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.001 - Stoka Cl" sheetId="2" r:id="rId2"/>
    <sheet name="001.002 - Stoka Cl, Cl6" sheetId="3" r:id="rId3"/>
    <sheet name="001.003 - Stoka Cl4" sheetId="4" r:id="rId4"/>
    <sheet name="001.004 - Stoka Cl2, Cl2a..." sheetId="5" r:id="rId5"/>
    <sheet name="002 - Přepojení přípojek" sheetId="6" r:id="rId6"/>
    <sheet name="003 - Napojení nových uli..." sheetId="7" r:id="rId7"/>
    <sheet name="004 - Rozebrání a obnova ..." sheetId="8" r:id="rId8"/>
    <sheet name="OVN - Ostatní a vedlejší ..." sheetId="9" r:id="rId9"/>
    <sheet name="Pokyny pro vyplnění" sheetId="10" r:id="rId10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'001.001 - Stoka Cl'!$C$92:$K$307</definedName>
    <definedName name="_xlnm.Print_Area" localSheetId="1">'001.001 - Stoka Cl'!$C$4:$J$41,'001.001 - Stoka Cl'!$C$47:$J$72,'001.001 - Stoka Cl'!$C$78:$K$307</definedName>
    <definedName name="_xlnm.Print_Titles" localSheetId="1">'001.001 - Stoka Cl'!$92:$92</definedName>
    <definedName name="_xlnm._FilterDatabase" localSheetId="2" hidden="1">'001.002 - Stoka Cl, Cl6'!$C$92:$K$379</definedName>
    <definedName name="_xlnm.Print_Area" localSheetId="2">'001.002 - Stoka Cl, Cl6'!$C$4:$J$41,'001.002 - Stoka Cl, Cl6'!$C$47:$J$72,'001.002 - Stoka Cl, Cl6'!$C$78:$K$379</definedName>
    <definedName name="_xlnm.Print_Titles" localSheetId="2">'001.002 - Stoka Cl, Cl6'!$92:$92</definedName>
    <definedName name="_xlnm._FilterDatabase" localSheetId="3" hidden="1">'001.003 - Stoka Cl4'!$C$92:$K$367</definedName>
    <definedName name="_xlnm.Print_Area" localSheetId="3">'001.003 - Stoka Cl4'!$C$4:$J$41,'001.003 - Stoka Cl4'!$C$47:$J$72,'001.003 - Stoka Cl4'!$C$78:$K$367</definedName>
    <definedName name="_xlnm.Print_Titles" localSheetId="3">'001.003 - Stoka Cl4'!$92:$92</definedName>
    <definedName name="_xlnm._FilterDatabase" localSheetId="4" hidden="1">'001.004 - Stoka Cl2, Cl2a...'!$C$92:$K$499</definedName>
    <definedName name="_xlnm.Print_Area" localSheetId="4">'001.004 - Stoka Cl2, Cl2a...'!$C$4:$J$41,'001.004 - Stoka Cl2, Cl2a...'!$C$47:$J$72,'001.004 - Stoka Cl2, Cl2a...'!$C$78:$K$499</definedName>
    <definedName name="_xlnm.Print_Titles" localSheetId="4">'001.004 - Stoka Cl2, Cl2a...'!$92:$92</definedName>
    <definedName name="_xlnm._FilterDatabase" localSheetId="5" hidden="1">'002 - Přepojení přípojek'!$C$84:$K$301</definedName>
    <definedName name="_xlnm.Print_Area" localSheetId="5">'002 - Přepojení přípojek'!$C$4:$J$39,'002 - Přepojení přípojek'!$C$45:$J$66,'002 - Přepojení přípojek'!$C$72:$K$301</definedName>
    <definedName name="_xlnm.Print_Titles" localSheetId="5">'002 - Přepojení přípojek'!$84:$84</definedName>
    <definedName name="_xlnm._FilterDatabase" localSheetId="6" hidden="1">'003 - Napojení nových uli...'!$C$86:$K$245</definedName>
    <definedName name="_xlnm.Print_Area" localSheetId="6">'003 - Napojení nových uli...'!$C$4:$J$39,'003 - Napojení nových uli...'!$C$45:$J$68,'003 - Napojení nových uli...'!$C$74:$K$245</definedName>
    <definedName name="_xlnm.Print_Titles" localSheetId="6">'003 - Napojení nových uli...'!$86:$86</definedName>
    <definedName name="_xlnm._FilterDatabase" localSheetId="7" hidden="1">'004 - Rozebrání a obnova ...'!$C$84:$K$498</definedName>
    <definedName name="_xlnm.Print_Area" localSheetId="7">'004 - Rozebrání a obnova ...'!$C$4:$J$39,'004 - Rozebrání a obnova ...'!$C$45:$J$66,'004 - Rozebrání a obnova ...'!$C$72:$K$498</definedName>
    <definedName name="_xlnm.Print_Titles" localSheetId="7">'004 - Rozebrání a obnova ...'!$84:$84</definedName>
    <definedName name="_xlnm._FilterDatabase" localSheetId="8" hidden="1">'OVN - Ostatní a vedlejší ...'!$C$79:$K$114</definedName>
    <definedName name="_xlnm.Print_Area" localSheetId="8">'OVN - Ostatní a vedlejší ...'!$C$4:$J$39,'OVN - Ostatní a vedlejší ...'!$C$45:$J$61,'OVN - Ostatní a vedlejší ...'!$C$67:$K$114</definedName>
    <definedName name="_xlnm.Print_Titles" localSheetId="8">'OVN - Ostatní a vedlejší ...'!$79:$79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J37"/>
  <c r="J36"/>
  <c i="1" r="AY63"/>
  <c i="9" r="J35"/>
  <c i="1" r="AX63"/>
  <c i="9"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F74"/>
  <c r="E72"/>
  <c r="F52"/>
  <c r="E50"/>
  <c r="J24"/>
  <c r="E24"/>
  <c r="J77"/>
  <c r="J23"/>
  <c r="J21"/>
  <c r="E21"/>
  <c r="J76"/>
  <c r="J20"/>
  <c r="J18"/>
  <c r="E18"/>
  <c r="F77"/>
  <c r="J17"/>
  <c r="J15"/>
  <c r="E15"/>
  <c r="F76"/>
  <c r="J14"/>
  <c r="J12"/>
  <c r="J74"/>
  <c r="E7"/>
  <c r="E48"/>
  <c i="8" r="J37"/>
  <c r="J36"/>
  <c i="1" r="AY62"/>
  <c i="8" r="J35"/>
  <c i="1" r="AX62"/>
  <c i="8" r="BI497"/>
  <c r="BH497"/>
  <c r="BG497"/>
  <c r="BF497"/>
  <c r="T497"/>
  <c r="R497"/>
  <c r="P497"/>
  <c r="BI495"/>
  <c r="BH495"/>
  <c r="BG495"/>
  <c r="BF495"/>
  <c r="T495"/>
  <c r="R495"/>
  <c r="P495"/>
  <c r="BI489"/>
  <c r="BH489"/>
  <c r="BG489"/>
  <c r="BF489"/>
  <c r="T489"/>
  <c r="R489"/>
  <c r="P489"/>
  <c r="BI483"/>
  <c r="BH483"/>
  <c r="BG483"/>
  <c r="BF483"/>
  <c r="T483"/>
  <c r="R483"/>
  <c r="P483"/>
  <c r="BI478"/>
  <c r="BH478"/>
  <c r="BG478"/>
  <c r="BF478"/>
  <c r="T478"/>
  <c r="R478"/>
  <c r="P478"/>
  <c r="BI472"/>
  <c r="BH472"/>
  <c r="BG472"/>
  <c r="BF472"/>
  <c r="T472"/>
  <c r="R472"/>
  <c r="P472"/>
  <c r="BI467"/>
  <c r="BH467"/>
  <c r="BG467"/>
  <c r="BF467"/>
  <c r="T467"/>
  <c r="R467"/>
  <c r="P467"/>
  <c r="BI459"/>
  <c r="BH459"/>
  <c r="BG459"/>
  <c r="BF459"/>
  <c r="T459"/>
  <c r="R459"/>
  <c r="P459"/>
  <c r="BI452"/>
  <c r="BH452"/>
  <c r="BG452"/>
  <c r="BF452"/>
  <c r="T452"/>
  <c r="R452"/>
  <c r="P452"/>
  <c r="BI444"/>
  <c r="BH444"/>
  <c r="BG444"/>
  <c r="BF444"/>
  <c r="T444"/>
  <c r="R444"/>
  <c r="P444"/>
  <c r="BI429"/>
  <c r="BH429"/>
  <c r="BG429"/>
  <c r="BF429"/>
  <c r="T429"/>
  <c r="R429"/>
  <c r="P429"/>
  <c r="BI422"/>
  <c r="BH422"/>
  <c r="BG422"/>
  <c r="BF422"/>
  <c r="T422"/>
  <c r="R422"/>
  <c r="P422"/>
  <c r="BI418"/>
  <c r="BH418"/>
  <c r="BG418"/>
  <c r="BF418"/>
  <c r="T418"/>
  <c r="R418"/>
  <c r="P418"/>
  <c r="BI416"/>
  <c r="BH416"/>
  <c r="BG416"/>
  <c r="BF416"/>
  <c r="T416"/>
  <c r="R416"/>
  <c r="P416"/>
  <c r="BI414"/>
  <c r="BH414"/>
  <c r="BG414"/>
  <c r="BF414"/>
  <c r="T414"/>
  <c r="R414"/>
  <c r="P414"/>
  <c r="BI407"/>
  <c r="BH407"/>
  <c r="BG407"/>
  <c r="BF407"/>
  <c r="T407"/>
  <c r="R407"/>
  <c r="P407"/>
  <c r="BI400"/>
  <c r="BH400"/>
  <c r="BG400"/>
  <c r="BF400"/>
  <c r="T400"/>
  <c r="R400"/>
  <c r="P400"/>
  <c r="BI393"/>
  <c r="BH393"/>
  <c r="BG393"/>
  <c r="BF393"/>
  <c r="T393"/>
  <c r="R393"/>
  <c r="P393"/>
  <c r="BI386"/>
  <c r="BH386"/>
  <c r="BG386"/>
  <c r="BF386"/>
  <c r="T386"/>
  <c r="R386"/>
  <c r="P386"/>
  <c r="BI379"/>
  <c r="BH379"/>
  <c r="BG379"/>
  <c r="BF379"/>
  <c r="T379"/>
  <c r="R379"/>
  <c r="P379"/>
  <c r="BI368"/>
  <c r="BH368"/>
  <c r="BG368"/>
  <c r="BF368"/>
  <c r="T368"/>
  <c r="R368"/>
  <c r="P368"/>
  <c r="BI361"/>
  <c r="BH361"/>
  <c r="BG361"/>
  <c r="BF361"/>
  <c r="T361"/>
  <c r="R361"/>
  <c r="P361"/>
  <c r="BI354"/>
  <c r="BH354"/>
  <c r="BG354"/>
  <c r="BF354"/>
  <c r="T354"/>
  <c r="R354"/>
  <c r="P354"/>
  <c r="BI347"/>
  <c r="BH347"/>
  <c r="BG347"/>
  <c r="BF347"/>
  <c r="T347"/>
  <c r="R347"/>
  <c r="P347"/>
  <c r="BI334"/>
  <c r="BH334"/>
  <c r="BG334"/>
  <c r="BF334"/>
  <c r="T334"/>
  <c r="R334"/>
  <c r="P334"/>
  <c r="BI321"/>
  <c r="BH321"/>
  <c r="BG321"/>
  <c r="BF321"/>
  <c r="T321"/>
  <c r="R321"/>
  <c r="P321"/>
  <c r="BI308"/>
  <c r="BH308"/>
  <c r="BG308"/>
  <c r="BF308"/>
  <c r="T308"/>
  <c r="R308"/>
  <c r="P308"/>
  <c r="BI295"/>
  <c r="BH295"/>
  <c r="BG295"/>
  <c r="BF295"/>
  <c r="T295"/>
  <c r="R295"/>
  <c r="P295"/>
  <c r="BI288"/>
  <c r="BH288"/>
  <c r="BG288"/>
  <c r="BF288"/>
  <c r="T288"/>
  <c r="R288"/>
  <c r="P288"/>
  <c r="BI281"/>
  <c r="BH281"/>
  <c r="BG281"/>
  <c r="BF281"/>
  <c r="T281"/>
  <c r="R281"/>
  <c r="P281"/>
  <c r="BI267"/>
  <c r="BH267"/>
  <c r="BG267"/>
  <c r="BF267"/>
  <c r="T267"/>
  <c r="R267"/>
  <c r="P267"/>
  <c r="BI245"/>
  <c r="BH245"/>
  <c r="BG245"/>
  <c r="BF245"/>
  <c r="T245"/>
  <c r="R245"/>
  <c r="P245"/>
  <c r="BI241"/>
  <c r="BH241"/>
  <c r="BG241"/>
  <c r="BF241"/>
  <c r="T241"/>
  <c r="R241"/>
  <c r="P241"/>
  <c r="BI238"/>
  <c r="BH238"/>
  <c r="BG238"/>
  <c r="BF238"/>
  <c r="T238"/>
  <c r="R238"/>
  <c r="P238"/>
  <c r="BI231"/>
  <c r="BH231"/>
  <c r="BG231"/>
  <c r="BF231"/>
  <c r="T231"/>
  <c r="R231"/>
  <c r="P231"/>
  <c r="BI229"/>
  <c r="BH229"/>
  <c r="BG229"/>
  <c r="BF229"/>
  <c r="T229"/>
  <c r="R229"/>
  <c r="P229"/>
  <c r="BI222"/>
  <c r="BH222"/>
  <c r="BG222"/>
  <c r="BF222"/>
  <c r="T222"/>
  <c r="R222"/>
  <c r="P222"/>
  <c r="BI215"/>
  <c r="BH215"/>
  <c r="BG215"/>
  <c r="BF215"/>
  <c r="T215"/>
  <c r="R215"/>
  <c r="P215"/>
  <c r="BI208"/>
  <c r="BH208"/>
  <c r="BG208"/>
  <c r="BF208"/>
  <c r="T208"/>
  <c r="R208"/>
  <c r="P208"/>
  <c r="BI200"/>
  <c r="BH200"/>
  <c r="BG200"/>
  <c r="BF200"/>
  <c r="T200"/>
  <c r="R200"/>
  <c r="P200"/>
  <c r="BI193"/>
  <c r="BH193"/>
  <c r="BG193"/>
  <c r="BF193"/>
  <c r="T193"/>
  <c r="R193"/>
  <c r="P193"/>
  <c r="BI186"/>
  <c r="BH186"/>
  <c r="BG186"/>
  <c r="BF186"/>
  <c r="T186"/>
  <c r="R186"/>
  <c r="P186"/>
  <c r="BI179"/>
  <c r="BH179"/>
  <c r="BG179"/>
  <c r="BF179"/>
  <c r="T179"/>
  <c r="R179"/>
  <c r="P179"/>
  <c r="BI166"/>
  <c r="BH166"/>
  <c r="BG166"/>
  <c r="BF166"/>
  <c r="T166"/>
  <c r="R166"/>
  <c r="P166"/>
  <c r="BI153"/>
  <c r="BH153"/>
  <c r="BG153"/>
  <c r="BF153"/>
  <c r="T153"/>
  <c r="R153"/>
  <c r="P153"/>
  <c r="BI144"/>
  <c r="BH144"/>
  <c r="BG144"/>
  <c r="BF144"/>
  <c r="T144"/>
  <c r="R144"/>
  <c r="P144"/>
  <c r="BI132"/>
  <c r="BH132"/>
  <c r="BG132"/>
  <c r="BF132"/>
  <c r="T132"/>
  <c r="R132"/>
  <c r="P132"/>
  <c r="BI119"/>
  <c r="BH119"/>
  <c r="BG119"/>
  <c r="BF119"/>
  <c r="T119"/>
  <c r="R119"/>
  <c r="P119"/>
  <c r="BI112"/>
  <c r="BH112"/>
  <c r="BG112"/>
  <c r="BF112"/>
  <c r="T112"/>
  <c r="R112"/>
  <c r="P112"/>
  <c r="BI105"/>
  <c r="BH105"/>
  <c r="BG105"/>
  <c r="BF105"/>
  <c r="T105"/>
  <c r="R105"/>
  <c r="P105"/>
  <c r="BI98"/>
  <c r="BH98"/>
  <c r="BG98"/>
  <c r="BF98"/>
  <c r="T98"/>
  <c r="R98"/>
  <c r="P98"/>
  <c r="BI88"/>
  <c r="BH88"/>
  <c r="BG88"/>
  <c r="BF88"/>
  <c r="T88"/>
  <c r="R88"/>
  <c r="P88"/>
  <c r="F79"/>
  <c r="E77"/>
  <c r="F52"/>
  <c r="E50"/>
  <c r="J24"/>
  <c r="E24"/>
  <c r="J82"/>
  <c r="J23"/>
  <c r="J21"/>
  <c r="E21"/>
  <c r="J54"/>
  <c r="J20"/>
  <c r="J18"/>
  <c r="E18"/>
  <c r="F82"/>
  <c r="J17"/>
  <c r="J15"/>
  <c r="E15"/>
  <c r="F81"/>
  <c r="J14"/>
  <c r="J12"/>
  <c r="J79"/>
  <c r="E7"/>
  <c r="E75"/>
  <c i="7" r="J37"/>
  <c r="J36"/>
  <c i="1" r="AY61"/>
  <c i="7" r="J35"/>
  <c i="1" r="AX61"/>
  <c i="7" r="BI244"/>
  <c r="BH244"/>
  <c r="BG244"/>
  <c r="BF244"/>
  <c r="T244"/>
  <c r="R244"/>
  <c r="P244"/>
  <c r="BI242"/>
  <c r="BH242"/>
  <c r="BG242"/>
  <c r="BF242"/>
  <c r="T242"/>
  <c r="R242"/>
  <c r="P242"/>
  <c r="BI236"/>
  <c r="BH236"/>
  <c r="BG236"/>
  <c r="BF236"/>
  <c r="T236"/>
  <c r="R236"/>
  <c r="P236"/>
  <c r="BI230"/>
  <c r="BH230"/>
  <c r="BG230"/>
  <c r="BF230"/>
  <c r="T230"/>
  <c r="R230"/>
  <c r="P230"/>
  <c r="BI225"/>
  <c r="BH225"/>
  <c r="BG225"/>
  <c r="BF225"/>
  <c r="T225"/>
  <c r="R225"/>
  <c r="P225"/>
  <c r="BI220"/>
  <c r="BH220"/>
  <c r="BG220"/>
  <c r="BF220"/>
  <c r="T220"/>
  <c r="T219"/>
  <c r="R220"/>
  <c r="R219"/>
  <c r="P220"/>
  <c r="P219"/>
  <c r="BI218"/>
  <c r="BH218"/>
  <c r="BG218"/>
  <c r="BF218"/>
  <c r="T218"/>
  <c r="R218"/>
  <c r="P218"/>
  <c r="BI217"/>
  <c r="BH217"/>
  <c r="BG217"/>
  <c r="BF217"/>
  <c r="T217"/>
  <c r="R217"/>
  <c r="P217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6"/>
  <c r="BH206"/>
  <c r="BG206"/>
  <c r="BF206"/>
  <c r="T206"/>
  <c r="R206"/>
  <c r="P206"/>
  <c r="BI205"/>
  <c r="BH205"/>
  <c r="BG205"/>
  <c r="BF205"/>
  <c r="T205"/>
  <c r="R205"/>
  <c r="P205"/>
  <c r="BI201"/>
  <c r="BH201"/>
  <c r="BG201"/>
  <c r="BF201"/>
  <c r="T201"/>
  <c r="R201"/>
  <c r="P201"/>
  <c r="BI200"/>
  <c r="BH200"/>
  <c r="BG200"/>
  <c r="BF200"/>
  <c r="T200"/>
  <c r="R200"/>
  <c r="P200"/>
  <c r="BI196"/>
  <c r="BH196"/>
  <c r="BG196"/>
  <c r="BF196"/>
  <c r="T196"/>
  <c r="R196"/>
  <c r="P196"/>
  <c r="BI195"/>
  <c r="BH195"/>
  <c r="BG195"/>
  <c r="BF195"/>
  <c r="T195"/>
  <c r="R195"/>
  <c r="P195"/>
  <c r="BI191"/>
  <c r="BH191"/>
  <c r="BG191"/>
  <c r="BF191"/>
  <c r="T191"/>
  <c r="R191"/>
  <c r="P191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5"/>
  <c r="BH165"/>
  <c r="BG165"/>
  <c r="BF165"/>
  <c r="T165"/>
  <c r="T164"/>
  <c r="R165"/>
  <c r="R164"/>
  <c r="P165"/>
  <c r="P164"/>
  <c r="BI162"/>
  <c r="BH162"/>
  <c r="BG162"/>
  <c r="BF162"/>
  <c r="T162"/>
  <c r="R162"/>
  <c r="P162"/>
  <c r="BI158"/>
  <c r="BH158"/>
  <c r="BG158"/>
  <c r="BF158"/>
  <c r="T158"/>
  <c r="R158"/>
  <c r="P158"/>
  <c r="BI156"/>
  <c r="BH156"/>
  <c r="BG156"/>
  <c r="BF156"/>
  <c r="T156"/>
  <c r="R156"/>
  <c r="P156"/>
  <c r="BI140"/>
  <c r="BH140"/>
  <c r="BG140"/>
  <c r="BF140"/>
  <c r="T140"/>
  <c r="R140"/>
  <c r="P140"/>
  <c r="BI128"/>
  <c r="BH128"/>
  <c r="BG128"/>
  <c r="BF128"/>
  <c r="T128"/>
  <c r="R128"/>
  <c r="P128"/>
  <c r="BI123"/>
  <c r="BH123"/>
  <c r="BG123"/>
  <c r="BF123"/>
  <c r="T123"/>
  <c r="R123"/>
  <c r="P123"/>
  <c r="BI112"/>
  <c r="BH112"/>
  <c r="BG112"/>
  <c r="BF112"/>
  <c r="T112"/>
  <c r="R112"/>
  <c r="P112"/>
  <c r="BI107"/>
  <c r="BH107"/>
  <c r="BG107"/>
  <c r="BF107"/>
  <c r="T107"/>
  <c r="R107"/>
  <c r="P107"/>
  <c r="BI105"/>
  <c r="BH105"/>
  <c r="BG105"/>
  <c r="BF105"/>
  <c r="T105"/>
  <c r="R105"/>
  <c r="P105"/>
  <c r="BI100"/>
  <c r="BH100"/>
  <c r="BG100"/>
  <c r="BF100"/>
  <c r="T100"/>
  <c r="R100"/>
  <c r="P100"/>
  <c r="BI90"/>
  <c r="BH90"/>
  <c r="BG90"/>
  <c r="BF90"/>
  <c r="T90"/>
  <c r="R90"/>
  <c r="P90"/>
  <c r="F81"/>
  <c r="E79"/>
  <c r="F52"/>
  <c r="E50"/>
  <c r="J24"/>
  <c r="E24"/>
  <c r="J84"/>
  <c r="J23"/>
  <c r="J21"/>
  <c r="E21"/>
  <c r="J83"/>
  <c r="J20"/>
  <c r="J18"/>
  <c r="E18"/>
  <c r="F84"/>
  <c r="J17"/>
  <c r="J15"/>
  <c r="E15"/>
  <c r="F83"/>
  <c r="J14"/>
  <c r="J12"/>
  <c r="J52"/>
  <c r="E7"/>
  <c r="E77"/>
  <c i="6" r="T192"/>
  <c r="R192"/>
  <c r="P192"/>
  <c r="BK192"/>
  <c r="J192"/>
  <c r="J62"/>
  <c r="J37"/>
  <c r="J36"/>
  <c i="1" r="AY60"/>
  <c i="6" r="J35"/>
  <c i="1" r="AX60"/>
  <c i="6"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88"/>
  <c r="BH288"/>
  <c r="BG288"/>
  <c r="BF288"/>
  <c r="T288"/>
  <c r="R288"/>
  <c r="P288"/>
  <c r="BI280"/>
  <c r="BH280"/>
  <c r="BG280"/>
  <c r="BF280"/>
  <c r="T280"/>
  <c r="R280"/>
  <c r="P280"/>
  <c r="BI274"/>
  <c r="BH274"/>
  <c r="BG274"/>
  <c r="BF274"/>
  <c r="T274"/>
  <c r="R274"/>
  <c r="P274"/>
  <c r="BI268"/>
  <c r="BH268"/>
  <c r="BG268"/>
  <c r="BF268"/>
  <c r="T268"/>
  <c r="R268"/>
  <c r="P268"/>
  <c r="BI262"/>
  <c r="BH262"/>
  <c r="BG262"/>
  <c r="BF262"/>
  <c r="T262"/>
  <c r="R262"/>
  <c r="P262"/>
  <c r="BI256"/>
  <c r="BH256"/>
  <c r="BG256"/>
  <c r="BF256"/>
  <c r="T256"/>
  <c r="R256"/>
  <c r="P256"/>
  <c r="BI251"/>
  <c r="BH251"/>
  <c r="BG251"/>
  <c r="BF251"/>
  <c r="T251"/>
  <c r="R251"/>
  <c r="P251"/>
  <c r="BI246"/>
  <c r="BH246"/>
  <c r="BG246"/>
  <c r="BF246"/>
  <c r="T246"/>
  <c r="R246"/>
  <c r="P246"/>
  <c r="BI244"/>
  <c r="BH244"/>
  <c r="BG244"/>
  <c r="BF244"/>
  <c r="T244"/>
  <c r="R244"/>
  <c r="P244"/>
  <c r="BI235"/>
  <c r="BH235"/>
  <c r="BG235"/>
  <c r="BF235"/>
  <c r="T235"/>
  <c r="R235"/>
  <c r="P235"/>
  <c r="BI234"/>
  <c r="BH234"/>
  <c r="BG234"/>
  <c r="BF234"/>
  <c r="T234"/>
  <c r="R234"/>
  <c r="P234"/>
  <c r="BI225"/>
  <c r="BH225"/>
  <c r="BG225"/>
  <c r="BF225"/>
  <c r="T225"/>
  <c r="R225"/>
  <c r="P225"/>
  <c r="BI223"/>
  <c r="BH223"/>
  <c r="BG223"/>
  <c r="BF223"/>
  <c r="T223"/>
  <c r="R223"/>
  <c r="P223"/>
  <c r="BI214"/>
  <c r="BH214"/>
  <c r="BG214"/>
  <c r="BF214"/>
  <c r="T214"/>
  <c r="R214"/>
  <c r="P214"/>
  <c r="BI212"/>
  <c r="BH212"/>
  <c r="BG212"/>
  <c r="BF212"/>
  <c r="T212"/>
  <c r="R212"/>
  <c r="P212"/>
  <c r="BI203"/>
  <c r="BH203"/>
  <c r="BG203"/>
  <c r="BF203"/>
  <c r="T203"/>
  <c r="R203"/>
  <c r="P203"/>
  <c r="BI193"/>
  <c r="BH193"/>
  <c r="BG193"/>
  <c r="BF193"/>
  <c r="T193"/>
  <c r="R193"/>
  <c r="P193"/>
  <c r="BI190"/>
  <c r="BH190"/>
  <c r="BG190"/>
  <c r="BF190"/>
  <c r="T190"/>
  <c r="R190"/>
  <c r="P190"/>
  <c r="BI181"/>
  <c r="BH181"/>
  <c r="BG181"/>
  <c r="BF181"/>
  <c r="T181"/>
  <c r="R181"/>
  <c r="P181"/>
  <c r="BI179"/>
  <c r="BH179"/>
  <c r="BG179"/>
  <c r="BF179"/>
  <c r="T179"/>
  <c r="R179"/>
  <c r="P179"/>
  <c r="BI153"/>
  <c r="BH153"/>
  <c r="BG153"/>
  <c r="BF153"/>
  <c r="T153"/>
  <c r="R153"/>
  <c r="P153"/>
  <c r="BI134"/>
  <c r="BH134"/>
  <c r="BG134"/>
  <c r="BF134"/>
  <c r="T134"/>
  <c r="R134"/>
  <c r="P134"/>
  <c r="BI116"/>
  <c r="BH116"/>
  <c r="BG116"/>
  <c r="BF116"/>
  <c r="T116"/>
  <c r="R116"/>
  <c r="P116"/>
  <c r="BI114"/>
  <c r="BH114"/>
  <c r="BG114"/>
  <c r="BF114"/>
  <c r="T114"/>
  <c r="R114"/>
  <c r="P114"/>
  <c r="BI105"/>
  <c r="BH105"/>
  <c r="BG105"/>
  <c r="BF105"/>
  <c r="T105"/>
  <c r="R105"/>
  <c r="P105"/>
  <c r="BI88"/>
  <c r="BH88"/>
  <c r="BG88"/>
  <c r="BF88"/>
  <c r="T88"/>
  <c r="R88"/>
  <c r="P88"/>
  <c r="F79"/>
  <c r="E77"/>
  <c r="F52"/>
  <c r="E50"/>
  <c r="J24"/>
  <c r="E24"/>
  <c r="J82"/>
  <c r="J23"/>
  <c r="J21"/>
  <c r="E21"/>
  <c r="J81"/>
  <c r="J20"/>
  <c r="J18"/>
  <c r="E18"/>
  <c r="F55"/>
  <c r="J17"/>
  <c r="J15"/>
  <c r="E15"/>
  <c r="F54"/>
  <c r="J14"/>
  <c r="J12"/>
  <c r="J79"/>
  <c r="E7"/>
  <c r="E48"/>
  <c i="5" r="J39"/>
  <c r="J38"/>
  <c i="1" r="AY59"/>
  <c i="5" r="J37"/>
  <c i="1" r="AX59"/>
  <c i="5" r="BI498"/>
  <c r="BH498"/>
  <c r="BG498"/>
  <c r="BF498"/>
  <c r="T498"/>
  <c r="R498"/>
  <c r="P498"/>
  <c r="BI496"/>
  <c r="BH496"/>
  <c r="BG496"/>
  <c r="BF496"/>
  <c r="T496"/>
  <c r="R496"/>
  <c r="P496"/>
  <c r="BI491"/>
  <c r="BH491"/>
  <c r="BG491"/>
  <c r="BF491"/>
  <c r="T491"/>
  <c r="R491"/>
  <c r="P491"/>
  <c r="BI487"/>
  <c r="BH487"/>
  <c r="BG487"/>
  <c r="BF487"/>
  <c r="T487"/>
  <c r="R487"/>
  <c r="P487"/>
  <c r="BI480"/>
  <c r="BH480"/>
  <c r="BG480"/>
  <c r="BF480"/>
  <c r="T480"/>
  <c r="R480"/>
  <c r="P480"/>
  <c r="BI474"/>
  <c r="BH474"/>
  <c r="BG474"/>
  <c r="BF474"/>
  <c r="T474"/>
  <c r="R474"/>
  <c r="P474"/>
  <c r="BI469"/>
  <c r="BH469"/>
  <c r="BG469"/>
  <c r="BF469"/>
  <c r="T469"/>
  <c r="R469"/>
  <c r="P469"/>
  <c r="BI465"/>
  <c r="BH465"/>
  <c r="BG465"/>
  <c r="BF465"/>
  <c r="T465"/>
  <c r="R465"/>
  <c r="P465"/>
  <c r="BI463"/>
  <c r="BH463"/>
  <c r="BG463"/>
  <c r="BF463"/>
  <c r="T463"/>
  <c r="R463"/>
  <c r="P463"/>
  <c r="BI459"/>
  <c r="BH459"/>
  <c r="BG459"/>
  <c r="BF459"/>
  <c r="T459"/>
  <c r="R459"/>
  <c r="P459"/>
  <c r="BI457"/>
  <c r="BH457"/>
  <c r="BG457"/>
  <c r="BF457"/>
  <c r="T457"/>
  <c r="R457"/>
  <c r="P457"/>
  <c r="BI454"/>
  <c r="BH454"/>
  <c r="BG454"/>
  <c r="BF454"/>
  <c r="T454"/>
  <c r="R454"/>
  <c r="P454"/>
  <c r="BI450"/>
  <c r="BH450"/>
  <c r="BG450"/>
  <c r="BF450"/>
  <c r="T450"/>
  <c r="R450"/>
  <c r="P450"/>
  <c r="BI447"/>
  <c r="BH447"/>
  <c r="BG447"/>
  <c r="BF447"/>
  <c r="T447"/>
  <c r="R447"/>
  <c r="P447"/>
  <c r="BI443"/>
  <c r="BH443"/>
  <c r="BG443"/>
  <c r="BF443"/>
  <c r="T443"/>
  <c r="R443"/>
  <c r="P443"/>
  <c r="BI440"/>
  <c r="BH440"/>
  <c r="BG440"/>
  <c r="BF440"/>
  <c r="T440"/>
  <c r="R440"/>
  <c r="P440"/>
  <c r="BI437"/>
  <c r="BH437"/>
  <c r="BG437"/>
  <c r="BF437"/>
  <c r="T437"/>
  <c r="R437"/>
  <c r="P437"/>
  <c r="BI432"/>
  <c r="BH432"/>
  <c r="BG432"/>
  <c r="BF432"/>
  <c r="T432"/>
  <c r="R432"/>
  <c r="P432"/>
  <c r="BI431"/>
  <c r="BH431"/>
  <c r="BG431"/>
  <c r="BF431"/>
  <c r="T431"/>
  <c r="R431"/>
  <c r="P431"/>
  <c r="BI430"/>
  <c r="BH430"/>
  <c r="BG430"/>
  <c r="BF430"/>
  <c r="T430"/>
  <c r="R430"/>
  <c r="P430"/>
  <c r="BI425"/>
  <c r="BH425"/>
  <c r="BG425"/>
  <c r="BF425"/>
  <c r="T425"/>
  <c r="R425"/>
  <c r="P425"/>
  <c r="BI424"/>
  <c r="BH424"/>
  <c r="BG424"/>
  <c r="BF424"/>
  <c r="T424"/>
  <c r="R424"/>
  <c r="P424"/>
  <c r="BI420"/>
  <c r="BH420"/>
  <c r="BG420"/>
  <c r="BF420"/>
  <c r="T420"/>
  <c r="R420"/>
  <c r="P420"/>
  <c r="BI419"/>
  <c r="BH419"/>
  <c r="BG419"/>
  <c r="BF419"/>
  <c r="T419"/>
  <c r="R419"/>
  <c r="P419"/>
  <c r="BI415"/>
  <c r="BH415"/>
  <c r="BG415"/>
  <c r="BF415"/>
  <c r="T415"/>
  <c r="R415"/>
  <c r="P415"/>
  <c r="BI412"/>
  <c r="BH412"/>
  <c r="BG412"/>
  <c r="BF412"/>
  <c r="T412"/>
  <c r="R412"/>
  <c r="P412"/>
  <c r="BI409"/>
  <c r="BH409"/>
  <c r="BG409"/>
  <c r="BF409"/>
  <c r="T409"/>
  <c r="R409"/>
  <c r="P409"/>
  <c r="BI406"/>
  <c r="BH406"/>
  <c r="BG406"/>
  <c r="BF406"/>
  <c r="T406"/>
  <c r="R406"/>
  <c r="P406"/>
  <c r="BI401"/>
  <c r="BH401"/>
  <c r="BG401"/>
  <c r="BF401"/>
  <c r="T401"/>
  <c r="R401"/>
  <c r="P401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7"/>
  <c r="BH387"/>
  <c r="BG387"/>
  <c r="BF387"/>
  <c r="T387"/>
  <c r="R387"/>
  <c r="P387"/>
  <c r="BI384"/>
  <c r="BH384"/>
  <c r="BG384"/>
  <c r="BF384"/>
  <c r="T384"/>
  <c r="R384"/>
  <c r="P384"/>
  <c r="BI380"/>
  <c r="BH380"/>
  <c r="BG380"/>
  <c r="BF380"/>
  <c r="T380"/>
  <c r="R380"/>
  <c r="P380"/>
  <c r="BI378"/>
  <c r="BH378"/>
  <c r="BG378"/>
  <c r="BF378"/>
  <c r="T378"/>
  <c r="R378"/>
  <c r="P378"/>
  <c r="BI374"/>
  <c r="BH374"/>
  <c r="BG374"/>
  <c r="BF374"/>
  <c r="T374"/>
  <c r="R374"/>
  <c r="P374"/>
  <c r="BI370"/>
  <c r="BH370"/>
  <c r="BG370"/>
  <c r="BF370"/>
  <c r="T370"/>
  <c r="R370"/>
  <c r="P370"/>
  <c r="BI362"/>
  <c r="BH362"/>
  <c r="BG362"/>
  <c r="BF362"/>
  <c r="T362"/>
  <c r="R362"/>
  <c r="P362"/>
  <c r="BI354"/>
  <c r="BH354"/>
  <c r="BG354"/>
  <c r="BF354"/>
  <c r="T354"/>
  <c r="R354"/>
  <c r="P354"/>
  <c r="BI352"/>
  <c r="BH352"/>
  <c r="BG352"/>
  <c r="BF352"/>
  <c r="T352"/>
  <c r="R352"/>
  <c r="P352"/>
  <c r="BI348"/>
  <c r="BH348"/>
  <c r="BG348"/>
  <c r="BF348"/>
  <c r="T348"/>
  <c r="R348"/>
  <c r="P348"/>
  <c r="BI346"/>
  <c r="BH346"/>
  <c r="BG346"/>
  <c r="BF346"/>
  <c r="T346"/>
  <c r="R346"/>
  <c r="P346"/>
  <c r="BI341"/>
  <c r="BH341"/>
  <c r="BG341"/>
  <c r="BF341"/>
  <c r="T341"/>
  <c r="R341"/>
  <c r="P341"/>
  <c r="BI339"/>
  <c r="BH339"/>
  <c r="BG339"/>
  <c r="BF339"/>
  <c r="T339"/>
  <c r="R339"/>
  <c r="P339"/>
  <c r="BI335"/>
  <c r="BH335"/>
  <c r="BG335"/>
  <c r="BF335"/>
  <c r="T335"/>
  <c r="R335"/>
  <c r="P335"/>
  <c r="BI325"/>
  <c r="BH325"/>
  <c r="BG325"/>
  <c r="BF325"/>
  <c r="T325"/>
  <c r="R325"/>
  <c r="P325"/>
  <c r="BI322"/>
  <c r="BH322"/>
  <c r="BG322"/>
  <c r="BF322"/>
  <c r="T322"/>
  <c r="R322"/>
  <c r="P322"/>
  <c r="BI317"/>
  <c r="BH317"/>
  <c r="BG317"/>
  <c r="BF317"/>
  <c r="T317"/>
  <c r="R317"/>
  <c r="P317"/>
  <c r="BI307"/>
  <c r="BH307"/>
  <c r="BG307"/>
  <c r="BF307"/>
  <c r="T307"/>
  <c r="R307"/>
  <c r="P307"/>
  <c r="BI302"/>
  <c r="BH302"/>
  <c r="BG302"/>
  <c r="BF302"/>
  <c r="T302"/>
  <c r="R302"/>
  <c r="P302"/>
  <c r="BI299"/>
  <c r="BH299"/>
  <c r="BG299"/>
  <c r="BF299"/>
  <c r="T299"/>
  <c r="R299"/>
  <c r="P299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0"/>
  <c r="BH280"/>
  <c r="BG280"/>
  <c r="BF280"/>
  <c r="T280"/>
  <c r="R280"/>
  <c r="P280"/>
  <c r="BI270"/>
  <c r="BH270"/>
  <c r="BG270"/>
  <c r="BF270"/>
  <c r="T270"/>
  <c r="R270"/>
  <c r="P270"/>
  <c r="BI265"/>
  <c r="BH265"/>
  <c r="BG265"/>
  <c r="BF265"/>
  <c r="T265"/>
  <c r="T264"/>
  <c r="R265"/>
  <c r="R264"/>
  <c r="P265"/>
  <c r="P264"/>
  <c r="BI262"/>
  <c r="BH262"/>
  <c r="BG262"/>
  <c r="BF262"/>
  <c r="T262"/>
  <c r="R262"/>
  <c r="P262"/>
  <c r="BI252"/>
  <c r="BH252"/>
  <c r="BG252"/>
  <c r="BF252"/>
  <c r="T252"/>
  <c r="R252"/>
  <c r="P252"/>
  <c r="BI250"/>
  <c r="BH250"/>
  <c r="BG250"/>
  <c r="BF250"/>
  <c r="T250"/>
  <c r="R250"/>
  <c r="P250"/>
  <c r="BI217"/>
  <c r="BH217"/>
  <c r="BG217"/>
  <c r="BF217"/>
  <c r="T217"/>
  <c r="R217"/>
  <c r="P217"/>
  <c r="BI195"/>
  <c r="BH195"/>
  <c r="BG195"/>
  <c r="BF195"/>
  <c r="T195"/>
  <c r="R195"/>
  <c r="P195"/>
  <c r="BI182"/>
  <c r="BH182"/>
  <c r="BG182"/>
  <c r="BF182"/>
  <c r="T182"/>
  <c r="R182"/>
  <c r="P182"/>
  <c r="BI161"/>
  <c r="BH161"/>
  <c r="BG161"/>
  <c r="BF161"/>
  <c r="T161"/>
  <c r="R161"/>
  <c r="P16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39"/>
  <c r="BH139"/>
  <c r="BG139"/>
  <c r="BF139"/>
  <c r="T139"/>
  <c r="R139"/>
  <c r="P139"/>
  <c r="BI133"/>
  <c r="BH133"/>
  <c r="BG133"/>
  <c r="BF133"/>
  <c r="T133"/>
  <c r="R133"/>
  <c r="P133"/>
  <c r="BI126"/>
  <c r="BH126"/>
  <c r="BG126"/>
  <c r="BF126"/>
  <c r="T126"/>
  <c r="R126"/>
  <c r="P126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F87"/>
  <c r="E85"/>
  <c r="F56"/>
  <c r="E54"/>
  <c r="J26"/>
  <c r="E26"/>
  <c r="J90"/>
  <c r="J25"/>
  <c r="J23"/>
  <c r="E23"/>
  <c r="J89"/>
  <c r="J22"/>
  <c r="J20"/>
  <c r="E20"/>
  <c r="F90"/>
  <c r="J19"/>
  <c r="J17"/>
  <c r="E17"/>
  <c r="F89"/>
  <c r="J16"/>
  <c r="J14"/>
  <c r="J56"/>
  <c r="E7"/>
  <c r="E81"/>
  <c i="4" r="J39"/>
  <c r="J38"/>
  <c i="1" r="AY58"/>
  <c i="4" r="J37"/>
  <c i="1" r="AX58"/>
  <c i="4" r="BI366"/>
  <c r="BH366"/>
  <c r="BG366"/>
  <c r="BF366"/>
  <c r="T366"/>
  <c r="R366"/>
  <c r="P366"/>
  <c r="BI364"/>
  <c r="BH364"/>
  <c r="BG364"/>
  <c r="BF364"/>
  <c r="T364"/>
  <c r="R364"/>
  <c r="P364"/>
  <c r="BI359"/>
  <c r="BH359"/>
  <c r="BG359"/>
  <c r="BF359"/>
  <c r="T359"/>
  <c r="R359"/>
  <c r="P359"/>
  <c r="BI355"/>
  <c r="BH355"/>
  <c r="BG355"/>
  <c r="BF355"/>
  <c r="T355"/>
  <c r="R355"/>
  <c r="P355"/>
  <c r="BI348"/>
  <c r="BH348"/>
  <c r="BG348"/>
  <c r="BF348"/>
  <c r="T348"/>
  <c r="R348"/>
  <c r="P348"/>
  <c r="BI342"/>
  <c r="BH342"/>
  <c r="BG342"/>
  <c r="BF342"/>
  <c r="T342"/>
  <c r="R342"/>
  <c r="P342"/>
  <c r="BI337"/>
  <c r="BH337"/>
  <c r="BG337"/>
  <c r="BF337"/>
  <c r="T337"/>
  <c r="T336"/>
  <c r="R337"/>
  <c r="R336"/>
  <c r="P337"/>
  <c r="BI335"/>
  <c r="BH335"/>
  <c r="BG335"/>
  <c r="BF335"/>
  <c r="T335"/>
  <c r="R335"/>
  <c r="P335"/>
  <c r="BI331"/>
  <c r="BH331"/>
  <c r="BG331"/>
  <c r="BF331"/>
  <c r="T331"/>
  <c r="R331"/>
  <c r="P331"/>
  <c r="BI329"/>
  <c r="BH329"/>
  <c r="BG329"/>
  <c r="BF329"/>
  <c r="T329"/>
  <c r="R329"/>
  <c r="P329"/>
  <c r="BI326"/>
  <c r="BH326"/>
  <c r="BG326"/>
  <c r="BF326"/>
  <c r="T326"/>
  <c r="R326"/>
  <c r="P326"/>
  <c r="BI322"/>
  <c r="BH322"/>
  <c r="BG322"/>
  <c r="BF322"/>
  <c r="T322"/>
  <c r="R322"/>
  <c r="P322"/>
  <c r="BI321"/>
  <c r="BH321"/>
  <c r="BG321"/>
  <c r="BF321"/>
  <c r="T321"/>
  <c r="R321"/>
  <c r="P321"/>
  <c r="BI317"/>
  <c r="BH317"/>
  <c r="BG317"/>
  <c r="BF317"/>
  <c r="T317"/>
  <c r="R317"/>
  <c r="P317"/>
  <c r="BI316"/>
  <c r="BH316"/>
  <c r="BG316"/>
  <c r="BF316"/>
  <c r="T316"/>
  <c r="R316"/>
  <c r="P316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303"/>
  <c r="BH303"/>
  <c r="BG303"/>
  <c r="BF303"/>
  <c r="T303"/>
  <c r="R303"/>
  <c r="P303"/>
  <c r="BI298"/>
  <c r="BH298"/>
  <c r="BG298"/>
  <c r="BF298"/>
  <c r="T298"/>
  <c r="R298"/>
  <c r="P298"/>
  <c r="BI295"/>
  <c r="BH295"/>
  <c r="BG295"/>
  <c r="BF295"/>
  <c r="T295"/>
  <c r="R295"/>
  <c r="P295"/>
  <c r="BI291"/>
  <c r="BH291"/>
  <c r="BG291"/>
  <c r="BF291"/>
  <c r="T291"/>
  <c r="R291"/>
  <c r="P291"/>
  <c r="BI289"/>
  <c r="BH289"/>
  <c r="BG289"/>
  <c r="BF289"/>
  <c r="T289"/>
  <c r="R289"/>
  <c r="P289"/>
  <c r="BI285"/>
  <c r="BH285"/>
  <c r="BG285"/>
  <c r="BF285"/>
  <c r="T285"/>
  <c r="R285"/>
  <c r="P285"/>
  <c r="BI281"/>
  <c r="BH281"/>
  <c r="BG281"/>
  <c r="BF281"/>
  <c r="T281"/>
  <c r="R281"/>
  <c r="P281"/>
  <c r="BI277"/>
  <c r="BH277"/>
  <c r="BG277"/>
  <c r="BF277"/>
  <c r="T277"/>
  <c r="R277"/>
  <c r="P277"/>
  <c r="BI273"/>
  <c r="BH273"/>
  <c r="BG273"/>
  <c r="BF273"/>
  <c r="T273"/>
  <c r="R273"/>
  <c r="P273"/>
  <c r="BI271"/>
  <c r="BH271"/>
  <c r="BG271"/>
  <c r="BF271"/>
  <c r="T271"/>
  <c r="R271"/>
  <c r="P271"/>
  <c r="BI267"/>
  <c r="BH267"/>
  <c r="BG267"/>
  <c r="BF267"/>
  <c r="T267"/>
  <c r="R267"/>
  <c r="P267"/>
  <c r="BI265"/>
  <c r="BH265"/>
  <c r="BG265"/>
  <c r="BF265"/>
  <c r="T265"/>
  <c r="R265"/>
  <c r="P265"/>
  <c r="BI261"/>
  <c r="BH261"/>
  <c r="BG261"/>
  <c r="BF261"/>
  <c r="T261"/>
  <c r="R261"/>
  <c r="P261"/>
  <c r="BI256"/>
  <c r="BH256"/>
  <c r="BG256"/>
  <c r="BF256"/>
  <c r="T256"/>
  <c r="R256"/>
  <c r="P256"/>
  <c r="BI253"/>
  <c r="BH253"/>
  <c r="BG253"/>
  <c r="BF253"/>
  <c r="T253"/>
  <c r="R253"/>
  <c r="P253"/>
  <c r="BI249"/>
  <c r="BH249"/>
  <c r="BG249"/>
  <c r="BF249"/>
  <c r="T249"/>
  <c r="R249"/>
  <c r="P249"/>
  <c r="BI244"/>
  <c r="BH244"/>
  <c r="BG244"/>
  <c r="BF244"/>
  <c r="T244"/>
  <c r="R244"/>
  <c r="P244"/>
  <c r="BI240"/>
  <c r="BH240"/>
  <c r="BG240"/>
  <c r="BF240"/>
  <c r="T240"/>
  <c r="R240"/>
  <c r="P240"/>
  <c r="BI237"/>
  <c r="BH237"/>
  <c r="BG237"/>
  <c r="BF237"/>
  <c r="T237"/>
  <c r="R237"/>
  <c r="P237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18"/>
  <c r="BH218"/>
  <c r="BG218"/>
  <c r="BF218"/>
  <c r="T218"/>
  <c r="R218"/>
  <c r="P218"/>
  <c r="BI213"/>
  <c r="BH213"/>
  <c r="BG213"/>
  <c r="BF213"/>
  <c r="T213"/>
  <c r="R213"/>
  <c r="P213"/>
  <c r="BI208"/>
  <c r="BH208"/>
  <c r="BG208"/>
  <c r="BF208"/>
  <c r="T208"/>
  <c r="T207"/>
  <c r="R208"/>
  <c r="R207"/>
  <c r="P208"/>
  <c r="P207"/>
  <c r="BI205"/>
  <c r="BH205"/>
  <c r="BG205"/>
  <c r="BF205"/>
  <c r="T205"/>
  <c r="R205"/>
  <c r="P205"/>
  <c r="BI200"/>
  <c r="BH200"/>
  <c r="BG200"/>
  <c r="BF200"/>
  <c r="T200"/>
  <c r="R200"/>
  <c r="P200"/>
  <c r="BI198"/>
  <c r="BH198"/>
  <c r="BG198"/>
  <c r="BF198"/>
  <c r="T198"/>
  <c r="R198"/>
  <c r="P198"/>
  <c r="BI179"/>
  <c r="BH179"/>
  <c r="BG179"/>
  <c r="BF179"/>
  <c r="T179"/>
  <c r="R179"/>
  <c r="P179"/>
  <c r="BI165"/>
  <c r="BH165"/>
  <c r="BG165"/>
  <c r="BF165"/>
  <c r="T165"/>
  <c r="R165"/>
  <c r="P165"/>
  <c r="BI158"/>
  <c r="BH158"/>
  <c r="BG158"/>
  <c r="BF158"/>
  <c r="T158"/>
  <c r="R158"/>
  <c r="P158"/>
  <c r="BI145"/>
  <c r="BH145"/>
  <c r="BG145"/>
  <c r="BF145"/>
  <c r="T145"/>
  <c r="R145"/>
  <c r="P145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0"/>
  <c r="BH130"/>
  <c r="BG130"/>
  <c r="BF130"/>
  <c r="T130"/>
  <c r="R130"/>
  <c r="P130"/>
  <c r="BI125"/>
  <c r="BH125"/>
  <c r="BG125"/>
  <c r="BF125"/>
  <c r="T125"/>
  <c r="R125"/>
  <c r="P125"/>
  <c r="BI118"/>
  <c r="BH118"/>
  <c r="BG118"/>
  <c r="BF118"/>
  <c r="T118"/>
  <c r="R118"/>
  <c r="P118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F87"/>
  <c r="E85"/>
  <c r="F56"/>
  <c r="E54"/>
  <c r="J26"/>
  <c r="E26"/>
  <c r="J59"/>
  <c r="J25"/>
  <c r="J23"/>
  <c r="E23"/>
  <c r="J89"/>
  <c r="J22"/>
  <c r="J20"/>
  <c r="E20"/>
  <c r="F90"/>
  <c r="J19"/>
  <c r="J17"/>
  <c r="E17"/>
  <c r="F58"/>
  <c r="J16"/>
  <c r="J14"/>
  <c r="J87"/>
  <c r="E7"/>
  <c r="E81"/>
  <c i="3" r="J39"/>
  <c r="J38"/>
  <c i="1" r="AY57"/>
  <c i="3" r="J37"/>
  <c i="1" r="AX57"/>
  <c i="3" r="BI378"/>
  <c r="BH378"/>
  <c r="BG378"/>
  <c r="BF378"/>
  <c r="T378"/>
  <c r="R378"/>
  <c r="P378"/>
  <c r="BI376"/>
  <c r="BH376"/>
  <c r="BG376"/>
  <c r="BF376"/>
  <c r="T376"/>
  <c r="R376"/>
  <c r="P376"/>
  <c r="BI371"/>
  <c r="BH371"/>
  <c r="BG371"/>
  <c r="BF371"/>
  <c r="T371"/>
  <c r="R371"/>
  <c r="P371"/>
  <c r="BI367"/>
  <c r="BH367"/>
  <c r="BG367"/>
  <c r="BF367"/>
  <c r="T367"/>
  <c r="R367"/>
  <c r="P367"/>
  <c r="BI360"/>
  <c r="BH360"/>
  <c r="BG360"/>
  <c r="BF360"/>
  <c r="T360"/>
  <c r="R360"/>
  <c r="P360"/>
  <c r="BI354"/>
  <c r="BH354"/>
  <c r="BG354"/>
  <c r="BF354"/>
  <c r="T354"/>
  <c r="R354"/>
  <c r="P354"/>
  <c r="BI349"/>
  <c r="BH349"/>
  <c r="BG349"/>
  <c r="BF349"/>
  <c r="T349"/>
  <c r="R349"/>
  <c r="P349"/>
  <c r="BI345"/>
  <c r="BH345"/>
  <c r="BG345"/>
  <c r="BF345"/>
  <c r="T345"/>
  <c r="R345"/>
  <c r="P345"/>
  <c r="BI343"/>
  <c r="BH343"/>
  <c r="BG343"/>
  <c r="BF343"/>
  <c r="T343"/>
  <c r="R343"/>
  <c r="P343"/>
  <c r="BI339"/>
  <c r="BH339"/>
  <c r="BG339"/>
  <c r="BF339"/>
  <c r="T339"/>
  <c r="R339"/>
  <c r="P339"/>
  <c r="BI337"/>
  <c r="BH337"/>
  <c r="BG337"/>
  <c r="BF337"/>
  <c r="T337"/>
  <c r="R337"/>
  <c r="P337"/>
  <c r="BI334"/>
  <c r="BH334"/>
  <c r="BG334"/>
  <c r="BF334"/>
  <c r="T334"/>
  <c r="R334"/>
  <c r="P334"/>
  <c r="BI330"/>
  <c r="BH330"/>
  <c r="BG330"/>
  <c r="BF330"/>
  <c r="T330"/>
  <c r="R330"/>
  <c r="P330"/>
  <c r="BI329"/>
  <c r="BH329"/>
  <c r="BG329"/>
  <c r="BF329"/>
  <c r="T329"/>
  <c r="R329"/>
  <c r="P329"/>
  <c r="BI325"/>
  <c r="BH325"/>
  <c r="BG325"/>
  <c r="BF325"/>
  <c r="T325"/>
  <c r="R325"/>
  <c r="P325"/>
  <c r="BI324"/>
  <c r="BH324"/>
  <c r="BG324"/>
  <c r="BF324"/>
  <c r="T324"/>
  <c r="R324"/>
  <c r="P324"/>
  <c r="BI320"/>
  <c r="BH320"/>
  <c r="BG320"/>
  <c r="BF320"/>
  <c r="T320"/>
  <c r="R320"/>
  <c r="P320"/>
  <c r="BI319"/>
  <c r="BH319"/>
  <c r="BG319"/>
  <c r="BF319"/>
  <c r="T319"/>
  <c r="R319"/>
  <c r="P319"/>
  <c r="BI315"/>
  <c r="BH315"/>
  <c r="BG315"/>
  <c r="BF315"/>
  <c r="T315"/>
  <c r="R315"/>
  <c r="P315"/>
  <c r="BI312"/>
  <c r="BH312"/>
  <c r="BG312"/>
  <c r="BF312"/>
  <c r="T312"/>
  <c r="R312"/>
  <c r="P312"/>
  <c r="BI309"/>
  <c r="BH309"/>
  <c r="BG309"/>
  <c r="BF309"/>
  <c r="T309"/>
  <c r="R309"/>
  <c r="P309"/>
  <c r="BI304"/>
  <c r="BH304"/>
  <c r="BG304"/>
  <c r="BF304"/>
  <c r="T304"/>
  <c r="R304"/>
  <c r="P304"/>
  <c r="BI301"/>
  <c r="BH301"/>
  <c r="BG301"/>
  <c r="BF301"/>
  <c r="T301"/>
  <c r="R301"/>
  <c r="P301"/>
  <c r="BI297"/>
  <c r="BH297"/>
  <c r="BG297"/>
  <c r="BF297"/>
  <c r="T297"/>
  <c r="R297"/>
  <c r="P297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7"/>
  <c r="BH277"/>
  <c r="BG277"/>
  <c r="BF277"/>
  <c r="T277"/>
  <c r="R277"/>
  <c r="P277"/>
  <c r="BI273"/>
  <c r="BH273"/>
  <c r="BG273"/>
  <c r="BF273"/>
  <c r="T273"/>
  <c r="R273"/>
  <c r="P273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6"/>
  <c r="BH256"/>
  <c r="BG256"/>
  <c r="BF256"/>
  <c r="T256"/>
  <c r="R256"/>
  <c r="P256"/>
  <c r="BI252"/>
  <c r="BH252"/>
  <c r="BG252"/>
  <c r="BF252"/>
  <c r="T252"/>
  <c r="R252"/>
  <c r="P252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1"/>
  <c r="BH221"/>
  <c r="BG221"/>
  <c r="BF221"/>
  <c r="T221"/>
  <c r="R221"/>
  <c r="P221"/>
  <c r="BI216"/>
  <c r="BH216"/>
  <c r="BG216"/>
  <c r="BF216"/>
  <c r="T216"/>
  <c r="R216"/>
  <c r="P216"/>
  <c r="BI211"/>
  <c r="BH211"/>
  <c r="BG211"/>
  <c r="BF211"/>
  <c r="T211"/>
  <c r="T210"/>
  <c r="R211"/>
  <c r="R210"/>
  <c r="P211"/>
  <c r="P210"/>
  <c r="BI208"/>
  <c r="BH208"/>
  <c r="BG208"/>
  <c r="BF208"/>
  <c r="T208"/>
  <c r="R208"/>
  <c r="P208"/>
  <c r="BI203"/>
  <c r="BH203"/>
  <c r="BG203"/>
  <c r="BF203"/>
  <c r="T203"/>
  <c r="R203"/>
  <c r="P203"/>
  <c r="BI201"/>
  <c r="BH201"/>
  <c r="BG201"/>
  <c r="BF201"/>
  <c r="T201"/>
  <c r="R201"/>
  <c r="P201"/>
  <c r="BI182"/>
  <c r="BH182"/>
  <c r="BG182"/>
  <c r="BF182"/>
  <c r="T182"/>
  <c r="R182"/>
  <c r="P182"/>
  <c r="BI168"/>
  <c r="BH168"/>
  <c r="BG168"/>
  <c r="BF168"/>
  <c r="T168"/>
  <c r="R168"/>
  <c r="P168"/>
  <c r="BI161"/>
  <c r="BH161"/>
  <c r="BG161"/>
  <c r="BF161"/>
  <c r="T161"/>
  <c r="R161"/>
  <c r="P161"/>
  <c r="BI148"/>
  <c r="BH148"/>
  <c r="BG148"/>
  <c r="BF148"/>
  <c r="T148"/>
  <c r="R148"/>
  <c r="P148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2"/>
  <c r="BH132"/>
  <c r="BG132"/>
  <c r="BF132"/>
  <c r="T132"/>
  <c r="R132"/>
  <c r="P132"/>
  <c r="BI127"/>
  <c r="BH127"/>
  <c r="BG127"/>
  <c r="BF127"/>
  <c r="T127"/>
  <c r="R127"/>
  <c r="P127"/>
  <c r="BI119"/>
  <c r="BH119"/>
  <c r="BG119"/>
  <c r="BF119"/>
  <c r="T119"/>
  <c r="R119"/>
  <c r="P119"/>
  <c r="BI107"/>
  <c r="BH107"/>
  <c r="BG107"/>
  <c r="BF107"/>
  <c r="T107"/>
  <c r="R107"/>
  <c r="P107"/>
  <c r="BI102"/>
  <c r="BH102"/>
  <c r="BG102"/>
  <c r="BF102"/>
  <c r="T102"/>
  <c r="R102"/>
  <c r="P102"/>
  <c r="BI96"/>
  <c r="BH96"/>
  <c r="BG96"/>
  <c r="BF96"/>
  <c r="T96"/>
  <c r="R96"/>
  <c r="P96"/>
  <c r="F87"/>
  <c r="E85"/>
  <c r="F56"/>
  <c r="E54"/>
  <c r="J26"/>
  <c r="E26"/>
  <c r="J90"/>
  <c r="J25"/>
  <c r="J23"/>
  <c r="E23"/>
  <c r="J89"/>
  <c r="J22"/>
  <c r="J20"/>
  <c r="E20"/>
  <c r="F90"/>
  <c r="J19"/>
  <c r="J17"/>
  <c r="E17"/>
  <c r="F89"/>
  <c r="J16"/>
  <c r="J14"/>
  <c r="J87"/>
  <c r="E7"/>
  <c r="E50"/>
  <c i="2" r="J39"/>
  <c r="J38"/>
  <c i="1" r="AY56"/>
  <c i="2" r="J37"/>
  <c i="1" r="AX56"/>
  <c i="2" r="BI306"/>
  <c r="BH306"/>
  <c r="BG306"/>
  <c r="BF306"/>
  <c r="T306"/>
  <c r="R306"/>
  <c r="P306"/>
  <c r="BI304"/>
  <c r="BH304"/>
  <c r="BG304"/>
  <c r="BF304"/>
  <c r="T304"/>
  <c r="R304"/>
  <c r="P304"/>
  <c r="BI299"/>
  <c r="BH299"/>
  <c r="BG299"/>
  <c r="BF299"/>
  <c r="T299"/>
  <c r="R299"/>
  <c r="P299"/>
  <c r="BI295"/>
  <c r="BH295"/>
  <c r="BG295"/>
  <c r="BF295"/>
  <c r="T295"/>
  <c r="R295"/>
  <c r="P295"/>
  <c r="BI288"/>
  <c r="BH288"/>
  <c r="BG288"/>
  <c r="BF288"/>
  <c r="T288"/>
  <c r="R288"/>
  <c r="P288"/>
  <c r="BI282"/>
  <c r="BH282"/>
  <c r="BG282"/>
  <c r="BF282"/>
  <c r="T282"/>
  <c r="R282"/>
  <c r="P282"/>
  <c r="BI277"/>
  <c r="BH277"/>
  <c r="BG277"/>
  <c r="BF277"/>
  <c r="T277"/>
  <c r="T276"/>
  <c r="R277"/>
  <c r="R276"/>
  <c r="P277"/>
  <c r="P276"/>
  <c r="BI275"/>
  <c r="BH275"/>
  <c r="BG275"/>
  <c r="BF275"/>
  <c r="T275"/>
  <c r="R275"/>
  <c r="P275"/>
  <c r="BI271"/>
  <c r="BH271"/>
  <c r="BG271"/>
  <c r="BF271"/>
  <c r="T271"/>
  <c r="R271"/>
  <c r="P271"/>
  <c r="BI269"/>
  <c r="BH269"/>
  <c r="BG269"/>
  <c r="BF269"/>
  <c r="T269"/>
  <c r="R269"/>
  <c r="P269"/>
  <c r="BI266"/>
  <c r="BH266"/>
  <c r="BG266"/>
  <c r="BF266"/>
  <c r="T266"/>
  <c r="R266"/>
  <c r="P266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48"/>
  <c r="BH248"/>
  <c r="BG248"/>
  <c r="BF248"/>
  <c r="T248"/>
  <c r="R248"/>
  <c r="P248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1"/>
  <c r="BH211"/>
  <c r="BG211"/>
  <c r="BF211"/>
  <c r="T211"/>
  <c r="R211"/>
  <c r="P211"/>
  <c r="BI207"/>
  <c r="BH207"/>
  <c r="BG207"/>
  <c r="BF207"/>
  <c r="T207"/>
  <c r="R207"/>
  <c r="P207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1"/>
  <c r="BH191"/>
  <c r="BG191"/>
  <c r="BF191"/>
  <c r="T191"/>
  <c r="T190"/>
  <c r="R191"/>
  <c r="R190"/>
  <c r="P191"/>
  <c r="P190"/>
  <c r="BI188"/>
  <c r="BH188"/>
  <c r="BG188"/>
  <c r="BF188"/>
  <c r="T188"/>
  <c r="R188"/>
  <c r="P188"/>
  <c r="BI184"/>
  <c r="BH184"/>
  <c r="BG184"/>
  <c r="BF184"/>
  <c r="T184"/>
  <c r="R184"/>
  <c r="P184"/>
  <c r="BI182"/>
  <c r="BH182"/>
  <c r="BG182"/>
  <c r="BF182"/>
  <c r="T182"/>
  <c r="R182"/>
  <c r="P182"/>
  <c r="BI164"/>
  <c r="BH164"/>
  <c r="BG164"/>
  <c r="BF164"/>
  <c r="T164"/>
  <c r="R164"/>
  <c r="P164"/>
  <c r="BI151"/>
  <c r="BH151"/>
  <c r="BG151"/>
  <c r="BF151"/>
  <c r="T151"/>
  <c r="R151"/>
  <c r="P151"/>
  <c r="BI145"/>
  <c r="BH145"/>
  <c r="BG145"/>
  <c r="BF145"/>
  <c r="T145"/>
  <c r="R145"/>
  <c r="P145"/>
  <c r="BI132"/>
  <c r="BH132"/>
  <c r="BG132"/>
  <c r="BF132"/>
  <c r="T132"/>
  <c r="R132"/>
  <c r="P132"/>
  <c r="BI126"/>
  <c r="BH126"/>
  <c r="BG126"/>
  <c r="BF126"/>
  <c r="T126"/>
  <c r="R126"/>
  <c r="P126"/>
  <c r="BI124"/>
  <c r="BH124"/>
  <c r="BG124"/>
  <c r="BF124"/>
  <c r="T124"/>
  <c r="R124"/>
  <c r="P124"/>
  <c r="BI119"/>
  <c r="BH119"/>
  <c r="BG119"/>
  <c r="BF119"/>
  <c r="T119"/>
  <c r="R119"/>
  <c r="P119"/>
  <c r="BI113"/>
  <c r="BH113"/>
  <c r="BG113"/>
  <c r="BF113"/>
  <c r="T113"/>
  <c r="R113"/>
  <c r="P113"/>
  <c r="BI101"/>
  <c r="BH101"/>
  <c r="BG101"/>
  <c r="BF101"/>
  <c r="T101"/>
  <c r="R101"/>
  <c r="P101"/>
  <c r="BI96"/>
  <c r="BH96"/>
  <c r="BG96"/>
  <c r="BF96"/>
  <c r="T96"/>
  <c r="R96"/>
  <c r="P96"/>
  <c r="F87"/>
  <c r="E85"/>
  <c r="F56"/>
  <c r="E54"/>
  <c r="J26"/>
  <c r="E26"/>
  <c r="J59"/>
  <c r="J25"/>
  <c r="J23"/>
  <c r="E23"/>
  <c r="J58"/>
  <c r="J22"/>
  <c r="J20"/>
  <c r="E20"/>
  <c r="F90"/>
  <c r="J19"/>
  <c r="J17"/>
  <c r="E17"/>
  <c r="F89"/>
  <c r="J16"/>
  <c r="J14"/>
  <c r="J56"/>
  <c r="E7"/>
  <c r="E50"/>
  <c i="1" r="L50"/>
  <c r="AM50"/>
  <c r="AM49"/>
  <c r="L49"/>
  <c r="AM47"/>
  <c r="L47"/>
  <c r="L45"/>
  <c r="L44"/>
  <c i="3" r="J137"/>
  <c i="4" r="J359"/>
  <c r="BK253"/>
  <c r="J342"/>
  <c r="BK134"/>
  <c i="5" r="BK380"/>
  <c r="J354"/>
  <c r="J322"/>
  <c r="BK148"/>
  <c r="BK450"/>
  <c r="BK387"/>
  <c i="6" r="J296"/>
  <c i="7" r="BK196"/>
  <c r="BK178"/>
  <c r="J90"/>
  <c r="J178"/>
  <c r="J242"/>
  <c i="8" r="J288"/>
  <c r="J497"/>
  <c r="J444"/>
  <c r="BK245"/>
  <c r="BK386"/>
  <c i="9" r="BK110"/>
  <c r="BK104"/>
  <c r="J93"/>
  <c i="2" r="BK238"/>
  <c r="BK306"/>
  <c i="8" r="BK407"/>
  <c r="J281"/>
  <c r="J267"/>
  <c r="BK88"/>
  <c i="9" r="J106"/>
  <c i="2" r="BK256"/>
  <c i="3" r="J371"/>
  <c r="J360"/>
  <c r="BK291"/>
  <c r="J96"/>
  <c r="J271"/>
  <c r="J291"/>
  <c r="J119"/>
  <c i="4" r="BK261"/>
  <c r="BK265"/>
  <c r="J125"/>
  <c r="BK136"/>
  <c i="5" r="BK437"/>
  <c r="J387"/>
  <c r="J335"/>
  <c r="BK96"/>
  <c r="J430"/>
  <c r="BK295"/>
  <c i="2" r="BK124"/>
  <c r="J256"/>
  <c r="J196"/>
  <c r="BK226"/>
  <c r="J182"/>
  <c i="3" r="BK247"/>
  <c r="BK301"/>
  <c r="J295"/>
  <c i="4" r="BK331"/>
  <c r="BK348"/>
  <c r="J298"/>
  <c i="5" r="J126"/>
  <c r="J217"/>
  <c i="6" r="BK153"/>
  <c i="7" r="J236"/>
  <c r="J230"/>
  <c i="8" r="J200"/>
  <c r="BK368"/>
  <c i="9" r="BK111"/>
  <c r="J92"/>
  <c i="3" r="BK334"/>
  <c r="BK287"/>
  <c i="4" r="BK337"/>
  <c i="6" r="BK114"/>
  <c r="BK225"/>
  <c i="7" r="J205"/>
  <c r="J140"/>
  <c i="8" r="BK422"/>
  <c r="J416"/>
  <c i="9" r="J98"/>
  <c i="3" r="J233"/>
  <c r="BK216"/>
  <c i="4" r="BK317"/>
  <c r="J213"/>
  <c r="BK277"/>
  <c r="J145"/>
  <c i="5" r="BK217"/>
  <c r="BK431"/>
  <c r="J144"/>
  <c r="J262"/>
  <c i="7" r="J123"/>
  <c i="2" r="J295"/>
  <c i="3" r="BK252"/>
  <c r="J309"/>
  <c i="4" r="BK273"/>
  <c r="J317"/>
  <c r="BK271"/>
  <c i="5" r="J419"/>
  <c r="J295"/>
  <c r="BK144"/>
  <c r="BK195"/>
  <c r="J96"/>
  <c i="6" r="J116"/>
  <c r="BK116"/>
  <c i="2" r="J306"/>
  <c r="BK211"/>
  <c r="BK295"/>
  <c r="J101"/>
  <c r="BK101"/>
  <c r="J218"/>
  <c r="J211"/>
  <c r="BK191"/>
  <c r="BK119"/>
  <c i="3" r="BK330"/>
  <c r="BK211"/>
  <c r="J334"/>
  <c i="4" r="J316"/>
  <c r="BK218"/>
  <c r="J273"/>
  <c r="J233"/>
  <c i="5" r="J454"/>
  <c r="J286"/>
  <c r="J498"/>
  <c r="BK409"/>
  <c r="BK335"/>
  <c i="6" r="BK288"/>
  <c r="BK223"/>
  <c r="J298"/>
  <c r="J212"/>
  <c i="7" r="BK210"/>
  <c r="J225"/>
  <c i="8" r="J368"/>
  <c r="BK472"/>
  <c r="BK229"/>
  <c r="BK144"/>
  <c i="9" r="J108"/>
  <c r="BK91"/>
  <c i="2" r="BK262"/>
  <c r="BK96"/>
  <c r="F37"/>
  <c i="8" r="J119"/>
  <c i="9" r="BK87"/>
  <c i="3" r="BK339"/>
  <c r="J320"/>
  <c r="BK295"/>
  <c r="BK263"/>
  <c i="4" r="BK321"/>
  <c r="BK130"/>
  <c i="5" r="J431"/>
  <c r="BK474"/>
  <c i="6" r="BK212"/>
  <c i="7" r="BK200"/>
  <c r="BK189"/>
  <c r="J170"/>
  <c r="BK140"/>
  <c r="BK112"/>
  <c r="J244"/>
  <c r="BK220"/>
  <c r="BK205"/>
  <c r="J191"/>
  <c r="BK170"/>
  <c r="J156"/>
  <c r="BK100"/>
  <c r="J213"/>
  <c r="J128"/>
  <c r="J107"/>
  <c i="8" r="J472"/>
  <c r="BK444"/>
  <c r="J379"/>
  <c r="J321"/>
  <c r="BK281"/>
  <c r="BK215"/>
  <c r="J186"/>
  <c r="BK98"/>
  <c r="J478"/>
  <c r="BK459"/>
  <c r="J386"/>
  <c r="BK361"/>
  <c r="J334"/>
  <c r="J241"/>
  <c r="BK179"/>
  <c r="BK153"/>
  <c r="J88"/>
  <c r="BK400"/>
  <c r="J238"/>
  <c r="BK497"/>
  <c r="J407"/>
  <c r="BK222"/>
  <c i="9" r="BK103"/>
  <c r="J99"/>
  <c r="J90"/>
  <c r="J88"/>
  <c r="J86"/>
  <c r="BK83"/>
  <c r="BK113"/>
  <c r="J110"/>
  <c r="BK100"/>
  <c r="BK96"/>
  <c r="BK93"/>
  <c r="BK90"/>
  <c i="2" r="BK233"/>
  <c r="BK304"/>
  <c r="BK246"/>
  <c i="1" r="AS55"/>
  <c i="3" r="J132"/>
  <c r="J324"/>
  <c i="4" r="BK240"/>
  <c r="J249"/>
  <c i="5" r="J339"/>
  <c r="BK286"/>
  <c i="6" r="J300"/>
  <c r="J114"/>
  <c i="7" r="J162"/>
  <c i="8" r="J489"/>
  <c r="J193"/>
  <c i="9" r="J85"/>
  <c i="2" r="F38"/>
  <c i="8" r="J222"/>
  <c r="J354"/>
  <c r="J98"/>
  <c i="9" r="J112"/>
  <c r="J102"/>
  <c r="J83"/>
  <c i="2" r="J275"/>
  <c r="J164"/>
  <c r="BK132"/>
  <c i="3" r="BK233"/>
  <c r="BK141"/>
  <c i="4" r="BK125"/>
  <c r="BK342"/>
  <c r="BK227"/>
  <c r="BK295"/>
  <c r="BK306"/>
  <c i="5" r="J374"/>
  <c r="J378"/>
  <c r="BK101"/>
  <c r="J362"/>
  <c i="6" r="BK262"/>
  <c i="7" r="J158"/>
  <c r="J174"/>
  <c i="8" r="BK132"/>
  <c r="J422"/>
  <c i="9" r="BK106"/>
  <c r="BK95"/>
  <c i="2" r="J214"/>
  <c r="BK164"/>
  <c i="3" r="BK337"/>
  <c r="BK256"/>
  <c r="J247"/>
  <c r="J208"/>
  <c r="J211"/>
  <c i="4" r="J289"/>
  <c r="J306"/>
  <c r="BK213"/>
  <c r="J348"/>
  <c r="J200"/>
  <c i="5" r="J463"/>
  <c r="BK133"/>
  <c r="J443"/>
  <c r="BK392"/>
  <c r="BK317"/>
  <c i="2" r="J229"/>
  <c r="BK229"/>
  <c r="J248"/>
  <c r="BK214"/>
  <c r="J126"/>
  <c i="3" r="BK102"/>
  <c r="BK324"/>
  <c r="BK230"/>
  <c i="4" r="J208"/>
  <c i="5" r="J352"/>
  <c r="BK480"/>
  <c r="BK126"/>
  <c i="6" r="J88"/>
  <c i="7" r="J112"/>
  <c i="8" r="BK495"/>
  <c r="J231"/>
  <c r="BK321"/>
  <c i="9" r="J97"/>
  <c i="3" r="J279"/>
  <c r="J330"/>
  <c i="4" r="J106"/>
  <c i="5" r="BK447"/>
  <c r="BK346"/>
  <c r="BK280"/>
  <c r="J146"/>
  <c r="J432"/>
  <c i="7" r="J105"/>
  <c r="BK195"/>
  <c i="8" r="J166"/>
  <c r="BK347"/>
  <c i="9" r="BK98"/>
  <c i="3" r="J256"/>
  <c i="4" r="J118"/>
  <c r="J218"/>
  <c r="J329"/>
  <c i="5" r="BK443"/>
  <c r="J370"/>
  <c r="BK498"/>
  <c r="J415"/>
  <c i="6" r="J153"/>
  <c i="7" r="J195"/>
  <c i="2" r="J288"/>
  <c r="BK248"/>
  <c i="3" r="J378"/>
  <c r="BK132"/>
  <c i="4" r="J198"/>
  <c r="J277"/>
  <c i="5" r="BK289"/>
  <c r="J398"/>
  <c i="6" r="J262"/>
  <c r="BK235"/>
  <c i="7" r="BK242"/>
  <c i="2" r="BK218"/>
  <c r="BK237"/>
  <c r="BK151"/>
  <c r="J282"/>
  <c r="J242"/>
  <c r="BK271"/>
  <c r="J262"/>
  <c r="J145"/>
  <c i="3" r="BK354"/>
  <c r="BK297"/>
  <c r="BK376"/>
  <c r="J304"/>
  <c r="J102"/>
  <c i="4" r="J253"/>
  <c r="J205"/>
  <c r="BK106"/>
  <c r="BK309"/>
  <c i="5" r="BK384"/>
  <c r="J106"/>
  <c r="J182"/>
  <c r="BK139"/>
  <c r="J348"/>
  <c r="J250"/>
  <c i="6" r="J234"/>
  <c r="BK105"/>
  <c r="J193"/>
  <c i="7" r="BK191"/>
  <c r="J196"/>
  <c i="8" r="BK489"/>
  <c r="BK231"/>
  <c r="BK308"/>
  <c r="BK105"/>
  <c i="9" r="J87"/>
  <c r="BK102"/>
  <c r="J95"/>
  <c i="2" r="BK200"/>
  <c r="BK182"/>
  <c i="3" r="J161"/>
  <c i="4" r="BK364"/>
  <c r="J364"/>
  <c r="J158"/>
  <c r="J134"/>
  <c i="5" r="BK487"/>
  <c r="BK348"/>
  <c i="6" r="BK193"/>
  <c r="BK88"/>
  <c r="J105"/>
  <c r="J251"/>
  <c i="7" r="BK182"/>
  <c i="8" r="J400"/>
  <c i="9" r="J111"/>
  <c r="J94"/>
  <c i="3" r="J182"/>
  <c r="BK259"/>
  <c r="BK283"/>
  <c r="BK320"/>
  <c i="4" r="J227"/>
  <c i="5" r="BK496"/>
  <c r="BK146"/>
  <c r="BK424"/>
  <c i="6" r="BK251"/>
  <c r="J203"/>
  <c i="2" r="BK184"/>
  <c i="3" r="BK273"/>
  <c r="J283"/>
  <c i="4" r="BK316"/>
  <c r="J321"/>
  <c i="5" r="BK440"/>
  <c r="BK302"/>
  <c i="7" r="BK123"/>
  <c i="8" r="BK483"/>
  <c r="BK467"/>
  <c r="J132"/>
  <c i="9" r="BK94"/>
  <c i="3" r="BK319"/>
  <c i="4" r="J265"/>
  <c r="J179"/>
  <c i="5" r="J474"/>
  <c r="J302"/>
  <c r="BK459"/>
  <c i="7" r="BK105"/>
  <c i="8" r="BK208"/>
  <c i="9" r="BK84"/>
  <c i="2" r="J200"/>
  <c i="3" r="BK345"/>
  <c r="J339"/>
  <c i="4" r="BK322"/>
  <c r="BK244"/>
  <c r="BK291"/>
  <c i="5" r="J409"/>
  <c r="BK252"/>
  <c r="J420"/>
  <c i="3" r="J325"/>
  <c r="BK203"/>
  <c i="4" r="J281"/>
  <c r="J136"/>
  <c i="5" r="BK339"/>
  <c i="8" r="J393"/>
  <c i="9" r="BK97"/>
  <c i="3" r="BK378"/>
  <c i="4" r="BK298"/>
  <c i="5" r="J395"/>
  <c i="7" r="J200"/>
  <c i="8" r="J153"/>
  <c i="3" r="BK360"/>
  <c r="J141"/>
  <c i="4" r="J331"/>
  <c i="5" r="J265"/>
  <c i="6" r="BK296"/>
  <c i="7" r="J185"/>
  <c i="3" r="J252"/>
  <c i="4" r="BK237"/>
  <c i="5" r="BK406"/>
  <c i="6" r="BK274"/>
  <c i="2" r="J113"/>
  <c r="BK113"/>
  <c r="BK275"/>
  <c r="BK269"/>
  <c i="3" r="J263"/>
  <c i="4" r="J271"/>
  <c r="BK165"/>
  <c i="5" r="J406"/>
  <c r="J469"/>
  <c r="BK307"/>
  <c i="6" r="BK300"/>
  <c i="7" r="BK165"/>
  <c i="8" r="BK193"/>
  <c r="J418"/>
  <c i="9" r="J84"/>
  <c r="J91"/>
  <c i="3" r="BK271"/>
  <c i="4" r="BK208"/>
  <c r="J261"/>
  <c i="5" r="BK419"/>
  <c r="BK395"/>
  <c i="8" r="BK238"/>
  <c r="J483"/>
  <c i="3" r="J259"/>
  <c r="J236"/>
  <c i="4" r="J267"/>
  <c i="5" r="J317"/>
  <c i="2" r="BK253"/>
  <c i="3" r="J139"/>
  <c r="BK277"/>
  <c r="J315"/>
  <c r="BK208"/>
  <c i="4" r="BK198"/>
  <c i="5" r="BK354"/>
  <c i="6" r="BK203"/>
  <c r="BK190"/>
  <c i="8" r="BK241"/>
  <c r="J429"/>
  <c i="3" r="J277"/>
  <c i="4" r="BK118"/>
  <c i="5" r="J412"/>
  <c r="J252"/>
  <c r="J148"/>
  <c i="7" r="BK236"/>
  <c r="J218"/>
  <c r="BK156"/>
  <c i="8" r="BK166"/>
  <c i="9" r="J82"/>
  <c i="2" r="BK282"/>
  <c r="J269"/>
  <c i="3" r="J354"/>
  <c i="4" r="BK329"/>
  <c i="5" r="BK265"/>
  <c r="BK412"/>
  <c r="BK106"/>
  <c i="7" r="BK201"/>
  <c i="8" r="J467"/>
  <c i="2" r="J188"/>
  <c i="3" r="BK309"/>
  <c r="BK139"/>
  <c i="4" r="J326"/>
  <c r="BK230"/>
  <c r="BK101"/>
  <c i="5" r="J496"/>
  <c i="2" r="BK188"/>
  <c r="J266"/>
  <c i="3" r="J367"/>
  <c r="J319"/>
  <c i="5" r="BK270"/>
  <c r="J392"/>
  <c i="7" r="J182"/>
  <c i="8" r="J112"/>
  <c i="2" r="J191"/>
  <c i="3" r="BK236"/>
  <c i="6" r="J225"/>
  <c r="J134"/>
  <c i="8" r="BK112"/>
  <c i="9" r="J113"/>
  <c i="2" r="J124"/>
  <c i="5" r="J487"/>
  <c r="BK370"/>
  <c i="6" r="BK280"/>
  <c i="7" r="BK128"/>
  <c i="2" r="J36"/>
  <c i="4" r="BK355"/>
  <c r="BK256"/>
  <c i="5" r="J341"/>
  <c r="J425"/>
  <c r="BK454"/>
  <c i="7" r="J210"/>
  <c i="8" r="J308"/>
  <c r="BK414"/>
  <c i="9" r="J100"/>
  <c i="2" r="BK288"/>
  <c r="J271"/>
  <c i="4" r="BK312"/>
  <c r="J312"/>
  <c i="5" r="BK457"/>
  <c r="J133"/>
  <c i="6" r="J223"/>
  <c i="8" r="J495"/>
  <c i="3" r="J376"/>
  <c r="BK168"/>
  <c r="J329"/>
  <c i="4" r="BK224"/>
  <c i="5" r="J380"/>
  <c i="6" r="J274"/>
  <c i="3" r="BK349"/>
  <c r="J227"/>
  <c i="4" r="BK205"/>
  <c i="5" r="BK161"/>
  <c i="7" r="J201"/>
  <c i="8" r="J452"/>
  <c i="3" r="J267"/>
  <c i="4" r="BK289"/>
  <c r="BK145"/>
  <c i="5" r="J465"/>
  <c r="J325"/>
  <c i="7" r="BK206"/>
  <c r="BK158"/>
  <c i="8" r="BK429"/>
  <c r="J144"/>
  <c r="J215"/>
  <c i="9" r="BK99"/>
  <c i="3" r="J287"/>
  <c r="BK148"/>
  <c i="4" r="J230"/>
  <c r="BK281"/>
  <c r="J303"/>
  <c i="5" r="J299"/>
  <c i="6" r="BK256"/>
  <c i="7" r="J206"/>
  <c i="8" r="BK418"/>
  <c i="9" r="BK89"/>
  <c i="3" r="BK304"/>
  <c r="BK243"/>
  <c r="BK96"/>
  <c i="4" r="BK138"/>
  <c i="5" r="J480"/>
  <c r="BK362"/>
  <c r="J270"/>
  <c i="2" r="J277"/>
  <c r="BK207"/>
  <c i="3" r="J240"/>
  <c r="J203"/>
  <c r="BK221"/>
  <c i="6" r="J214"/>
  <c i="8" r="BK452"/>
  <c i="9" r="BK114"/>
  <c i="3" r="J349"/>
  <c r="BK137"/>
  <c i="5" r="J280"/>
  <c i="8" r="J229"/>
  <c i="9" r="BK88"/>
  <c i="3" r="J297"/>
  <c r="J127"/>
  <c i="5" r="BK465"/>
  <c i="6" r="J235"/>
  <c i="7" r="BK230"/>
  <c i="3" r="BK315"/>
  <c i="4" r="J322"/>
  <c i="5" r="J450"/>
  <c i="6" r="BK214"/>
  <c i="2" r="J226"/>
  <c r="BK266"/>
  <c r="BK126"/>
  <c r="J151"/>
  <c r="J238"/>
  <c i="3" r="BK227"/>
  <c r="BK240"/>
  <c i="4" r="BK335"/>
  <c r="BK366"/>
  <c i="5" r="BK425"/>
  <c r="BK262"/>
  <c i="6" r="J246"/>
  <c r="BK244"/>
  <c i="7" r="BK225"/>
  <c r="BK90"/>
  <c i="8" r="J105"/>
  <c r="J245"/>
  <c i="2" r="BK242"/>
  <c i="3" r="BK329"/>
  <c r="J168"/>
  <c i="4" r="J237"/>
  <c i="5" r="J139"/>
  <c r="J292"/>
  <c i="7" r="BK211"/>
  <c i="8" r="BK267"/>
  <c i="9" r="BK108"/>
  <c i="3" r="BK371"/>
  <c r="J343"/>
  <c i="4" r="J165"/>
  <c i="6" r="J179"/>
  <c i="3" r="J243"/>
  <c r="BK325"/>
  <c i="4" r="J366"/>
  <c r="J101"/>
  <c i="5" r="BK432"/>
  <c r="J437"/>
  <c r="J289"/>
  <c i="6" r="BK134"/>
  <c i="7" r="BK185"/>
  <c r="J217"/>
  <c i="8" r="BK288"/>
  <c i="9" r="J104"/>
  <c r="J96"/>
  <c i="8" r="J361"/>
  <c r="BK295"/>
  <c i="9" r="BK85"/>
  <c i="2" r="BK145"/>
  <c r="J237"/>
  <c i="3" r="J273"/>
  <c i="5" r="BK430"/>
  <c r="J101"/>
  <c r="BK250"/>
  <c i="7" r="BK244"/>
  <c r="J211"/>
  <c i="8" r="J295"/>
  <c i="2" r="J132"/>
  <c i="3" r="BK161"/>
  <c r="BK201"/>
  <c r="BK343"/>
  <c i="4" r="BK158"/>
  <c r="BK326"/>
  <c i="5" r="BK292"/>
  <c r="BK352"/>
  <c i="2" r="J299"/>
  <c r="J119"/>
  <c i="3" r="J345"/>
  <c i="4" r="BK233"/>
  <c r="J224"/>
  <c i="5" r="J384"/>
  <c i="7" r="BK213"/>
  <c i="8" r="BK334"/>
  <c i="4" r="J291"/>
  <c i="5" r="BK325"/>
  <c i="6" r="J288"/>
  <c i="7" r="BK162"/>
  <c i="8" r="J347"/>
  <c i="9" r="BK82"/>
  <c i="4" r="J295"/>
  <c i="5" r="BK299"/>
  <c r="BK322"/>
  <c i="6" r="BK246"/>
  <c i="3" r="BK267"/>
  <c i="4" r="J256"/>
  <c i="5" r="BK378"/>
  <c r="BK341"/>
  <c r="J307"/>
  <c i="2" r="J253"/>
  <c r="BK259"/>
  <c r="J233"/>
  <c r="BK196"/>
  <c r="J96"/>
  <c i="3" r="BK119"/>
  <c i="4" r="J240"/>
  <c r="J130"/>
  <c i="5" r="J447"/>
  <c i="6" r="J256"/>
  <c i="7" r="BK107"/>
  <c i="8" r="J459"/>
  <c i="9" r="BK112"/>
  <c i="2" r="J207"/>
  <c r="J246"/>
  <c i="3" r="J201"/>
  <c i="4" r="BK249"/>
  <c r="J355"/>
  <c i="6" r="J268"/>
  <c i="7" r="BK218"/>
  <c i="8" r="BK379"/>
  <c r="J208"/>
  <c i="3" r="J107"/>
  <c r="BK182"/>
  <c i="5" r="J401"/>
  <c i="6" r="BK179"/>
  <c i="3" r="J230"/>
  <c i="4" r="BK200"/>
  <c r="J96"/>
  <c i="5" r="BK420"/>
  <c r="BK463"/>
  <c r="J346"/>
  <c i="2" r="J259"/>
  <c i="3" r="J216"/>
  <c i="4" r="J138"/>
  <c i="5" r="J424"/>
  <c r="J440"/>
  <c i="7" r="BK174"/>
  <c i="9" r="BK86"/>
  <c i="3" r="J312"/>
  <c i="4" r="J244"/>
  <c i="5" r="J195"/>
  <c i="6" r="BK298"/>
  <c r="J190"/>
  <c i="9" r="BK92"/>
  <c i="3" r="BK107"/>
  <c i="4" r="BK267"/>
  <c r="J335"/>
  <c i="5" r="BK415"/>
  <c i="2" r="BK204"/>
  <c i="3" r="BK367"/>
  <c i="4" r="BK359"/>
  <c i="5" r="J457"/>
  <c r="BK491"/>
  <c r="J459"/>
  <c i="2" r="BK299"/>
  <c r="BK222"/>
  <c r="J204"/>
  <c r="J222"/>
  <c r="J184"/>
  <c i="3" r="J337"/>
  <c i="4" r="BK179"/>
  <c r="J337"/>
  <c i="5" r="BK182"/>
  <c r="BK374"/>
  <c i="6" r="J181"/>
  <c r="BK181"/>
  <c i="7" r="J165"/>
  <c r="J189"/>
  <c i="8" r="J414"/>
  <c r="BK200"/>
  <c i="2" r="J304"/>
  <c i="3" r="BK127"/>
  <c i="4" r="J285"/>
  <c i="5" r="BK469"/>
  <c r="J491"/>
  <c i="6" r="BK268"/>
  <c i="8" r="BK119"/>
  <c r="BK354"/>
  <c i="3" r="J301"/>
  <c r="J221"/>
  <c r="BK279"/>
  <c i="4" r="BK285"/>
  <c i="7" r="J220"/>
  <c i="2" r="BK277"/>
  <c r="F36"/>
  <c i="4" r="BK96"/>
  <c i="5" r="J161"/>
  <c i="6" r="J244"/>
  <c r="BK234"/>
  <c i="7" r="J100"/>
  <c i="8" r="BK478"/>
  <c r="J179"/>
  <c r="BK186"/>
  <c i="9" r="J103"/>
  <c i="3" r="BK312"/>
  <c i="4" r="BK303"/>
  <c i="9" r="J89"/>
  <c i="3" r="J148"/>
  <c i="4" r="J309"/>
  <c i="5" r="BK398"/>
  <c r="BK401"/>
  <c i="6" r="J280"/>
  <c i="8" r="BK416"/>
  <c r="BK393"/>
  <c i="7" r="BK217"/>
  <c i="9" r="J114"/>
  <c i="2" l="1" r="BK228"/>
  <c r="J228"/>
  <c r="J68"/>
  <c r="T281"/>
  <c i="3" r="T215"/>
  <c r="P353"/>
  <c i="4" r="BK95"/>
  <c r="R255"/>
  <c r="R363"/>
  <c i="5" r="BK95"/>
  <c r="J95"/>
  <c r="J65"/>
  <c r="T269"/>
  <c r="BK473"/>
  <c r="J473"/>
  <c r="J70"/>
  <c r="P95"/>
  <c r="R269"/>
  <c r="R464"/>
  <c i="2" r="P228"/>
  <c r="BK303"/>
  <c r="J303"/>
  <c r="J71"/>
  <c i="3" r="BK258"/>
  <c r="J258"/>
  <c r="J68"/>
  <c r="BK375"/>
  <c r="J375"/>
  <c r="J71"/>
  <c i="4" r="T212"/>
  <c r="P363"/>
  <c i="5" r="R324"/>
  <c r="R473"/>
  <c i="6" r="R202"/>
  <c r="BK297"/>
  <c r="J297"/>
  <c r="J65"/>
  <c i="3" r="P258"/>
  <c r="R353"/>
  <c i="5" r="T324"/>
  <c r="P473"/>
  <c r="P495"/>
  <c i="6" r="BK87"/>
  <c r="J87"/>
  <c r="J61"/>
  <c r="BK202"/>
  <c r="J202"/>
  <c r="J63"/>
  <c r="R245"/>
  <c r="T297"/>
  <c i="2" r="T95"/>
  <c r="T195"/>
  <c r="R281"/>
  <c i="3" r="T95"/>
  <c r="R215"/>
  <c r="P344"/>
  <c r="P375"/>
  <c i="4" r="BK255"/>
  <c r="J255"/>
  <c r="J68"/>
  <c r="R341"/>
  <c i="6" r="T87"/>
  <c r="T245"/>
  <c i="2" r="R95"/>
  <c r="R228"/>
  <c r="BK281"/>
  <c r="J281"/>
  <c r="J70"/>
  <c r="T303"/>
  <c i="3" r="P95"/>
  <c r="T258"/>
  <c r="R344"/>
  <c r="R375"/>
  <c i="4" r="T255"/>
  <c r="T341"/>
  <c i="5" r="BK324"/>
  <c r="J324"/>
  <c r="J68"/>
  <c r="BK464"/>
  <c r="J464"/>
  <c r="J69"/>
  <c r="T473"/>
  <c r="T495"/>
  <c i="6" r="R87"/>
  <c i="7" r="T89"/>
  <c r="R184"/>
  <c r="P224"/>
  <c r="R241"/>
  <c i="5" r="BK269"/>
  <c r="J269"/>
  <c r="J67"/>
  <c i="7" r="R89"/>
  <c r="BK169"/>
  <c r="J169"/>
  <c r="J63"/>
  <c r="T169"/>
  <c r="R224"/>
  <c i="8" r="T240"/>
  <c r="T451"/>
  <c i="4" r="P95"/>
  <c r="R212"/>
  <c r="P341"/>
  <c i="5" r="T95"/>
  <c i="7" r="BK184"/>
  <c r="J184"/>
  <c r="J64"/>
  <c r="T224"/>
  <c i="8" r="R87"/>
  <c r="T378"/>
  <c r="P494"/>
  <c i="2" r="BK195"/>
  <c r="J195"/>
  <c r="J67"/>
  <c r="R195"/>
  <c r="P281"/>
  <c i="3" r="BK95"/>
  <c r="J95"/>
  <c r="J65"/>
  <c r="BK215"/>
  <c r="J215"/>
  <c r="J67"/>
  <c r="BK353"/>
  <c r="J353"/>
  <c r="J70"/>
  <c i="4" r="P212"/>
  <c r="P336"/>
  <c i="6" r="P245"/>
  <c r="R297"/>
  <c i="7" r="P89"/>
  <c r="T184"/>
  <c r="P241"/>
  <c i="8" r="T87"/>
  <c r="R378"/>
  <c r="BK494"/>
  <c r="J494"/>
  <c r="J65"/>
  <c i="2" r="BK95"/>
  <c r="J95"/>
  <c r="J65"/>
  <c r="T228"/>
  <c r="P303"/>
  <c i="3" r="R258"/>
  <c r="T353"/>
  <c i="6" r="P87"/>
  <c r="T202"/>
  <c r="P297"/>
  <c i="7" r="BK89"/>
  <c r="P184"/>
  <c r="BK241"/>
  <c r="J241"/>
  <c r="J67"/>
  <c i="8" r="R240"/>
  <c r="P451"/>
  <c r="R494"/>
  <c i="2" r="P95"/>
  <c r="P94"/>
  <c r="P93"/>
  <c i="1" r="AU56"/>
  <c i="2" r="P195"/>
  <c r="R303"/>
  <c i="3" r="R95"/>
  <c r="R94"/>
  <c r="R93"/>
  <c r="P215"/>
  <c r="BK344"/>
  <c r="J344"/>
  <c r="J69"/>
  <c r="T344"/>
  <c r="T375"/>
  <c i="4" r="T95"/>
  <c r="P255"/>
  <c r="BK363"/>
  <c r="J363"/>
  <c r="J71"/>
  <c i="5" r="P324"/>
  <c r="T464"/>
  <c r="R495"/>
  <c i="6" r="P202"/>
  <c i="7" r="P169"/>
  <c r="R169"/>
  <c r="BK224"/>
  <c r="J224"/>
  <c r="J66"/>
  <c r="T241"/>
  <c i="8" r="BK87"/>
  <c r="J87"/>
  <c r="J61"/>
  <c r="P240"/>
  <c r="P378"/>
  <c r="R451"/>
  <c r="T494"/>
  <c i="4" r="R95"/>
  <c r="R94"/>
  <c r="R93"/>
  <c r="BK212"/>
  <c r="J212"/>
  <c r="J67"/>
  <c r="BK341"/>
  <c r="J341"/>
  <c r="J70"/>
  <c r="T363"/>
  <c i="5" r="R95"/>
  <c r="R94"/>
  <c r="R93"/>
  <c r="P269"/>
  <c r="P464"/>
  <c r="BK495"/>
  <c r="J495"/>
  <c r="J71"/>
  <c i="6" r="BK245"/>
  <c r="J245"/>
  <c r="J64"/>
  <c i="8" r="P87"/>
  <c r="P86"/>
  <c r="P85"/>
  <c i="1" r="AU62"/>
  <c i="8" r="BK240"/>
  <c r="J240"/>
  <c r="J62"/>
  <c r="BK378"/>
  <c r="J378"/>
  <c r="J63"/>
  <c r="BK451"/>
  <c r="J451"/>
  <c r="J64"/>
  <c i="9" r="BK81"/>
  <c r="J81"/>
  <c r="J60"/>
  <c r="P81"/>
  <c r="P80"/>
  <c i="1" r="AU63"/>
  <c i="9" r="R81"/>
  <c r="R80"/>
  <c r="T81"/>
  <c r="T80"/>
  <c i="3" r="BK210"/>
  <c r="J210"/>
  <c r="J66"/>
  <c i="4" r="BK207"/>
  <c r="J207"/>
  <c r="J66"/>
  <c r="BK336"/>
  <c r="J336"/>
  <c r="J69"/>
  <c i="2" r="BK190"/>
  <c r="J190"/>
  <c r="J66"/>
  <c r="BK276"/>
  <c r="J276"/>
  <c r="J69"/>
  <c i="5" r="BK264"/>
  <c r="J264"/>
  <c r="J66"/>
  <c i="7" r="BK164"/>
  <c r="J164"/>
  <c r="J62"/>
  <c r="BK219"/>
  <c r="J219"/>
  <c r="J65"/>
  <c i="9" r="F54"/>
  <c r="E70"/>
  <c r="BE88"/>
  <c r="BE92"/>
  <c r="BE94"/>
  <c r="BE95"/>
  <c r="BE98"/>
  <c r="BE99"/>
  <c r="BE100"/>
  <c r="BE106"/>
  <c r="BE110"/>
  <c r="BE111"/>
  <c r="BE112"/>
  <c r="BE113"/>
  <c r="BE114"/>
  <c r="J52"/>
  <c r="J54"/>
  <c r="F55"/>
  <c r="J55"/>
  <c r="BE82"/>
  <c r="BE83"/>
  <c r="BE84"/>
  <c r="BE85"/>
  <c r="BE86"/>
  <c r="BE87"/>
  <c r="BE89"/>
  <c r="BE90"/>
  <c r="BE91"/>
  <c r="BE93"/>
  <c r="BE96"/>
  <c r="BE97"/>
  <c r="BE102"/>
  <c r="BE103"/>
  <c r="BE104"/>
  <c r="BE108"/>
  <c i="7" r="J89"/>
  <c r="J61"/>
  <c i="8" r="F54"/>
  <c r="BE132"/>
  <c r="BE153"/>
  <c r="BE288"/>
  <c r="BE361"/>
  <c r="BE386"/>
  <c r="BE478"/>
  <c r="J55"/>
  <c r="BE179"/>
  <c r="BE193"/>
  <c r="BE231"/>
  <c r="BE347"/>
  <c r="BE407"/>
  <c r="BE452"/>
  <c r="E48"/>
  <c r="J52"/>
  <c r="F55"/>
  <c r="J81"/>
  <c r="BE98"/>
  <c r="BE112"/>
  <c r="BE144"/>
  <c r="BE215"/>
  <c r="BE222"/>
  <c r="BE229"/>
  <c r="BE238"/>
  <c r="BE241"/>
  <c r="BE245"/>
  <c r="BE267"/>
  <c r="BE281"/>
  <c r="BE295"/>
  <c r="BE334"/>
  <c r="BE368"/>
  <c r="BE393"/>
  <c r="BE414"/>
  <c r="BE418"/>
  <c r="BE444"/>
  <c r="BE459"/>
  <c r="BE472"/>
  <c r="BE88"/>
  <c r="BE105"/>
  <c r="BE119"/>
  <c r="BE166"/>
  <c r="BE186"/>
  <c r="BE200"/>
  <c r="BE208"/>
  <c r="BE308"/>
  <c r="BE321"/>
  <c r="BE354"/>
  <c r="BE379"/>
  <c r="BE400"/>
  <c r="BE416"/>
  <c r="BE422"/>
  <c r="BE429"/>
  <c r="BE467"/>
  <c r="BE483"/>
  <c r="BE489"/>
  <c r="BE495"/>
  <c r="BE497"/>
  <c i="7" r="E48"/>
  <c r="J54"/>
  <c r="BE140"/>
  <c r="BE191"/>
  <c r="BE210"/>
  <c r="BE220"/>
  <c r="F54"/>
  <c r="J55"/>
  <c r="J81"/>
  <c r="BE90"/>
  <c r="BE105"/>
  <c r="BE107"/>
  <c r="BE112"/>
  <c r="BE123"/>
  <c r="BE158"/>
  <c r="BE162"/>
  <c r="BE170"/>
  <c r="BE174"/>
  <c r="BE185"/>
  <c r="BE189"/>
  <c r="BE195"/>
  <c r="BE205"/>
  <c r="BE206"/>
  <c r="BE213"/>
  <c r="BE225"/>
  <c r="BE236"/>
  <c r="BE244"/>
  <c i="6" r="BK86"/>
  <c r="J86"/>
  <c r="J60"/>
  <c i="7" r="F55"/>
  <c r="BE100"/>
  <c r="BE128"/>
  <c r="BE156"/>
  <c r="BE165"/>
  <c r="BE178"/>
  <c r="BE182"/>
  <c r="BE196"/>
  <c r="BE200"/>
  <c r="BE201"/>
  <c r="BE211"/>
  <c r="BE217"/>
  <c r="BE218"/>
  <c r="BE230"/>
  <c r="BE242"/>
  <c i="6" r="J52"/>
  <c r="J55"/>
  <c r="F81"/>
  <c r="BE190"/>
  <c r="BE298"/>
  <c r="F82"/>
  <c r="BE179"/>
  <c r="BE181"/>
  <c r="BE235"/>
  <c r="BE244"/>
  <c r="BE296"/>
  <c r="J54"/>
  <c r="E75"/>
  <c r="BE105"/>
  <c r="BE114"/>
  <c r="BE116"/>
  <c r="BE153"/>
  <c r="BE212"/>
  <c r="BE223"/>
  <c r="BE225"/>
  <c r="BE262"/>
  <c r="BE268"/>
  <c r="BE280"/>
  <c r="BE300"/>
  <c r="BE88"/>
  <c r="BE134"/>
  <c r="BE193"/>
  <c r="BE203"/>
  <c r="BE214"/>
  <c r="BE234"/>
  <c r="BE246"/>
  <c r="BE251"/>
  <c r="BE256"/>
  <c r="BE274"/>
  <c r="BE288"/>
  <c i="5" r="J58"/>
  <c r="BE126"/>
  <c r="BE217"/>
  <c r="BE252"/>
  <c r="BE302"/>
  <c r="BE322"/>
  <c r="BE431"/>
  <c r="BE447"/>
  <c r="BE463"/>
  <c i="4" r="J95"/>
  <c r="J65"/>
  <c i="5" r="E50"/>
  <c r="F58"/>
  <c r="J59"/>
  <c r="J87"/>
  <c r="BE101"/>
  <c r="BE139"/>
  <c r="BE161"/>
  <c r="BE250"/>
  <c r="BE262"/>
  <c r="BE265"/>
  <c r="BE280"/>
  <c r="BE289"/>
  <c r="BE295"/>
  <c r="BE299"/>
  <c r="BE335"/>
  <c r="BE341"/>
  <c r="BE348"/>
  <c r="BE354"/>
  <c r="BE370"/>
  <c r="BE374"/>
  <c r="BE378"/>
  <c r="BE380"/>
  <c r="BE387"/>
  <c r="BE395"/>
  <c r="BE398"/>
  <c r="BE409"/>
  <c r="BE415"/>
  <c r="BE419"/>
  <c r="BE420"/>
  <c r="BE425"/>
  <c r="BE430"/>
  <c r="BE432"/>
  <c r="BE437"/>
  <c r="BE440"/>
  <c r="BE450"/>
  <c r="BE459"/>
  <c r="BE465"/>
  <c r="BE480"/>
  <c r="BE496"/>
  <c r="BE498"/>
  <c r="F59"/>
  <c r="BE96"/>
  <c r="BE106"/>
  <c r="BE133"/>
  <c r="BE144"/>
  <c r="BE146"/>
  <c r="BE148"/>
  <c r="BE182"/>
  <c r="BE195"/>
  <c r="BE270"/>
  <c r="BE286"/>
  <c r="BE292"/>
  <c r="BE307"/>
  <c r="BE317"/>
  <c r="BE325"/>
  <c r="BE339"/>
  <c r="BE346"/>
  <c r="BE352"/>
  <c r="BE362"/>
  <c r="BE384"/>
  <c r="BE392"/>
  <c r="BE401"/>
  <c r="BE406"/>
  <c r="BE412"/>
  <c r="BE424"/>
  <c r="BE443"/>
  <c r="BE454"/>
  <c r="BE457"/>
  <c r="BE469"/>
  <c r="BE474"/>
  <c r="BE487"/>
  <c r="BE491"/>
  <c i="4" r="J56"/>
  <c r="J90"/>
  <c r="J58"/>
  <c r="F89"/>
  <c r="BE125"/>
  <c r="BE285"/>
  <c r="BE335"/>
  <c r="BE337"/>
  <c r="E50"/>
  <c r="BE208"/>
  <c r="BE267"/>
  <c i="3" r="BK94"/>
  <c r="J94"/>
  <c r="J64"/>
  <c i="4" r="BE165"/>
  <c r="BE179"/>
  <c r="BE240"/>
  <c r="BE271"/>
  <c r="BE289"/>
  <c r="BE329"/>
  <c r="BE331"/>
  <c r="BE342"/>
  <c r="BE359"/>
  <c r="F59"/>
  <c r="BE101"/>
  <c r="BE106"/>
  <c r="BE134"/>
  <c r="BE136"/>
  <c r="BE138"/>
  <c r="BE198"/>
  <c r="BE224"/>
  <c r="BE244"/>
  <c r="BE249"/>
  <c r="BE256"/>
  <c r="BE277"/>
  <c r="BE281"/>
  <c r="BE295"/>
  <c r="BE306"/>
  <c r="BE312"/>
  <c r="BE326"/>
  <c r="BE348"/>
  <c r="BE355"/>
  <c r="BE366"/>
  <c r="BE96"/>
  <c r="BE118"/>
  <c r="BE130"/>
  <c r="BE145"/>
  <c r="BE158"/>
  <c r="BE200"/>
  <c r="BE205"/>
  <c r="BE213"/>
  <c r="BE218"/>
  <c r="BE227"/>
  <c r="BE230"/>
  <c r="BE233"/>
  <c r="BE237"/>
  <c r="BE253"/>
  <c r="BE261"/>
  <c r="BE265"/>
  <c r="BE273"/>
  <c r="BE291"/>
  <c r="BE298"/>
  <c r="BE303"/>
  <c r="BE309"/>
  <c r="BE316"/>
  <c r="BE317"/>
  <c r="BE321"/>
  <c r="BE322"/>
  <c r="BE364"/>
  <c i="2" r="BK94"/>
  <c r="BK93"/>
  <c r="J93"/>
  <c r="J63"/>
  <c i="3" r="J58"/>
  <c r="F58"/>
  <c r="BE208"/>
  <c r="BE233"/>
  <c r="BE267"/>
  <c r="BE287"/>
  <c r="BE216"/>
  <c r="BE349"/>
  <c r="E81"/>
  <c r="BE139"/>
  <c r="BE203"/>
  <c r="BE240"/>
  <c r="BE256"/>
  <c r="BE315"/>
  <c r="F59"/>
  <c r="BE168"/>
  <c r="BE182"/>
  <c r="BE201"/>
  <c r="BE247"/>
  <c r="BE295"/>
  <c r="BE304"/>
  <c r="BE309"/>
  <c r="BE324"/>
  <c r="BE330"/>
  <c r="BE371"/>
  <c r="J59"/>
  <c r="BE148"/>
  <c r="BE211"/>
  <c r="BE252"/>
  <c r="BE273"/>
  <c r="BE301"/>
  <c r="BE325"/>
  <c r="BE343"/>
  <c r="BE345"/>
  <c r="BE367"/>
  <c r="BE107"/>
  <c r="BE119"/>
  <c r="BE127"/>
  <c r="BE137"/>
  <c r="BE141"/>
  <c r="BE227"/>
  <c r="BE230"/>
  <c r="BE236"/>
  <c r="BE243"/>
  <c r="BE271"/>
  <c r="BE279"/>
  <c r="BE297"/>
  <c r="BE337"/>
  <c r="BE339"/>
  <c r="BE360"/>
  <c r="BE376"/>
  <c r="BE378"/>
  <c r="J56"/>
  <c r="BE96"/>
  <c r="BE102"/>
  <c r="BE132"/>
  <c r="BE161"/>
  <c r="BE221"/>
  <c r="BE259"/>
  <c r="BE263"/>
  <c r="BE277"/>
  <c r="BE283"/>
  <c r="BE291"/>
  <c r="BE312"/>
  <c r="BE319"/>
  <c r="BE320"/>
  <c r="BE329"/>
  <c r="BE334"/>
  <c r="BE354"/>
  <c i="2" r="F59"/>
  <c r="J87"/>
  <c r="BE96"/>
  <c r="BE113"/>
  <c r="BE182"/>
  <c r="BE211"/>
  <c r="BE218"/>
  <c r="BE229"/>
  <c r="BE237"/>
  <c r="BE238"/>
  <c r="BE246"/>
  <c r="BE253"/>
  <c r="BE259"/>
  <c r="BE306"/>
  <c i="1" r="AW56"/>
  <c i="2" r="J89"/>
  <c r="BE124"/>
  <c r="BE126"/>
  <c r="BE145"/>
  <c r="BE164"/>
  <c r="BE191"/>
  <c r="BE207"/>
  <c r="BE242"/>
  <c r="BE248"/>
  <c r="BE256"/>
  <c r="BE262"/>
  <c r="BE271"/>
  <c r="BE277"/>
  <c r="F58"/>
  <c r="BE196"/>
  <c r="BE204"/>
  <c r="BE226"/>
  <c r="BE233"/>
  <c r="BE288"/>
  <c i="1" r="BC56"/>
  <c r="BA56"/>
  <c r="BB56"/>
  <c i="2" r="E81"/>
  <c r="J90"/>
  <c r="BE132"/>
  <c r="BE151"/>
  <c r="BE188"/>
  <c r="BE266"/>
  <c r="BE269"/>
  <c r="BE275"/>
  <c r="BE299"/>
  <c r="BE304"/>
  <c r="BE101"/>
  <c r="BE119"/>
  <c r="BE184"/>
  <c r="BE200"/>
  <c r="BE214"/>
  <c r="BE222"/>
  <c r="BE282"/>
  <c r="BE295"/>
  <c r="F39"/>
  <c i="9" r="J34"/>
  <c i="1" r="AW63"/>
  <c i="5" r="F36"/>
  <c i="1" r="BA59"/>
  <c i="9" r="F34"/>
  <c i="1" r="BA63"/>
  <c i="9" r="F35"/>
  <c i="1" r="BB63"/>
  <c i="3" r="F39"/>
  <c i="1" r="BD57"/>
  <c i="5" r="F38"/>
  <c i="1" r="BC59"/>
  <c i="3" r="F36"/>
  <c i="1" r="BA57"/>
  <c i="5" r="F39"/>
  <c i="1" r="BD59"/>
  <c i="5" r="J36"/>
  <c i="1" r="AW59"/>
  <c r="AS54"/>
  <c i="4" r="F38"/>
  <c i="1" r="BC58"/>
  <c i="6" r="F34"/>
  <c i="1" r="BA60"/>
  <c i="8" r="F35"/>
  <c i="1" r="BB62"/>
  <c i="4" r="F37"/>
  <c i="1" r="BB58"/>
  <c i="7" r="F35"/>
  <c i="1" r="BB61"/>
  <c i="3" r="F37"/>
  <c i="1" r="BB57"/>
  <c i="7" r="F34"/>
  <c i="1" r="BA61"/>
  <c i="9" r="F37"/>
  <c i="1" r="BD63"/>
  <c i="7" r="F37"/>
  <c i="1" r="BD61"/>
  <c i="8" r="J34"/>
  <c i="1" r="AW62"/>
  <c i="6" r="F37"/>
  <c i="1" r="BD60"/>
  <c i="8" r="F34"/>
  <c i="1" r="BA62"/>
  <c i="4" r="F36"/>
  <c i="1" r="BA58"/>
  <c i="7" r="F36"/>
  <c i="1" r="BC61"/>
  <c i="9" r="F36"/>
  <c i="1" r="BC63"/>
  <c i="3" r="J36"/>
  <c i="1" r="AW57"/>
  <c i="4" r="F39"/>
  <c i="1" r="BD58"/>
  <c i="4" r="J36"/>
  <c i="1" r="AW58"/>
  <c i="6" r="J34"/>
  <c i="1" r="AW60"/>
  <c i="6" r="F36"/>
  <c i="1" r="BC60"/>
  <c i="8" r="F36"/>
  <c i="1" r="BC62"/>
  <c i="8" r="F37"/>
  <c i="1" r="BD62"/>
  <c i="7" r="J34"/>
  <c i="1" r="AW61"/>
  <c i="5" r="F37"/>
  <c i="1" r="BB59"/>
  <c i="6" r="F35"/>
  <c i="1" r="BB60"/>
  <c i="3" r="F38"/>
  <c i="1" r="BC57"/>
  <c i="4" l="1" r="T94"/>
  <c r="T93"/>
  <c i="1" r="BD56"/>
  <c i="8" r="R86"/>
  <c r="R85"/>
  <c i="4" r="P94"/>
  <c r="P93"/>
  <c i="1" r="AU58"/>
  <c i="5" r="P94"/>
  <c r="P93"/>
  <c i="1" r="AU59"/>
  <c i="8" r="T86"/>
  <c r="T85"/>
  <c i="7" r="R88"/>
  <c r="R87"/>
  <c i="3" r="P94"/>
  <c r="P93"/>
  <c i="1" r="AU57"/>
  <c i="6" r="P86"/>
  <c r="P85"/>
  <c i="1" r="AU60"/>
  <c i="7" r="P88"/>
  <c r="P87"/>
  <c i="1" r="AU61"/>
  <c i="2" r="R94"/>
  <c r="R93"/>
  <c i="7" r="BK88"/>
  <c r="J88"/>
  <c r="J60"/>
  <c r="T88"/>
  <c r="T87"/>
  <c i="3" r="T94"/>
  <c r="T93"/>
  <c i="5" r="T94"/>
  <c r="T93"/>
  <c i="6" r="R86"/>
  <c r="R85"/>
  <c r="T86"/>
  <c r="T85"/>
  <c i="2" r="T94"/>
  <c r="T93"/>
  <c i="4" r="BK94"/>
  <c r="J94"/>
  <c r="J64"/>
  <c i="5" r="BK94"/>
  <c r="J94"/>
  <c r="J64"/>
  <c i="8" r="BK86"/>
  <c r="J86"/>
  <c r="J60"/>
  <c i="9" r="BK80"/>
  <c r="J80"/>
  <c r="J59"/>
  <c i="6" r="BK85"/>
  <c r="J85"/>
  <c r="J59"/>
  <c i="5" r="BK93"/>
  <c r="J93"/>
  <c r="J63"/>
  <c i="3" r="BK93"/>
  <c r="J93"/>
  <c r="J63"/>
  <c i="2" r="J94"/>
  <c r="J64"/>
  <c i="5" r="F35"/>
  <c i="1" r="AZ59"/>
  <c i="9" r="J33"/>
  <c i="1" r="AV63"/>
  <c r="AT63"/>
  <c i="3" r="F35"/>
  <c i="1" r="AZ57"/>
  <c i="3" r="J35"/>
  <c i="1" r="AV57"/>
  <c r="AT57"/>
  <c i="4" r="F35"/>
  <c i="1" r="AZ58"/>
  <c i="2" r="J35"/>
  <c i="1" r="AV56"/>
  <c r="AT56"/>
  <c r="BD55"/>
  <c i="6" r="J33"/>
  <c i="1" r="AV60"/>
  <c r="AT60"/>
  <c i="7" r="F33"/>
  <c i="1" r="AZ61"/>
  <c i="2" r="F35"/>
  <c i="1" r="AZ56"/>
  <c i="8" r="J33"/>
  <c i="1" r="AV62"/>
  <c r="AT62"/>
  <c i="7" r="J33"/>
  <c i="1" r="AV61"/>
  <c r="AT61"/>
  <c i="4" r="J35"/>
  <c i="1" r="AV58"/>
  <c r="AT58"/>
  <c r="BB55"/>
  <c r="BA55"/>
  <c i="6" r="F33"/>
  <c i="1" r="AZ60"/>
  <c i="2" r="J32"/>
  <c i="1" r="AG56"/>
  <c i="5" r="J35"/>
  <c i="1" r="AV59"/>
  <c r="AT59"/>
  <c i="9" r="F33"/>
  <c i="1" r="AZ63"/>
  <c i="8" r="F33"/>
  <c i="1" r="AZ62"/>
  <c r="BC55"/>
  <c i="7" l="1" r="BK87"/>
  <c r="J87"/>
  <c r="J59"/>
  <c i="8" r="BK85"/>
  <c r="J85"/>
  <c r="J59"/>
  <c i="4" r="BK93"/>
  <c r="J93"/>
  <c r="J63"/>
  <c i="1" r="AN56"/>
  <c i="2" r="J41"/>
  <c i="1" r="BC54"/>
  <c r="AY54"/>
  <c r="AW55"/>
  <c r="AY55"/>
  <c r="BD54"/>
  <c r="W33"/>
  <c r="AZ55"/>
  <c i="3" r="J32"/>
  <c i="1" r="AG57"/>
  <c r="AN57"/>
  <c i="6" r="J30"/>
  <c i="1" r="AG60"/>
  <c r="AN60"/>
  <c i="9" r="J30"/>
  <c i="1" r="AG63"/>
  <c i="5" r="J32"/>
  <c i="1" r="AG59"/>
  <c r="AN59"/>
  <c r="AX55"/>
  <c r="AU55"/>
  <c r="AU54"/>
  <c r="BA54"/>
  <c r="AW54"/>
  <c r="AK30"/>
  <c r="BB54"/>
  <c r="W31"/>
  <c i="9" l="1" r="J39"/>
  <c i="6" r="J39"/>
  <c i="5" r="J41"/>
  <c i="3" r="J41"/>
  <c i="1" r="AN63"/>
  <c i="8" r="J30"/>
  <c i="1" r="AG62"/>
  <c r="AZ54"/>
  <c r="W29"/>
  <c r="W32"/>
  <c r="AX54"/>
  <c i="4" r="J32"/>
  <c i="1" r="AG58"/>
  <c r="AN58"/>
  <c r="W30"/>
  <c i="7" r="J30"/>
  <c i="1" r="AG61"/>
  <c r="AN61"/>
  <c r="AV55"/>
  <c r="AT55"/>
  <c i="4" l="1" r="J41"/>
  <c i="7" r="J39"/>
  <c i="8" r="J39"/>
  <c i="1" r="AN62"/>
  <c r="AG55"/>
  <c r="AG54"/>
  <c r="AK26"/>
  <c r="AV54"/>
  <c r="AK29"/>
  <c l="1" r="AK35"/>
  <c r="AN5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<sst xmlns="http://schemas.openxmlformats.org/spreadsheetml/2006/main">
  <si>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</si>
  <si>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</si>
  <si>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</si>
  <si>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</si>
  <si>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</si>
  <si>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{9ca8e4a1-6836-4a38-b784-319dcb5c9ee9}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</si>
  <si>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</si>
  <si>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</si>
  <si>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</si>
  <si>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</si>
  <si>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</si>
  <si>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</si>
  <si>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</si>
  <si>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</si>
  <si>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2025/032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</si>
  <si>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</si>
  <si>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</si>
  <si>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UHERSKÝ BROD, OPRAVA STOK UL. HRADIŠŤSKÁ, U SBORU, NERUDOVA, NAARDENSKÁ, SEICHERTOVA</t>
  </si>
  <si>
    <t>KSO:</t>
  </si>
  <si>
    <t/>
  </si>
  <si>
    <t>CC-CZ:</t>
  </si>
  <si>
    <t>Místo:</t>
  </si>
  <si>
    <t>Uherský Brod</t>
  </si>
  <si>
    <t>Datum:</t>
  </si>
  <si>
    <t>20. 4. 2025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</si>
  <si>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</si>
  <si>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</si>
  <si>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</si>
  <si>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</si>
  <si>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</si>
  <si>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</si>
  <si>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</si>
  <si>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</si>
  <si>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</si>
  <si>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</si>
  <si>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</si>
  <si>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</si>
  <si>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</si>
  <si>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</si>
  <si>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</si>
  <si>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</si>
  <si>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</si>
  <si>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</si>
  <si>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</si>
  <si>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</si>
  <si>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</si>
  <si>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</si>
  <si>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</si>
  <si>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</si>
  <si>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</si>
  <si>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</si>
  <si>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</si>
  <si>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</si>
  <si>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</si>
  <si>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</si>
  <si>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</si>
  <si>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</si>
  <si>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</si>
  <si>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</si>
  <si>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</si>
  <si>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</si>
  <si>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</si>
  <si>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</si>
  <si>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</si>
  <si>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</si>
  <si>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</si>
  <si>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</si>
  <si>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</si>
  <si>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</si>
  <si>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</si>
  <si>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</si>
  <si>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</si>
  <si>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</si>
  <si>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</si>
  <si>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001</t>
  </si>
  <si>
    <t>Kanalizační řady</t>
  </si>
  <si>
    <t>STA</t>
  </si>
  <si>
    <t>1</t>
  </si>
  <si>
    <t>{91389995-bb16-4f41-9d77-89e7535df724}</t>
  </si>
  <si>
    <t>2</t>
  </si>
  <si>
    <t>/</t>
  </si>
  <si>
    <t>001.001</t>
  </si>
  <si>
    <t>Stoka Cl</t>
  </si>
  <si>
    <t>Soupis</t>
  </si>
  <si>
    <t>{9c0a3bb6-59b6-4eb7-a43c-81f30a3bcffa}</t>
  </si>
  <si>
    <t>001.002</t>
  </si>
  <si>
    <t>Stoka Cl, Cl6</t>
  </si>
  <si>
    <t>{4cb9c30e-0625-4ccf-b6b2-aad65b040b1e}</t>
  </si>
  <si>
    <t>001.003</t>
  </si>
  <si>
    <t>Stoka Cl4</t>
  </si>
  <si>
    <t>{6b72d7a9-81b6-4538-9a11-4cd11ef7f1fd}</t>
  </si>
  <si>
    <t>001.004</t>
  </si>
  <si>
    <t>Stoka Cl2, Cl2a, Cl2c</t>
  </si>
  <si>
    <t>{df516bc4-a100-4bdc-803d-d4ee87f42df1}</t>
  </si>
  <si>
    <t>002</t>
  </si>
  <si>
    <t>Přepojení přípojek</t>
  </si>
  <si>
    <t>{8555301b-0db0-47a3-87d4-76f1b59976bb}</t>
  </si>
  <si>
    <t>003</t>
  </si>
  <si>
    <t>Napojení nových uličních vpustí</t>
  </si>
  <si>
    <t>{8b07acb1-54a6-4554-824f-38ca661c5d28}</t>
  </si>
  <si>
    <t>004</t>
  </si>
  <si>
    <t>Rozebrání a obnova povrchů</t>
  </si>
  <si>
    <t>{4cefa232-ad09-42f0-87b9-73a1c4672756}</t>
  </si>
  <si>
    <t>OVN</t>
  </si>
  <si>
    <t>Ostatní a vedlejší náklady</t>
  </si>
  <si>
    <t>{f29794eb-2797-4fd5-ac68-235876477777}</t>
  </si>
  <si>
    <t>KRYCÍ LIST SOUPISU PRACÍ</t>
  </si>
  <si>
    <t>Objekt:</t>
  </si>
  <si>
    <t>001 - Kanalizační řady</t>
  </si>
  <si>
    <t>Soupis:</t>
  </si>
  <si>
    <t>001.001 - Stoka Cl</t>
  </si>
  <si>
    <t>REKAPITULACE ČLENĚNÍ SOUPISU PRACÍ</t>
  </si>
  <si>
    <t>Kód dílu - Popis</t>
  </si>
  <si>
    <t>Cena celkem [CZK]</t>
  </si>
  <si>
    <t>-1</t>
  </si>
  <si>
    <t xml:space="preserve">HSV - 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</si>
  <si>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</si>
  <si>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</si>
  <si>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</si>
  <si>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8 - Vedení trubní dálková a přípojná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</si>
  <si>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</si>
  <si>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</si>
  <si>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</si>
  <si>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</si>
  <si>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</si>
  <si>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</si>
  <si>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</si>
  <si>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</si>
  <si>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</si>
  <si>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</si>
  <si>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</si>
  <si>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</si>
  <si>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</si>
  <si>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</si>
  <si>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</si>
  <si>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</si>
  <si>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</si>
  <si>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</si>
  <si>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</si>
  <si>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>Zemní práce</t>
  </si>
  <si>
    <t>K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</si>
  <si>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</si>
  <si>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</si>
  <si>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m</t>
  </si>
  <si>
    <t>CS ÚRS 2025 01</t>
  </si>
  <si>
    <t>4</t>
  </si>
  <si>
    <t>211771177</t>
  </si>
  <si>
    <t>Online PSC</t>
  </si>
  <si>
    <t>https://podminky.urs.cz/item/CS_URS_2025_01/119001405</t>
  </si>
  <si>
    <t>VV</t>
  </si>
  <si>
    <t>"Křížení inženýrských sítí dle D2.1:"</t>
  </si>
  <si>
    <t>"Vodovod, plynovod:" 2*(1+1,4+1)</t>
  </si>
  <si>
    <t>Součet</t>
  </si>
  <si>
    <t>132254206</t>
  </si>
  <si>
    <t>Hloubení zapažených rýh šířky přes 800 do 2 000 mm strojně s urovnáním dna do předepsaného profilu a spádu v hornině třídy těžitelnosti I skupiny 3 přes 1 000 do 5 000 m3</t>
  </si>
  <si>
    <t>m3</t>
  </si>
  <si>
    <t>1161626247</t>
  </si>
  <si>
    <t>https://podminky.urs.cz/item/CS_URS_2025_01/132254206</t>
  </si>
  <si>
    <t>"Stoka Cl dle D2.5, D3:" (8,7+(3*0,5))*1,4*1,4</t>
  </si>
  <si>
    <t>"Rozšíření pro šachty:" 2*2*0,5*2*1,5</t>
  </si>
  <si>
    <t>Mezisoučet</t>
  </si>
  <si>
    <t>3</t>
  </si>
  <si>
    <t>"Odečet povrchů nad rýhou:"</t>
  </si>
  <si>
    <t>"Komunikace asfalt:" -5,8*1,4*0,4</t>
  </si>
  <si>
    <t>"Rozšíření pro šachty:" -1*2*0,5*2*0,4</t>
  </si>
  <si>
    <t>"Komunikace betonová dlažba:" -2,9*1,4*0,4</t>
  </si>
  <si>
    <t>139001101</t>
  </si>
  <si>
    <t>Příplatek k cenám hloubených vykopávek za ztížení vykopávky v blízkosti podzemního vedení nebo výbušnin pro jakoukoliv třídu horniny</t>
  </si>
  <si>
    <t>1421472374</t>
  </si>
  <si>
    <t>https://podminky.urs.cz/item/CS_URS_2025_01/139001101</t>
  </si>
  <si>
    <t>"Případně proveden ruční výkop dle požadavků správců jednotlivých inženýrských sítí."</t>
  </si>
  <si>
    <t>"Vodovod, plynovod:" 2*(1*1,4*1)</t>
  </si>
  <si>
    <t>151811132</t>
  </si>
  <si>
    <t>Zřízení pažicích boxů pro pažení a rozepření stěn rýh podzemního vedení hloubka výkopu do 4 m, šířka přes 1,2 do 2,5 m</t>
  </si>
  <si>
    <t>m2</t>
  </si>
  <si>
    <t>-1820141950</t>
  </si>
  <si>
    <t>https://podminky.urs.cz/item/CS_URS_2025_01/151811132</t>
  </si>
  <si>
    <t>"Stoka Cl dle D2.5, D3:" (8,7+(3*0,5))*1,4*2</t>
  </si>
  <si>
    <t>5</t>
  </si>
  <si>
    <t>151811232</t>
  </si>
  <si>
    <t>Odstranění pažicích boxů pro pažení a rozepření stěn rýh podzemního vedení hloubka výkopu do 4 m, šířka přes 1,2 do 2,5 m</t>
  </si>
  <si>
    <t>-1726034634</t>
  </si>
  <si>
    <t>https://podminky.urs.cz/item/CS_URS_2025_01/151811232</t>
  </si>
  <si>
    <t>6</t>
  </si>
  <si>
    <t>161151103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</si>
  <si>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</si>
  <si>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-524234251</t>
  </si>
  <si>
    <t>https://podminky.urs.cz/item/CS_URS_2025_01/161151103</t>
  </si>
  <si>
    <t>"Vytažení vybouraných hmot z výkopu."</t>
  </si>
  <si>
    <t>"Bourání stávajících šachet:" 2*1,5*((PI*0,65*0,65)-(PI*0,5*0,5))</t>
  </si>
  <si>
    <t>"Stoka Cl dle D2.5, potrubí BET DN400:" (PI*0,3*0,3*(8,7+(3*0,5)))-(PI*0,2*0,2*(8,7+(3*0,5)))</t>
  </si>
  <si>
    <t>7</t>
  </si>
  <si>
    <t>162751114</t>
  </si>
  <si>
    <t>Vodorovné přemístění výkopku nebo sypaniny po suchu na obvyklém dopravním prostředku, bez naložení výkopku, avšak se složením bez rozhrnutí z horniny třídy těžitelnosti I skupiny 1 až 3 na vzdálenost přes 6 000 do 7 000 m</t>
  </si>
  <si>
    <t>1753042861</t>
  </si>
  <si>
    <t>https://podminky.urs.cz/item/CS_URS_2025_01/162751114</t>
  </si>
  <si>
    <t>"Odvoz přebytečného výkopku na skládku, předpokládáno 7 Km."</t>
  </si>
  <si>
    <t>8</t>
  </si>
  <si>
    <t>167151102</t>
  </si>
  <si>
    <t>Nakládání, skládání a překládání neulehlého výkopku nebo sypaniny strojně nakládání, množství do 100 m3, z horniny třídy těžitelnosti II, skupiny 4 a 5</t>
  </si>
  <si>
    <t>1610782242</t>
  </si>
  <si>
    <t>https://podminky.urs.cz/item/CS_URS_2025_01/167151102</t>
  </si>
  <si>
    <t>9</t>
  </si>
  <si>
    <t>171201231</t>
  </si>
  <si>
    <t>Poplatek za uložení stavebního odpadu na recyklační skládce (skládkovné) zeminy a kamení zatříděného do Katalogu odpadů pod kódem 17 05 04</t>
  </si>
  <si>
    <t>t</t>
  </si>
  <si>
    <t>1793530245</t>
  </si>
  <si>
    <t>https://podminky.urs.cz/item/CS_URS_2025_01/171201231</t>
  </si>
  <si>
    <t>19,52*2 'Přepočtené koeficientem množství</t>
  </si>
  <si>
    <t>10</t>
  </si>
  <si>
    <t>174101101</t>
  </si>
  <si>
    <t>Zásyp sypaninou z jakékoliv horniny strojně s uložením výkopku ve vrstvách se zhutněním jam, šachet, rýh nebo kolem objektů v těchto vykopávkách</t>
  </si>
  <si>
    <t>-894638771</t>
  </si>
  <si>
    <t>https://podminky.urs.cz/item/CS_URS_2025_01/174101101</t>
  </si>
  <si>
    <t>"Zásypy kamenivem zpevněných ploch"</t>
  </si>
  <si>
    <t>"Odečet vytlačené kubatury:"</t>
  </si>
  <si>
    <t>"Stoka Cl dle D2.5, D3 (neměnná část):" -(8,7+(3*0,5))*0,89*1,4</t>
  </si>
  <si>
    <t>"Lože šachet typických DN 1000 dle výpisu šachet (vzorové výkresy) D7:" -(2)*4*1,5*0,1</t>
  </si>
  <si>
    <t>"Šachty:" -2*PI*0,6*0,6*1,5</t>
  </si>
  <si>
    <t>11</t>
  </si>
  <si>
    <t>M</t>
  </si>
  <si>
    <t>58343959</t>
  </si>
  <si>
    <t>kamenivo drcené hrubé frakce 32/63</t>
  </si>
  <si>
    <t>434911453</t>
  </si>
  <si>
    <t>2,218*2 'Přepočtené koeficientem množství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</si>
  <si>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</si>
  <si>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</si>
  <si>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-845946001</t>
  </si>
  <si>
    <t>https://podminky.urs.cz/item/CS_URS_2025_01/175151101</t>
  </si>
  <si>
    <t>"Stoka Cl dle D2.5:" (8,7+(3*0,5))*0,62</t>
  </si>
  <si>
    <t>13</t>
  </si>
  <si>
    <t>58343872</t>
  </si>
  <si>
    <t>kamenivo drcené hrubé frakce 8/16</t>
  </si>
  <si>
    <t>-298281924</t>
  </si>
  <si>
    <t>6,324*2 'Přepočtené koeficientem množství</t>
  </si>
  <si>
    <t>Svislé a kompletní konstrukce</t>
  </si>
  <si>
    <t>14</t>
  </si>
  <si>
    <t>358325114</t>
  </si>
  <si>
    <t>Bourání stoky kompletní nebo vybourání otvorů průřezové plochy do 4 m2 ve stokách ze zdiva z železobetonu</t>
  </si>
  <si>
    <t>-400862037</t>
  </si>
  <si>
    <t>https://podminky.urs.cz/item/CS_URS_2025_01/358325114</t>
  </si>
  <si>
    <t>Vodorovné konstrukce</t>
  </si>
  <si>
    <t>15</t>
  </si>
  <si>
    <t>451541111</t>
  </si>
  <si>
    <t>Lože pod potrubí, stoky a drobné objekty v otevřeném výkopu ze štěrkodrtě 0-63 mm</t>
  </si>
  <si>
    <t>131582136</t>
  </si>
  <si>
    <t>https://podminky.urs.cz/item/CS_URS_2025_01/451541111</t>
  </si>
  <si>
    <t>"Stoka Cl dle D2.5:" (8,7+(3*0,5))*0,15*1,4</t>
  </si>
  <si>
    <t>16</t>
  </si>
  <si>
    <t>452112111</t>
  </si>
  <si>
    <t>Osazení betonových dílců prstenců nebo rámů pod poklopy a mříže, výšky do 100 mm</t>
  </si>
  <si>
    <t>kus</t>
  </si>
  <si>
    <t>232124864</t>
  </si>
  <si>
    <t>https://podminky.urs.cz/item/CS_URS_2025_01/452112111</t>
  </si>
  <si>
    <t>"Dle výpisu šachet D5.4 TBW.Q1 63/8:" 1</t>
  </si>
  <si>
    <t>17</t>
  </si>
  <si>
    <t>59224176</t>
  </si>
  <si>
    <t>prstenec šachtový vyrovnávací betonový 625x120x80mm</t>
  </si>
  <si>
    <t>-152076628</t>
  </si>
  <si>
    <t>18</t>
  </si>
  <si>
    <t>452112122</t>
  </si>
  <si>
    <t>Osazení betonových dílců prstenců nebo rámů pod poklopy a mříže, výšky přes 100 do 200 mm</t>
  </si>
  <si>
    <t>-178711314</t>
  </si>
  <si>
    <t>https://podminky.urs.cz/item/CS_URS_2025_01/452112122</t>
  </si>
  <si>
    <t>"Dle výpisu šachet D5.4 TBW.Q1 63/12:" 1</t>
  </si>
  <si>
    <t>19</t>
  </si>
  <si>
    <t>59224188</t>
  </si>
  <si>
    <t>prstenec šachtový vyrovnávací betonový 625x120x120mm</t>
  </si>
  <si>
    <t>-1325564633</t>
  </si>
  <si>
    <t>20</t>
  </si>
  <si>
    <t>452311131</t>
  </si>
  <si>
    <t>Podkladní a zajišťovací konstrukce z betonu prostého v otevřeném výkopu bez zvýšených nároků na prostředí desky pod potrubí, stoky a drobné objekty z betonu tř. C 12/15</t>
  </si>
  <si>
    <t>-139436001</t>
  </si>
  <si>
    <t>https://podminky.urs.cz/item/CS_URS_2025_01/452311131</t>
  </si>
  <si>
    <t>"Lože šachet typických DN 1000 dle výpisu šachet (vzorové výkresy) D7:" (2)*1,5*1,5*0,1</t>
  </si>
  <si>
    <t>452312131</t>
  </si>
  <si>
    <t>Podkladní a zajišťovací konstrukce z betonu prostého v otevřeném výkopu bez zvýšených nároků na prostředí sedlové lože pod potrubí z betonu tř. C 12/15</t>
  </si>
  <si>
    <t>1895333716</t>
  </si>
  <si>
    <t>https://podminky.urs.cz/item/CS_URS_2025_01/452312131</t>
  </si>
  <si>
    <t>"Stoka Cl dle D2.5:" 8,7*0,23</t>
  </si>
  <si>
    <t>22</t>
  </si>
  <si>
    <t>452351111</t>
  </si>
  <si>
    <t>Bednění podkladních a zajišťovacích konstrukcí v otevřeném výkopu desek nebo sedlových loží pod potrubí, stoky a drobné objekty zřízení</t>
  </si>
  <si>
    <t>1557312408</t>
  </si>
  <si>
    <t>https://podminky.urs.cz/item/CS_URS_2025_01/452351111</t>
  </si>
  <si>
    <t>"Lože šachet typických DN 1000 dle výpisu šachet (vzorové výkresy) D7:" (2)*4*1,5*0,1</t>
  </si>
  <si>
    <t>23</t>
  </si>
  <si>
    <t>452351112</t>
  </si>
  <si>
    <t>Bednění podkladních a zajišťovacích konstrukcí v otevřeném výkopu desek nebo sedlových loží pod potrubí, stoky a drobné objekty odstranění</t>
  </si>
  <si>
    <t>1845034506</t>
  </si>
  <si>
    <t>https://podminky.urs.cz/item/CS_URS_2025_01/452351112</t>
  </si>
  <si>
    <t>Vedení trubní dálková a přípojná</t>
  </si>
  <si>
    <t>24</t>
  </si>
  <si>
    <t>810391811</t>
  </si>
  <si>
    <t>Bourání stávajícího potrubí z betonu v otevřeném výkopu DN přes 200 do 400</t>
  </si>
  <si>
    <t>1969821182</t>
  </si>
  <si>
    <t>https://podminky.urs.cz/item/CS_URS_2025_01/810391811</t>
  </si>
  <si>
    <t>"Stoka Cl dle D2.5:" 8,7+(3*0,5)</t>
  </si>
  <si>
    <t>25</t>
  </si>
  <si>
    <t>831392121</t>
  </si>
  <si>
    <t>Montáž potrubí z trub kameninových hrdlových s integrovaným těsněním v otevřeném výkopu ve sklonu do 20 % DN 400</t>
  </si>
  <si>
    <t>-1762712757</t>
  </si>
  <si>
    <t>https://podminky.urs.cz/item/CS_URS_2025_01/831392121</t>
  </si>
  <si>
    <t>"Stoka Cl dle D2.5:" 8,7</t>
  </si>
  <si>
    <t>26</t>
  </si>
  <si>
    <t>59710701</t>
  </si>
  <si>
    <t>trouba kameninová glazovaná DN 400 dl 2,50m spojovací systém C Třida 160</t>
  </si>
  <si>
    <t>572661758</t>
  </si>
  <si>
    <t>27</t>
  </si>
  <si>
    <t>892421111</t>
  </si>
  <si>
    <t>Tlakové zkoušky vodou na potrubí DN 400 nebo 500</t>
  </si>
  <si>
    <t>1625211557</t>
  </si>
  <si>
    <t>https://podminky.urs.cz/item/CS_URS_2025_01/892421111</t>
  </si>
  <si>
    <t>28</t>
  </si>
  <si>
    <t>892423122</t>
  </si>
  <si>
    <t>Proplach a dezinfekce vodovodního potrubí DN 400 nebo 500</t>
  </si>
  <si>
    <t>-443213757</t>
  </si>
  <si>
    <t>https://podminky.urs.cz/item/CS_URS_2025_01/892423122</t>
  </si>
  <si>
    <t>"Stoka Cl dle D2.5 (proplach a zkouška průchodnosti):" 8,7</t>
  </si>
  <si>
    <t>29</t>
  </si>
  <si>
    <t>892442111</t>
  </si>
  <si>
    <t>Tlakové zkoušky vodou zabezpečení konců potrubí při tlakových zkouškách DN přes 300 do 600</t>
  </si>
  <si>
    <t>-174336257</t>
  </si>
  <si>
    <t>https://podminky.urs.cz/item/CS_URS_2025_01/892442111</t>
  </si>
  <si>
    <t>30</t>
  </si>
  <si>
    <t>894410102</t>
  </si>
  <si>
    <t>Osazení betonových dílců šachet kanalizačních dno DN 1000, výšky 800 mm</t>
  </si>
  <si>
    <t>1185474682</t>
  </si>
  <si>
    <t>https://podminky.urs.cz/item/CS_URS_2025_01/894410102</t>
  </si>
  <si>
    <t>"Dle výpisu šachet D5.4 dle přesné specifikace: TBZ.Q1 100/800 KOM tl. 15 cm:" 1</t>
  </si>
  <si>
    <t>"Dle výpisu šachet D5.4 dle přesné specifikace: TBZ.Q1 100/775 KOM tl. 15 cm:" 1</t>
  </si>
  <si>
    <t>31</t>
  </si>
  <si>
    <t>R592001</t>
  </si>
  <si>
    <t>dno betonové šachty kanalizační jednolité TBZ.Q1 100/800 KOM tl. 15 cm</t>
  </si>
  <si>
    <t>-67403821</t>
  </si>
  <si>
    <t>"Dle výpisu šachet D5.4 dle přesné specifikace, výroba na zakázku včetně šachetních vložek: TBZ.Q1 100/800 KOM tl. 15 cm:" 1</t>
  </si>
  <si>
    <t>32</t>
  </si>
  <si>
    <t>R592002</t>
  </si>
  <si>
    <t>dno betonové šachty kanalizační jednolité TBZ.Q1 100/775 KOM tl. 15 cm</t>
  </si>
  <si>
    <t>-1466087932</t>
  </si>
  <si>
    <t>"Dle výpisu šachet D5.4 dle přesné specifikace, výroba na zakázku včetně šachetních vložek: TBZ.Q1 100/775 KOM tl. 15 cm:" 1</t>
  </si>
  <si>
    <t>33</t>
  </si>
  <si>
    <t>59224348</t>
  </si>
  <si>
    <t>těsnění elastomerové pro spojení šachetních dílů DN 1000</t>
  </si>
  <si>
    <t>-170006222</t>
  </si>
  <si>
    <t>"Dle výpisu šachet D5.4:" 2</t>
  </si>
  <si>
    <t>34</t>
  </si>
  <si>
    <t>894410302</t>
  </si>
  <si>
    <t>Osazení betonových dílců šachet kanalizačních deska zákrytová DN 1000</t>
  </si>
  <si>
    <t>947768251</t>
  </si>
  <si>
    <t>https://podminky.urs.cz/item/CS_URS_2025_01/894410302</t>
  </si>
  <si>
    <t>"Dle výpisu šachet D5.4: TZK-Q.1 100-63/17:" 2</t>
  </si>
  <si>
    <t>35</t>
  </si>
  <si>
    <t>59224315</t>
  </si>
  <si>
    <t>deska betonová zákrytová pro kruhové šachty 100/62,5x16,5cm</t>
  </si>
  <si>
    <t>316074142</t>
  </si>
  <si>
    <t>36</t>
  </si>
  <si>
    <t>899102211</t>
  </si>
  <si>
    <t>Demontáž poklopů litinových a ocelových včetně rámů, hmotnosti jednotlivě přes 50 do 100 Kg</t>
  </si>
  <si>
    <t>636926943</t>
  </si>
  <si>
    <t>https://podminky.urs.cz/item/CS_URS_2025_01/899102211</t>
  </si>
  <si>
    <t>37</t>
  </si>
  <si>
    <t>899104112</t>
  </si>
  <si>
    <t>Osazení poklopů šachtových litinových, ocelových nebo železobetonových včetně rámů pro třídu zatížení D400, E600</t>
  </si>
  <si>
    <t>-1368588106</t>
  </si>
  <si>
    <t>https://podminky.urs.cz/item/CS_URS_2025_01/899104112</t>
  </si>
  <si>
    <t>"Dle výpisu šachet specifikace dle D5.4: OPTIMA bez odvětrání, s pantem:" 2</t>
  </si>
  <si>
    <t>38</t>
  </si>
  <si>
    <t>55241017</t>
  </si>
  <si>
    <t>poklop šachtový litinový kruhový DN 600 bez ventilace tř D400 pro běžný provoz</t>
  </si>
  <si>
    <t>-1841488023</t>
  </si>
  <si>
    <t>Ostatní konstrukce a práce, bourání</t>
  </si>
  <si>
    <t>39</t>
  </si>
  <si>
    <t>R950001</t>
  </si>
  <si>
    <t>Dodávka a montáž dopojení stávajícího potrubí včetně všech souvisejících konstrukcí a prací</t>
  </si>
  <si>
    <t>1085514131</t>
  </si>
  <si>
    <t>P</t>
  </si>
  <si>
    <t>Poznámka k položce:_x000d_
Dopojení stávajícího potrubí:_x000d_
- seříznutí stávajícího potrubí_x000d_
- dopojení potrubí pomocí betonové trouby odpovídajícího DN délky 0,5 m_x000d_
- dodávka a montáž vodotěsného spoje stávajícího potrubí pomocí kanalizačních objímek_x000d_
- odvoz a likvidace vzniklé suti</t>
  </si>
  <si>
    <t>"Dopojení potrubí dle D2.5:" 3</t>
  </si>
  <si>
    <t>997</t>
  </si>
  <si>
    <t>Přesun sutě</t>
  </si>
  <si>
    <t>40</t>
  </si>
  <si>
    <t>997221561</t>
  </si>
  <si>
    <t>Vodorovná doprava suti bez naložení, ale se složením a s hrubým urovnáním z kusových materiálů, na vzdálenost do 1 km</t>
  </si>
  <si>
    <t>-787319542</t>
  </si>
  <si>
    <t>https://podminky.urs.cz/item/CS_URS_2025_01/997221561</t>
  </si>
  <si>
    <t>"Odvoz suti na skládku, předpokládáno 7 Km."</t>
  </si>
  <si>
    <t>"Šachty, pol. 14:" 3,902</t>
  </si>
  <si>
    <t>"Potrubí, pol. 24:" 3,264</t>
  </si>
  <si>
    <t>41</t>
  </si>
  <si>
    <t>997221569</t>
  </si>
  <si>
    <t>Vodorovná doprava suti bez naložení, ale se složením a s hrubým urovnáním Příplatek k ceně za každý další započatý 1 km přes 1 km</t>
  </si>
  <si>
    <t>74949382</t>
  </si>
  <si>
    <t>https://podminky.urs.cz/item/CS_URS_2025_01/997221569</t>
  </si>
  <si>
    <t>7,166*6 'Přepočtené koeficientem množství</t>
  </si>
  <si>
    <t>42</t>
  </si>
  <si>
    <t>997221861</t>
  </si>
  <si>
    <t>Poplatek za uložení stavebního odpadu na recyklační skládce (skládkovné) z prostého betonu zatříděného do Katalogu odpadů pod kódem 17 01 01</t>
  </si>
  <si>
    <t>1160172617</t>
  </si>
  <si>
    <t>https://podminky.urs.cz/item/CS_URS_2025_01/997221861</t>
  </si>
  <si>
    <t>43</t>
  </si>
  <si>
    <t>997221862</t>
  </si>
  <si>
    <t>Poplatek za uložení stavebního odpadu na recyklační skládce (skládkovné) z armovaného betonu zatříděného do Katalogu odpadů pod kódem 17 01 01</t>
  </si>
  <si>
    <t>21195910</t>
  </si>
  <si>
    <t>https://podminky.urs.cz/item/CS_URS_2025_01/997221862</t>
  </si>
  <si>
    <t>998</t>
  </si>
  <si>
    <t>Přesun hmot</t>
  </si>
  <si>
    <t>44</t>
  </si>
  <si>
    <t>998275101</t>
  </si>
  <si>
    <t>Přesun hmot pro trubní vedení hloubené z trub kameninových pro kanalizace v otevřeném výkopu dopravní vzdálenost do 15 m</t>
  </si>
  <si>
    <t>-326641763</t>
  </si>
  <si>
    <t>https://podminky.urs.cz/item/CS_URS_2025_01/998275101</t>
  </si>
  <si>
    <t>45</t>
  </si>
  <si>
    <t>998275125</t>
  </si>
  <si>
    <t>Přesun hmot pro trubní vedení hloubené z trub kameninových Příplatek k cenám za zvětšený přesun přes vymezenou dopravní vzdálenost přes 500 do 1000 m</t>
  </si>
  <si>
    <t>301416999</t>
  </si>
  <si>
    <t>https://podminky.urs.cz/item/CS_URS_2025_01/998275125</t>
  </si>
  <si>
    <t>001.002 - Stoka Cl, Cl6</t>
  </si>
  <si>
    <t xml:space="preserve">    8 - Trubní vedení</t>
  </si>
  <si>
    <t>-1195156554</t>
  </si>
  <si>
    <t>"Křížení inženýrských sítí dle D2.4:"</t>
  </si>
  <si>
    <t>"Vodovod, plynovod:" 10*(1+1,5+1)</t>
  </si>
  <si>
    <t>"Vodovod, plynovod:" 13*(1+1,2+1)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</si>
  <si>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</si>
  <si>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</si>
  <si>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1237586984</t>
  </si>
  <si>
    <t>https://podminky.urs.cz/item/CS_URS_2025_01/119001421</t>
  </si>
  <si>
    <t>"Podzemní kabelové vedení:" 2*(1+1,2+1)</t>
  </si>
  <si>
    <t>-836044701</t>
  </si>
  <si>
    <t>"Stoka Cl6 dle D2.4:" 97,8*((2+3,61)/2)*1,2</t>
  </si>
  <si>
    <t>"Stoka Cl dle D2.4:" (73,5+0,5)*2,3*1,5</t>
  </si>
  <si>
    <t>"Rozšíření pro šachty:" 5*2*0,5*2*2,5</t>
  </si>
  <si>
    <t>"Komunikace asfalt:" -97,8*1,2*0,4</t>
  </si>
  <si>
    <t>"Komunikace asfalt:" -(73,5+0,5)*1,5*0,4</t>
  </si>
  <si>
    <t>"Rozšíření pro šachty:" -5*2*0,5*2*0,4</t>
  </si>
  <si>
    <t>-722708965</t>
  </si>
  <si>
    <t>"Vodovod, plynovod:" 10*(1*1,5*1)</t>
  </si>
  <si>
    <t>"Vodovod, plynovod:" 13*(1*1,2*1)</t>
  </si>
  <si>
    <t>"Podzemní kabelové vedení:" 2*(1*1,2*1)</t>
  </si>
  <si>
    <t>151811131</t>
  </si>
  <si>
    <t>Zřízení pažicích boxů pro pažení a rozepření stěn rýh podzemního vedení hloubka výkopu do 4 m, šířka do 1,2 m</t>
  </si>
  <si>
    <t>981316113</t>
  </si>
  <si>
    <t>https://podminky.urs.cz/item/CS_URS_2025_01/151811131</t>
  </si>
  <si>
    <t>"Stoka Cl6 dle D2.4:" 97,8*((2+3,61)/2)*2</t>
  </si>
  <si>
    <t>"Rozšíření pro šachty:" 3*2*0,5*2*2,5</t>
  </si>
  <si>
    <t>1489486141</t>
  </si>
  <si>
    <t>"Stoka Cl dle D2.4:" (73,5+0,5)*2,3*2</t>
  </si>
  <si>
    <t>"Rozšíření pro šachty:" 2*2*0,5*2*2,5</t>
  </si>
  <si>
    <t>151811231</t>
  </si>
  <si>
    <t>Odstranění pažicích boxů pro pažení a rozepření stěn rýh podzemního vedení hloubka výkopu do 4 m, šířka do 1,2 m</t>
  </si>
  <si>
    <t>345998592</t>
  </si>
  <si>
    <t>https://podminky.urs.cz/item/CS_URS_2025_01/151811231</t>
  </si>
  <si>
    <t>-328179004</t>
  </si>
  <si>
    <t>-376093503</t>
  </si>
  <si>
    <t>"Bourání stávajících šachet:" 5*2,5*((PI*0,65*0,65)-(PI*0,5*0,5))</t>
  </si>
  <si>
    <t>"Stoka Cl6 dle D2.4, potrubí BET DN300:" (PI*0,25*0,25*97,8)-(PI*0,15*0,15*97,8)</t>
  </si>
  <si>
    <t>"Stoka Cl dle D2.4, potrubí BET DN500:" (PI*0,35*0,35*(73,5+0,5))-(PI*0,25*0,25*(73,5+0,5))</t>
  </si>
  <si>
    <t>-1298382312</t>
  </si>
  <si>
    <t>-1281814040</t>
  </si>
  <si>
    <t>-599934932</t>
  </si>
  <si>
    <t>514,151*2 'Přepočtené koeficientem množství</t>
  </si>
  <si>
    <t>-627254871</t>
  </si>
  <si>
    <t>"Stoka Cl6 dle D2.4 (neměnná část):" -97,8*0,75*1,2</t>
  </si>
  <si>
    <t>"Stoka Cl dle D2.4 (neměnná část):" -(73,5+0,5)*0,98*1,5</t>
  </si>
  <si>
    <t>"Lože šachet typických DN 1000 dle výpisu šachet (vzorové výkresy) D7:" -(5)*4*1,5*0,1</t>
  </si>
  <si>
    <t>"Šachty:" -5*PI*0,6*0,6*2,5</t>
  </si>
  <si>
    <t>-179510524</t>
  </si>
  <si>
    <t>300,214*2 'Přepočtené koeficientem množství</t>
  </si>
  <si>
    <t>1517415141</t>
  </si>
  <si>
    <t>"Stoka Cl6 dle D2.4:" 97,8*0,45</t>
  </si>
  <si>
    <t>"Stoka Cl dle D2.4:" (73,5+0,5)*0,72</t>
  </si>
  <si>
    <t>-2121876563</t>
  </si>
  <si>
    <t>97,29*2 'Přepočtené koeficientem množství</t>
  </si>
  <si>
    <t>-1963728682</t>
  </si>
  <si>
    <t>542011768</t>
  </si>
  <si>
    <t>"Stoka Cl6 dle D2.4:" 97,8*0,15*1,2</t>
  </si>
  <si>
    <t>"Stoka Cl dle D2.4:" (73,5+0,5)*0,15*1,5</t>
  </si>
  <si>
    <t>-1606239107</t>
  </si>
  <si>
    <t>"Dle výpisu šachet D5.3 TBW.Q1 63/6:" 2</t>
  </si>
  <si>
    <t>"Dle výpisu šachet D5.3 TBW.Q1 63/8:" 2</t>
  </si>
  <si>
    <t>"Dle výpisu šachet D5.3 TBW.Q1 63/10:" 2</t>
  </si>
  <si>
    <t>59224185</t>
  </si>
  <si>
    <t>prstenec šachtový vyrovnávací betonový 625x120x60mm</t>
  </si>
  <si>
    <t>-1790638345</t>
  </si>
  <si>
    <t>-1927877334</t>
  </si>
  <si>
    <t>59224187</t>
  </si>
  <si>
    <t>prstenec šachtový vyrovnávací betonový 625x120x100mm</t>
  </si>
  <si>
    <t>-172247370</t>
  </si>
  <si>
    <t>630483469</t>
  </si>
  <si>
    <t>"Dle výpisu šachet D5.3 TBW.Q1 63/12:" 2</t>
  </si>
  <si>
    <t>1243490085</t>
  </si>
  <si>
    <t>-383689238</t>
  </si>
  <si>
    <t>"Lože šachet typických DN 1000 dle výpisu šachet (vzorové výkresy) D7:" (5)*1,5*1,5*0,1</t>
  </si>
  <si>
    <t>1896626153</t>
  </si>
  <si>
    <t>"Stoka Cl6 dle D2.4:" 97,8*0,18</t>
  </si>
  <si>
    <t>"Stoka Cl dle D2.4:" (73,5+0,5)*0,26</t>
  </si>
  <si>
    <t>-352770599</t>
  </si>
  <si>
    <t>"Lože šachet typických DN 1000 dle výpisu šachet (vzorové výkresy) D7:" (5)*4*1,5*0,1</t>
  </si>
  <si>
    <t>-154149159</t>
  </si>
  <si>
    <t>Trubní vedení</t>
  </si>
  <si>
    <t>-196098778</t>
  </si>
  <si>
    <t>"Stoka Cl6 dle D2.4:" 97,8</t>
  </si>
  <si>
    <t>810441811</t>
  </si>
  <si>
    <t>Bourání stávajícího potrubí z betonu v otevřeném výkopu DN přes 400 do 600</t>
  </si>
  <si>
    <t>2139164426</t>
  </si>
  <si>
    <t>https://podminky.urs.cz/item/CS_URS_2025_01/810441811</t>
  </si>
  <si>
    <t>"Stoka Cl dle D2.4:" 73,5+0,5</t>
  </si>
  <si>
    <t>831372121</t>
  </si>
  <si>
    <t>Montáž potrubí z trub kameninových hrdlových s integrovaným těsněním v otevřeném výkopu ve sklonu do 20 % DN 300</t>
  </si>
  <si>
    <t>-260444214</t>
  </si>
  <si>
    <t>https://podminky.urs.cz/item/CS_URS_2025_01/831372121</t>
  </si>
  <si>
    <t>59710711</t>
  </si>
  <si>
    <t>trouba kameninová glazovaná DN 300 dl 2,50m spojovací systém C Třída 160</t>
  </si>
  <si>
    <t>944852987</t>
  </si>
  <si>
    <t>97,8*1,015 'Přepočtené koeficientem množství</t>
  </si>
  <si>
    <t>831422121</t>
  </si>
  <si>
    <t>Montáž potrubí z trub kameninových hrdlových s integrovaným těsněním v otevřeném výkopu ve sklonu do 20 % DN 500</t>
  </si>
  <si>
    <t>-684805096</t>
  </si>
  <si>
    <t>https://podminky.urs.cz/item/CS_URS_2025_01/831422121</t>
  </si>
  <si>
    <t>"Stoka Cl dle D2.4:" 73,5</t>
  </si>
  <si>
    <t>59710712</t>
  </si>
  <si>
    <t>trouba kameninová glazovaná DN 500 dl 2,50m spojovací systém C Třída 120</t>
  </si>
  <si>
    <t>-839030947</t>
  </si>
  <si>
    <t>73,5*1,015 'Přepočtené koeficientem množství</t>
  </si>
  <si>
    <t>892381111</t>
  </si>
  <si>
    <t>Tlakové zkoušky vodou na potrubí DN 250, 300 nebo 350</t>
  </si>
  <si>
    <t>1516376105</t>
  </si>
  <si>
    <t>https://podminky.urs.cz/item/CS_URS_2025_01/892381111</t>
  </si>
  <si>
    <t>892383122</t>
  </si>
  <si>
    <t>Proplach a dezinfekce vodovodního potrubí DN 250, 300 nebo 350</t>
  </si>
  <si>
    <t>-909163014</t>
  </si>
  <si>
    <t>https://podminky.urs.cz/item/CS_URS_2025_01/892383122</t>
  </si>
  <si>
    <t>"Stoka Cl6 dle D2.4 (proplach a zkouška průchodnosti):" 97,8</t>
  </si>
  <si>
    <t>-1784069611</t>
  </si>
  <si>
    <t>-237060767</t>
  </si>
  <si>
    <t>"Stoka Cl dle D2.4 (proplach a zkouška průchodnosti):" 73,5</t>
  </si>
  <si>
    <t>-40585230</t>
  </si>
  <si>
    <t>894410101</t>
  </si>
  <si>
    <t>Osazení betonových dílců šachet kanalizačních dno DN 1000, výšky 600 mm</t>
  </si>
  <si>
    <t>951702193</t>
  </si>
  <si>
    <t>https://podminky.urs.cz/item/CS_URS_2025_01/894410101</t>
  </si>
  <si>
    <t>"Dle výpisu šachet D5.3 dle přesné specifikace: TBZ.Q1 100/600 KOM tl. 15 cm:" 3</t>
  </si>
  <si>
    <t>R592003</t>
  </si>
  <si>
    <t>dno betonové šachty kanalizační jednolité TBZ.Q1 100/600 KOM tl. 15 cm</t>
  </si>
  <si>
    <t>-1415289017</t>
  </si>
  <si>
    <t>"Dle výpisu šachet D5.3 dle přesné specifikace, výroba na zakázku včetně šachetních vložek: TBZ.Q1 100/600 KOM tl. 15 cm:" 3</t>
  </si>
  <si>
    <t>1516638603</t>
  </si>
  <si>
    <t>R592004</t>
  </si>
  <si>
    <t>dno betonové šachty kanalizační jednolité TBZ.Q1 100/800 KOM tl. 25 cm</t>
  </si>
  <si>
    <t>-1600509503</t>
  </si>
  <si>
    <t>"Dle výpisu šachet D5.3 dle přesné specifikace, výroba na zakázku včetně šachetních vložek: TBZ.Q1 100/800 KOM tl. 25 cm:" 2</t>
  </si>
  <si>
    <t>701863250</t>
  </si>
  <si>
    <t>"Dle výpisu šachet D5.3:" 12</t>
  </si>
  <si>
    <t>894410211</t>
  </si>
  <si>
    <t>Osazení betonových dílců šachet kanalizačních skruž rovná DN 1000, výšky 250 mm</t>
  </si>
  <si>
    <t>352951513</t>
  </si>
  <si>
    <t>https://podminky.urs.cz/item/CS_URS_2025_01/894410211</t>
  </si>
  <si>
    <t>"Dle výpisu šachet D5.4: TBS-Q.1 100/25 (se stupadly):" 1</t>
  </si>
  <si>
    <t>46</t>
  </si>
  <si>
    <t>59224160</t>
  </si>
  <si>
    <t>skruž betonová kanalizační se stupadly 100x25x12cm</t>
  </si>
  <si>
    <t>-672651812</t>
  </si>
  <si>
    <t>47</t>
  </si>
  <si>
    <t>894410212</t>
  </si>
  <si>
    <t>Osazení betonových dílců šachet kanalizačních skruž rovná DN 1000, výšky 500 mm</t>
  </si>
  <si>
    <t>954387531</t>
  </si>
  <si>
    <t>https://podminky.urs.cz/item/CS_URS_2025_01/894410212</t>
  </si>
  <si>
    <t>"Dle výpisu šachet D5.4: TBS-Q.1 100/50 (se stupadly):" 1</t>
  </si>
  <si>
    <t>48</t>
  </si>
  <si>
    <t>59224161</t>
  </si>
  <si>
    <t>skruž betonová kanalizační se stupadly 100x50x12cm</t>
  </si>
  <si>
    <t>-43584659</t>
  </si>
  <si>
    <t>49</t>
  </si>
  <si>
    <t>894410213</t>
  </si>
  <si>
    <t>Osazení betonových dílců šachet kanalizačních skruž rovná DN 1000, výšky 1000 mm</t>
  </si>
  <si>
    <t>-917867371</t>
  </si>
  <si>
    <t>https://podminky.urs.cz/item/CS_URS_2025_01/894410213</t>
  </si>
  <si>
    <t>"Dle výpisu šachet D5.4: TBS-Q.1 100/100 (se stupadly):" 5</t>
  </si>
  <si>
    <t>50</t>
  </si>
  <si>
    <t>59224162</t>
  </si>
  <si>
    <t>skruž betonová kanalizační se stupadly 100x100x12cm</t>
  </si>
  <si>
    <t>548127855</t>
  </si>
  <si>
    <t>51</t>
  </si>
  <si>
    <t>894410232</t>
  </si>
  <si>
    <t>Osazení betonových dílců šachet kanalizačních skruž přechodová (konus) DN 1000</t>
  </si>
  <si>
    <t>-39151551</t>
  </si>
  <si>
    <t>https://podminky.urs.cz/item/CS_URS_2025_01/894410232</t>
  </si>
  <si>
    <t>"Dle výpisu šachet D5.3: TBR-Q.1 100-63/58:" 5</t>
  </si>
  <si>
    <t>52</t>
  </si>
  <si>
    <t>59224312</t>
  </si>
  <si>
    <t>konus betonové šachty DN 1000 kanalizační 100x62,5x58cm tl stěny 12 stupadla poplastovaná</t>
  </si>
  <si>
    <t>-2141563519</t>
  </si>
  <si>
    <t>53</t>
  </si>
  <si>
    <t>-770510732</t>
  </si>
  <si>
    <t>54</t>
  </si>
  <si>
    <t>-1116457284</t>
  </si>
  <si>
    <t>"Dle výpisu šachet specifikace dle D5.3: OPTIMA bez odvětrání, s pantem:" 5</t>
  </si>
  <si>
    <t>55</t>
  </si>
  <si>
    <t>-1086493290</t>
  </si>
  <si>
    <t>56</t>
  </si>
  <si>
    <t>-1010676271</t>
  </si>
  <si>
    <t>"Dopojení potrubí dle D2.4:" 1</t>
  </si>
  <si>
    <t>57</t>
  </si>
  <si>
    <t>R950002</t>
  </si>
  <si>
    <t>Dodávka a montáž dopojení do stávající šachty včetně všech souvisejících konstrukcí a prací</t>
  </si>
  <si>
    <t>548588008</t>
  </si>
  <si>
    <t>Poznámka k položce:_x000d_
Dopojení stávajícího potrubí:_x000d_
- seříznutí a vybourání stávajícího potrubí_x000d_
- dopojení potrubí pomocí kameninové trouby DN500_x000d_
- dodávka a montáž těsnících pásků_x000d_
- odvoz a likvidace vzniklé suti</t>
  </si>
  <si>
    <t>"Dopojení potrubí dle D2.4 (Š703):" 1</t>
  </si>
  <si>
    <t>58</t>
  </si>
  <si>
    <t>517175554</t>
  </si>
  <si>
    <t>"Šachty, pol. 17:" 16,258</t>
  </si>
  <si>
    <t>"Potrubí, pol. 29, 30:" 31,296+51,8</t>
  </si>
  <si>
    <t>59</t>
  </si>
  <si>
    <t>2027203469</t>
  </si>
  <si>
    <t>99,354*6 'Přepočtené koeficientem množství</t>
  </si>
  <si>
    <t>60</t>
  </si>
  <si>
    <t>663235221</t>
  </si>
  <si>
    <t>61</t>
  </si>
  <si>
    <t>1832781618</t>
  </si>
  <si>
    <t>62</t>
  </si>
  <si>
    <t>1567544930</t>
  </si>
  <si>
    <t>63</t>
  </si>
  <si>
    <t>-1181407351</t>
  </si>
  <si>
    <t>001.003 - Stoka Cl4</t>
  </si>
  <si>
    <t>-1730147956</t>
  </si>
  <si>
    <t>"Křížení inženýrských sítí dle D2.3:"</t>
  </si>
  <si>
    <t>"Vodovod, plynovod:" 15*(1+1,2+1)</t>
  </si>
  <si>
    <t>878823515</t>
  </si>
  <si>
    <t>"Podzemní kabelové vedení:" 5*(1+1,2+1)</t>
  </si>
  <si>
    <t>-1779374802</t>
  </si>
  <si>
    <t>"Stoka Cl4 dle D2.3 (DN300):" 93,5*((2,59+2,06)/2)*1,2</t>
  </si>
  <si>
    <t>"Stoka Cl4 dle D2.3 (DN400):" 12,5*((2,85+2,55)/2)*1,4</t>
  </si>
  <si>
    <t>"Rozšíření pro šachty:" 4*2*0,5*2*2,5</t>
  </si>
  <si>
    <t>"Komunikace asfalt:" -93,5*1,2*0,4</t>
  </si>
  <si>
    <t>"Komunikace asfalt:" -12,5*1,4*0,4</t>
  </si>
  <si>
    <t>"Rozšíření pro šachty:" -4*2*0,5*2*0,4</t>
  </si>
  <si>
    <t>-1704640248</t>
  </si>
  <si>
    <t>"Vodovod, plynovod:" 15*(1*1,2*1)</t>
  </si>
  <si>
    <t>"Podzemní kabelové vedení:" 5*(1*1,2*1)</t>
  </si>
  <si>
    <t>768396261</t>
  </si>
  <si>
    <t>"Stoka Cl4 dle D2.3 (DN300):" 93,5*((2,59+2,06)/2)*2</t>
  </si>
  <si>
    <t>-1624922673</t>
  </si>
  <si>
    <t>"Stoka Cl4 dle D2.3 (DN400):" 12,5*((2,85+2,55)/2)*2</t>
  </si>
  <si>
    <t>-278920894</t>
  </si>
  <si>
    <t>-373448803</t>
  </si>
  <si>
    <t>1452745845</t>
  </si>
  <si>
    <t>"Bourání stávajících šachet:" 4*2,5*((PI*0,65*0,65)-(PI*0,5*0,5))</t>
  </si>
  <si>
    <t>"Stoka Cl4 dle D2.3, potrubí DN300:" (PI*0,25*0,25*93,5)-(PI*0,15*0,15*93,5)</t>
  </si>
  <si>
    <t>"Stoka Cl4 dle D2.3, potrubí DN400:" (PI*0,3*0,3*12,5)-(PI*0,2*0,2*12,5)</t>
  </si>
  <si>
    <t>-493432056</t>
  </si>
  <si>
    <t>-864615302</t>
  </si>
  <si>
    <t>1447119377</t>
  </si>
  <si>
    <t>273,035*2 'Přepočtené koeficientem množství</t>
  </si>
  <si>
    <t>-1517100826</t>
  </si>
  <si>
    <t>"Stoka Cl4 dle D2.3 (DN300), neměnná část:" -93,5*0,75*1,2</t>
  </si>
  <si>
    <t>"Stoka Cl4 dle D2.3 (DN400), neměnná část:" -12,5*0,89*1,4</t>
  </si>
  <si>
    <t>"Lože šachet typických DN 1000 dle výpisu šachet (vzorové výkresy) D7:" -(4)*4*1,5*0,1</t>
  </si>
  <si>
    <t>"Šachty:" -4*PI*0,6*0,6*2,5</t>
  </si>
  <si>
    <t>1193275100</t>
  </si>
  <si>
    <t>159,6*2 'Přepočtené koeficientem množství</t>
  </si>
  <si>
    <t>1134745540</t>
  </si>
  <si>
    <t>"Stoka Cl4 dle D2.3 (DN300):" 93,5*0,45</t>
  </si>
  <si>
    <t>"Stoka Cl4 dle D2.3 (DN400):" 12,5*0,62</t>
  </si>
  <si>
    <t>688470447</t>
  </si>
  <si>
    <t>49,825*2 'Přepočtené koeficientem množství</t>
  </si>
  <si>
    <t>711972720</t>
  </si>
  <si>
    <t>755557784</t>
  </si>
  <si>
    <t>"Stoka Cl4 dle D2.3 (DN300):" 93,5*0,15*1,2</t>
  </si>
  <si>
    <t>"Stoka Cl4 dle D2.3 (DN400):" 12,5*0,15*1,4</t>
  </si>
  <si>
    <t>-2093440221</t>
  </si>
  <si>
    <t>"Dle výpisu šachet D5.2 TBW.Q1 63/4:" 1</t>
  </si>
  <si>
    <t>"Dle výpisu šachet D5.2 TBW.Q1 63/6:" 2</t>
  </si>
  <si>
    <t>"Dle výpisu šachet D5.2 TBW.Q1 63/10:" 2</t>
  </si>
  <si>
    <t>59224184</t>
  </si>
  <si>
    <t>prstenec šachtový vyrovnávací betonový 625x120x40mm</t>
  </si>
  <si>
    <t>1362431280</t>
  </si>
  <si>
    <t>-264240327</t>
  </si>
  <si>
    <t>-1104318591</t>
  </si>
  <si>
    <t>-2129474798</t>
  </si>
  <si>
    <t>"Dle výpisu šachet D5.2 TBW.Q1 63/12:" 1</t>
  </si>
  <si>
    <t>1270311219</t>
  </si>
  <si>
    <t>-2105280028</t>
  </si>
  <si>
    <t>"Lože šachet typických DN 1000 dle výpisu šachet (vzorové výkresy) D7:" (4)*1,5*1,5*0,1</t>
  </si>
  <si>
    <t>1228397580</t>
  </si>
  <si>
    <t>"Stoka Cl4 dle D2.3 (DN300):" 93,5*0,18</t>
  </si>
  <si>
    <t>"Stoka Cl4 dle D2.3 (DN400):" 12,5*0,23</t>
  </si>
  <si>
    <t>-221237906</t>
  </si>
  <si>
    <t>"Lože šachet typických DN 1000 dle výpisu šachet (vzorové výkresy) D7:" (4)*4*1,5*0,1</t>
  </si>
  <si>
    <t>-694011271</t>
  </si>
  <si>
    <t>-431781687</t>
  </si>
  <si>
    <t>"Stoka Cl4 dle D2.3:" 93,5</t>
  </si>
  <si>
    <t>"Stoka Cl4 dle D2.3:" 12,5</t>
  </si>
  <si>
    <t>1266983555</t>
  </si>
  <si>
    <t>1822397279</t>
  </si>
  <si>
    <t>93,5*1,015 'Přepočtené koeficientem množství</t>
  </si>
  <si>
    <t>-2045636864</t>
  </si>
  <si>
    <t>1233168375</t>
  </si>
  <si>
    <t>12,5*1,015 'Přepočtené koeficientem množství</t>
  </si>
  <si>
    <t>1374051628</t>
  </si>
  <si>
    <t>-1062068247</t>
  </si>
  <si>
    <t>"Stoka Cl4 dle D2.3 (proplach a zkouška průchodnosti):" 93,5</t>
  </si>
  <si>
    <t>58728745</t>
  </si>
  <si>
    <t>-1733835832</t>
  </si>
  <si>
    <t>"Stoka Cl4 dle D2.3 (proplach a zkouška průchodnosti):" 12,5</t>
  </si>
  <si>
    <t>-2056254861</t>
  </si>
  <si>
    <t>-1789425599</t>
  </si>
  <si>
    <t>"Dle výpisu šachet D5.2 dle přesné specifikace: TBZ.Q1 100/575 KOM tl. 15 cm:" 1</t>
  </si>
  <si>
    <t>R592006</t>
  </si>
  <si>
    <t>dno betonové šachty kanalizační jednolité TBZ.Q1 100/575 KOM tl. 15 cm</t>
  </si>
  <si>
    <t>915897862</t>
  </si>
  <si>
    <t>"Dle výpisu šachet D5.2 dle přesné specifikace, výroba na zakázku včetně šachetních vložek: TBZ.Q1 100/575 KOM tl. 15 cm:" 1</t>
  </si>
  <si>
    <t>-1187500246</t>
  </si>
  <si>
    <t>"Dle výpisu šachet D5.2 dle přesné specifikace: TBZ.Q1 100/675 KOM tl. 15 cm:" 2</t>
  </si>
  <si>
    <t>"Dle výpisu šachet D5.2 dle přesné specifikace: TBZ.Q1 100/800 KOM tl. 15 cm:" 1</t>
  </si>
  <si>
    <t>-396938426</t>
  </si>
  <si>
    <t>"Dle výpisu šachet D5.2 dle přesné specifikace, výroba na zakázku včetně šachetních vložek: TBZ.Q1 100/800 KOM tl. 15 cm:" 1</t>
  </si>
  <si>
    <t>R592005</t>
  </si>
  <si>
    <t>dno betonové šachty kanalizační jednolité TBZ.Q1 100/675 KOM tl. 15 cm</t>
  </si>
  <si>
    <t>-1492310200</t>
  </si>
  <si>
    <t>"Dle výpisu šachet D5.2 dle přesné specifikace, výroba na zakázku včetně šachetních vložek: TBZ.Q1 100/675 KOM tl. 15 cm:" 2</t>
  </si>
  <si>
    <t>1900311059</t>
  </si>
  <si>
    <t>"Dle výpisu šachet D5.2:" 9</t>
  </si>
  <si>
    <t>176950926</t>
  </si>
  <si>
    <t>"Dle výpisu šachet D5.2: TBS-Q.1 100/25 (se stupadly):" 1</t>
  </si>
  <si>
    <t>-593333102</t>
  </si>
  <si>
    <t>-1557427001</t>
  </si>
  <si>
    <t>"Dle výpisu šachet D5.2: TBS-Q.1 100/50 (se stupadly):" 4</t>
  </si>
  <si>
    <t>1409778401</t>
  </si>
  <si>
    <t>2032910806</t>
  </si>
  <si>
    <t>"Dle výpisu šachet D5.2: TBR-Q.1 100-63/58:" 4</t>
  </si>
  <si>
    <t>-1392814687</t>
  </si>
  <si>
    <t>-49726077</t>
  </si>
  <si>
    <t>-1389992787</t>
  </si>
  <si>
    <t>"Dle výpisu šachet specifikace dle D5.2: OPTIMA bez odvětrání, s pantem:" 4</t>
  </si>
  <si>
    <t>-1293346333</t>
  </si>
  <si>
    <t>R950003</t>
  </si>
  <si>
    <t>289536419</t>
  </si>
  <si>
    <t>Poznámka k položce:_x000d_
Dopojení stávajícího potrubí:_x000d_
- seříznutí a vybourání stávajícího potrubí_x000d_
- dopojení potrubí pomocí kameninové trouby DN400_x000d_
- dodávka a montáž těsnících pásků_x000d_
- odvoz a likvidace vzniklé suti</t>
  </si>
  <si>
    <t>"Dopojení potrubí dle D2.3 (Š700):" 1</t>
  </si>
  <si>
    <t>-253570446</t>
  </si>
  <si>
    <t>"Šachty, pol. 17:" 13,006</t>
  </si>
  <si>
    <t>"Potrubí, pol. 29:" 33,92</t>
  </si>
  <si>
    <t>-1091119915</t>
  </si>
  <si>
    <t>46,926*6 'Přepočtené koeficientem množství</t>
  </si>
  <si>
    <t>-793555247</t>
  </si>
  <si>
    <t>-469602024</t>
  </si>
  <si>
    <t>-1213563766</t>
  </si>
  <si>
    <t>-2020724130</t>
  </si>
  <si>
    <t>001.004 - Stoka Cl2, Cl2a, Cl2c</t>
  </si>
  <si>
    <t>2127893647</t>
  </si>
  <si>
    <t>"Vodovod, plynovod:" 20*(1+1,2+1)</t>
  </si>
  <si>
    <t>634393160</t>
  </si>
  <si>
    <t>"Křížení inženýrských sítí dle D2.1"</t>
  </si>
  <si>
    <t>"Podzemní kabelové vedení:" 22*(1+1,2+1)</t>
  </si>
  <si>
    <t>-1088286054</t>
  </si>
  <si>
    <t>"Stoka Cl2a dle D2.2 (DN250):" 23,3*((2,64+1,83)/2)*1,1</t>
  </si>
  <si>
    <t>"Komunikace asfalt:" -23,3*1,1*0,4</t>
  </si>
  <si>
    <t>"Stoka Cl2a dle D2.2 (DN300):" 57,4*((3,15+2,64)/2)*1,2</t>
  </si>
  <si>
    <t>"Komunikace asfalt:" -57,4*1,2*0,4</t>
  </si>
  <si>
    <t>"Stoka Cl2c dle D2.2 (DN300):" 4,7*3,35*1,2</t>
  </si>
  <si>
    <t>"Komunikace asfalt:" -4,7*1,2*0,4</t>
  </si>
  <si>
    <t>"Stoka Cl2 dle D2.1 (DN400):" 240,1*3,4*1,4</t>
  </si>
  <si>
    <t>"Komunikace asfalt:" -129*1,4*0,4</t>
  </si>
  <si>
    <t>"Komunikace kostka:" -94*1,4*0,4</t>
  </si>
  <si>
    <t>"Chodník dlažba:" -11,5*1,4*0,3</t>
  </si>
  <si>
    <t>"Chodník kostka:" -5,6*1,4*0,3</t>
  </si>
  <si>
    <t>"Rozšíření pro šachty:" 8*2*0,5*2*3</t>
  </si>
  <si>
    <t>"Rozšíření pro šachty:" -8*2*0,5*2*0,4</t>
  </si>
  <si>
    <t>681408995</t>
  </si>
  <si>
    <t>"Vodovod, plynovod:" 20*(1*1,2*1)</t>
  </si>
  <si>
    <t>"Podzemní kabelové vedení:" 22*(1*1,2*1)</t>
  </si>
  <si>
    <t>-686725645</t>
  </si>
  <si>
    <t>"Stoka Cl2a dle D2.2 (DN250):" 23,3*((2,64+1,83)/2)*2</t>
  </si>
  <si>
    <t>"Stoka Cl2a dle D2.2 (DN300):" 57,4*((3,15+2,64)/2)*2</t>
  </si>
  <si>
    <t>"Stoka Cl2c dle D2.2 (DN300):" 4,7*3,35*2</t>
  </si>
  <si>
    <t>835656603</t>
  </si>
  <si>
    <t>"Stoka Cl2 dle D2.1 (DN400):" 240,1*3,4*2</t>
  </si>
  <si>
    <t>-1345050209</t>
  </si>
  <si>
    <t>-928800031</t>
  </si>
  <si>
    <t>1482919301</t>
  </si>
  <si>
    <t>"Bourání stávajících šachet:" 8*3*((PI*0,65*0,65)-(PI*0,5*0,5))</t>
  </si>
  <si>
    <t>"Stoka Cl2a dle D2.2, potrubí DN250:" (PI*0,2*0,2*23,3)-(PI*0,125*0,125*23,3)</t>
  </si>
  <si>
    <t>"Stoka Cl2a dle D2.2, potrubí DN300:" (PI*0,25*0,25*57,4)-(PI*0,15*0,15*57,4)</t>
  </si>
  <si>
    <t>"Stoka Cl2c dle D2.2, potrubí DN300:" (PI*0,25*0,25*4,7)-(PI*0,15*0,15*4,7)</t>
  </si>
  <si>
    <t>"Stoka Cl2 dle D2.1, potrubí DN400:" (PI*0,3*0,3*240,1)-(PI*0,2*0,2*240,1)</t>
  </si>
  <si>
    <t>-1708264096</t>
  </si>
  <si>
    <t>-440708105</t>
  </si>
  <si>
    <t>-946148656</t>
  </si>
  <si>
    <t>1287,939*2 'Přepočtené koeficientem množství</t>
  </si>
  <si>
    <t>-342470192</t>
  </si>
  <si>
    <t>"Stoka Cl2a dle D2.2 (DN250):" -23,3*1,1*0,699</t>
  </si>
  <si>
    <t>"Stoka Cl2a dle D2.2 (DN300):" -57,4*1,2*0,75</t>
  </si>
  <si>
    <t>"Stoka Cl2c dle D2.2 (DN300):" -4,7*1,2*0,75</t>
  </si>
  <si>
    <t>"Stoka Cl2 dle D2.1 (DN400):" -240,1*1,4*0,89</t>
  </si>
  <si>
    <t>"Lože šachet typických DN 1000 dle výpisu šachet (vzorové výkresy) D7:" -(3)*1,5*1,5*0,1</t>
  </si>
  <si>
    <t>"Lože šachet typických DN 1200 dle výpisu šachet (vzorové výkresy) D7:" -(5)*1,8*1,8*0,1</t>
  </si>
  <si>
    <t>"Šachty:" -8*PI*0,6*0,6*3</t>
  </si>
  <si>
    <t>1801795547</t>
  </si>
  <si>
    <t>885,531*2 'Přepočtené koeficientem množství</t>
  </si>
  <si>
    <t>1923276765</t>
  </si>
  <si>
    <t>"Stoka Cl2a dle D2.2 (DN250):" 23,3*0,39</t>
  </si>
  <si>
    <t>"Stoka Cl2a dle D2.2 (DN300):" 57,4*0,45</t>
  </si>
  <si>
    <t>"Stoka Cl2c dle D2.2 (DN300):" 4,7*0,45</t>
  </si>
  <si>
    <t>"Stoka Cl2 dle D2.1 (DN400):" 240,1*0,62</t>
  </si>
  <si>
    <t>2021005776</t>
  </si>
  <si>
    <t>185,894*2 'Přepočtené koeficientem množství</t>
  </si>
  <si>
    <t>-1990396994</t>
  </si>
  <si>
    <t>2146296674</t>
  </si>
  <si>
    <t>"Stoka Cl2a dle D2.2 (DN250):" 23,3*1,1*0,15</t>
  </si>
  <si>
    <t>"Stoka Cl2a dle D2.2 (DN300):" 57,4*1,2*0,15</t>
  </si>
  <si>
    <t>"Stoka Cl2c dle D2.2 (DN300):" 4,7*1,2*0,15</t>
  </si>
  <si>
    <t>"Stoka Cl2 dle D2.1 (DN400):" 240,1*1,4*0,15</t>
  </si>
  <si>
    <t>974452841</t>
  </si>
  <si>
    <t>"Dle výpisu šachet D5.2 TBW.Q1 63/8:" 1</t>
  </si>
  <si>
    <t>"Dle výpisu šachet D5.2 TBW.Q1 63/10:" 7</t>
  </si>
  <si>
    <t>1296794615</t>
  </si>
  <si>
    <t>"Dle výpisu šachet D5.1 TBW.Q1 63/6:" 2</t>
  </si>
  <si>
    <t>1773924165</t>
  </si>
  <si>
    <t>"Dle výpisu šachet D5.1 TBW.Q1 63/8:" 1</t>
  </si>
  <si>
    <t>464037139</t>
  </si>
  <si>
    <t>"Dle výpisu šachet D5.1 TBW.Q1 63/10:" 7</t>
  </si>
  <si>
    <t>-1665064650</t>
  </si>
  <si>
    <t>"Dle výpisu šachet D5.1 TBW.Q1 63/12:" 4</t>
  </si>
  <si>
    <t>-1389407698</t>
  </si>
  <si>
    <t>-363860659</t>
  </si>
  <si>
    <t>"Lože šachet typických DN 1000 dle výpisu šachet (vzorové výkresy) D7:" (3)*1,5*1,5*0,1</t>
  </si>
  <si>
    <t>"Lože šachet typických DN 1200 dle výpisu šachet (vzorové výkresy) D7:" (5)*1,8*1,8*0,1</t>
  </si>
  <si>
    <t>-1067923670</t>
  </si>
  <si>
    <t>"Stoka Cl2a dle D2.2 (DN250):" 23,3*0,15</t>
  </si>
  <si>
    <t>"Stoka Cl2a dle D2.2 (DN300):" 57,4*0,18</t>
  </si>
  <si>
    <t>"Stoka Cl2c dle D2.2 (DN300):" 4,7*0,18</t>
  </si>
  <si>
    <t>"Stoka Cl2 dle D2.1 (DN400):" 240,1*0,23</t>
  </si>
  <si>
    <t>-856399978</t>
  </si>
  <si>
    <t>"Lože šachet typických DN 1000 dle výpisu šachet (vzorové výkresy) D7:" (3)*4*1,5*0,1</t>
  </si>
  <si>
    <t>"Lože šachet typických DN 1200 dle výpisu šachet (vzorové výkresy) D7:" (5)*4*1,8*0,1</t>
  </si>
  <si>
    <t>-382296184</t>
  </si>
  <si>
    <t>-115631832</t>
  </si>
  <si>
    <t>"Stoka Cl2a dle D2.2:" 23,3</t>
  </si>
  <si>
    <t>"Stoka Cl2a dle D2.2:" 57,4</t>
  </si>
  <si>
    <t>"Stoka Cl2c dle D2.2:" 4,7</t>
  </si>
  <si>
    <t>"Stoka Cl2 dle D2.1:" 240,1</t>
  </si>
  <si>
    <t>831362121</t>
  </si>
  <si>
    <t>Montáž potrubí z trub kameninových hrdlových s integrovaným těsněním v otevřeném výkopu ve sklonu do 20 % DN 250</t>
  </si>
  <si>
    <t>-1729180648</t>
  </si>
  <si>
    <t>https://podminky.urs.cz/item/CS_URS_2025_01/831362121</t>
  </si>
  <si>
    <t>59710702</t>
  </si>
  <si>
    <t>trouba kameninová glazovaná DN 250 dl 2,50m spojovací systém C Třida 160</t>
  </si>
  <si>
    <t>-2066611216</t>
  </si>
  <si>
    <t>23,3*1,015 'Přepočtené koeficientem množství</t>
  </si>
  <si>
    <t>1760841120</t>
  </si>
  <si>
    <t>1328846921</t>
  </si>
  <si>
    <t>62,1*1,015 'Přepočtené koeficientem množství</t>
  </si>
  <si>
    <t>1446875764</t>
  </si>
  <si>
    <t>30963371</t>
  </si>
  <si>
    <t>240,1*1,015 'Přepočtené koeficientem množství</t>
  </si>
  <si>
    <t>-2031805203</t>
  </si>
  <si>
    <t>-1059524583</t>
  </si>
  <si>
    <t>"Stoka Cl2a dle D2.2 (proplach a zkouška průchodnosti):" 23,3</t>
  </si>
  <si>
    <t>"Stoka Cl2a dle D2.2 (proplach a zkouška průchodnosti):" 57,4</t>
  </si>
  <si>
    <t>"Stoka Cl2c dle D2.2 (proplach a zkouška průchodnosti):" 4,7</t>
  </si>
  <si>
    <t>-1282677102</t>
  </si>
  <si>
    <t>-285916549</t>
  </si>
  <si>
    <t>"Stoka Cl2 dle D2.1 (proplach a zkouška průchodnosti):" 240,1</t>
  </si>
  <si>
    <t>467647235</t>
  </si>
  <si>
    <t>1034112948</t>
  </si>
  <si>
    <t>"Dle výpisu šachet D5.1 dle přesné specifikace: TBZ.Q1 100/600 KOM tl. 15 cm:" 1</t>
  </si>
  <si>
    <t>-1861139680</t>
  </si>
  <si>
    <t>"Dle výpisu šachet D5.1 dle přesné specifikace, výroba na zakázku včetně šachetních vložek: TBZ.Q1 100/600 KOM tl. 15 cm:" 1</t>
  </si>
  <si>
    <t>600952723</t>
  </si>
  <si>
    <t>"Dle výpisu šachet D5.1 dle přesné specifikace: TBZ.Q1 100/675 KOM tl. 15 cm:" 1</t>
  </si>
  <si>
    <t>"Dle výpisu šachet D5.1 dle přesné specifikace: TBZ.Q1 100/800 KOM tl. 15 cm:" 1</t>
  </si>
  <si>
    <t>-128422083</t>
  </si>
  <si>
    <t>"Dle výpisu šachet D5.1 dle přesné specifikace, výroba na zakázku včetně šachetních vložek: TBZ.Q1 100/800 KOM tl. 15 cm:" 1</t>
  </si>
  <si>
    <t>595844806</t>
  </si>
  <si>
    <t>"Dle výpisu šachet D5.1 dle přesné specifikace, výroba na zakázku včetně šachetních vložek: TBZ.Q1 100/675 KOM tl. 15 cm:" 1</t>
  </si>
  <si>
    <t>-1833133835</t>
  </si>
  <si>
    <t>"Dle výpisu šachet D5.1:" 19</t>
  </si>
  <si>
    <t>894410114</t>
  </si>
  <si>
    <t>Osazení betonových dílců šachet kanalizačních dno DN 1200, výšky 1200 mm</t>
  </si>
  <si>
    <t>1477273279</t>
  </si>
  <si>
    <t>https://podminky.urs.cz/item/CS_URS_2025_01/894410114</t>
  </si>
  <si>
    <t>"Dle výpisu šachet D5.1 dle přesné specifikace: TBZ.Q1 120/120:" 2</t>
  </si>
  <si>
    <t>"Dle výpisu šachet D5.1 dle přesné specifikace: TBZ.Q1 120/730 KOM tl. 15 cm:" 3</t>
  </si>
  <si>
    <t>R592007</t>
  </si>
  <si>
    <t>dno betonové šachty kanalizační jednolité TBZ-Q.1 120/730 KOM</t>
  </si>
  <si>
    <t>-1516839614</t>
  </si>
  <si>
    <t>"Dle výpisu šachet D5.1 dle přesné specifikace, výroba na zakázku včetně šachetních vložek: TBZ-Q.1 120/730 KOM:" 3</t>
  </si>
  <si>
    <t>R592008</t>
  </si>
  <si>
    <t>dno betonové šachty kanalizační jednolité TBZ-Q.1 120/120</t>
  </si>
  <si>
    <t>-1462396314</t>
  </si>
  <si>
    <t>"Dle výpisu šachet D5.1 dle přesné specifikace, výroba na zakázku včetně šachetních vložek: TBZ-Q.1 120/120:" 2</t>
  </si>
  <si>
    <t>59224341</t>
  </si>
  <si>
    <t>těsnění elastomerové pro spojení šachetních dílů DN 1200</t>
  </si>
  <si>
    <t>1108959611</t>
  </si>
  <si>
    <t>"Dle výpisu šachet D5.1:" 5</t>
  </si>
  <si>
    <t>510230370</t>
  </si>
  <si>
    <t>"Dle výpisu šachet D5.1: TBS-Q.1 100/25 (se stupadly):" 2</t>
  </si>
  <si>
    <t>-862138497</t>
  </si>
  <si>
    <t>-571874795</t>
  </si>
  <si>
    <t>"Dle výpisu šachet D5.1: TBS-Q.1 100/50 (se stupadly):" 3</t>
  </si>
  <si>
    <t>-1669823863</t>
  </si>
  <si>
    <t>-2095401323</t>
  </si>
  <si>
    <t>"Dle výpisu šachet D5.1: TBS-Q.1 100/100 (se stupadly):" 4</t>
  </si>
  <si>
    <t>"Dle výpisu šachet D5.1: TBS-Q.1 100/100/9:" 2</t>
  </si>
  <si>
    <t>-992667504</t>
  </si>
  <si>
    <t>59224104</t>
  </si>
  <si>
    <t>skruž betonová studniční 100x100x9cm</t>
  </si>
  <si>
    <t>191881703</t>
  </si>
  <si>
    <t>1473808896</t>
  </si>
  <si>
    <t>"Dle výpisu šachet D5.1: TBR-Q.1 100-63/58:" 5</t>
  </si>
  <si>
    <t>"Dle výpisu šachet D5.1: TBR-Q.1 100-63/58/9:" 2</t>
  </si>
  <si>
    <t>-437608318</t>
  </si>
  <si>
    <t>59224545</t>
  </si>
  <si>
    <t>konus betonové šachty DN 1000 kanalizační 100x62,5x60cm tl stěny 9 stupadla poplastovaná</t>
  </si>
  <si>
    <t>1489960127</t>
  </si>
  <si>
    <t>985018298</t>
  </si>
  <si>
    <t>"Dle výpisu šachet D5.1: TZK-Q.1 100-63/17:" 1</t>
  </si>
  <si>
    <t>459164323</t>
  </si>
  <si>
    <t>894410311</t>
  </si>
  <si>
    <t>Osazení betonových dílců šachet kanalizačních deska přechodová DN 1200</t>
  </si>
  <si>
    <t>-807300440</t>
  </si>
  <si>
    <t>https://podminky.urs.cz/item/CS_URS_2025_01/894410311</t>
  </si>
  <si>
    <t>"Dle výpisu šachet D5.1: TZK-Q.1 120-100/25:" 5</t>
  </si>
  <si>
    <t>64</t>
  </si>
  <si>
    <t>59224421</t>
  </si>
  <si>
    <t>deska betonová přechodová šachty DN 1200 kanalizační 147/100x25cm</t>
  </si>
  <si>
    <t>970842399</t>
  </si>
  <si>
    <t>65</t>
  </si>
  <si>
    <t>-1271700326</t>
  </si>
  <si>
    <t>66</t>
  </si>
  <si>
    <t>512276157</t>
  </si>
  <si>
    <t>"Dle výpisu šachet specifikace dle D5.1: OPTIMA bez odvětrání, s pantem:" 8</t>
  </si>
  <si>
    <t>67</t>
  </si>
  <si>
    <t>-256766396</t>
  </si>
  <si>
    <t>68</t>
  </si>
  <si>
    <t>-1096560182</t>
  </si>
  <si>
    <t>"Dopojení potrubí dle D2.1, 2.2:" 4</t>
  </si>
  <si>
    <t>69</t>
  </si>
  <si>
    <t>-1711286562</t>
  </si>
  <si>
    <t>"Dopojení potrubí dle D2.1 (Š691):" 1</t>
  </si>
  <si>
    <t>70</t>
  </si>
  <si>
    <t>-704693245</t>
  </si>
  <si>
    <t>"Šachty, pol. 17:" 31,214</t>
  </si>
  <si>
    <t>"Potrubí, pol. 29:" 104,16</t>
  </si>
  <si>
    <t>71</t>
  </si>
  <si>
    <t>-101498446</t>
  </si>
  <si>
    <t>135,374*6 'Přepočtené koeficientem množství</t>
  </si>
  <si>
    <t>72</t>
  </si>
  <si>
    <t>-184500221</t>
  </si>
  <si>
    <t>73</t>
  </si>
  <si>
    <t>61553240</t>
  </si>
  <si>
    <t>74</t>
  </si>
  <si>
    <t>-1844644180</t>
  </si>
  <si>
    <t>75</t>
  </si>
  <si>
    <t>-1879847726</t>
  </si>
  <si>
    <t>002 - Přepojení přípojek</t>
  </si>
  <si>
    <t>HSV - Práce a dodávky HSV</t>
  </si>
  <si>
    <t>Práce a dodávky HSV</t>
  </si>
  <si>
    <t>-1559836330</t>
  </si>
  <si>
    <t xml:space="preserve">"Přepojení přípojek dle D8 (předpokládaná střední hloubka výkopu):" </t>
  </si>
  <si>
    <t>"Stoka Cl:" (11,3+0,2+0,5)*2,25*1</t>
  </si>
  <si>
    <t>"Stoka Cl2:" (14+5,5+0,5)*2,25*1</t>
  </si>
  <si>
    <t>"Stoka Cl2a, Cl2c:" (8+0,5)*2,25*1</t>
  </si>
  <si>
    <t>"Stoka Cl4:" (11,5)*2,25*1</t>
  </si>
  <si>
    <t>"Stoka Cl6:" (15,5)*2,25*1</t>
  </si>
  <si>
    <t>"Komunikace asfalt:" -(11,3+14+8+11,5+15,5)*1*0,4</t>
  </si>
  <si>
    <t>"Komunikace dlažba:" -(8,5)*1*0,4</t>
  </si>
  <si>
    <t>"Vjezd dlažba:" -(0,2)*1*0,3</t>
  </si>
  <si>
    <t>"Chodník dlažba:" -(0,5+0,5)*1*0,3</t>
  </si>
  <si>
    <t>"Trávník:" -(0,5)*1*0,2</t>
  </si>
  <si>
    <t>-1279216236</t>
  </si>
  <si>
    <t>"Stoka Cl:" (11,3+0,2+0,5)*2,25*2</t>
  </si>
  <si>
    <t>"Stoka Cl2:" (14+5,5+0,5)*2,25*2</t>
  </si>
  <si>
    <t>"Stoka Cl2a, Cl2c:" (8+0,5)*2,25*2</t>
  </si>
  <si>
    <t>"Stoka Cl4:" (11,5)*2,25*2</t>
  </si>
  <si>
    <t>"Stoka Cl6:" (15,5)*2,25*2</t>
  </si>
  <si>
    <t>-695669630</t>
  </si>
  <si>
    <t>1083753293</t>
  </si>
  <si>
    <t>877557655</t>
  </si>
  <si>
    <t>123,895*2 'Přepočtené koeficientem množství</t>
  </si>
  <si>
    <t>833225109</t>
  </si>
  <si>
    <t xml:space="preserve">"Přepojení přípojek dle D8:" </t>
  </si>
  <si>
    <t>"Stoka Cl:" -(22+4)*(0,1+0,2+0,3)*1</t>
  </si>
  <si>
    <t>"Stoka Cl2:" -(14+25)*(0,1+0,2+0,3)*1</t>
  </si>
  <si>
    <t>"Stoka Cl2a, Cl2c:" -(3+14)*(0,1+0,2+0,3)*1</t>
  </si>
  <si>
    <t>"Stoka Cl4:" -(9+15)*(0,1+0,2+0,3)*1</t>
  </si>
  <si>
    <t>"Stoka Cl6:" -(15+16)*(0,1+0,2+0,3)*1</t>
  </si>
  <si>
    <t>-169189782</t>
  </si>
  <si>
    <t>41,695*2 'Přepočtené koeficientem množství</t>
  </si>
  <si>
    <t>-1819945731</t>
  </si>
  <si>
    <t>"Stoka Cl:" (22+4)*(0,2+0,3)*1</t>
  </si>
  <si>
    <t>"Stoka Cl2:" (14+25)*(0,2+0,3)*1</t>
  </si>
  <si>
    <t>"Stoka Cl2a, Cl2c:" (3+14)*(0,2+0,3)*1</t>
  </si>
  <si>
    <t>"Stoka Cl4:" (9+15)*(0,2+0,3)*1</t>
  </si>
  <si>
    <t>"Stoka Cl6:" (15+16)*(0,2+0,3)*1</t>
  </si>
  <si>
    <t>-682509931</t>
  </si>
  <si>
    <t>68,5*2 'Přepočtené koeficientem množství</t>
  </si>
  <si>
    <t>451573111</t>
  </si>
  <si>
    <t>Lože pod potrubí, stoky a drobné objekty v otevřeném výkopu z písku a štěrkopísku do 63 mm</t>
  </si>
  <si>
    <t>-1087565285</t>
  </si>
  <si>
    <t>https://podminky.urs.cz/item/CS_URS_2025_01/451573111</t>
  </si>
  <si>
    <t>"Stoka Cl:" (22+4)*0,1*1</t>
  </si>
  <si>
    <t>"Stoka Cl2:" (14+25)*0,1*1</t>
  </si>
  <si>
    <t>"Stoka Cl2a, Cl2c:" (3+14)*0,1*1</t>
  </si>
  <si>
    <t>"Stoka Cl4:" (9+15)*0,1*1</t>
  </si>
  <si>
    <t>"Stoka Cl6:" (15+16)*0,1*1</t>
  </si>
  <si>
    <t>871310320</t>
  </si>
  <si>
    <t>Montáž kanalizačního potrubí z polypropylenu PP hladkého plnostěnného SN 12 DN 150</t>
  </si>
  <si>
    <t>1607180710</t>
  </si>
  <si>
    <t>https://podminky.urs.cz/item/CS_URS_2025_01/871310320</t>
  </si>
  <si>
    <t>"Stoka Cl:" 22</t>
  </si>
  <si>
    <t>"Stoka Cl2:" 14</t>
  </si>
  <si>
    <t>"Stoka Cl2a, Cl2c:" 3</t>
  </si>
  <si>
    <t>"Stoka Cl4:" 9</t>
  </si>
  <si>
    <t>"Stoka Cl6:" 15</t>
  </si>
  <si>
    <t>28617025</t>
  </si>
  <si>
    <t>trubka kanalizační PP plnostěnná DN 150x1000mm SN12</t>
  </si>
  <si>
    <t>-824631257</t>
  </si>
  <si>
    <t>63*1,015 'Přepočtené koeficientem množství</t>
  </si>
  <si>
    <t>871350320</t>
  </si>
  <si>
    <t>Montáž kanalizačního potrubí z polypropylenu PP hladkého plnostěnného SN 12 DN 200</t>
  </si>
  <si>
    <t>461481022</t>
  </si>
  <si>
    <t>https://podminky.urs.cz/item/CS_URS_2025_01/871350320</t>
  </si>
  <si>
    <t>"Stoka Cl:" 4</t>
  </si>
  <si>
    <t>"Stoka Cl2:" 25</t>
  </si>
  <si>
    <t>"Stoka Cl2a, Cl2c:" 14</t>
  </si>
  <si>
    <t>"Stoka Cl4:" 15</t>
  </si>
  <si>
    <t>"Stoka Cl6:" 16</t>
  </si>
  <si>
    <t>28617026</t>
  </si>
  <si>
    <t>trubka kanalizační PP plnostěnná DN 200x1000mm SN12</t>
  </si>
  <si>
    <t>-1064625959</t>
  </si>
  <si>
    <t>74*1,015 'Přepočtené koeficientem množství</t>
  </si>
  <si>
    <t>877310310</t>
  </si>
  <si>
    <t>Montáž tvarovek na kanalizačním plastovém potrubí z PP nebo PVC-U hladkého plnostěnného kolen, víček nebo hrdlových uzávěrů DN 150</t>
  </si>
  <si>
    <t>-1596615196</t>
  </si>
  <si>
    <t>https://podminky.urs.cz/item/CS_URS_2025_01/877310310</t>
  </si>
  <si>
    <t>"Stoka Cl:" 42</t>
  </si>
  <si>
    <t>"Stoka Cl2:" 28</t>
  </si>
  <si>
    <t>"Stoka Cl2a, Cl2c:" 6</t>
  </si>
  <si>
    <t>"Stoka Cl4:" 3</t>
  </si>
  <si>
    <t>"Stoka Cl6:" 31</t>
  </si>
  <si>
    <t>28654612</t>
  </si>
  <si>
    <t>koleno kanalizační PP DN 160x45°</t>
  </si>
  <si>
    <t>-609662568</t>
  </si>
  <si>
    <t>877350310</t>
  </si>
  <si>
    <t>Montáž tvarovek na kanalizačním plastovém potrubí z PP nebo PVC-U hladkého plnostěnného kolen, víček nebo hrdlových uzávěrů DN 200</t>
  </si>
  <si>
    <t>139927840</t>
  </si>
  <si>
    <t>https://podminky.urs.cz/item/CS_URS_2025_01/877350310</t>
  </si>
  <si>
    <t>"Stoka Cl:" 8</t>
  </si>
  <si>
    <t>"Stoka Cl2:" 50</t>
  </si>
  <si>
    <t>"Stoka Cl2a, Cl2c:" 28</t>
  </si>
  <si>
    <t>"Stoka Cl4:" 25</t>
  </si>
  <si>
    <t>"Stoka Cl6:" 32</t>
  </si>
  <si>
    <t>28654613</t>
  </si>
  <si>
    <t>koleno kanalizační PP DN 200x45°</t>
  </si>
  <si>
    <t>-1158948593</t>
  </si>
  <si>
    <t>R950005</t>
  </si>
  <si>
    <t>Dodávka a montáž dopojení potrubí přípojek do kanalizačního řadu d500x200 včetně všech souvisejících konstrukcí a prací</t>
  </si>
  <si>
    <t>-2085323008</t>
  </si>
  <si>
    <t xml:space="preserve">Poznámka k položce:_x000d_
Dopojení potrubí:_x000d_
- výřez nebo výsek, vybourání stávajícího potrubí_x000d_
- osazení průchodnky DN200 pro dodatečné napojení_x000d_
- zapravení a utěsnění prostupu_x000d_
- odvoz a likvidace vzniklé suti_x000d_
</t>
  </si>
  <si>
    <t>"Stoka Cl:" 3</t>
  </si>
  <si>
    <t>R950006</t>
  </si>
  <si>
    <t>Dodávka a montáž dopojení potrubí přípojek do kanalizačního řadu d500x150 včetně všech souvisejících konstrukcí a prací</t>
  </si>
  <si>
    <t>-416791277</t>
  </si>
  <si>
    <t xml:space="preserve">Poznámka k položce:_x000d_
Dopojení potrubí:_x000d_
- výřez nebo výsek, vybourání stávajícího potrubí_x000d_
- osazení průchodnky DN150 pro dodatečné napojení_x000d_
- zapravení a utěsnění prostupu_x000d_
- odvoz a likvidace vzniklé suti_x000d_
</t>
  </si>
  <si>
    <t>"Stoka Cl:" 21</t>
  </si>
  <si>
    <t>R950007</t>
  </si>
  <si>
    <t>Dodávka a montáž dopojení potrubí přípojek do kanalizačního řadu d400x200 včetně všech souvisejících konstrukcí a prací</t>
  </si>
  <si>
    <t>696049914</t>
  </si>
  <si>
    <t>"Stoka Cl4:" 14</t>
  </si>
  <si>
    <t>R950008</t>
  </si>
  <si>
    <t>Dodávka a montáž dopojení potrubí přípojek do kanalizačního řadu d400x150 včetně všech souvisejících konstrukcí a prací</t>
  </si>
  <si>
    <t>590456449</t>
  </si>
  <si>
    <t>"Stoka Cl2:" 13</t>
  </si>
  <si>
    <t>R950009</t>
  </si>
  <si>
    <t>Dodávka a montáž dopojení potrubí přípojek do kanalizačního řadu d300x200 včetně všech souvisejících konstrukcí a prací</t>
  </si>
  <si>
    <t>391345305</t>
  </si>
  <si>
    <t>"Stoka Cl2a, Cl2c:" 10</t>
  </si>
  <si>
    <t>"Stoka Cl6:" 14</t>
  </si>
  <si>
    <t>R950010</t>
  </si>
  <si>
    <t>Dodávka a montáž dopojení potrubí přípojek do kanalizačního řadu d300x150 včetně všech souvisejících konstrukcí a prací</t>
  </si>
  <si>
    <t>-1106305861</t>
  </si>
  <si>
    <t>"Stoka Cl6:" 13</t>
  </si>
  <si>
    <t>R950011</t>
  </si>
  <si>
    <t>Dodávka a montáž spojky pro propojení nového a stávajícího potrubí přípojek (dle materiálu stávající přípojky) DN200 včetně vyrovnávacího kroužku včetně všech souvisejících konstrukcí a prací</t>
  </si>
  <si>
    <t>650606802</t>
  </si>
  <si>
    <t>R950012</t>
  </si>
  <si>
    <t>Dodávka a montáž spojky pro propojení nového a stávajícího potrubí přípojek (dle materiálu stávající přípojky) DN150 včetně vyrovnávacího kroužku včetně všech souvisejících konstrukcí a prací</t>
  </si>
  <si>
    <t>-2025497135</t>
  </si>
  <si>
    <t>R950013</t>
  </si>
  <si>
    <t>Demontáž, rozebrání, vytažení z výkopu, odvoz a likvidace vzniklé suti (dle materiálu stávající přípojky) potrubí a tvarovek přípojek včetně všech souvisejících konstrukcí a prací</t>
  </si>
  <si>
    <t>1324582560</t>
  </si>
  <si>
    <t>1749985235</t>
  </si>
  <si>
    <t>1780671879</t>
  </si>
  <si>
    <t>003 - Napojení nových uličních vpustí</t>
  </si>
  <si>
    <t>1876186005</t>
  </si>
  <si>
    <t>"Uliční vpusti dle D6 (předpokládaná střední hloubka výkopu):" 11*1*2</t>
  </si>
  <si>
    <t>"Rozšíření pro šachty:" 7*2*0,25*1*2</t>
  </si>
  <si>
    <t>"Komunikace asfalt:" -11*1*0,4</t>
  </si>
  <si>
    <t>"Rozšíření pro šachty:" -7*2*0,25*1*0,4</t>
  </si>
  <si>
    <t>1056444130</t>
  </si>
  <si>
    <t>"Uliční vpusti dle D6 (předpokládaná střední hloubka výkopu):" 11*2*2</t>
  </si>
  <si>
    <t>-1067335062</t>
  </si>
  <si>
    <t>849447449</t>
  </si>
  <si>
    <t>"Bourání stávajících šachet:" 7*2*((PI*0,4*0,4)-(PI*0,225*0,225))</t>
  </si>
  <si>
    <t>-1050421345</t>
  </si>
  <si>
    <t>1701874776</t>
  </si>
  <si>
    <t>735381494</t>
  </si>
  <si>
    <t>23,2*2 'Přepočtené koeficientem množství</t>
  </si>
  <si>
    <t>374100841</t>
  </si>
  <si>
    <t>"Uliční vpusti dle D6:" -11*(0,1+0,2+0,3)*1</t>
  </si>
  <si>
    <t>"Lože šachet typických (vzorové výkresy) D6:" -(7)*0,6*0,6*0,1</t>
  </si>
  <si>
    <t>"Šachty:" -7*PI*0,3*0,3*1,5</t>
  </si>
  <si>
    <t>860607193</t>
  </si>
  <si>
    <t>13,379*2 'Přepočtené koeficientem množství</t>
  </si>
  <si>
    <t>-1888810835</t>
  </si>
  <si>
    <t>"Uliční vpusti dle D6:" 11*(0,2+0,3)*1</t>
  </si>
  <si>
    <t>888339146</t>
  </si>
  <si>
    <t>5,5*2 'Přepočtené koeficientem množství</t>
  </si>
  <si>
    <t>1741120468</t>
  </si>
  <si>
    <t>-85467518</t>
  </si>
  <si>
    <t>"Uliční vpusti dle D6:" 11*0,1*1</t>
  </si>
  <si>
    <t>426886191</t>
  </si>
  <si>
    <t>"Lože šachet typických (vzorové výkresy) D6:" (7)*0,6*0,6*0,1</t>
  </si>
  <si>
    <t>-1821078196</t>
  </si>
  <si>
    <t>"Lože šachet typických (vzorové výkresy) D6:" (7)*4*0,6*0,1</t>
  </si>
  <si>
    <t>1348764712</t>
  </si>
  <si>
    <t>-45080936</t>
  </si>
  <si>
    <t>"Uliční vpusti dle D6:" 11</t>
  </si>
  <si>
    <t>243782477</t>
  </si>
  <si>
    <t>11*1,015 'Přepočtené koeficientem množství</t>
  </si>
  <si>
    <t>-627772886</t>
  </si>
  <si>
    <t>"Uliční vpusti dle D6:" 7</t>
  </si>
  <si>
    <t>28654619</t>
  </si>
  <si>
    <t>koleno kanalizační PP DN 200x90°</t>
  </si>
  <si>
    <t>951704714</t>
  </si>
  <si>
    <t>895941302</t>
  </si>
  <si>
    <t>Osazení vpusti uliční z betonových dílců DN 450 dno s kalištěm</t>
  </si>
  <si>
    <t>445924354</t>
  </si>
  <si>
    <t>https://podminky.urs.cz/item/CS_URS_2025_01/895941302</t>
  </si>
  <si>
    <t>59224495</t>
  </si>
  <si>
    <t>vpusť uliční DN 450 kaliště nízké 450/240x50mm</t>
  </si>
  <si>
    <t>-1674034672</t>
  </si>
  <si>
    <t>895941313</t>
  </si>
  <si>
    <t>Osazení vpusti uliční z betonových dílců DN 450 skruž horní 295 mm</t>
  </si>
  <si>
    <t>712626115</t>
  </si>
  <si>
    <t>https://podminky.urs.cz/item/CS_URS_2025_01/895941313</t>
  </si>
  <si>
    <t>59223857</t>
  </si>
  <si>
    <t>skruž betonová horní pro uliční vpusť 450x295x50mm</t>
  </si>
  <si>
    <t>12931356</t>
  </si>
  <si>
    <t>895941332</t>
  </si>
  <si>
    <t>Osazení vpusti uliční z betonových dílců DN 450 skruž průběžná se zápachovou uzávěrkou</t>
  </si>
  <si>
    <t>-1035385973</t>
  </si>
  <si>
    <t>https://podminky.urs.cz/item/CS_URS_2025_01/895941332</t>
  </si>
  <si>
    <t>59224494</t>
  </si>
  <si>
    <t>skruž betonová průběžná se zápachovou uzávěrkou 200mm PVC pro uliční vpusť 450x645x50mm</t>
  </si>
  <si>
    <t>-5954531</t>
  </si>
  <si>
    <t>293101182</t>
  </si>
  <si>
    <t>899204112</t>
  </si>
  <si>
    <t>Osazení mříží litinových včetně rámů a košů na bahno pro třídu zatížení D400, E600</t>
  </si>
  <si>
    <t>-751072069</t>
  </si>
  <si>
    <t>https://podminky.urs.cz/item/CS_URS_2025_01/899204112</t>
  </si>
  <si>
    <t>55241043</t>
  </si>
  <si>
    <t>mříž šachtová dešťová litinová DN 425 pro třídu zatížení D400 čtverec</t>
  </si>
  <si>
    <t>1831518854</t>
  </si>
  <si>
    <t>55241001</t>
  </si>
  <si>
    <t>koš kalový pod kruhovou mříž - těžký</t>
  </si>
  <si>
    <t>-72943884</t>
  </si>
  <si>
    <t>R950004</t>
  </si>
  <si>
    <t>Dodávka a montáž dopojení potrubí vpustí do kanalizačního řadu včetně všech souvisejících konstrukcí a prací</t>
  </si>
  <si>
    <t>818547438</t>
  </si>
  <si>
    <t>"Dopojení potrubí dle D6:" 4</t>
  </si>
  <si>
    <t>-1556511101</t>
  </si>
  <si>
    <t>"Šachty, pol. 13:" 11,546</t>
  </si>
  <si>
    <t>-355681872</t>
  </si>
  <si>
    <t>11,546*6 'Přepočtené koeficientem množství</t>
  </si>
  <si>
    <t>579623422</t>
  </si>
  <si>
    <t>49685305</t>
  </si>
  <si>
    <t>683787951</t>
  </si>
  <si>
    <t>004 - Rozebrání a obnova povrchů</t>
  </si>
  <si>
    <t xml:space="preserve">    5 - Komunikace pozemní</t>
  </si>
  <si>
    <t>113106351</t>
  </si>
  <si>
    <t>Rozebrání dlažeb a dílců při překopech inženýrských sítí s přemístěním hmot na skládku na vzdálenost do 3 m nebo s naložením na dopravní prostředek strojně plochy jednotlivě do 15 m2 vozovek a ploch, s jakoukoliv výplní spár z velkých kostek s ložem z kameniva těženého</t>
  </si>
  <si>
    <t>2771269</t>
  </si>
  <si>
    <t>https://podminky.urs.cz/item/CS_URS_2025_01/113106351</t>
  </si>
  <si>
    <t>"Rozebrání a obnova povrchu dle C4.1, komunikace dlažba:" 0</t>
  </si>
  <si>
    <t>"Rozebrání a obnova povrchu dle C4.2, komunikace dlažba:" 0</t>
  </si>
  <si>
    <t>"Rozebrání a obnova povrchu dle C4.3, komunikace dlažba:" 0</t>
  </si>
  <si>
    <t>"Rozebrání a obnova povrchu dle C4.4, komunikace dlažba:" 0,2*(2+2)</t>
  </si>
  <si>
    <t>"Rozebrání a obnova povrchu dle C4.3, vjezd dlažba:" 1</t>
  </si>
  <si>
    <t>113106422</t>
  </si>
  <si>
    <t>Rozebrání dlažeb a dílců při překopech inženýrských sítí s přemístěním hmot na skládku na vzdálenost do 3 m nebo s naložením na dopravní prostředek strojně plochy jednotlivě přes 15 m2 komunikací pro pěší s ložem z kameniva nebo živice a s výplní spár z kamenných dlaždic nebo desek</t>
  </si>
  <si>
    <t>-205071630</t>
  </si>
  <si>
    <t>https://podminky.urs.cz/item/CS_URS_2025_01/113106422</t>
  </si>
  <si>
    <t>"Rozebrání a obnova povrchu dle C4.1, chodník dlažba:" 95</t>
  </si>
  <si>
    <t>"Rozebrání a obnova povrchu dle C4.2, chodník dlažba:" 3</t>
  </si>
  <si>
    <t>"Rozebrání a obnova povrchu dle C4.3, chodník dlažba:" 45</t>
  </si>
  <si>
    <t>"Rozebrání a obnova povrchu dle C4.4, chodník dlažba:" 0</t>
  </si>
  <si>
    <t>113106451</t>
  </si>
  <si>
    <t>Rozebrání dlažeb a dílců při překopech inženýrských sítí s přemístěním hmot na skládku na vzdálenost do 3 m nebo s naložením na dopravní prostředek strojně plochy jednotlivě přes 15 m2 vozovek a ploch, s jakoukoliv výplní spár z velkých kostek s ložem z kameniva těženého</t>
  </si>
  <si>
    <t>-1875412915</t>
  </si>
  <si>
    <t>https://podminky.urs.cz/item/CS_URS_2025_01/113106451</t>
  </si>
  <si>
    <t>"Rozebrání a obnova povrchu dle C4.1, komunikace dlažba:" 485</t>
  </si>
  <si>
    <t>"Rozebrání a obnova povrchu dle C4.4, komunikace dlažba:" 0</t>
  </si>
  <si>
    <t>113106471</t>
  </si>
  <si>
    <t>Rozebrání dlažeb a dílců při překopech inženýrských sítí s přemístěním hmot na skládku na vzdálenost do 3 m nebo s naložením na dopravní prostředek strojně plochy jednotlivě přes 15 m2 vozovek a ploch, s jakoukoliv výplní spár ze zámkové dlažby s ložem z kameniva</t>
  </si>
  <si>
    <t>1599391126</t>
  </si>
  <si>
    <t>https://podminky.urs.cz/item/CS_URS_2025_01/113106471</t>
  </si>
  <si>
    <t>"Rozebrání a obnova povrchu dle C4.4, komunikace dlažba:" 25</t>
  </si>
  <si>
    <t>113107522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</si>
  <si>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100 do 200 mm</t>
  </si>
  <si>
    <t>4209338</t>
  </si>
  <si>
    <t>https://podminky.urs.cz/item/CS_URS_2025_01/113107522</t>
  </si>
  <si>
    <t>"Rozebrání a obnova povrchu dle C4.1, komunikace dlažba:" 205+131,6</t>
  </si>
  <si>
    <t>"Rozebrání a obnova povrchu dle C4.4, komunikace dlažba:" 16+6</t>
  </si>
  <si>
    <t>113107523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</si>
  <si>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200 do 300 mm</t>
  </si>
  <si>
    <t>1631460491</t>
  </si>
  <si>
    <t>https://podminky.urs.cz/item/CS_URS_2025_01/113107523</t>
  </si>
  <si>
    <t>"Rozebrání a obnova povrchu dle C4.1, komunikace III. třídy:" 0</t>
  </si>
  <si>
    <t>"Rozebrání a obnova povrchu dle C4.2, komunikace III. třídy:" 0</t>
  </si>
  <si>
    <t>"Rozebrání a obnova povrchu dle C4.3, komunikace III. třídy:" 0</t>
  </si>
  <si>
    <t>"Rozebrání a obnova povrchu dle C4.4, komunikace III. třídy :" 10,12</t>
  </si>
  <si>
    <t>"Rozebrání a obnova povrchu dle C4.1-4, komunikace asfalt:" 60,3+14,5+428,35+137,7+238,36</t>
  </si>
  <si>
    <t>"Rozebrání a obnova povrchu dle C4.1-4, chodník dlažba:" 17,1</t>
  </si>
  <si>
    <t>223661446</t>
  </si>
  <si>
    <t>"Provizorní zapravení jednotlivých úseků, předpokládané opakované využití kameniva:"</t>
  </si>
  <si>
    <t>"Rozebrání a obnova povrchu dle C4.1, komunikace dlažba:" (205+131,6)</t>
  </si>
  <si>
    <t>"Rozebrání a obnova povrchu dle C4.4, komunikace dlažba:" (16+6)</t>
  </si>
  <si>
    <t>"Rozebrání a obnova povrchu dle C4.4, komunikace III. třídy :" (10,12)</t>
  </si>
  <si>
    <t>"Rozebrání a obnova povrchu dle C4.1-4, komunikace asfalt:" (60,3+14,5+428,35+137,7+238,36)</t>
  </si>
  <si>
    <t>113154522</t>
  </si>
  <si>
    <t>Frézování živičného podkladu nebo krytu s naložením hmot na dopravní prostředek plochy do 500 m2 pruhu šířky přes 0,5 m, tloušťky vrstvy 40 mm</t>
  </si>
  <si>
    <t>-26346887</t>
  </si>
  <si>
    <t>https://podminky.urs.cz/item/CS_URS_2025_01/113154522</t>
  </si>
  <si>
    <t>"Rozebrání a obnova povrchu dle C4.4, komunikace III. třídy:" 32</t>
  </si>
  <si>
    <t>"Rozebrání a obnova povrchu dle C4.1, komunikace asfalt:" 1050</t>
  </si>
  <si>
    <t>"Rozebrání a obnova povrchu dle C4.2, komunikace asfalt:" 460</t>
  </si>
  <si>
    <t>"Rozebrání a obnova povrchu dle C4.3, komunikace asfalt:" 950</t>
  </si>
  <si>
    <t>"Rozebrání a obnova povrchu dle C4.4, komunikace asfalt:" 0</t>
  </si>
  <si>
    <t>113154524</t>
  </si>
  <si>
    <t>Frézování živičného podkladu nebo krytu s naložením hmot na dopravní prostředek plochy do 500 m2 pruhu šířky přes 0,5 m, tloušťky vrstvy 60 mm</t>
  </si>
  <si>
    <t>-1115237951</t>
  </si>
  <si>
    <t>https://podminky.urs.cz/item/CS_URS_2025_01/113154524</t>
  </si>
  <si>
    <t>"Rozebrání a obnova povrchu dle C4.4, komunikace III. třídy:" 23</t>
  </si>
  <si>
    <t>"Rozebrání a obnova povrchu dle C4.1, komunikace asfalt:" 490</t>
  </si>
  <si>
    <t>"Rozebrání a obnova povrchu dle C4.2, komunikace asfalt:" 252</t>
  </si>
  <si>
    <t>"Rozebrání a obnova povrchu dle C4.3, komunikace asfalt:" 435</t>
  </si>
  <si>
    <t>113154525</t>
  </si>
  <si>
    <t>Frézování živičného podkladu nebo krytu s naložením hmot na dopravní prostředek plochy do 500 m2 pruhu šířky přes 0,5 m, tloušťky vrstvy 70 mm</t>
  </si>
  <si>
    <t>1260880839</t>
  </si>
  <si>
    <t>https://podminky.urs.cz/item/CS_URS_2025_01/113154525</t>
  </si>
  <si>
    <t>"Rozebrání a obnova povrchu dle C4.4, komunikace III. třídy:" 18</t>
  </si>
  <si>
    <t>113202111</t>
  </si>
  <si>
    <t>Vytrhání obrub s vybouráním lože, s přemístěním hmot na skládku na vzdálenost do 3 m nebo s naložením na dopravní prostředek z krajníků nebo obrubníků stojatých</t>
  </si>
  <si>
    <t>174748929</t>
  </si>
  <si>
    <t>https://podminky.urs.cz/item/CS_URS_2025_01/113202111</t>
  </si>
  <si>
    <t>"Rozebrání a obnova povrchu dle C4.1:" 2+18</t>
  </si>
  <si>
    <t>"Rozebrání a obnova povrchu dle C4.2:" 1</t>
  </si>
  <si>
    <t>"Rozebrání a obnova povrchu dle C4.3:" 18</t>
  </si>
  <si>
    <t>"Rozebrání a obnova povrchu dle C4.4:" 0</t>
  </si>
  <si>
    <t>121151103</t>
  </si>
  <si>
    <t>Sejmutí ornice strojně při souvislé ploše do 100 m2, tl. vrstvy do 200 mm</t>
  </si>
  <si>
    <t>-1751712788</t>
  </si>
  <si>
    <t>https://podminky.urs.cz/item/CS_URS_2025_01/121151103</t>
  </si>
  <si>
    <t>"Rozebrání a obnova povrchu dle C4.1, zeleň:" 3</t>
  </si>
  <si>
    <t>"Rozebrání a obnova povrchu dle C4.2, zeleň:" 0</t>
  </si>
  <si>
    <t>"Rozebrání a obnova povrchu dle C4.3, zeleň:" 4</t>
  </si>
  <si>
    <t>"Rozebrání a obnova povrchu dle C4.4, zeleň:" 0</t>
  </si>
  <si>
    <t>162251122</t>
  </si>
  <si>
    <t>Vodorovné přemístění výkopku nebo sypaniny po suchu na obvyklém dopravním prostředku, bez naložení výkopku, avšak se složením bez rozhrnutí z horniny třídy těžitelnosti II skupiny 4 a 5 na vzdálenost přes 20 do 50 m</t>
  </si>
  <si>
    <t>-85366427</t>
  </si>
  <si>
    <t>https://podminky.urs.cz/item/CS_URS_2025_01/162251122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</si>
  <si>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</si>
  <si>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</si>
  <si>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-4625157</t>
  </si>
  <si>
    <t>https://podminky.urs.cz/item/CS_URS_2025_01/181111111</t>
  </si>
  <si>
    <t>"Rozebrání a obnova povrchu dle C4.1, zeleň:" 10</t>
  </si>
  <si>
    <t>"Rozebrání a obnova povrchu dle C4.3, zeleň:" 20</t>
  </si>
  <si>
    <t>181351003</t>
  </si>
  <si>
    <t>Rozprostření a urovnání ornice v rovině nebo ve svahu sklonu do 1:5 strojně při souvislé ploše do 100 m2, tl. vrstvy do 200 mm</t>
  </si>
  <si>
    <t>1240772273</t>
  </si>
  <si>
    <t>https://podminky.urs.cz/item/CS_URS_2025_01/181351003</t>
  </si>
  <si>
    <t>181411141</t>
  </si>
  <si>
    <t>Založení trávníku na půdě předem připravené plochy do 1000 m2 výsevem včetně utažení parterového v rovině nebo na svahu do 1:5</t>
  </si>
  <si>
    <t>1523424386</t>
  </si>
  <si>
    <t>https://podminky.urs.cz/item/CS_URS_2025_01/181411141</t>
  </si>
  <si>
    <t>00572420</t>
  </si>
  <si>
    <t>osivo směs travní parková okrasná</t>
  </si>
  <si>
    <t>kg</t>
  </si>
  <si>
    <t>-691516401</t>
  </si>
  <si>
    <t>30*0,02 'Přepočtené koeficientem množství</t>
  </si>
  <si>
    <t>182303111</t>
  </si>
  <si>
    <t>Doplnění zeminy nebo substrátu na travnatých plochách tloušťky do 50 mm v rovině nebo na svahu do 1:5</t>
  </si>
  <si>
    <t>-191017007</t>
  </si>
  <si>
    <t>https://podminky.urs.cz/item/CS_URS_2025_01/182303111</t>
  </si>
  <si>
    <t>10371500</t>
  </si>
  <si>
    <t>substrát pro trávníky VL</t>
  </si>
  <si>
    <t>1781805774</t>
  </si>
  <si>
    <t>30*0,051 'Přepočtené koeficientem množství</t>
  </si>
  <si>
    <t>Komunikace pozemní</t>
  </si>
  <si>
    <t>564851111</t>
  </si>
  <si>
    <t>Podklad ze štěrkodrti ŠD s rozprostřením a zhutněním plochy přes 100 m2, po zhutnění tl. 150 mm</t>
  </si>
  <si>
    <t>-1922180090</t>
  </si>
  <si>
    <t>https://podminky.urs.cz/item/CS_URS_2025_01/564851111</t>
  </si>
  <si>
    <t>"Rozebrání a obnova povrchu dle C4.1-4, komunikace asfalt (použita frakce 0/63):" 60,3+14,5+428,35+137,7+238,36</t>
  </si>
  <si>
    <t>564861111</t>
  </si>
  <si>
    <t>Podklad ze štěrkodrti ŠD s rozprostřením a zhutněním plochy přes 100 m2, po zhutnění tl. 200 mm</t>
  </si>
  <si>
    <t>-2118424810</t>
  </si>
  <si>
    <t>https://podminky.urs.cz/item/CS_URS_2025_01/564861111</t>
  </si>
  <si>
    <t>"Rozebrání a obnova povrchu dle C4.1, komunikace dlažba (použita frakce 0/32):" 131,6</t>
  </si>
  <si>
    <t>"Rozebrání a obnova povrchu dle C4.4, komunikace dlažba (použita frakce 0/32):" 6</t>
  </si>
  <si>
    <t>"Rozebrání a obnova povrchu dle C4.1, komunikace dlažba:" 131,6</t>
  </si>
  <si>
    <t>"Rozebrání a obnova povrchu dle C4.4, komunikace dlažba (použita frakce 0/32):" 0</t>
  </si>
  <si>
    <t>"Rozebrání a obnova povrchu dle C4.1-4, chodník dlažba (použita frakce 0/32):" 17,1</t>
  </si>
  <si>
    <t>564871116</t>
  </si>
  <si>
    <t>Podklad ze štěrkodrti ŠD s rozprostřením a zhutněním plochy přes 100 m2, po zhutnění tl. 300 mm</t>
  </si>
  <si>
    <t>-264805720</t>
  </si>
  <si>
    <t>https://podminky.urs.cz/item/CS_URS_2025_01/564871116</t>
  </si>
  <si>
    <t>"Rozebrání a obnova povrchu dle C4.4, komunikace III. třídy (použita frakce 0/32):" 10,12</t>
  </si>
  <si>
    <t>"Provizorní zapravení jednotlivých úseků, předpokládané opakované využití kameniva (25% rozsahu):"</t>
  </si>
  <si>
    <t>"Rozebrání a obnova povrchu dle C4.1, komunikace dlažba:" 0,25*(205+131,6)</t>
  </si>
  <si>
    <t>"Rozebrání a obnova povrchu dle C4.4, komunikace dlažba:" 0,25*(16+6)</t>
  </si>
  <si>
    <t>"Rozebrání a obnova povrchu dle C4.4, komunikace III. třídy :" 0,25*(10,12)</t>
  </si>
  <si>
    <t>"Rozebrání a obnova povrchu dle C4.1-4, komunikace asfalt:" 0,25*(60,3+14,5+428,35+137,7+238,36)</t>
  </si>
  <si>
    <t>565145101</t>
  </si>
  <si>
    <t>Asfaltový beton vrstva podkladní ACP 16 (obalované kamenivo střednězrnné - OKS) s rozprostřením a zhutněním v pruhu šířky do 1,5 m, po zhutnění tl. 60 mm</t>
  </si>
  <si>
    <t>1363526819</t>
  </si>
  <si>
    <t>https://podminky.urs.cz/item/CS_URS_2025_01/565145101</t>
  </si>
  <si>
    <t>565155101</t>
  </si>
  <si>
    <t>Asfaltový beton vrstva podkladní ACP 16 (obalované kamenivo střednězrnné - OKS) s rozprostřením a zhutněním v pruhu šířky do 1,5 m, po zhutnění tl. 70 mm</t>
  </si>
  <si>
    <t>262749258</t>
  </si>
  <si>
    <t>https://podminky.urs.cz/item/CS_URS_2025_01/565155101</t>
  </si>
  <si>
    <t>565211111</t>
  </si>
  <si>
    <t>Podklad ze štěrku částečně zpevněného cementovou maltou ŠCM s rozprostřením a s hutněním, po zhutnění tl. 150 mm</t>
  </si>
  <si>
    <t>-514334394</t>
  </si>
  <si>
    <t>https://podminky.urs.cz/item/CS_URS_2025_01/565211111</t>
  </si>
  <si>
    <t>"Rozebrání a obnova povrchu dle C4.1, komunikace dlažba:" 205</t>
  </si>
  <si>
    <t>"Rozebrání a obnova povrchu dle C4.1, komunikace dlažba:" 16</t>
  </si>
  <si>
    <t>573111112</t>
  </si>
  <si>
    <t>Postřik infiltrační PI z asfaltu silničního s posypem kamenivem, v množství 1,00 kg/m2</t>
  </si>
  <si>
    <t>635910700</t>
  </si>
  <si>
    <t>https://podminky.urs.cz/item/CS_URS_2025_01/573111112</t>
  </si>
  <si>
    <t>573211106</t>
  </si>
  <si>
    <t>Postřik spojovací PS bez posypu kamenivem z asfaltu silničního, v množství 0,20 kg/m2</t>
  </si>
  <si>
    <t>-1267755834</t>
  </si>
  <si>
    <t>https://podminky.urs.cz/item/CS_URS_2025_01/573211106</t>
  </si>
  <si>
    <t>"Rozebrání a obnova povrchu dle C4.4, komunikace III. třídy:" 32+23</t>
  </si>
  <si>
    <t>577134111</t>
  </si>
  <si>
    <t>Asfaltový beton vrstva obrusná ACO 11 (ABS) s rozprostřením a se zhutněním z nemodifikovaného asfaltu v pruhu šířky do 3 m tř. I (ACO 11+), po zhutnění tl. 40 mm</t>
  </si>
  <si>
    <t>-1667966760</t>
  </si>
  <si>
    <t>https://podminky.urs.cz/item/CS_URS_2025_01/577134111</t>
  </si>
  <si>
    <t>577155112</t>
  </si>
  <si>
    <t>Asfaltový beton vrstva ložní ACL 16 (ABH) s rozprostřením a zhutněním z nemodifikovaného asfaltu v pruhu šířky do 3 m, po zhutnění tl. 60 mm</t>
  </si>
  <si>
    <t>-975559685</t>
  </si>
  <si>
    <t>https://podminky.urs.cz/item/CS_URS_2025_01/577155112</t>
  </si>
  <si>
    <t>591111111</t>
  </si>
  <si>
    <t>Kladení dlažby z kostek s provedením lože do tl. 50 mm, s vyplněním spár, s dvojím beraněním a se smetením přebytečného materiálu na krajnici velkých z kamene, do lože z kameniva těženého</t>
  </si>
  <si>
    <t>-331612298</t>
  </si>
  <si>
    <t>https://podminky.urs.cz/item/CS_URS_2025_01/591111111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</si>
  <si>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</si>
  <si>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</si>
  <si>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1362121334</t>
  </si>
  <si>
    <t>https://podminky.urs.cz/item/CS_URS_2025_01/596211110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</si>
  <si>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</si>
  <si>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</si>
  <si>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-18447403</t>
  </si>
  <si>
    <t>https://podminky.urs.cz/item/CS_URS_2025_01/596212210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</si>
  <si>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</si>
  <si>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</si>
  <si>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-986388728</t>
  </si>
  <si>
    <t>https://podminky.urs.cz/item/CS_URS_2025_01/916111123</t>
  </si>
  <si>
    <t>"Rozebrání a obnova povrchu dle C4.4, komunikace dlažba:" 2+2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</si>
  <si>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</si>
  <si>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</si>
  <si>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-1190045385</t>
  </si>
  <si>
    <t>https://podminky.urs.cz/item/CS_URS_2025_01/916131213</t>
  </si>
  <si>
    <t>"Rozebrání a obnova povrchu dle C4.1:" 18</t>
  </si>
  <si>
    <t>59217031</t>
  </si>
  <si>
    <t>obrubník silniční betonový 1000x150x250mm</t>
  </si>
  <si>
    <t>-1772331430</t>
  </si>
  <si>
    <t>37*0,1 'Přepočtené koeficientem množství</t>
  </si>
  <si>
    <t>916241213</t>
  </si>
  <si>
    <t>Osazení obrubníku kamenného se zřízením lože, s vyplněním a zatřením spár cementovou maltou stojatého s boční opěrou z betonu prostého, do lože z betonu prostého</t>
  </si>
  <si>
    <t>-440380317</t>
  </si>
  <si>
    <t>https://podminky.urs.cz/item/CS_URS_2025_01/916241213</t>
  </si>
  <si>
    <t>"Rozebrání a obnova povrchu dle C4.1:" 2</t>
  </si>
  <si>
    <t>"Rozebrání a obnova povrchu dle C4.2:" 0</t>
  </si>
  <si>
    <t>"Rozebrání a obnova povrchu dle C4.3:" 0</t>
  </si>
  <si>
    <t>919112111</t>
  </si>
  <si>
    <t>Řezání dilatačních spár v živičném krytu příčných nebo podélných, šířky 4 mm, hloubky do 60 mm</t>
  </si>
  <si>
    <t>1273875569</t>
  </si>
  <si>
    <t>https://podminky.urs.cz/item/CS_URS_2025_01/919112111</t>
  </si>
  <si>
    <t>"Rozebrání a obnova povrchu dle C4.1:" 143</t>
  </si>
  <si>
    <t>"Rozebrání a obnova povrchu dle C4.2:" 32</t>
  </si>
  <si>
    <t>"Rozebrání a obnova povrchu dle C4.3:" 24</t>
  </si>
  <si>
    <t>"Rozebrání a obnova povrchu dle C4.4:" 2</t>
  </si>
  <si>
    <t>919112212</t>
  </si>
  <si>
    <t>Řezání dilatačních spár v živičném krytu vytvoření komůrky pro těsnící zálivku šířky 10 mm, hloubky 20 mm</t>
  </si>
  <si>
    <t>-1993374781</t>
  </si>
  <si>
    <t>https://podminky.urs.cz/item/CS_URS_2025_01/919112212</t>
  </si>
  <si>
    <t>919121111</t>
  </si>
  <si>
    <t>Utěsnění dilatačních spár zálivkou za studena v cementobetonovém nebo živičném krytu včetně adhezního nátěru s těsnicím profilem pod zálivkou, pro komůrky šířky 10 mm, hloubky 20 mm</t>
  </si>
  <si>
    <t>-179642908</t>
  </si>
  <si>
    <t>https://podminky.urs.cz/item/CS_URS_2025_01/919121111</t>
  </si>
  <si>
    <t>919735112</t>
  </si>
  <si>
    <t>Řezání stávajícího živičného krytu nebo podkladu hloubky přes 50 do 100 mm</t>
  </si>
  <si>
    <t>-963819834</t>
  </si>
  <si>
    <t>https://podminky.urs.cz/item/CS_URS_2025_01/919735112</t>
  </si>
  <si>
    <t>"Rozebrání a obnova povrchu dle C4.1-4, komunikace asfalt (předpokládané množství):" 1,5*(60,3+14,5+428,35+137,7+238,36)</t>
  </si>
  <si>
    <t>979021113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</si>
  <si>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silničních</t>
  </si>
  <si>
    <t>1827705152</t>
  </si>
  <si>
    <t>https://podminky.urs.cz/item/CS_URS_2025_01/979021113</t>
  </si>
  <si>
    <t>"Rozebrání a obnova povrchu dle C4.1:" 18+2</t>
  </si>
  <si>
    <t>979051121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</si>
  <si>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</t>
  </si>
  <si>
    <t>662795318</t>
  </si>
  <si>
    <t>https://podminky.urs.cz/item/CS_URS_2025_01/979051121</t>
  </si>
  <si>
    <t>979071011</t>
  </si>
  <si>
    <t>Očištění vybouraných dlažebních kostek při překopech inženýrských sítí od spojovacího materiálu, s přemístěním hmot na skládku na vzdálenost do 3 m nebo s naložením na dopravní prostředek velkých, s původním vyplněním spár kamenivem těženým</t>
  </si>
  <si>
    <t>-303851929</t>
  </si>
  <si>
    <t>https://podminky.urs.cz/item/CS_URS_2025_01/979071011</t>
  </si>
  <si>
    <t>997221551</t>
  </si>
  <si>
    <t>Vodorovná doprava suti bez naložení, ale se složením a s hrubým urovnáním ze sypkých materiálů, na vzdálenost do 1 km</t>
  </si>
  <si>
    <t>-1850688219</t>
  </si>
  <si>
    <t>https://podminky.urs.cz/item/CS_URS_2025_01/997221551</t>
  </si>
  <si>
    <t>"Odvoz vybouraných hmot na skládku, případně k dalšímu použití."</t>
  </si>
  <si>
    <t>"Kamenivo (pol. 5-6):" 103,994+398,829</t>
  </si>
  <si>
    <t>"Kamenivo provizorium (pol. 7):" 0,25*549,089</t>
  </si>
  <si>
    <t>"Živice (pol. 8-10):" 229,264+156,6+2,898</t>
  </si>
  <si>
    <t>997221559</t>
  </si>
  <si>
    <t>1558074446</t>
  </si>
  <si>
    <t>https://podminky.urs.cz/item/CS_URS_2025_01/997221559</t>
  </si>
  <si>
    <t>1028,857*6 'Přepočtené koeficientem množství</t>
  </si>
  <si>
    <t>966772390</t>
  </si>
  <si>
    <t>"Beton (pol. 9):" 7,998*0,1</t>
  </si>
  <si>
    <t>1655570195</t>
  </si>
  <si>
    <t>0,8*6 'Přepočtené koeficientem množství</t>
  </si>
  <si>
    <t>1246500288</t>
  </si>
  <si>
    <t>997221873</t>
  </si>
  <si>
    <t>956872309</t>
  </si>
  <si>
    <t>https://podminky.urs.cz/item/CS_URS_2025_01/997221873</t>
  </si>
  <si>
    <t>997221875</t>
  </si>
  <si>
    <t>Poplatek za uložení stavebního odpadu na recyklační skládce (skládkovné) asfaltového bez obsahu dehtu zatříděného do Katalogu odpadů pod kódem 17 03 02</t>
  </si>
  <si>
    <t>-1360048477</t>
  </si>
  <si>
    <t>https://podminky.urs.cz/item/CS_URS_2025_01/997221875</t>
  </si>
  <si>
    <t>998225111</t>
  </si>
  <si>
    <t>Přesun hmot pro komunikace s krytem z kameniva, monolitickým betonovým nebo živičným dopravní vzdálenost do 200 m jakékoliv délky objektu</t>
  </si>
  <si>
    <t>16503115</t>
  </si>
  <si>
    <t>https://podminky.urs.cz/item/CS_URS_2025_01/998225111</t>
  </si>
  <si>
    <t>998225191</t>
  </si>
  <si>
    <t>Přesun hmot pro komunikace s krytem z kameniva, monolitickým betonovým nebo živičným Příplatek k ceně za zvětšený přesun přes vymezenou vodorovnou dopravní vzdálenost do 1000 m</t>
  </si>
  <si>
    <t>1220651960</t>
  </si>
  <si>
    <t>https://podminky.urs.cz/item/CS_URS_2025_01/998225191</t>
  </si>
  <si>
    <t>OVN - Ostatní a vedlejší náklady</t>
  </si>
  <si>
    <t>OST,VRN - Ostatní náklady a vedlejší rozpočtové náklady</t>
  </si>
  <si>
    <t>OST,VRN</t>
  </si>
  <si>
    <t>Ostatní náklady a vedlejší rozpočtové náklady</t>
  </si>
  <si>
    <t>900001</t>
  </si>
  <si>
    <t>Vybudování zařízení staveniště, včetně vybudování a zabezpečení deponií a mezideponií a staveništního zázemí</t>
  </si>
  <si>
    <t>soubor</t>
  </si>
  <si>
    <t>924547717</t>
  </si>
  <si>
    <t>900002</t>
  </si>
  <si>
    <t>Provoz zařízení staveniště</t>
  </si>
  <si>
    <t>-129494293</t>
  </si>
  <si>
    <t>900003</t>
  </si>
  <si>
    <t>Odstranění zařízení staveniště včetně uvedení ploch deponií a mezideponií do původního stavu</t>
  </si>
  <si>
    <t>-835520288</t>
  </si>
  <si>
    <t>900004</t>
  </si>
  <si>
    <t>Předání a převzetí zařízení staveniště</t>
  </si>
  <si>
    <t>-955535648</t>
  </si>
  <si>
    <t>900005</t>
  </si>
  <si>
    <t xml:space="preserve">Zhotovení dokumentace skutečného provedení stavby </t>
  </si>
  <si>
    <t>79842355</t>
  </si>
  <si>
    <t>900006</t>
  </si>
  <si>
    <t>Geodetické zaměření skutečného provedení stavby včetně zpracování geometrického plánu</t>
  </si>
  <si>
    <t>-1449505148</t>
  </si>
  <si>
    <t>900007</t>
  </si>
  <si>
    <t>Vytýčení jednotlivých částí stavby akreditovaným geodetem</t>
  </si>
  <si>
    <t>2112454195</t>
  </si>
  <si>
    <t>900008</t>
  </si>
  <si>
    <t>Zaměření a vytýčení stávajících inženýrských sítí</t>
  </si>
  <si>
    <t>598038331</t>
  </si>
  <si>
    <t>900010</t>
  </si>
  <si>
    <t>Komplexní zkoušky, průzkumy, revize a odběry vzorků předepsané projektovou dokumentací včetně prokázání kvality díla, včetně testu zeminy pro uskladnění, zkoušky zhutnění zásypů v komunikacích, testy potrubí průmyslovou kamerou na ovalitu a spád potrubí</t>
  </si>
  <si>
    <t>-2036243924</t>
  </si>
  <si>
    <t>900011</t>
  </si>
  <si>
    <t>Dočasná dopravní opatření a provozní vlivy, instalace, údržba a rozebrání přechodného dopravního značení a zpracování příslušné projektové dokumentace DIO a DIR</t>
  </si>
  <si>
    <t>1199744249</t>
  </si>
  <si>
    <t>900012</t>
  </si>
  <si>
    <t>Náklady spojené s vybudováním, údržbou a demontáží dočasných zpevněných ploch a přejezdů přes výkopy včetně uvedení dotčených ploch do původního stavu</t>
  </si>
  <si>
    <t>1263792130</t>
  </si>
  <si>
    <t>900013</t>
  </si>
  <si>
    <t>Náklady spojené rozebráním a obnovou svislého značení a s obnovou vodorovného značení</t>
  </si>
  <si>
    <t>-262449401</t>
  </si>
  <si>
    <t>900014</t>
  </si>
  <si>
    <t>Náklady spojené s provedením kopaných sond pro ověření polohy stávajících inženýrských sítí</t>
  </si>
  <si>
    <t>2093751540</t>
  </si>
  <si>
    <t>900015</t>
  </si>
  <si>
    <t>Převzetí a předání díla, kolaudační řízení</t>
  </si>
  <si>
    <t>884548430</t>
  </si>
  <si>
    <t>900016</t>
  </si>
  <si>
    <t>Kompletační a koordinační a inženýrská činnost</t>
  </si>
  <si>
    <t>-584319007</t>
  </si>
  <si>
    <t>900017</t>
  </si>
  <si>
    <t>Zajištění porostů v bezprostřední blízkosti prováděných prací, bednění kmenů stromů, ochrana kořenů a další činnosti vedoucí k eliminaci škod způsobených na porostech</t>
  </si>
  <si>
    <t>-1373447639</t>
  </si>
  <si>
    <t>900018</t>
  </si>
  <si>
    <t>Užívání veřejných prostranství a ploch, poplatky spojené se záborem komunikací místních a komunikací II a III třídy, či tříd vyšších</t>
  </si>
  <si>
    <t>899908366</t>
  </si>
  <si>
    <t>900019</t>
  </si>
  <si>
    <t>Pasportizace okolních objektů včetně pořízení fotodokumentace</t>
  </si>
  <si>
    <t>985769732</t>
  </si>
  <si>
    <t>900020</t>
  </si>
  <si>
    <t>Rozebrání a obnova drobných stavebních objektů dotčených stavební činností (ploty, zídky, sloupy, uliční vpusti a podobně)</t>
  </si>
  <si>
    <t>-562868036</t>
  </si>
  <si>
    <t xml:space="preserve">Poznámka k položce:_x000d_
_x000d_
_x000d_
</t>
  </si>
  <si>
    <t>900021</t>
  </si>
  <si>
    <t>Demontáž potrubí a armatur přepojovaného potrubí přípojek včetně odvozu a likvidace vzniklé suti</t>
  </si>
  <si>
    <t>-1310256100</t>
  </si>
  <si>
    <t>900022</t>
  </si>
  <si>
    <t>Náklady vzniklé v souvislosti s realizací stavby, uvedení dotčených ploch do původního stavu, průběžné a finální čištění komunikací, obnova svislého a vodorovného značení, zalévání a kosení zeleně</t>
  </si>
  <si>
    <t>2033052623</t>
  </si>
  <si>
    <t>900023</t>
  </si>
  <si>
    <t>Náklady vzniklé v souvislosti s přepojením přípojek v úsecích neprovedeného monitoringu stok přepojení přípojek nezahrnutých v PD DN 200 nebo DN 150 na kanalizační stoku DN 400</t>
  </si>
  <si>
    <t>597039804</t>
  </si>
  <si>
    <t>Poznámka k položce:_x000d_
Rozšíření výkopu a zpětný zásyp a obnova povrchu, vývrt a napojovací tvarovka, propojovací potrubí, spojka na stávající potrubí._x000d_
Uvedení do původního stavu, odvoz a likvidace vzniklé suti a odvoz přebytečné zeminy.</t>
  </si>
  <si>
    <t>900024</t>
  </si>
  <si>
    <t>Náklady vzniklé v souvislosti s přepojením přípojek v úsecích neprovedeného monitoringu stok přepojení přípojek nezahrnutých v PD DN 200 nebo DN 150 na kanalizační stoku DN 300</t>
  </si>
  <si>
    <t>376872432</t>
  </si>
  <si>
    <t>900025</t>
  </si>
  <si>
    <t>Náklady vzniklé v souvislosti s přepojením přípojek v úsecích neprovedeného monitoringu stok přepojení přípojek nezahrnutých v PD DN 200 nebo DN 150 na kanalizační stoku DN 250</t>
  </si>
  <si>
    <t>-2093608124</t>
  </si>
  <si>
    <t>900026</t>
  </si>
  <si>
    <t>Náklady související s ochranou stávajících inženýrských sítí</t>
  </si>
  <si>
    <t>482702114</t>
  </si>
  <si>
    <t>900028</t>
  </si>
  <si>
    <t>Bezpečnostní a hygienická opatření na staveništi, koordinátor BOZP na staveništi</t>
  </si>
  <si>
    <t>-1186629434</t>
  </si>
  <si>
    <t>900029</t>
  </si>
  <si>
    <t>Náklady spojené s provedením vymazání spár těsnící maltou včetně případných nákladů na vodné a stočné</t>
  </si>
  <si>
    <t>-387959482</t>
  </si>
  <si>
    <t>900033</t>
  </si>
  <si>
    <t>Náklady spojené s potřebou čerpání splaškových vod ve výkopišti a se souvisejícícmi stavebními úpravami výkopů včetně osazení a následného zaslepení drenážního potrubí</t>
  </si>
  <si>
    <t>810627846</t>
  </si>
  <si>
    <t>900034</t>
  </si>
  <si>
    <t>Náklady spojené se separací a dotříděním staveništních odpadů a případným předrcením odpadů před odvozem na skládku</t>
  </si>
  <si>
    <t>-1863801391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</si>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</sst>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9001405" TargetMode="External" /><Relationship Id="rId2" Type="http://schemas.openxmlformats.org/officeDocument/2006/relationships/hyperlink" Target="https://podminky.urs.cz/item/CS_URS_2025_01/132254206" TargetMode="External" /><Relationship Id="rId3" Type="http://schemas.openxmlformats.org/officeDocument/2006/relationships/hyperlink" Target="https://podminky.urs.cz/item/CS_URS_2025_01/139001101" TargetMode="External" /><Relationship Id="rId4" Type="http://schemas.openxmlformats.org/officeDocument/2006/relationships/hyperlink" Target="https://podminky.urs.cz/item/CS_URS_2025_01/151811132" TargetMode="External" /><Relationship Id="rId5" Type="http://schemas.openxmlformats.org/officeDocument/2006/relationships/hyperlink" Target="https://podminky.urs.cz/item/CS_URS_2025_01/151811232" TargetMode="External" /><Relationship Id="rId6" Type="http://schemas.openxmlformats.org/officeDocument/2006/relationships/hyperlink" Target="https://podminky.urs.cz/item/CS_URS_2025_01/161151103" TargetMode="External" /><Relationship Id="rId7" Type="http://schemas.openxmlformats.org/officeDocument/2006/relationships/hyperlink" Target="https://podminky.urs.cz/item/CS_URS_2025_01/162751114" TargetMode="External" /><Relationship Id="rId8" Type="http://schemas.openxmlformats.org/officeDocument/2006/relationships/hyperlink" Target="https://podminky.urs.cz/item/CS_URS_2025_01/167151102" TargetMode="External" /><Relationship Id="rId9" Type="http://schemas.openxmlformats.org/officeDocument/2006/relationships/hyperlink" Target="https://podminky.urs.cz/item/CS_URS_2025_01/171201231" TargetMode="External" /><Relationship Id="rId10" Type="http://schemas.openxmlformats.org/officeDocument/2006/relationships/hyperlink" Target="https://podminky.urs.cz/item/CS_URS_2025_01/174101101" TargetMode="External" /><Relationship Id="rId11" Type="http://schemas.openxmlformats.org/officeDocument/2006/relationships/hyperlink" Target="https://podminky.urs.cz/item/CS_URS_2025_01/175151101" TargetMode="External" /><Relationship Id="rId12" Type="http://schemas.openxmlformats.org/officeDocument/2006/relationships/hyperlink" Target="https://podminky.urs.cz/item/CS_URS_2025_01/358325114" TargetMode="External" /><Relationship Id="rId13" Type="http://schemas.openxmlformats.org/officeDocument/2006/relationships/hyperlink" Target="https://podminky.urs.cz/item/CS_URS_2025_01/451541111" TargetMode="External" /><Relationship Id="rId14" Type="http://schemas.openxmlformats.org/officeDocument/2006/relationships/hyperlink" Target="https://podminky.urs.cz/item/CS_URS_2025_01/452112111" TargetMode="External" /><Relationship Id="rId15" Type="http://schemas.openxmlformats.org/officeDocument/2006/relationships/hyperlink" Target="https://podminky.urs.cz/item/CS_URS_2025_01/452112122" TargetMode="External" /><Relationship Id="rId16" Type="http://schemas.openxmlformats.org/officeDocument/2006/relationships/hyperlink" Target="https://podminky.urs.cz/item/CS_URS_2025_01/452311131" TargetMode="External" /><Relationship Id="rId17" Type="http://schemas.openxmlformats.org/officeDocument/2006/relationships/hyperlink" Target="https://podminky.urs.cz/item/CS_URS_2025_01/452312131" TargetMode="External" /><Relationship Id="rId18" Type="http://schemas.openxmlformats.org/officeDocument/2006/relationships/hyperlink" Target="https://podminky.urs.cz/item/CS_URS_2025_01/452351111" TargetMode="External" /><Relationship Id="rId19" Type="http://schemas.openxmlformats.org/officeDocument/2006/relationships/hyperlink" Target="https://podminky.urs.cz/item/CS_URS_2025_01/452351112" TargetMode="External" /><Relationship Id="rId20" Type="http://schemas.openxmlformats.org/officeDocument/2006/relationships/hyperlink" Target="https://podminky.urs.cz/item/CS_URS_2025_01/810391811" TargetMode="External" /><Relationship Id="rId21" Type="http://schemas.openxmlformats.org/officeDocument/2006/relationships/hyperlink" Target="https://podminky.urs.cz/item/CS_URS_2025_01/831392121" TargetMode="External" /><Relationship Id="rId22" Type="http://schemas.openxmlformats.org/officeDocument/2006/relationships/hyperlink" Target="https://podminky.urs.cz/item/CS_URS_2025_01/892421111" TargetMode="External" /><Relationship Id="rId23" Type="http://schemas.openxmlformats.org/officeDocument/2006/relationships/hyperlink" Target="https://podminky.urs.cz/item/CS_URS_2025_01/892423122" TargetMode="External" /><Relationship Id="rId24" Type="http://schemas.openxmlformats.org/officeDocument/2006/relationships/hyperlink" Target="https://podminky.urs.cz/item/CS_URS_2025_01/892442111" TargetMode="External" /><Relationship Id="rId25" Type="http://schemas.openxmlformats.org/officeDocument/2006/relationships/hyperlink" Target="https://podminky.urs.cz/item/CS_URS_2025_01/894410102" TargetMode="External" /><Relationship Id="rId26" Type="http://schemas.openxmlformats.org/officeDocument/2006/relationships/hyperlink" Target="https://podminky.urs.cz/item/CS_URS_2025_01/894410302" TargetMode="External" /><Relationship Id="rId27" Type="http://schemas.openxmlformats.org/officeDocument/2006/relationships/hyperlink" Target="https://podminky.urs.cz/item/CS_URS_2025_01/899102211" TargetMode="External" /><Relationship Id="rId28" Type="http://schemas.openxmlformats.org/officeDocument/2006/relationships/hyperlink" Target="https://podminky.urs.cz/item/CS_URS_2025_01/899104112" TargetMode="External" /><Relationship Id="rId29" Type="http://schemas.openxmlformats.org/officeDocument/2006/relationships/hyperlink" Target="https://podminky.urs.cz/item/CS_URS_2025_01/997221561" TargetMode="External" /><Relationship Id="rId30" Type="http://schemas.openxmlformats.org/officeDocument/2006/relationships/hyperlink" Target="https://podminky.urs.cz/item/CS_URS_2025_01/997221569" TargetMode="External" /><Relationship Id="rId31" Type="http://schemas.openxmlformats.org/officeDocument/2006/relationships/hyperlink" Target="https://podminky.urs.cz/item/CS_URS_2025_01/997221861" TargetMode="External" /><Relationship Id="rId32" Type="http://schemas.openxmlformats.org/officeDocument/2006/relationships/hyperlink" Target="https://podminky.urs.cz/item/CS_URS_2025_01/997221862" TargetMode="External" /><Relationship Id="rId33" Type="http://schemas.openxmlformats.org/officeDocument/2006/relationships/hyperlink" Target="https://podminky.urs.cz/item/CS_URS_2025_01/998275101" TargetMode="External" /><Relationship Id="rId34" Type="http://schemas.openxmlformats.org/officeDocument/2006/relationships/hyperlink" Target="https://podminky.urs.cz/item/CS_URS_2025_01/998275125" TargetMode="External" /><Relationship Id="rId3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9001405" TargetMode="External" /><Relationship Id="rId2" Type="http://schemas.openxmlformats.org/officeDocument/2006/relationships/hyperlink" Target="https://podminky.urs.cz/item/CS_URS_2025_01/119001421" TargetMode="External" /><Relationship Id="rId3" Type="http://schemas.openxmlformats.org/officeDocument/2006/relationships/hyperlink" Target="https://podminky.urs.cz/item/CS_URS_2025_01/132254206" TargetMode="External" /><Relationship Id="rId4" Type="http://schemas.openxmlformats.org/officeDocument/2006/relationships/hyperlink" Target="https://podminky.urs.cz/item/CS_URS_2025_01/139001101" TargetMode="External" /><Relationship Id="rId5" Type="http://schemas.openxmlformats.org/officeDocument/2006/relationships/hyperlink" Target="https://podminky.urs.cz/item/CS_URS_2025_01/151811131" TargetMode="External" /><Relationship Id="rId6" Type="http://schemas.openxmlformats.org/officeDocument/2006/relationships/hyperlink" Target="https://podminky.urs.cz/item/CS_URS_2025_01/151811132" TargetMode="External" /><Relationship Id="rId7" Type="http://schemas.openxmlformats.org/officeDocument/2006/relationships/hyperlink" Target="https://podminky.urs.cz/item/CS_URS_2025_01/151811231" TargetMode="External" /><Relationship Id="rId8" Type="http://schemas.openxmlformats.org/officeDocument/2006/relationships/hyperlink" Target="https://podminky.urs.cz/item/CS_URS_2025_01/151811232" TargetMode="External" /><Relationship Id="rId9" Type="http://schemas.openxmlformats.org/officeDocument/2006/relationships/hyperlink" Target="https://podminky.urs.cz/item/CS_URS_2025_01/161151103" TargetMode="External" /><Relationship Id="rId10" Type="http://schemas.openxmlformats.org/officeDocument/2006/relationships/hyperlink" Target="https://podminky.urs.cz/item/CS_URS_2025_01/162751114" TargetMode="External" /><Relationship Id="rId11" Type="http://schemas.openxmlformats.org/officeDocument/2006/relationships/hyperlink" Target="https://podminky.urs.cz/item/CS_URS_2025_01/167151102" TargetMode="External" /><Relationship Id="rId12" Type="http://schemas.openxmlformats.org/officeDocument/2006/relationships/hyperlink" Target="https://podminky.urs.cz/item/CS_URS_2025_01/171201231" TargetMode="External" /><Relationship Id="rId13" Type="http://schemas.openxmlformats.org/officeDocument/2006/relationships/hyperlink" Target="https://podminky.urs.cz/item/CS_URS_2025_01/174101101" TargetMode="External" /><Relationship Id="rId14" Type="http://schemas.openxmlformats.org/officeDocument/2006/relationships/hyperlink" Target="https://podminky.urs.cz/item/CS_URS_2025_01/175151101" TargetMode="External" /><Relationship Id="rId15" Type="http://schemas.openxmlformats.org/officeDocument/2006/relationships/hyperlink" Target="https://podminky.urs.cz/item/CS_URS_2025_01/358325114" TargetMode="External" /><Relationship Id="rId16" Type="http://schemas.openxmlformats.org/officeDocument/2006/relationships/hyperlink" Target="https://podminky.urs.cz/item/CS_URS_2025_01/451541111" TargetMode="External" /><Relationship Id="rId17" Type="http://schemas.openxmlformats.org/officeDocument/2006/relationships/hyperlink" Target="https://podminky.urs.cz/item/CS_URS_2025_01/452112111" TargetMode="External" /><Relationship Id="rId18" Type="http://schemas.openxmlformats.org/officeDocument/2006/relationships/hyperlink" Target="https://podminky.urs.cz/item/CS_URS_2025_01/452112122" TargetMode="External" /><Relationship Id="rId19" Type="http://schemas.openxmlformats.org/officeDocument/2006/relationships/hyperlink" Target="https://podminky.urs.cz/item/CS_URS_2025_01/452311131" TargetMode="External" /><Relationship Id="rId20" Type="http://schemas.openxmlformats.org/officeDocument/2006/relationships/hyperlink" Target="https://podminky.urs.cz/item/CS_URS_2025_01/452312131" TargetMode="External" /><Relationship Id="rId21" Type="http://schemas.openxmlformats.org/officeDocument/2006/relationships/hyperlink" Target="https://podminky.urs.cz/item/CS_URS_2025_01/452351111" TargetMode="External" /><Relationship Id="rId22" Type="http://schemas.openxmlformats.org/officeDocument/2006/relationships/hyperlink" Target="https://podminky.urs.cz/item/CS_URS_2025_01/452351112" TargetMode="External" /><Relationship Id="rId23" Type="http://schemas.openxmlformats.org/officeDocument/2006/relationships/hyperlink" Target="https://podminky.urs.cz/item/CS_URS_2025_01/810391811" TargetMode="External" /><Relationship Id="rId24" Type="http://schemas.openxmlformats.org/officeDocument/2006/relationships/hyperlink" Target="https://podminky.urs.cz/item/CS_URS_2025_01/810441811" TargetMode="External" /><Relationship Id="rId25" Type="http://schemas.openxmlformats.org/officeDocument/2006/relationships/hyperlink" Target="https://podminky.urs.cz/item/CS_URS_2025_01/831372121" TargetMode="External" /><Relationship Id="rId26" Type="http://schemas.openxmlformats.org/officeDocument/2006/relationships/hyperlink" Target="https://podminky.urs.cz/item/CS_URS_2025_01/831422121" TargetMode="External" /><Relationship Id="rId27" Type="http://schemas.openxmlformats.org/officeDocument/2006/relationships/hyperlink" Target="https://podminky.urs.cz/item/CS_URS_2025_01/892381111" TargetMode="External" /><Relationship Id="rId28" Type="http://schemas.openxmlformats.org/officeDocument/2006/relationships/hyperlink" Target="https://podminky.urs.cz/item/CS_URS_2025_01/892383122" TargetMode="External" /><Relationship Id="rId29" Type="http://schemas.openxmlformats.org/officeDocument/2006/relationships/hyperlink" Target="https://podminky.urs.cz/item/CS_URS_2025_01/892421111" TargetMode="External" /><Relationship Id="rId30" Type="http://schemas.openxmlformats.org/officeDocument/2006/relationships/hyperlink" Target="https://podminky.urs.cz/item/CS_URS_2025_01/892423122" TargetMode="External" /><Relationship Id="rId31" Type="http://schemas.openxmlformats.org/officeDocument/2006/relationships/hyperlink" Target="https://podminky.urs.cz/item/CS_URS_2025_01/892442111" TargetMode="External" /><Relationship Id="rId32" Type="http://schemas.openxmlformats.org/officeDocument/2006/relationships/hyperlink" Target="https://podminky.urs.cz/item/CS_URS_2025_01/894410101" TargetMode="External" /><Relationship Id="rId33" Type="http://schemas.openxmlformats.org/officeDocument/2006/relationships/hyperlink" Target="https://podminky.urs.cz/item/CS_URS_2025_01/894410102" TargetMode="External" /><Relationship Id="rId34" Type="http://schemas.openxmlformats.org/officeDocument/2006/relationships/hyperlink" Target="https://podminky.urs.cz/item/CS_URS_2025_01/894410211" TargetMode="External" /><Relationship Id="rId35" Type="http://schemas.openxmlformats.org/officeDocument/2006/relationships/hyperlink" Target="https://podminky.urs.cz/item/CS_URS_2025_01/894410212" TargetMode="External" /><Relationship Id="rId36" Type="http://schemas.openxmlformats.org/officeDocument/2006/relationships/hyperlink" Target="https://podminky.urs.cz/item/CS_URS_2025_01/894410213" TargetMode="External" /><Relationship Id="rId37" Type="http://schemas.openxmlformats.org/officeDocument/2006/relationships/hyperlink" Target="https://podminky.urs.cz/item/CS_URS_2025_01/894410232" TargetMode="External" /><Relationship Id="rId38" Type="http://schemas.openxmlformats.org/officeDocument/2006/relationships/hyperlink" Target="https://podminky.urs.cz/item/CS_URS_2025_01/899102211" TargetMode="External" /><Relationship Id="rId39" Type="http://schemas.openxmlformats.org/officeDocument/2006/relationships/hyperlink" Target="https://podminky.urs.cz/item/CS_URS_2025_01/899104112" TargetMode="External" /><Relationship Id="rId40" Type="http://schemas.openxmlformats.org/officeDocument/2006/relationships/hyperlink" Target="https://podminky.urs.cz/item/CS_URS_2025_01/997221561" TargetMode="External" /><Relationship Id="rId41" Type="http://schemas.openxmlformats.org/officeDocument/2006/relationships/hyperlink" Target="https://podminky.urs.cz/item/CS_URS_2025_01/997221569" TargetMode="External" /><Relationship Id="rId42" Type="http://schemas.openxmlformats.org/officeDocument/2006/relationships/hyperlink" Target="https://podminky.urs.cz/item/CS_URS_2025_01/997221861" TargetMode="External" /><Relationship Id="rId43" Type="http://schemas.openxmlformats.org/officeDocument/2006/relationships/hyperlink" Target="https://podminky.urs.cz/item/CS_URS_2025_01/997221862" TargetMode="External" /><Relationship Id="rId44" Type="http://schemas.openxmlformats.org/officeDocument/2006/relationships/hyperlink" Target="https://podminky.urs.cz/item/CS_URS_2025_01/998275101" TargetMode="External" /><Relationship Id="rId45" Type="http://schemas.openxmlformats.org/officeDocument/2006/relationships/hyperlink" Target="https://podminky.urs.cz/item/CS_URS_2025_01/998275125" TargetMode="External" /><Relationship Id="rId4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9001405" TargetMode="External" /><Relationship Id="rId2" Type="http://schemas.openxmlformats.org/officeDocument/2006/relationships/hyperlink" Target="https://podminky.urs.cz/item/CS_URS_2025_01/119001421" TargetMode="External" /><Relationship Id="rId3" Type="http://schemas.openxmlformats.org/officeDocument/2006/relationships/hyperlink" Target="https://podminky.urs.cz/item/CS_URS_2025_01/132254206" TargetMode="External" /><Relationship Id="rId4" Type="http://schemas.openxmlformats.org/officeDocument/2006/relationships/hyperlink" Target="https://podminky.urs.cz/item/CS_URS_2025_01/139001101" TargetMode="External" /><Relationship Id="rId5" Type="http://schemas.openxmlformats.org/officeDocument/2006/relationships/hyperlink" Target="https://podminky.urs.cz/item/CS_URS_2025_01/151811131" TargetMode="External" /><Relationship Id="rId6" Type="http://schemas.openxmlformats.org/officeDocument/2006/relationships/hyperlink" Target="https://podminky.urs.cz/item/CS_URS_2025_01/151811132" TargetMode="External" /><Relationship Id="rId7" Type="http://schemas.openxmlformats.org/officeDocument/2006/relationships/hyperlink" Target="https://podminky.urs.cz/item/CS_URS_2025_01/151811231" TargetMode="External" /><Relationship Id="rId8" Type="http://schemas.openxmlformats.org/officeDocument/2006/relationships/hyperlink" Target="https://podminky.urs.cz/item/CS_URS_2025_01/151811232" TargetMode="External" /><Relationship Id="rId9" Type="http://schemas.openxmlformats.org/officeDocument/2006/relationships/hyperlink" Target="https://podminky.urs.cz/item/CS_URS_2025_01/161151103" TargetMode="External" /><Relationship Id="rId10" Type="http://schemas.openxmlformats.org/officeDocument/2006/relationships/hyperlink" Target="https://podminky.urs.cz/item/CS_URS_2025_01/162751114" TargetMode="External" /><Relationship Id="rId11" Type="http://schemas.openxmlformats.org/officeDocument/2006/relationships/hyperlink" Target="https://podminky.urs.cz/item/CS_URS_2025_01/167151102" TargetMode="External" /><Relationship Id="rId12" Type="http://schemas.openxmlformats.org/officeDocument/2006/relationships/hyperlink" Target="https://podminky.urs.cz/item/CS_URS_2025_01/171201231" TargetMode="External" /><Relationship Id="rId13" Type="http://schemas.openxmlformats.org/officeDocument/2006/relationships/hyperlink" Target="https://podminky.urs.cz/item/CS_URS_2025_01/174101101" TargetMode="External" /><Relationship Id="rId14" Type="http://schemas.openxmlformats.org/officeDocument/2006/relationships/hyperlink" Target="https://podminky.urs.cz/item/CS_URS_2025_01/175151101" TargetMode="External" /><Relationship Id="rId15" Type="http://schemas.openxmlformats.org/officeDocument/2006/relationships/hyperlink" Target="https://podminky.urs.cz/item/CS_URS_2025_01/358325114" TargetMode="External" /><Relationship Id="rId16" Type="http://schemas.openxmlformats.org/officeDocument/2006/relationships/hyperlink" Target="https://podminky.urs.cz/item/CS_URS_2025_01/451541111" TargetMode="External" /><Relationship Id="rId17" Type="http://schemas.openxmlformats.org/officeDocument/2006/relationships/hyperlink" Target="https://podminky.urs.cz/item/CS_URS_2025_01/452112111" TargetMode="External" /><Relationship Id="rId18" Type="http://schemas.openxmlformats.org/officeDocument/2006/relationships/hyperlink" Target="https://podminky.urs.cz/item/CS_URS_2025_01/452112122" TargetMode="External" /><Relationship Id="rId19" Type="http://schemas.openxmlformats.org/officeDocument/2006/relationships/hyperlink" Target="https://podminky.urs.cz/item/CS_URS_2025_01/452311131" TargetMode="External" /><Relationship Id="rId20" Type="http://schemas.openxmlformats.org/officeDocument/2006/relationships/hyperlink" Target="https://podminky.urs.cz/item/CS_URS_2025_01/452312131" TargetMode="External" /><Relationship Id="rId21" Type="http://schemas.openxmlformats.org/officeDocument/2006/relationships/hyperlink" Target="https://podminky.urs.cz/item/CS_URS_2025_01/452351111" TargetMode="External" /><Relationship Id="rId22" Type="http://schemas.openxmlformats.org/officeDocument/2006/relationships/hyperlink" Target="https://podminky.urs.cz/item/CS_URS_2025_01/452351112" TargetMode="External" /><Relationship Id="rId23" Type="http://schemas.openxmlformats.org/officeDocument/2006/relationships/hyperlink" Target="https://podminky.urs.cz/item/CS_URS_2025_01/810391811" TargetMode="External" /><Relationship Id="rId24" Type="http://schemas.openxmlformats.org/officeDocument/2006/relationships/hyperlink" Target="https://podminky.urs.cz/item/CS_URS_2025_01/831372121" TargetMode="External" /><Relationship Id="rId25" Type="http://schemas.openxmlformats.org/officeDocument/2006/relationships/hyperlink" Target="https://podminky.urs.cz/item/CS_URS_2025_01/831392121" TargetMode="External" /><Relationship Id="rId26" Type="http://schemas.openxmlformats.org/officeDocument/2006/relationships/hyperlink" Target="https://podminky.urs.cz/item/CS_URS_2025_01/892381111" TargetMode="External" /><Relationship Id="rId27" Type="http://schemas.openxmlformats.org/officeDocument/2006/relationships/hyperlink" Target="https://podminky.urs.cz/item/CS_URS_2025_01/892383122" TargetMode="External" /><Relationship Id="rId28" Type="http://schemas.openxmlformats.org/officeDocument/2006/relationships/hyperlink" Target="https://podminky.urs.cz/item/CS_URS_2025_01/892421111" TargetMode="External" /><Relationship Id="rId29" Type="http://schemas.openxmlformats.org/officeDocument/2006/relationships/hyperlink" Target="https://podminky.urs.cz/item/CS_URS_2025_01/892423122" TargetMode="External" /><Relationship Id="rId30" Type="http://schemas.openxmlformats.org/officeDocument/2006/relationships/hyperlink" Target="https://podminky.urs.cz/item/CS_URS_2025_01/892442111" TargetMode="External" /><Relationship Id="rId31" Type="http://schemas.openxmlformats.org/officeDocument/2006/relationships/hyperlink" Target="https://podminky.urs.cz/item/CS_URS_2025_01/894410101" TargetMode="External" /><Relationship Id="rId32" Type="http://schemas.openxmlformats.org/officeDocument/2006/relationships/hyperlink" Target="https://podminky.urs.cz/item/CS_URS_2025_01/894410102" TargetMode="External" /><Relationship Id="rId33" Type="http://schemas.openxmlformats.org/officeDocument/2006/relationships/hyperlink" Target="https://podminky.urs.cz/item/CS_URS_2025_01/894410211" TargetMode="External" /><Relationship Id="rId34" Type="http://schemas.openxmlformats.org/officeDocument/2006/relationships/hyperlink" Target="https://podminky.urs.cz/item/CS_URS_2025_01/894410212" TargetMode="External" /><Relationship Id="rId35" Type="http://schemas.openxmlformats.org/officeDocument/2006/relationships/hyperlink" Target="https://podminky.urs.cz/item/CS_URS_2025_01/894410232" TargetMode="External" /><Relationship Id="rId36" Type="http://schemas.openxmlformats.org/officeDocument/2006/relationships/hyperlink" Target="https://podminky.urs.cz/item/CS_URS_2025_01/899102211" TargetMode="External" /><Relationship Id="rId37" Type="http://schemas.openxmlformats.org/officeDocument/2006/relationships/hyperlink" Target="https://podminky.urs.cz/item/CS_URS_2025_01/899104112" TargetMode="External" /><Relationship Id="rId38" Type="http://schemas.openxmlformats.org/officeDocument/2006/relationships/hyperlink" Target="https://podminky.urs.cz/item/CS_URS_2025_01/997221561" TargetMode="External" /><Relationship Id="rId39" Type="http://schemas.openxmlformats.org/officeDocument/2006/relationships/hyperlink" Target="https://podminky.urs.cz/item/CS_URS_2025_01/997221569" TargetMode="External" /><Relationship Id="rId40" Type="http://schemas.openxmlformats.org/officeDocument/2006/relationships/hyperlink" Target="https://podminky.urs.cz/item/CS_URS_2025_01/997221861" TargetMode="External" /><Relationship Id="rId41" Type="http://schemas.openxmlformats.org/officeDocument/2006/relationships/hyperlink" Target="https://podminky.urs.cz/item/CS_URS_2025_01/997221862" TargetMode="External" /><Relationship Id="rId42" Type="http://schemas.openxmlformats.org/officeDocument/2006/relationships/hyperlink" Target="https://podminky.urs.cz/item/CS_URS_2025_01/998275101" TargetMode="External" /><Relationship Id="rId43" Type="http://schemas.openxmlformats.org/officeDocument/2006/relationships/hyperlink" Target="https://podminky.urs.cz/item/CS_URS_2025_01/998275125" TargetMode="External" /><Relationship Id="rId4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9001405" TargetMode="External" /><Relationship Id="rId2" Type="http://schemas.openxmlformats.org/officeDocument/2006/relationships/hyperlink" Target="https://podminky.urs.cz/item/CS_URS_2025_01/119001421" TargetMode="External" /><Relationship Id="rId3" Type="http://schemas.openxmlformats.org/officeDocument/2006/relationships/hyperlink" Target="https://podminky.urs.cz/item/CS_URS_2025_01/132254206" TargetMode="External" /><Relationship Id="rId4" Type="http://schemas.openxmlformats.org/officeDocument/2006/relationships/hyperlink" Target="https://podminky.urs.cz/item/CS_URS_2025_01/139001101" TargetMode="External" /><Relationship Id="rId5" Type="http://schemas.openxmlformats.org/officeDocument/2006/relationships/hyperlink" Target="https://podminky.urs.cz/item/CS_URS_2025_01/151811131" TargetMode="External" /><Relationship Id="rId6" Type="http://schemas.openxmlformats.org/officeDocument/2006/relationships/hyperlink" Target="https://podminky.urs.cz/item/CS_URS_2025_01/151811132" TargetMode="External" /><Relationship Id="rId7" Type="http://schemas.openxmlformats.org/officeDocument/2006/relationships/hyperlink" Target="https://podminky.urs.cz/item/CS_URS_2025_01/151811231" TargetMode="External" /><Relationship Id="rId8" Type="http://schemas.openxmlformats.org/officeDocument/2006/relationships/hyperlink" Target="https://podminky.urs.cz/item/CS_URS_2025_01/151811232" TargetMode="External" /><Relationship Id="rId9" Type="http://schemas.openxmlformats.org/officeDocument/2006/relationships/hyperlink" Target="https://podminky.urs.cz/item/CS_URS_2025_01/161151103" TargetMode="External" /><Relationship Id="rId10" Type="http://schemas.openxmlformats.org/officeDocument/2006/relationships/hyperlink" Target="https://podminky.urs.cz/item/CS_URS_2025_01/162751114" TargetMode="External" /><Relationship Id="rId11" Type="http://schemas.openxmlformats.org/officeDocument/2006/relationships/hyperlink" Target="https://podminky.urs.cz/item/CS_URS_2025_01/167151102" TargetMode="External" /><Relationship Id="rId12" Type="http://schemas.openxmlformats.org/officeDocument/2006/relationships/hyperlink" Target="https://podminky.urs.cz/item/CS_URS_2025_01/171201231" TargetMode="External" /><Relationship Id="rId13" Type="http://schemas.openxmlformats.org/officeDocument/2006/relationships/hyperlink" Target="https://podminky.urs.cz/item/CS_URS_2025_01/174101101" TargetMode="External" /><Relationship Id="rId14" Type="http://schemas.openxmlformats.org/officeDocument/2006/relationships/hyperlink" Target="https://podminky.urs.cz/item/CS_URS_2025_01/175151101" TargetMode="External" /><Relationship Id="rId15" Type="http://schemas.openxmlformats.org/officeDocument/2006/relationships/hyperlink" Target="https://podminky.urs.cz/item/CS_URS_2025_01/358325114" TargetMode="External" /><Relationship Id="rId16" Type="http://schemas.openxmlformats.org/officeDocument/2006/relationships/hyperlink" Target="https://podminky.urs.cz/item/CS_URS_2025_01/451541111" TargetMode="External" /><Relationship Id="rId17" Type="http://schemas.openxmlformats.org/officeDocument/2006/relationships/hyperlink" Target="https://podminky.urs.cz/item/CS_URS_2025_01/452112111" TargetMode="External" /><Relationship Id="rId18" Type="http://schemas.openxmlformats.org/officeDocument/2006/relationships/hyperlink" Target="https://podminky.urs.cz/item/CS_URS_2025_01/452112122" TargetMode="External" /><Relationship Id="rId19" Type="http://schemas.openxmlformats.org/officeDocument/2006/relationships/hyperlink" Target="https://podminky.urs.cz/item/CS_URS_2025_01/452311131" TargetMode="External" /><Relationship Id="rId20" Type="http://schemas.openxmlformats.org/officeDocument/2006/relationships/hyperlink" Target="https://podminky.urs.cz/item/CS_URS_2025_01/452312131" TargetMode="External" /><Relationship Id="rId21" Type="http://schemas.openxmlformats.org/officeDocument/2006/relationships/hyperlink" Target="https://podminky.urs.cz/item/CS_URS_2025_01/452351111" TargetMode="External" /><Relationship Id="rId22" Type="http://schemas.openxmlformats.org/officeDocument/2006/relationships/hyperlink" Target="https://podminky.urs.cz/item/CS_URS_2025_01/452351112" TargetMode="External" /><Relationship Id="rId23" Type="http://schemas.openxmlformats.org/officeDocument/2006/relationships/hyperlink" Target="https://podminky.urs.cz/item/CS_URS_2025_01/810391811" TargetMode="External" /><Relationship Id="rId24" Type="http://schemas.openxmlformats.org/officeDocument/2006/relationships/hyperlink" Target="https://podminky.urs.cz/item/CS_URS_2025_01/831362121" TargetMode="External" /><Relationship Id="rId25" Type="http://schemas.openxmlformats.org/officeDocument/2006/relationships/hyperlink" Target="https://podminky.urs.cz/item/CS_URS_2025_01/831372121" TargetMode="External" /><Relationship Id="rId26" Type="http://schemas.openxmlformats.org/officeDocument/2006/relationships/hyperlink" Target="https://podminky.urs.cz/item/CS_URS_2025_01/831392121" TargetMode="External" /><Relationship Id="rId27" Type="http://schemas.openxmlformats.org/officeDocument/2006/relationships/hyperlink" Target="https://podminky.urs.cz/item/CS_URS_2025_01/892381111" TargetMode="External" /><Relationship Id="rId28" Type="http://schemas.openxmlformats.org/officeDocument/2006/relationships/hyperlink" Target="https://podminky.urs.cz/item/CS_URS_2025_01/892383122" TargetMode="External" /><Relationship Id="rId29" Type="http://schemas.openxmlformats.org/officeDocument/2006/relationships/hyperlink" Target="https://podminky.urs.cz/item/CS_URS_2025_01/892421111" TargetMode="External" /><Relationship Id="rId30" Type="http://schemas.openxmlformats.org/officeDocument/2006/relationships/hyperlink" Target="https://podminky.urs.cz/item/CS_URS_2025_01/892423122" TargetMode="External" /><Relationship Id="rId31" Type="http://schemas.openxmlformats.org/officeDocument/2006/relationships/hyperlink" Target="https://podminky.urs.cz/item/CS_URS_2025_01/892442111" TargetMode="External" /><Relationship Id="rId32" Type="http://schemas.openxmlformats.org/officeDocument/2006/relationships/hyperlink" Target="https://podminky.urs.cz/item/CS_URS_2025_01/894410101" TargetMode="External" /><Relationship Id="rId33" Type="http://schemas.openxmlformats.org/officeDocument/2006/relationships/hyperlink" Target="https://podminky.urs.cz/item/CS_URS_2025_01/894410102" TargetMode="External" /><Relationship Id="rId34" Type="http://schemas.openxmlformats.org/officeDocument/2006/relationships/hyperlink" Target="https://podminky.urs.cz/item/CS_URS_2025_01/894410114" TargetMode="External" /><Relationship Id="rId35" Type="http://schemas.openxmlformats.org/officeDocument/2006/relationships/hyperlink" Target="https://podminky.urs.cz/item/CS_URS_2025_01/894410211" TargetMode="External" /><Relationship Id="rId36" Type="http://schemas.openxmlformats.org/officeDocument/2006/relationships/hyperlink" Target="https://podminky.urs.cz/item/CS_URS_2025_01/894410212" TargetMode="External" /><Relationship Id="rId37" Type="http://schemas.openxmlformats.org/officeDocument/2006/relationships/hyperlink" Target="https://podminky.urs.cz/item/CS_URS_2025_01/894410213" TargetMode="External" /><Relationship Id="rId38" Type="http://schemas.openxmlformats.org/officeDocument/2006/relationships/hyperlink" Target="https://podminky.urs.cz/item/CS_URS_2025_01/894410232" TargetMode="External" /><Relationship Id="rId39" Type="http://schemas.openxmlformats.org/officeDocument/2006/relationships/hyperlink" Target="https://podminky.urs.cz/item/CS_URS_2025_01/894410302" TargetMode="External" /><Relationship Id="rId40" Type="http://schemas.openxmlformats.org/officeDocument/2006/relationships/hyperlink" Target="https://podminky.urs.cz/item/CS_URS_2025_01/894410311" TargetMode="External" /><Relationship Id="rId41" Type="http://schemas.openxmlformats.org/officeDocument/2006/relationships/hyperlink" Target="https://podminky.urs.cz/item/CS_URS_2025_01/899102211" TargetMode="External" /><Relationship Id="rId42" Type="http://schemas.openxmlformats.org/officeDocument/2006/relationships/hyperlink" Target="https://podminky.urs.cz/item/CS_URS_2025_01/899104112" TargetMode="External" /><Relationship Id="rId43" Type="http://schemas.openxmlformats.org/officeDocument/2006/relationships/hyperlink" Target="https://podminky.urs.cz/item/CS_URS_2025_01/997221561" TargetMode="External" /><Relationship Id="rId44" Type="http://schemas.openxmlformats.org/officeDocument/2006/relationships/hyperlink" Target="https://podminky.urs.cz/item/CS_URS_2025_01/997221569" TargetMode="External" /><Relationship Id="rId45" Type="http://schemas.openxmlformats.org/officeDocument/2006/relationships/hyperlink" Target="https://podminky.urs.cz/item/CS_URS_2025_01/997221861" TargetMode="External" /><Relationship Id="rId46" Type="http://schemas.openxmlformats.org/officeDocument/2006/relationships/hyperlink" Target="https://podminky.urs.cz/item/CS_URS_2025_01/997221862" TargetMode="External" /><Relationship Id="rId47" Type="http://schemas.openxmlformats.org/officeDocument/2006/relationships/hyperlink" Target="https://podminky.urs.cz/item/CS_URS_2025_01/998275101" TargetMode="External" /><Relationship Id="rId48" Type="http://schemas.openxmlformats.org/officeDocument/2006/relationships/hyperlink" Target="https://podminky.urs.cz/item/CS_URS_2025_01/998275125" TargetMode="External" /><Relationship Id="rId4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254206" TargetMode="External" /><Relationship Id="rId2" Type="http://schemas.openxmlformats.org/officeDocument/2006/relationships/hyperlink" Target="https://podminky.urs.cz/item/CS_URS_2025_01/151811131" TargetMode="External" /><Relationship Id="rId3" Type="http://schemas.openxmlformats.org/officeDocument/2006/relationships/hyperlink" Target="https://podminky.urs.cz/item/CS_URS_2025_01/151811231" TargetMode="External" /><Relationship Id="rId4" Type="http://schemas.openxmlformats.org/officeDocument/2006/relationships/hyperlink" Target="https://podminky.urs.cz/item/CS_URS_2025_01/162751114" TargetMode="External" /><Relationship Id="rId5" Type="http://schemas.openxmlformats.org/officeDocument/2006/relationships/hyperlink" Target="https://podminky.urs.cz/item/CS_URS_2025_01/171201231" TargetMode="External" /><Relationship Id="rId6" Type="http://schemas.openxmlformats.org/officeDocument/2006/relationships/hyperlink" Target="https://podminky.urs.cz/item/CS_URS_2025_01/174101101" TargetMode="External" /><Relationship Id="rId7" Type="http://schemas.openxmlformats.org/officeDocument/2006/relationships/hyperlink" Target="https://podminky.urs.cz/item/CS_URS_2025_01/175151101" TargetMode="External" /><Relationship Id="rId8" Type="http://schemas.openxmlformats.org/officeDocument/2006/relationships/hyperlink" Target="https://podminky.urs.cz/item/CS_URS_2025_01/451573111" TargetMode="External" /><Relationship Id="rId9" Type="http://schemas.openxmlformats.org/officeDocument/2006/relationships/hyperlink" Target="https://podminky.urs.cz/item/CS_URS_2025_01/871310320" TargetMode="External" /><Relationship Id="rId10" Type="http://schemas.openxmlformats.org/officeDocument/2006/relationships/hyperlink" Target="https://podminky.urs.cz/item/CS_URS_2025_01/871350320" TargetMode="External" /><Relationship Id="rId11" Type="http://schemas.openxmlformats.org/officeDocument/2006/relationships/hyperlink" Target="https://podminky.urs.cz/item/CS_URS_2025_01/877310310" TargetMode="External" /><Relationship Id="rId12" Type="http://schemas.openxmlformats.org/officeDocument/2006/relationships/hyperlink" Target="https://podminky.urs.cz/item/CS_URS_2025_01/877350310" TargetMode="External" /><Relationship Id="rId13" Type="http://schemas.openxmlformats.org/officeDocument/2006/relationships/hyperlink" Target="https://podminky.urs.cz/item/CS_URS_2025_01/998275101" TargetMode="External" /><Relationship Id="rId14" Type="http://schemas.openxmlformats.org/officeDocument/2006/relationships/hyperlink" Target="https://podminky.urs.cz/item/CS_URS_2025_01/998275125" TargetMode="External" /><Relationship Id="rId15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254206" TargetMode="External" /><Relationship Id="rId2" Type="http://schemas.openxmlformats.org/officeDocument/2006/relationships/hyperlink" Target="https://podminky.urs.cz/item/CS_URS_2025_01/151811131" TargetMode="External" /><Relationship Id="rId3" Type="http://schemas.openxmlformats.org/officeDocument/2006/relationships/hyperlink" Target="https://podminky.urs.cz/item/CS_URS_2025_01/151811231" TargetMode="External" /><Relationship Id="rId4" Type="http://schemas.openxmlformats.org/officeDocument/2006/relationships/hyperlink" Target="https://podminky.urs.cz/item/CS_URS_2025_01/161151103" TargetMode="External" /><Relationship Id="rId5" Type="http://schemas.openxmlformats.org/officeDocument/2006/relationships/hyperlink" Target="https://podminky.urs.cz/item/CS_URS_2025_01/162751114" TargetMode="External" /><Relationship Id="rId6" Type="http://schemas.openxmlformats.org/officeDocument/2006/relationships/hyperlink" Target="https://podminky.urs.cz/item/CS_URS_2025_01/167151102" TargetMode="External" /><Relationship Id="rId7" Type="http://schemas.openxmlformats.org/officeDocument/2006/relationships/hyperlink" Target="https://podminky.urs.cz/item/CS_URS_2025_01/171201231" TargetMode="External" /><Relationship Id="rId8" Type="http://schemas.openxmlformats.org/officeDocument/2006/relationships/hyperlink" Target="https://podminky.urs.cz/item/CS_URS_2025_01/174101101" TargetMode="External" /><Relationship Id="rId9" Type="http://schemas.openxmlformats.org/officeDocument/2006/relationships/hyperlink" Target="https://podminky.urs.cz/item/CS_URS_2025_01/175151101" TargetMode="External" /><Relationship Id="rId10" Type="http://schemas.openxmlformats.org/officeDocument/2006/relationships/hyperlink" Target="https://podminky.urs.cz/item/CS_URS_2025_01/358325114" TargetMode="External" /><Relationship Id="rId11" Type="http://schemas.openxmlformats.org/officeDocument/2006/relationships/hyperlink" Target="https://podminky.urs.cz/item/CS_URS_2025_01/451573111" TargetMode="External" /><Relationship Id="rId12" Type="http://schemas.openxmlformats.org/officeDocument/2006/relationships/hyperlink" Target="https://podminky.urs.cz/item/CS_URS_2025_01/452311131" TargetMode="External" /><Relationship Id="rId13" Type="http://schemas.openxmlformats.org/officeDocument/2006/relationships/hyperlink" Target="https://podminky.urs.cz/item/CS_URS_2025_01/452351111" TargetMode="External" /><Relationship Id="rId14" Type="http://schemas.openxmlformats.org/officeDocument/2006/relationships/hyperlink" Target="https://podminky.urs.cz/item/CS_URS_2025_01/452351112" TargetMode="External" /><Relationship Id="rId15" Type="http://schemas.openxmlformats.org/officeDocument/2006/relationships/hyperlink" Target="https://podminky.urs.cz/item/CS_URS_2025_01/871350320" TargetMode="External" /><Relationship Id="rId16" Type="http://schemas.openxmlformats.org/officeDocument/2006/relationships/hyperlink" Target="https://podminky.urs.cz/item/CS_URS_2025_01/877350310" TargetMode="External" /><Relationship Id="rId17" Type="http://schemas.openxmlformats.org/officeDocument/2006/relationships/hyperlink" Target="https://podminky.urs.cz/item/CS_URS_2025_01/895941302" TargetMode="External" /><Relationship Id="rId18" Type="http://schemas.openxmlformats.org/officeDocument/2006/relationships/hyperlink" Target="https://podminky.urs.cz/item/CS_URS_2025_01/895941313" TargetMode="External" /><Relationship Id="rId19" Type="http://schemas.openxmlformats.org/officeDocument/2006/relationships/hyperlink" Target="https://podminky.urs.cz/item/CS_URS_2025_01/895941332" TargetMode="External" /><Relationship Id="rId20" Type="http://schemas.openxmlformats.org/officeDocument/2006/relationships/hyperlink" Target="https://podminky.urs.cz/item/CS_URS_2025_01/899102211" TargetMode="External" /><Relationship Id="rId21" Type="http://schemas.openxmlformats.org/officeDocument/2006/relationships/hyperlink" Target="https://podminky.urs.cz/item/CS_URS_2025_01/899204112" TargetMode="External" /><Relationship Id="rId22" Type="http://schemas.openxmlformats.org/officeDocument/2006/relationships/hyperlink" Target="https://podminky.urs.cz/item/CS_URS_2025_01/997221561" TargetMode="External" /><Relationship Id="rId23" Type="http://schemas.openxmlformats.org/officeDocument/2006/relationships/hyperlink" Target="https://podminky.urs.cz/item/CS_URS_2025_01/997221569" TargetMode="External" /><Relationship Id="rId24" Type="http://schemas.openxmlformats.org/officeDocument/2006/relationships/hyperlink" Target="https://podminky.urs.cz/item/CS_URS_2025_01/997221862" TargetMode="External" /><Relationship Id="rId25" Type="http://schemas.openxmlformats.org/officeDocument/2006/relationships/hyperlink" Target="https://podminky.urs.cz/item/CS_URS_2025_01/998275101" TargetMode="External" /><Relationship Id="rId26" Type="http://schemas.openxmlformats.org/officeDocument/2006/relationships/hyperlink" Target="https://podminky.urs.cz/item/CS_URS_2025_01/998275125" TargetMode="External" /><Relationship Id="rId2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351" TargetMode="External" /><Relationship Id="rId2" Type="http://schemas.openxmlformats.org/officeDocument/2006/relationships/hyperlink" Target="https://podminky.urs.cz/item/CS_URS_2025_01/113106422" TargetMode="External" /><Relationship Id="rId3" Type="http://schemas.openxmlformats.org/officeDocument/2006/relationships/hyperlink" Target="https://podminky.urs.cz/item/CS_URS_2025_01/113106451" TargetMode="External" /><Relationship Id="rId4" Type="http://schemas.openxmlformats.org/officeDocument/2006/relationships/hyperlink" Target="https://podminky.urs.cz/item/CS_URS_2025_01/113106471" TargetMode="External" /><Relationship Id="rId5" Type="http://schemas.openxmlformats.org/officeDocument/2006/relationships/hyperlink" Target="https://podminky.urs.cz/item/CS_URS_2025_01/113107522" TargetMode="External" /><Relationship Id="rId6" Type="http://schemas.openxmlformats.org/officeDocument/2006/relationships/hyperlink" Target="https://podminky.urs.cz/item/CS_URS_2025_01/113107523" TargetMode="External" /><Relationship Id="rId7" Type="http://schemas.openxmlformats.org/officeDocument/2006/relationships/hyperlink" Target="https://podminky.urs.cz/item/CS_URS_2025_01/113107523" TargetMode="External" /><Relationship Id="rId8" Type="http://schemas.openxmlformats.org/officeDocument/2006/relationships/hyperlink" Target="https://podminky.urs.cz/item/CS_URS_2025_01/113154522" TargetMode="External" /><Relationship Id="rId9" Type="http://schemas.openxmlformats.org/officeDocument/2006/relationships/hyperlink" Target="https://podminky.urs.cz/item/CS_URS_2025_01/113154524" TargetMode="External" /><Relationship Id="rId10" Type="http://schemas.openxmlformats.org/officeDocument/2006/relationships/hyperlink" Target="https://podminky.urs.cz/item/CS_URS_2025_01/113154525" TargetMode="External" /><Relationship Id="rId11" Type="http://schemas.openxmlformats.org/officeDocument/2006/relationships/hyperlink" Target="https://podminky.urs.cz/item/CS_URS_2025_01/113202111" TargetMode="External" /><Relationship Id="rId12" Type="http://schemas.openxmlformats.org/officeDocument/2006/relationships/hyperlink" Target="https://podminky.urs.cz/item/CS_URS_2025_01/121151103" TargetMode="External" /><Relationship Id="rId13" Type="http://schemas.openxmlformats.org/officeDocument/2006/relationships/hyperlink" Target="https://podminky.urs.cz/item/CS_URS_2025_01/162251122" TargetMode="External" /><Relationship Id="rId14" Type="http://schemas.openxmlformats.org/officeDocument/2006/relationships/hyperlink" Target="https://podminky.urs.cz/item/CS_URS_2025_01/181111111" TargetMode="External" /><Relationship Id="rId15" Type="http://schemas.openxmlformats.org/officeDocument/2006/relationships/hyperlink" Target="https://podminky.urs.cz/item/CS_URS_2025_01/181351003" TargetMode="External" /><Relationship Id="rId16" Type="http://schemas.openxmlformats.org/officeDocument/2006/relationships/hyperlink" Target="https://podminky.urs.cz/item/CS_URS_2025_01/181411141" TargetMode="External" /><Relationship Id="rId17" Type="http://schemas.openxmlformats.org/officeDocument/2006/relationships/hyperlink" Target="https://podminky.urs.cz/item/CS_URS_2025_01/182303111" TargetMode="External" /><Relationship Id="rId18" Type="http://schemas.openxmlformats.org/officeDocument/2006/relationships/hyperlink" Target="https://podminky.urs.cz/item/CS_URS_2025_01/564851111" TargetMode="External" /><Relationship Id="rId19" Type="http://schemas.openxmlformats.org/officeDocument/2006/relationships/hyperlink" Target="https://podminky.urs.cz/item/CS_URS_2025_01/564861111" TargetMode="External" /><Relationship Id="rId20" Type="http://schemas.openxmlformats.org/officeDocument/2006/relationships/hyperlink" Target="https://podminky.urs.cz/item/CS_URS_2025_01/564871116" TargetMode="External" /><Relationship Id="rId21" Type="http://schemas.openxmlformats.org/officeDocument/2006/relationships/hyperlink" Target="https://podminky.urs.cz/item/CS_URS_2025_01/565145101" TargetMode="External" /><Relationship Id="rId22" Type="http://schemas.openxmlformats.org/officeDocument/2006/relationships/hyperlink" Target="https://podminky.urs.cz/item/CS_URS_2025_01/565155101" TargetMode="External" /><Relationship Id="rId23" Type="http://schemas.openxmlformats.org/officeDocument/2006/relationships/hyperlink" Target="https://podminky.urs.cz/item/CS_URS_2025_01/565211111" TargetMode="External" /><Relationship Id="rId24" Type="http://schemas.openxmlformats.org/officeDocument/2006/relationships/hyperlink" Target="https://podminky.urs.cz/item/CS_URS_2025_01/573111112" TargetMode="External" /><Relationship Id="rId25" Type="http://schemas.openxmlformats.org/officeDocument/2006/relationships/hyperlink" Target="https://podminky.urs.cz/item/CS_URS_2025_01/573211106" TargetMode="External" /><Relationship Id="rId26" Type="http://schemas.openxmlformats.org/officeDocument/2006/relationships/hyperlink" Target="https://podminky.urs.cz/item/CS_URS_2025_01/577134111" TargetMode="External" /><Relationship Id="rId27" Type="http://schemas.openxmlformats.org/officeDocument/2006/relationships/hyperlink" Target="https://podminky.urs.cz/item/CS_URS_2025_01/577155112" TargetMode="External" /><Relationship Id="rId28" Type="http://schemas.openxmlformats.org/officeDocument/2006/relationships/hyperlink" Target="https://podminky.urs.cz/item/CS_URS_2025_01/591111111" TargetMode="External" /><Relationship Id="rId29" Type="http://schemas.openxmlformats.org/officeDocument/2006/relationships/hyperlink" Target="https://podminky.urs.cz/item/CS_URS_2025_01/596211110" TargetMode="External" /><Relationship Id="rId30" Type="http://schemas.openxmlformats.org/officeDocument/2006/relationships/hyperlink" Target="https://podminky.urs.cz/item/CS_URS_2025_01/596212210" TargetMode="External" /><Relationship Id="rId31" Type="http://schemas.openxmlformats.org/officeDocument/2006/relationships/hyperlink" Target="https://podminky.urs.cz/item/CS_URS_2025_01/916111123" TargetMode="External" /><Relationship Id="rId32" Type="http://schemas.openxmlformats.org/officeDocument/2006/relationships/hyperlink" Target="https://podminky.urs.cz/item/CS_URS_2025_01/916131213" TargetMode="External" /><Relationship Id="rId33" Type="http://schemas.openxmlformats.org/officeDocument/2006/relationships/hyperlink" Target="https://podminky.urs.cz/item/CS_URS_2025_01/916241213" TargetMode="External" /><Relationship Id="rId34" Type="http://schemas.openxmlformats.org/officeDocument/2006/relationships/hyperlink" Target="https://podminky.urs.cz/item/CS_URS_2025_01/919112111" TargetMode="External" /><Relationship Id="rId35" Type="http://schemas.openxmlformats.org/officeDocument/2006/relationships/hyperlink" Target="https://podminky.urs.cz/item/CS_URS_2025_01/919112212" TargetMode="External" /><Relationship Id="rId36" Type="http://schemas.openxmlformats.org/officeDocument/2006/relationships/hyperlink" Target="https://podminky.urs.cz/item/CS_URS_2025_01/919121111" TargetMode="External" /><Relationship Id="rId37" Type="http://schemas.openxmlformats.org/officeDocument/2006/relationships/hyperlink" Target="https://podminky.urs.cz/item/CS_URS_2025_01/919735112" TargetMode="External" /><Relationship Id="rId38" Type="http://schemas.openxmlformats.org/officeDocument/2006/relationships/hyperlink" Target="https://podminky.urs.cz/item/CS_URS_2025_01/979021113" TargetMode="External" /><Relationship Id="rId39" Type="http://schemas.openxmlformats.org/officeDocument/2006/relationships/hyperlink" Target="https://podminky.urs.cz/item/CS_URS_2025_01/979051121" TargetMode="External" /><Relationship Id="rId40" Type="http://schemas.openxmlformats.org/officeDocument/2006/relationships/hyperlink" Target="https://podminky.urs.cz/item/CS_URS_2025_01/979071011" TargetMode="External" /><Relationship Id="rId41" Type="http://schemas.openxmlformats.org/officeDocument/2006/relationships/hyperlink" Target="https://podminky.urs.cz/item/CS_URS_2025_01/997221551" TargetMode="External" /><Relationship Id="rId42" Type="http://schemas.openxmlformats.org/officeDocument/2006/relationships/hyperlink" Target="https://podminky.urs.cz/item/CS_URS_2025_01/997221559" TargetMode="External" /><Relationship Id="rId43" Type="http://schemas.openxmlformats.org/officeDocument/2006/relationships/hyperlink" Target="https://podminky.urs.cz/item/CS_URS_2025_01/997221561" TargetMode="External" /><Relationship Id="rId44" Type="http://schemas.openxmlformats.org/officeDocument/2006/relationships/hyperlink" Target="https://podminky.urs.cz/item/CS_URS_2025_01/997221569" TargetMode="External" /><Relationship Id="rId45" Type="http://schemas.openxmlformats.org/officeDocument/2006/relationships/hyperlink" Target="https://podminky.urs.cz/item/CS_URS_2025_01/997221861" TargetMode="External" /><Relationship Id="rId46" Type="http://schemas.openxmlformats.org/officeDocument/2006/relationships/hyperlink" Target="https://podminky.urs.cz/item/CS_URS_2025_01/997221873" TargetMode="External" /><Relationship Id="rId47" Type="http://schemas.openxmlformats.org/officeDocument/2006/relationships/hyperlink" Target="https://podminky.urs.cz/item/CS_URS_2025_01/997221875" TargetMode="External" /><Relationship Id="rId48" Type="http://schemas.openxmlformats.org/officeDocument/2006/relationships/hyperlink" Target="https://podminky.urs.cz/item/CS_URS_2025_01/998225111" TargetMode="External" /><Relationship Id="rId49" Type="http://schemas.openxmlformats.org/officeDocument/2006/relationships/hyperlink" Target="https://podminky.urs.cz/item/CS_URS_2025_01/998225191" TargetMode="External" /><Relationship Id="rId50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27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32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34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35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36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37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38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39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40</v>
      </c>
      <c r="E29" s="50"/>
      <c r="F29" s="35" t="s">
        <v>41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42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43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44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45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46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47</v>
      </c>
      <c r="U35" s="57"/>
      <c r="V35" s="57"/>
      <c r="W35" s="57"/>
      <c r="X35" s="59" t="s">
        <v>48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49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2025/032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UHERSKÝ BROD, OPRAVA STOK UL. HRADIŠŤSKÁ, U SBORU, NERUDOVA, NAARDENSKÁ, SEICHERTOVA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Uherský Brod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20. 4. 2025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50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33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51</v>
      </c>
      <c r="D52" s="90"/>
      <c r="E52" s="90"/>
      <c r="F52" s="90"/>
      <c r="G52" s="90"/>
      <c r="H52" s="91"/>
      <c r="I52" s="92" t="s">
        <v>52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53</v>
      </c>
      <c r="AH52" s="90"/>
      <c r="AI52" s="90"/>
      <c r="AJ52" s="90"/>
      <c r="AK52" s="90"/>
      <c r="AL52" s="90"/>
      <c r="AM52" s="90"/>
      <c r="AN52" s="92" t="s">
        <v>54</v>
      </c>
      <c r="AO52" s="90"/>
      <c r="AP52" s="90"/>
      <c r="AQ52" s="94" t="s">
        <v>55</v>
      </c>
      <c r="AR52" s="47"/>
      <c r="AS52" s="95" t="s">
        <v>56</v>
      </c>
      <c r="AT52" s="96" t="s">
        <v>57</v>
      </c>
      <c r="AU52" s="96" t="s">
        <v>58</v>
      </c>
      <c r="AV52" s="96" t="s">
        <v>59</v>
      </c>
      <c r="AW52" s="96" t="s">
        <v>60</v>
      </c>
      <c r="AX52" s="96" t="s">
        <v>61</v>
      </c>
      <c r="AY52" s="96" t="s">
        <v>62</v>
      </c>
      <c r="AZ52" s="96" t="s">
        <v>63</v>
      </c>
      <c r="BA52" s="96" t="s">
        <v>64</v>
      </c>
      <c r="BB52" s="96" t="s">
        <v>65</v>
      </c>
      <c r="BC52" s="96" t="s">
        <v>66</v>
      </c>
      <c r="BD52" s="97" t="s">
        <v>67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68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ROUND(AG55+SUM(AG60:AG63),2)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ROUND(AS55+SUM(AS60:AS63),2)</f>
        <v>0</v>
      </c>
      <c r="AT54" s="109">
        <f>ROUND(SUM(AV54:AW54),2)</f>
        <v>0</v>
      </c>
      <c r="AU54" s="110">
        <f>ROUND(AU55+SUM(AU60:AU63),5)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ROUND(AZ55+SUM(AZ60:AZ63),2)</f>
        <v>0</v>
      </c>
      <c r="BA54" s="109">
        <f>ROUND(BA55+SUM(BA60:BA63),2)</f>
        <v>0</v>
      </c>
      <c r="BB54" s="109">
        <f>ROUND(BB55+SUM(BB60:BB63),2)</f>
        <v>0</v>
      </c>
      <c r="BC54" s="109">
        <f>ROUND(BC55+SUM(BC60:BC63),2)</f>
        <v>0</v>
      </c>
      <c r="BD54" s="111">
        <f>ROUND(BD55+SUM(BD60:BD63),2)</f>
        <v>0</v>
      </c>
      <c r="BE54" s="6"/>
      <c r="BS54" s="112" t="s">
        <v>69</v>
      </c>
      <c r="BT54" s="112" t="s">
        <v>70</v>
      </c>
      <c r="BU54" s="113" t="s">
        <v>71</v>
      </c>
      <c r="BV54" s="112" t="s">
        <v>72</v>
      </c>
      <c r="BW54" s="112" t="s">
        <v>5</v>
      </c>
      <c r="BX54" s="112" t="s">
        <v>73</v>
      </c>
      <c r="CL54" s="112" t="s">
        <v>19</v>
      </c>
    </row>
    <row r="55" s="7" customFormat="1" ht="16.5" customHeight="1">
      <c r="A55" s="7"/>
      <c r="B55" s="114"/>
      <c r="C55" s="115"/>
      <c r="D55" s="116" t="s">
        <v>74</v>
      </c>
      <c r="E55" s="116"/>
      <c r="F55" s="116"/>
      <c r="G55" s="116"/>
      <c r="H55" s="116"/>
      <c r="I55" s="117"/>
      <c r="J55" s="116" t="s">
        <v>75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ROUND(SUM(AG56:AG59),2)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76</v>
      </c>
      <c r="AR55" s="121"/>
      <c r="AS55" s="122">
        <f>ROUND(SUM(AS56:AS59),2)</f>
        <v>0</v>
      </c>
      <c r="AT55" s="123">
        <f>ROUND(SUM(AV55:AW55),2)</f>
        <v>0</v>
      </c>
      <c r="AU55" s="124">
        <f>ROUND(SUM(AU56:AU59),5)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ROUND(SUM(AZ56:AZ59),2)</f>
        <v>0</v>
      </c>
      <c r="BA55" s="123">
        <f>ROUND(SUM(BA56:BA59),2)</f>
        <v>0</v>
      </c>
      <c r="BB55" s="123">
        <f>ROUND(SUM(BB56:BB59),2)</f>
        <v>0</v>
      </c>
      <c r="BC55" s="123">
        <f>ROUND(SUM(BC56:BC59),2)</f>
        <v>0</v>
      </c>
      <c r="BD55" s="125">
        <f>ROUND(SUM(BD56:BD59),2)</f>
        <v>0</v>
      </c>
      <c r="BE55" s="7"/>
      <c r="BS55" s="126" t="s">
        <v>69</v>
      </c>
      <c r="BT55" s="126" t="s">
        <v>77</v>
      </c>
      <c r="BU55" s="126" t="s">
        <v>71</v>
      </c>
      <c r="BV55" s="126" t="s">
        <v>72</v>
      </c>
      <c r="BW55" s="126" t="s">
        <v>78</v>
      </c>
      <c r="BX55" s="126" t="s">
        <v>5</v>
      </c>
      <c r="CL55" s="126" t="s">
        <v>19</v>
      </c>
      <c r="CM55" s="126" t="s">
        <v>79</v>
      </c>
    </row>
    <row r="56" s="4" customFormat="1" ht="16.5" customHeight="1">
      <c r="A56" s="127" t="s">
        <v>80</v>
      </c>
      <c r="B56" s="66"/>
      <c r="C56" s="128"/>
      <c r="D56" s="128"/>
      <c r="E56" s="129" t="s">
        <v>81</v>
      </c>
      <c r="F56" s="129"/>
      <c r="G56" s="129"/>
      <c r="H56" s="129"/>
      <c r="I56" s="129"/>
      <c r="J56" s="128"/>
      <c r="K56" s="129" t="s">
        <v>82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'001.001 - Stoka Cl'!J32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83</v>
      </c>
      <c r="AR56" s="68"/>
      <c r="AS56" s="132">
        <v>0</v>
      </c>
      <c r="AT56" s="133">
        <f>ROUND(SUM(AV56:AW56),2)</f>
        <v>0</v>
      </c>
      <c r="AU56" s="134">
        <f>'001.001 - Stoka Cl'!P93</f>
        <v>0</v>
      </c>
      <c r="AV56" s="133">
        <f>'001.001 - Stoka Cl'!J35</f>
        <v>0</v>
      </c>
      <c r="AW56" s="133">
        <f>'001.001 - Stoka Cl'!J36</f>
        <v>0</v>
      </c>
      <c r="AX56" s="133">
        <f>'001.001 - Stoka Cl'!J37</f>
        <v>0</v>
      </c>
      <c r="AY56" s="133">
        <f>'001.001 - Stoka Cl'!J38</f>
        <v>0</v>
      </c>
      <c r="AZ56" s="133">
        <f>'001.001 - Stoka Cl'!F35</f>
        <v>0</v>
      </c>
      <c r="BA56" s="133">
        <f>'001.001 - Stoka Cl'!F36</f>
        <v>0</v>
      </c>
      <c r="BB56" s="133">
        <f>'001.001 - Stoka Cl'!F37</f>
        <v>0</v>
      </c>
      <c r="BC56" s="133">
        <f>'001.001 - Stoka Cl'!F38</f>
        <v>0</v>
      </c>
      <c r="BD56" s="135">
        <f>'001.001 - Stoka Cl'!F39</f>
        <v>0</v>
      </c>
      <c r="BE56" s="4"/>
      <c r="BT56" s="136" t="s">
        <v>79</v>
      </c>
      <c r="BV56" s="136" t="s">
        <v>72</v>
      </c>
      <c r="BW56" s="136" t="s">
        <v>84</v>
      </c>
      <c r="BX56" s="136" t="s">
        <v>78</v>
      </c>
      <c r="CL56" s="136" t="s">
        <v>19</v>
      </c>
    </row>
    <row r="57" s="4" customFormat="1" ht="16.5" customHeight="1">
      <c r="A57" s="127" t="s">
        <v>80</v>
      </c>
      <c r="B57" s="66"/>
      <c r="C57" s="128"/>
      <c r="D57" s="128"/>
      <c r="E57" s="129" t="s">
        <v>85</v>
      </c>
      <c r="F57" s="129"/>
      <c r="G57" s="129"/>
      <c r="H57" s="129"/>
      <c r="I57" s="129"/>
      <c r="J57" s="128"/>
      <c r="K57" s="129" t="s">
        <v>86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'001.002 - Stoka Cl, Cl6'!J32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83</v>
      </c>
      <c r="AR57" s="68"/>
      <c r="AS57" s="132">
        <v>0</v>
      </c>
      <c r="AT57" s="133">
        <f>ROUND(SUM(AV57:AW57),2)</f>
        <v>0</v>
      </c>
      <c r="AU57" s="134">
        <f>'001.002 - Stoka Cl, Cl6'!P93</f>
        <v>0</v>
      </c>
      <c r="AV57" s="133">
        <f>'001.002 - Stoka Cl, Cl6'!J35</f>
        <v>0</v>
      </c>
      <c r="AW57" s="133">
        <f>'001.002 - Stoka Cl, Cl6'!J36</f>
        <v>0</v>
      </c>
      <c r="AX57" s="133">
        <f>'001.002 - Stoka Cl, Cl6'!J37</f>
        <v>0</v>
      </c>
      <c r="AY57" s="133">
        <f>'001.002 - Stoka Cl, Cl6'!J38</f>
        <v>0</v>
      </c>
      <c r="AZ57" s="133">
        <f>'001.002 - Stoka Cl, Cl6'!F35</f>
        <v>0</v>
      </c>
      <c r="BA57" s="133">
        <f>'001.002 - Stoka Cl, Cl6'!F36</f>
        <v>0</v>
      </c>
      <c r="BB57" s="133">
        <f>'001.002 - Stoka Cl, Cl6'!F37</f>
        <v>0</v>
      </c>
      <c r="BC57" s="133">
        <f>'001.002 - Stoka Cl, Cl6'!F38</f>
        <v>0</v>
      </c>
      <c r="BD57" s="135">
        <f>'001.002 - Stoka Cl, Cl6'!F39</f>
        <v>0</v>
      </c>
      <c r="BE57" s="4"/>
      <c r="BT57" s="136" t="s">
        <v>79</v>
      </c>
      <c r="BV57" s="136" t="s">
        <v>72</v>
      </c>
      <c r="BW57" s="136" t="s">
        <v>87</v>
      </c>
      <c r="BX57" s="136" t="s">
        <v>78</v>
      </c>
      <c r="CL57" s="136" t="s">
        <v>19</v>
      </c>
    </row>
    <row r="58" s="4" customFormat="1" ht="16.5" customHeight="1">
      <c r="A58" s="127" t="s">
        <v>80</v>
      </c>
      <c r="B58" s="66"/>
      <c r="C58" s="128"/>
      <c r="D58" s="128"/>
      <c r="E58" s="129" t="s">
        <v>88</v>
      </c>
      <c r="F58" s="129"/>
      <c r="G58" s="129"/>
      <c r="H58" s="129"/>
      <c r="I58" s="129"/>
      <c r="J58" s="128"/>
      <c r="K58" s="129" t="s">
        <v>89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'001.003 - Stoka Cl4'!J32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83</v>
      </c>
      <c r="AR58" s="68"/>
      <c r="AS58" s="132">
        <v>0</v>
      </c>
      <c r="AT58" s="133">
        <f>ROUND(SUM(AV58:AW58),2)</f>
        <v>0</v>
      </c>
      <c r="AU58" s="134">
        <f>'001.003 - Stoka Cl4'!P93</f>
        <v>0</v>
      </c>
      <c r="AV58" s="133">
        <f>'001.003 - Stoka Cl4'!J35</f>
        <v>0</v>
      </c>
      <c r="AW58" s="133">
        <f>'001.003 - Stoka Cl4'!J36</f>
        <v>0</v>
      </c>
      <c r="AX58" s="133">
        <f>'001.003 - Stoka Cl4'!J37</f>
        <v>0</v>
      </c>
      <c r="AY58" s="133">
        <f>'001.003 - Stoka Cl4'!J38</f>
        <v>0</v>
      </c>
      <c r="AZ58" s="133">
        <f>'001.003 - Stoka Cl4'!F35</f>
        <v>0</v>
      </c>
      <c r="BA58" s="133">
        <f>'001.003 - Stoka Cl4'!F36</f>
        <v>0</v>
      </c>
      <c r="BB58" s="133">
        <f>'001.003 - Stoka Cl4'!F37</f>
        <v>0</v>
      </c>
      <c r="BC58" s="133">
        <f>'001.003 - Stoka Cl4'!F38</f>
        <v>0</v>
      </c>
      <c r="BD58" s="135">
        <f>'001.003 - Stoka Cl4'!F39</f>
        <v>0</v>
      </c>
      <c r="BE58" s="4"/>
      <c r="BT58" s="136" t="s">
        <v>79</v>
      </c>
      <c r="BV58" s="136" t="s">
        <v>72</v>
      </c>
      <c r="BW58" s="136" t="s">
        <v>90</v>
      </c>
      <c r="BX58" s="136" t="s">
        <v>78</v>
      </c>
      <c r="CL58" s="136" t="s">
        <v>19</v>
      </c>
    </row>
    <row r="59" s="4" customFormat="1" ht="16.5" customHeight="1">
      <c r="A59" s="127" t="s">
        <v>80</v>
      </c>
      <c r="B59" s="66"/>
      <c r="C59" s="128"/>
      <c r="D59" s="128"/>
      <c r="E59" s="129" t="s">
        <v>91</v>
      </c>
      <c r="F59" s="129"/>
      <c r="G59" s="129"/>
      <c r="H59" s="129"/>
      <c r="I59" s="129"/>
      <c r="J59" s="128"/>
      <c r="K59" s="129" t="s">
        <v>92</v>
      </c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0">
        <f>'001.004 - Stoka Cl2, Cl2a...'!J32</f>
        <v>0</v>
      </c>
      <c r="AH59" s="128"/>
      <c r="AI59" s="128"/>
      <c r="AJ59" s="128"/>
      <c r="AK59" s="128"/>
      <c r="AL59" s="128"/>
      <c r="AM59" s="128"/>
      <c r="AN59" s="130">
        <f>SUM(AG59,AT59)</f>
        <v>0</v>
      </c>
      <c r="AO59" s="128"/>
      <c r="AP59" s="128"/>
      <c r="AQ59" s="131" t="s">
        <v>83</v>
      </c>
      <c r="AR59" s="68"/>
      <c r="AS59" s="132">
        <v>0</v>
      </c>
      <c r="AT59" s="133">
        <f>ROUND(SUM(AV59:AW59),2)</f>
        <v>0</v>
      </c>
      <c r="AU59" s="134">
        <f>'001.004 - Stoka Cl2, Cl2a...'!P93</f>
        <v>0</v>
      </c>
      <c r="AV59" s="133">
        <f>'001.004 - Stoka Cl2, Cl2a...'!J35</f>
        <v>0</v>
      </c>
      <c r="AW59" s="133">
        <f>'001.004 - Stoka Cl2, Cl2a...'!J36</f>
        <v>0</v>
      </c>
      <c r="AX59" s="133">
        <f>'001.004 - Stoka Cl2, Cl2a...'!J37</f>
        <v>0</v>
      </c>
      <c r="AY59" s="133">
        <f>'001.004 - Stoka Cl2, Cl2a...'!J38</f>
        <v>0</v>
      </c>
      <c r="AZ59" s="133">
        <f>'001.004 - Stoka Cl2, Cl2a...'!F35</f>
        <v>0</v>
      </c>
      <c r="BA59" s="133">
        <f>'001.004 - Stoka Cl2, Cl2a...'!F36</f>
        <v>0</v>
      </c>
      <c r="BB59" s="133">
        <f>'001.004 - Stoka Cl2, Cl2a...'!F37</f>
        <v>0</v>
      </c>
      <c r="BC59" s="133">
        <f>'001.004 - Stoka Cl2, Cl2a...'!F38</f>
        <v>0</v>
      </c>
      <c r="BD59" s="135">
        <f>'001.004 - Stoka Cl2, Cl2a...'!F39</f>
        <v>0</v>
      </c>
      <c r="BE59" s="4"/>
      <c r="BT59" s="136" t="s">
        <v>79</v>
      </c>
      <c r="BV59" s="136" t="s">
        <v>72</v>
      </c>
      <c r="BW59" s="136" t="s">
        <v>93</v>
      </c>
      <c r="BX59" s="136" t="s">
        <v>78</v>
      </c>
      <c r="CL59" s="136" t="s">
        <v>19</v>
      </c>
    </row>
    <row r="60" s="7" customFormat="1" ht="16.5" customHeight="1">
      <c r="A60" s="127" t="s">
        <v>80</v>
      </c>
      <c r="B60" s="114"/>
      <c r="C60" s="115"/>
      <c r="D60" s="116" t="s">
        <v>94</v>
      </c>
      <c r="E60" s="116"/>
      <c r="F60" s="116"/>
      <c r="G60" s="116"/>
      <c r="H60" s="116"/>
      <c r="I60" s="117"/>
      <c r="J60" s="116" t="s">
        <v>95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9">
        <f>'002 - Přepojení přípojek'!J30</f>
        <v>0</v>
      </c>
      <c r="AH60" s="117"/>
      <c r="AI60" s="117"/>
      <c r="AJ60" s="117"/>
      <c r="AK60" s="117"/>
      <c r="AL60" s="117"/>
      <c r="AM60" s="117"/>
      <c r="AN60" s="119">
        <f>SUM(AG60,AT60)</f>
        <v>0</v>
      </c>
      <c r="AO60" s="117"/>
      <c r="AP60" s="117"/>
      <c r="AQ60" s="120" t="s">
        <v>76</v>
      </c>
      <c r="AR60" s="121"/>
      <c r="AS60" s="122">
        <v>0</v>
      </c>
      <c r="AT60" s="123">
        <f>ROUND(SUM(AV60:AW60),2)</f>
        <v>0</v>
      </c>
      <c r="AU60" s="124">
        <f>'002 - Přepojení přípojek'!P85</f>
        <v>0</v>
      </c>
      <c r="AV60" s="123">
        <f>'002 - Přepojení přípojek'!J33</f>
        <v>0</v>
      </c>
      <c r="AW60" s="123">
        <f>'002 - Přepojení přípojek'!J34</f>
        <v>0</v>
      </c>
      <c r="AX60" s="123">
        <f>'002 - Přepojení přípojek'!J35</f>
        <v>0</v>
      </c>
      <c r="AY60" s="123">
        <f>'002 - Přepojení přípojek'!J36</f>
        <v>0</v>
      </c>
      <c r="AZ60" s="123">
        <f>'002 - Přepojení přípojek'!F33</f>
        <v>0</v>
      </c>
      <c r="BA60" s="123">
        <f>'002 - Přepojení přípojek'!F34</f>
        <v>0</v>
      </c>
      <c r="BB60" s="123">
        <f>'002 - Přepojení přípojek'!F35</f>
        <v>0</v>
      </c>
      <c r="BC60" s="123">
        <f>'002 - Přepojení přípojek'!F36</f>
        <v>0</v>
      </c>
      <c r="BD60" s="125">
        <f>'002 - Přepojení přípojek'!F37</f>
        <v>0</v>
      </c>
      <c r="BE60" s="7"/>
      <c r="BT60" s="126" t="s">
        <v>77</v>
      </c>
      <c r="BV60" s="126" t="s">
        <v>72</v>
      </c>
      <c r="BW60" s="126" t="s">
        <v>96</v>
      </c>
      <c r="BX60" s="126" t="s">
        <v>5</v>
      </c>
      <c r="CL60" s="126" t="s">
        <v>19</v>
      </c>
      <c r="CM60" s="126" t="s">
        <v>79</v>
      </c>
    </row>
    <row r="61" s="7" customFormat="1" ht="16.5" customHeight="1">
      <c r="A61" s="127" t="s">
        <v>80</v>
      </c>
      <c r="B61" s="114"/>
      <c r="C61" s="115"/>
      <c r="D61" s="116" t="s">
        <v>97</v>
      </c>
      <c r="E61" s="116"/>
      <c r="F61" s="116"/>
      <c r="G61" s="116"/>
      <c r="H61" s="116"/>
      <c r="I61" s="117"/>
      <c r="J61" s="116" t="s">
        <v>98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9">
        <f>'003 - Napojení nových uli...'!J30</f>
        <v>0</v>
      </c>
      <c r="AH61" s="117"/>
      <c r="AI61" s="117"/>
      <c r="AJ61" s="117"/>
      <c r="AK61" s="117"/>
      <c r="AL61" s="117"/>
      <c r="AM61" s="117"/>
      <c r="AN61" s="119">
        <f>SUM(AG61,AT61)</f>
        <v>0</v>
      </c>
      <c r="AO61" s="117"/>
      <c r="AP61" s="117"/>
      <c r="AQ61" s="120" t="s">
        <v>76</v>
      </c>
      <c r="AR61" s="121"/>
      <c r="AS61" s="122">
        <v>0</v>
      </c>
      <c r="AT61" s="123">
        <f>ROUND(SUM(AV61:AW61),2)</f>
        <v>0</v>
      </c>
      <c r="AU61" s="124">
        <f>'003 - Napojení nových uli...'!P87</f>
        <v>0</v>
      </c>
      <c r="AV61" s="123">
        <f>'003 - Napojení nových uli...'!J33</f>
        <v>0</v>
      </c>
      <c r="AW61" s="123">
        <f>'003 - Napojení nových uli...'!J34</f>
        <v>0</v>
      </c>
      <c r="AX61" s="123">
        <f>'003 - Napojení nových uli...'!J35</f>
        <v>0</v>
      </c>
      <c r="AY61" s="123">
        <f>'003 - Napojení nových uli...'!J36</f>
        <v>0</v>
      </c>
      <c r="AZ61" s="123">
        <f>'003 - Napojení nových uli...'!F33</f>
        <v>0</v>
      </c>
      <c r="BA61" s="123">
        <f>'003 - Napojení nových uli...'!F34</f>
        <v>0</v>
      </c>
      <c r="BB61" s="123">
        <f>'003 - Napojení nových uli...'!F35</f>
        <v>0</v>
      </c>
      <c r="BC61" s="123">
        <f>'003 - Napojení nových uli...'!F36</f>
        <v>0</v>
      </c>
      <c r="BD61" s="125">
        <f>'003 - Napojení nových uli...'!F37</f>
        <v>0</v>
      </c>
      <c r="BE61" s="7"/>
      <c r="BT61" s="126" t="s">
        <v>77</v>
      </c>
      <c r="BV61" s="126" t="s">
        <v>72</v>
      </c>
      <c r="BW61" s="126" t="s">
        <v>99</v>
      </c>
      <c r="BX61" s="126" t="s">
        <v>5</v>
      </c>
      <c r="CL61" s="126" t="s">
        <v>19</v>
      </c>
      <c r="CM61" s="126" t="s">
        <v>79</v>
      </c>
    </row>
    <row r="62" s="7" customFormat="1" ht="16.5" customHeight="1">
      <c r="A62" s="127" t="s">
        <v>80</v>
      </c>
      <c r="B62" s="114"/>
      <c r="C62" s="115"/>
      <c r="D62" s="116" t="s">
        <v>100</v>
      </c>
      <c r="E62" s="116"/>
      <c r="F62" s="116"/>
      <c r="G62" s="116"/>
      <c r="H62" s="116"/>
      <c r="I62" s="117"/>
      <c r="J62" s="116" t="s">
        <v>101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9">
        <f>'004 - Rozebrání a obnova ...'!J30</f>
        <v>0</v>
      </c>
      <c r="AH62" s="117"/>
      <c r="AI62" s="117"/>
      <c r="AJ62" s="117"/>
      <c r="AK62" s="117"/>
      <c r="AL62" s="117"/>
      <c r="AM62" s="117"/>
      <c r="AN62" s="119">
        <f>SUM(AG62,AT62)</f>
        <v>0</v>
      </c>
      <c r="AO62" s="117"/>
      <c r="AP62" s="117"/>
      <c r="AQ62" s="120" t="s">
        <v>76</v>
      </c>
      <c r="AR62" s="121"/>
      <c r="AS62" s="122">
        <v>0</v>
      </c>
      <c r="AT62" s="123">
        <f>ROUND(SUM(AV62:AW62),2)</f>
        <v>0</v>
      </c>
      <c r="AU62" s="124">
        <f>'004 - Rozebrání a obnova ...'!P85</f>
        <v>0</v>
      </c>
      <c r="AV62" s="123">
        <f>'004 - Rozebrání a obnova ...'!J33</f>
        <v>0</v>
      </c>
      <c r="AW62" s="123">
        <f>'004 - Rozebrání a obnova ...'!J34</f>
        <v>0</v>
      </c>
      <c r="AX62" s="123">
        <f>'004 - Rozebrání a obnova ...'!J35</f>
        <v>0</v>
      </c>
      <c r="AY62" s="123">
        <f>'004 - Rozebrání a obnova ...'!J36</f>
        <v>0</v>
      </c>
      <c r="AZ62" s="123">
        <f>'004 - Rozebrání a obnova ...'!F33</f>
        <v>0</v>
      </c>
      <c r="BA62" s="123">
        <f>'004 - Rozebrání a obnova ...'!F34</f>
        <v>0</v>
      </c>
      <c r="BB62" s="123">
        <f>'004 - Rozebrání a obnova ...'!F35</f>
        <v>0</v>
      </c>
      <c r="BC62" s="123">
        <f>'004 - Rozebrání a obnova ...'!F36</f>
        <v>0</v>
      </c>
      <c r="BD62" s="125">
        <f>'004 - Rozebrání a obnova ...'!F37</f>
        <v>0</v>
      </c>
      <c r="BE62" s="7"/>
      <c r="BT62" s="126" t="s">
        <v>77</v>
      </c>
      <c r="BV62" s="126" t="s">
        <v>72</v>
      </c>
      <c r="BW62" s="126" t="s">
        <v>102</v>
      </c>
      <c r="BX62" s="126" t="s">
        <v>5</v>
      </c>
      <c r="CL62" s="126" t="s">
        <v>19</v>
      </c>
      <c r="CM62" s="126" t="s">
        <v>79</v>
      </c>
    </row>
    <row r="63" s="7" customFormat="1" ht="16.5" customHeight="1">
      <c r="A63" s="127" t="s">
        <v>80</v>
      </c>
      <c r="B63" s="114"/>
      <c r="C63" s="115"/>
      <c r="D63" s="116" t="s">
        <v>103</v>
      </c>
      <c r="E63" s="116"/>
      <c r="F63" s="116"/>
      <c r="G63" s="116"/>
      <c r="H63" s="116"/>
      <c r="I63" s="117"/>
      <c r="J63" s="116" t="s">
        <v>104</v>
      </c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9">
        <f>'OVN - Ostatní a vedlejší ...'!J30</f>
        <v>0</v>
      </c>
      <c r="AH63" s="117"/>
      <c r="AI63" s="117"/>
      <c r="AJ63" s="117"/>
      <c r="AK63" s="117"/>
      <c r="AL63" s="117"/>
      <c r="AM63" s="117"/>
      <c r="AN63" s="119">
        <f>SUM(AG63,AT63)</f>
        <v>0</v>
      </c>
      <c r="AO63" s="117"/>
      <c r="AP63" s="117"/>
      <c r="AQ63" s="120" t="s">
        <v>76</v>
      </c>
      <c r="AR63" s="121"/>
      <c r="AS63" s="137">
        <v>0</v>
      </c>
      <c r="AT63" s="138">
        <f>ROUND(SUM(AV63:AW63),2)</f>
        <v>0</v>
      </c>
      <c r="AU63" s="139">
        <f>'OVN - Ostatní a vedlejší ...'!P80</f>
        <v>0</v>
      </c>
      <c r="AV63" s="138">
        <f>'OVN - Ostatní a vedlejší ...'!J33</f>
        <v>0</v>
      </c>
      <c r="AW63" s="138">
        <f>'OVN - Ostatní a vedlejší ...'!J34</f>
        <v>0</v>
      </c>
      <c r="AX63" s="138">
        <f>'OVN - Ostatní a vedlejší ...'!J35</f>
        <v>0</v>
      </c>
      <c r="AY63" s="138">
        <f>'OVN - Ostatní a vedlejší ...'!J36</f>
        <v>0</v>
      </c>
      <c r="AZ63" s="138">
        <f>'OVN - Ostatní a vedlejší ...'!F33</f>
        <v>0</v>
      </c>
      <c r="BA63" s="138">
        <f>'OVN - Ostatní a vedlejší ...'!F34</f>
        <v>0</v>
      </c>
      <c r="BB63" s="138">
        <f>'OVN - Ostatní a vedlejší ...'!F35</f>
        <v>0</v>
      </c>
      <c r="BC63" s="138">
        <f>'OVN - Ostatní a vedlejší ...'!F36</f>
        <v>0</v>
      </c>
      <c r="BD63" s="140">
        <f>'OVN - Ostatní a vedlejší ...'!F37</f>
        <v>0</v>
      </c>
      <c r="BE63" s="7"/>
      <c r="BT63" s="126" t="s">
        <v>77</v>
      </c>
      <c r="BV63" s="126" t="s">
        <v>72</v>
      </c>
      <c r="BW63" s="126" t="s">
        <v>105</v>
      </c>
      <c r="BX63" s="126" t="s">
        <v>5</v>
      </c>
      <c r="CL63" s="126" t="s">
        <v>19</v>
      </c>
      <c r="CM63" s="126" t="s">
        <v>79</v>
      </c>
    </row>
    <row r="64" s="2" customFormat="1" ht="30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7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47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</sheetData>
  <sheetProtection sheet="1" formatColumns="0" formatRows="0" objects="1" scenarios="1" spinCount="100000" saltValue="sIRg6ZdG10iHd4rNo1Hbg7t5bPO5U3CYJgbTelfYhNkPW4dlua4eutckzmZqqihwvdq26OtVt7ZBUEN1Eeo2nQ==" hashValue="cw9xX551qCFN1eWGmCREMRzVAdPnWuv+SBVvMNSRYnX5lTKX7jKuXO3D9Cm4x+i8kJd3tP0IUAdRRgxA6kB/oA==" algorithmName="SHA-512" password="CC51"/>
  <mergeCells count="74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001.001 - Stoka Cl'!C2" display="/"/>
    <hyperlink ref="A57" location="'001.002 - Stoka Cl, Cl6'!C2" display="/"/>
    <hyperlink ref="A58" location="'001.003 - Stoka Cl4'!C2" display="/"/>
    <hyperlink ref="A59" location="'001.004 - Stoka Cl2, Cl2a...'!C2" display="/"/>
    <hyperlink ref="A60" location="'002 - Přepojení přípojek'!C2" display="/"/>
    <hyperlink ref="A61" location="'003 - Napojení nových uli...'!C2" display="/"/>
    <hyperlink ref="A62" location="'004 - Rozebrání a obnova ...'!C2" display="/"/>
    <hyperlink ref="A63" location="'OVN - Ostatní a vedlejš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6" customWidth="1"/>
    <col min="2" max="2" width="1.667969" style="296" customWidth="1"/>
    <col min="3" max="4" width="5" style="296" customWidth="1"/>
    <col min="5" max="5" width="11.66016" style="296" customWidth="1"/>
    <col min="6" max="6" width="9.160156" style="296" customWidth="1"/>
    <col min="7" max="7" width="5" style="296" customWidth="1"/>
    <col min="8" max="8" width="77.83203" style="296" customWidth="1"/>
    <col min="9" max="10" width="20" style="296" customWidth="1"/>
    <col min="11" max="11" width="1.667969" style="296" customWidth="1"/>
  </cols>
  <sheetData>
    <row r="1" s="1" customFormat="1" ht="37.5" customHeight="1"/>
    <row r="2" s="1" customFormat="1" ht="7.5" customHeight="1">
      <c r="B2" s="297"/>
      <c r="C2" s="298"/>
      <c r="D2" s="298"/>
      <c r="E2" s="298"/>
      <c r="F2" s="298"/>
      <c r="G2" s="298"/>
      <c r="H2" s="298"/>
      <c r="I2" s="298"/>
      <c r="J2" s="298"/>
      <c r="K2" s="299"/>
    </row>
    <row r="3" s="17" customFormat="1" ht="45" customHeight="1">
      <c r="B3" s="300"/>
      <c r="C3" s="301" t="s">
        <v>1549</v>
      </c>
      <c r="D3" s="301"/>
      <c r="E3" s="301"/>
      <c r="F3" s="301"/>
      <c r="G3" s="301"/>
      <c r="H3" s="301"/>
      <c r="I3" s="301"/>
      <c r="J3" s="301"/>
      <c r="K3" s="302"/>
    </row>
    <row r="4" s="1" customFormat="1" ht="25.5" customHeight="1">
      <c r="B4" s="303"/>
      <c r="C4" s="304" t="s">
        <v>1550</v>
      </c>
      <c r="D4" s="304"/>
      <c r="E4" s="304"/>
      <c r="F4" s="304"/>
      <c r="G4" s="304"/>
      <c r="H4" s="304"/>
      <c r="I4" s="304"/>
      <c r="J4" s="304"/>
      <c r="K4" s="305"/>
    </row>
    <row r="5" s="1" customFormat="1" ht="5.25" customHeight="1">
      <c r="B5" s="303"/>
      <c r="C5" s="306"/>
      <c r="D5" s="306"/>
      <c r="E5" s="306"/>
      <c r="F5" s="306"/>
      <c r="G5" s="306"/>
      <c r="H5" s="306"/>
      <c r="I5" s="306"/>
      <c r="J5" s="306"/>
      <c r="K5" s="305"/>
    </row>
    <row r="6" s="1" customFormat="1" ht="15" customHeight="1">
      <c r="B6" s="303"/>
      <c r="C6" s="307" t="s">
        <v>1551</v>
      </c>
      <c r="D6" s="307"/>
      <c r="E6" s="307"/>
      <c r="F6" s="307"/>
      <c r="G6" s="307"/>
      <c r="H6" s="307"/>
      <c r="I6" s="307"/>
      <c r="J6" s="307"/>
      <c r="K6" s="305"/>
    </row>
    <row r="7" s="1" customFormat="1" ht="15" customHeight="1">
      <c r="B7" s="308"/>
      <c r="C7" s="307" t="s">
        <v>1552</v>
      </c>
      <c r="D7" s="307"/>
      <c r="E7" s="307"/>
      <c r="F7" s="307"/>
      <c r="G7" s="307"/>
      <c r="H7" s="307"/>
      <c r="I7" s="307"/>
      <c r="J7" s="307"/>
      <c r="K7" s="305"/>
    </row>
    <row r="8" s="1" customFormat="1" ht="12.75" customHeight="1">
      <c r="B8" s="308"/>
      <c r="C8" s="307"/>
      <c r="D8" s="307"/>
      <c r="E8" s="307"/>
      <c r="F8" s="307"/>
      <c r="G8" s="307"/>
      <c r="H8" s="307"/>
      <c r="I8" s="307"/>
      <c r="J8" s="307"/>
      <c r="K8" s="305"/>
    </row>
    <row r="9" s="1" customFormat="1" ht="15" customHeight="1">
      <c r="B9" s="308"/>
      <c r="C9" s="307" t="s">
        <v>1553</v>
      </c>
      <c r="D9" s="307"/>
      <c r="E9" s="307"/>
      <c r="F9" s="307"/>
      <c r="G9" s="307"/>
      <c r="H9" s="307"/>
      <c r="I9" s="307"/>
      <c r="J9" s="307"/>
      <c r="K9" s="305"/>
    </row>
    <row r="10" s="1" customFormat="1" ht="15" customHeight="1">
      <c r="B10" s="308"/>
      <c r="C10" s="307"/>
      <c r="D10" s="307" t="s">
        <v>1554</v>
      </c>
      <c r="E10" s="307"/>
      <c r="F10" s="307"/>
      <c r="G10" s="307"/>
      <c r="H10" s="307"/>
      <c r="I10" s="307"/>
      <c r="J10" s="307"/>
      <c r="K10" s="305"/>
    </row>
    <row r="11" s="1" customFormat="1" ht="15" customHeight="1">
      <c r="B11" s="308"/>
      <c r="C11" s="309"/>
      <c r="D11" s="307" t="s">
        <v>1555</v>
      </c>
      <c r="E11" s="307"/>
      <c r="F11" s="307"/>
      <c r="G11" s="307"/>
      <c r="H11" s="307"/>
      <c r="I11" s="307"/>
      <c r="J11" s="307"/>
      <c r="K11" s="305"/>
    </row>
    <row r="12" s="1" customFormat="1" ht="15" customHeight="1">
      <c r="B12" s="308"/>
      <c r="C12" s="309"/>
      <c r="D12" s="307"/>
      <c r="E12" s="307"/>
      <c r="F12" s="307"/>
      <c r="G12" s="307"/>
      <c r="H12" s="307"/>
      <c r="I12" s="307"/>
      <c r="J12" s="307"/>
      <c r="K12" s="305"/>
    </row>
    <row r="13" s="1" customFormat="1" ht="15" customHeight="1">
      <c r="B13" s="308"/>
      <c r="C13" s="309"/>
      <c r="D13" s="310" t="s">
        <v>1556</v>
      </c>
      <c r="E13" s="307"/>
      <c r="F13" s="307"/>
      <c r="G13" s="307"/>
      <c r="H13" s="307"/>
      <c r="I13" s="307"/>
      <c r="J13" s="307"/>
      <c r="K13" s="305"/>
    </row>
    <row r="14" s="1" customFormat="1" ht="12.75" customHeight="1">
      <c r="B14" s="308"/>
      <c r="C14" s="309"/>
      <c r="D14" s="309"/>
      <c r="E14" s="309"/>
      <c r="F14" s="309"/>
      <c r="G14" s="309"/>
      <c r="H14" s="309"/>
      <c r="I14" s="309"/>
      <c r="J14" s="309"/>
      <c r="K14" s="305"/>
    </row>
    <row r="15" s="1" customFormat="1" ht="15" customHeight="1">
      <c r="B15" s="308"/>
      <c r="C15" s="309"/>
      <c r="D15" s="307" t="s">
        <v>1557</v>
      </c>
      <c r="E15" s="307"/>
      <c r="F15" s="307"/>
      <c r="G15" s="307"/>
      <c r="H15" s="307"/>
      <c r="I15" s="307"/>
      <c r="J15" s="307"/>
      <c r="K15" s="305"/>
    </row>
    <row r="16" s="1" customFormat="1" ht="15" customHeight="1">
      <c r="B16" s="308"/>
      <c r="C16" s="309"/>
      <c r="D16" s="307" t="s">
        <v>1558</v>
      </c>
      <c r="E16" s="307"/>
      <c r="F16" s="307"/>
      <c r="G16" s="307"/>
      <c r="H16" s="307"/>
      <c r="I16" s="307"/>
      <c r="J16" s="307"/>
      <c r="K16" s="305"/>
    </row>
    <row r="17" s="1" customFormat="1" ht="15" customHeight="1">
      <c r="B17" s="308"/>
      <c r="C17" s="309"/>
      <c r="D17" s="307" t="s">
        <v>1559</v>
      </c>
      <c r="E17" s="307"/>
      <c r="F17" s="307"/>
      <c r="G17" s="307"/>
      <c r="H17" s="307"/>
      <c r="I17" s="307"/>
      <c r="J17" s="307"/>
      <c r="K17" s="305"/>
    </row>
    <row r="18" s="1" customFormat="1" ht="15" customHeight="1">
      <c r="B18" s="308"/>
      <c r="C18" s="309"/>
      <c r="D18" s="309"/>
      <c r="E18" s="311" t="s">
        <v>76</v>
      </c>
      <c r="F18" s="307" t="s">
        <v>1560</v>
      </c>
      <c r="G18" s="307"/>
      <c r="H18" s="307"/>
      <c r="I18" s="307"/>
      <c r="J18" s="307"/>
      <c r="K18" s="305"/>
    </row>
    <row r="19" s="1" customFormat="1" ht="15" customHeight="1">
      <c r="B19" s="308"/>
      <c r="C19" s="309"/>
      <c r="D19" s="309"/>
      <c r="E19" s="311" t="s">
        <v>1561</v>
      </c>
      <c r="F19" s="307" t="s">
        <v>1562</v>
      </c>
      <c r="G19" s="307"/>
      <c r="H19" s="307"/>
      <c r="I19" s="307"/>
      <c r="J19" s="307"/>
      <c r="K19" s="305"/>
    </row>
    <row r="20" s="1" customFormat="1" ht="15" customHeight="1">
      <c r="B20" s="308"/>
      <c r="C20" s="309"/>
      <c r="D20" s="309"/>
      <c r="E20" s="311" t="s">
        <v>1563</v>
      </c>
      <c r="F20" s="307" t="s">
        <v>1564</v>
      </c>
      <c r="G20" s="307"/>
      <c r="H20" s="307"/>
      <c r="I20" s="307"/>
      <c r="J20" s="307"/>
      <c r="K20" s="305"/>
    </row>
    <row r="21" s="1" customFormat="1" ht="15" customHeight="1">
      <c r="B21" s="308"/>
      <c r="C21" s="309"/>
      <c r="D21" s="309"/>
      <c r="E21" s="311" t="s">
        <v>1565</v>
      </c>
      <c r="F21" s="307" t="s">
        <v>1566</v>
      </c>
      <c r="G21" s="307"/>
      <c r="H21" s="307"/>
      <c r="I21" s="307"/>
      <c r="J21" s="307"/>
      <c r="K21" s="305"/>
    </row>
    <row r="22" s="1" customFormat="1" ht="15" customHeight="1">
      <c r="B22" s="308"/>
      <c r="C22" s="309"/>
      <c r="D22" s="309"/>
      <c r="E22" s="311" t="s">
        <v>1567</v>
      </c>
      <c r="F22" s="307" t="s">
        <v>1568</v>
      </c>
      <c r="G22" s="307"/>
      <c r="H22" s="307"/>
      <c r="I22" s="307"/>
      <c r="J22" s="307"/>
      <c r="K22" s="305"/>
    </row>
    <row r="23" s="1" customFormat="1" ht="15" customHeight="1">
      <c r="B23" s="308"/>
      <c r="C23" s="309"/>
      <c r="D23" s="309"/>
      <c r="E23" s="311" t="s">
        <v>83</v>
      </c>
      <c r="F23" s="307" t="s">
        <v>1569</v>
      </c>
      <c r="G23" s="307"/>
      <c r="H23" s="307"/>
      <c r="I23" s="307"/>
      <c r="J23" s="307"/>
      <c r="K23" s="305"/>
    </row>
    <row r="24" s="1" customFormat="1" ht="12.75" customHeight="1">
      <c r="B24" s="308"/>
      <c r="C24" s="309"/>
      <c r="D24" s="309"/>
      <c r="E24" s="309"/>
      <c r="F24" s="309"/>
      <c r="G24" s="309"/>
      <c r="H24" s="309"/>
      <c r="I24" s="309"/>
      <c r="J24" s="309"/>
      <c r="K24" s="305"/>
    </row>
    <row r="25" s="1" customFormat="1" ht="15" customHeight="1">
      <c r="B25" s="308"/>
      <c r="C25" s="307" t="s">
        <v>1570</v>
      </c>
      <c r="D25" s="307"/>
      <c r="E25" s="307"/>
      <c r="F25" s="307"/>
      <c r="G25" s="307"/>
      <c r="H25" s="307"/>
      <c r="I25" s="307"/>
      <c r="J25" s="307"/>
      <c r="K25" s="305"/>
    </row>
    <row r="26" s="1" customFormat="1" ht="15" customHeight="1">
      <c r="B26" s="308"/>
      <c r="C26" s="307" t="s">
        <v>1571</v>
      </c>
      <c r="D26" s="307"/>
      <c r="E26" s="307"/>
      <c r="F26" s="307"/>
      <c r="G26" s="307"/>
      <c r="H26" s="307"/>
      <c r="I26" s="307"/>
      <c r="J26" s="307"/>
      <c r="K26" s="305"/>
    </row>
    <row r="27" s="1" customFormat="1" ht="15" customHeight="1">
      <c r="B27" s="308"/>
      <c r="C27" s="307"/>
      <c r="D27" s="307" t="s">
        <v>1572</v>
      </c>
      <c r="E27" s="307"/>
      <c r="F27" s="307"/>
      <c r="G27" s="307"/>
      <c r="H27" s="307"/>
      <c r="I27" s="307"/>
      <c r="J27" s="307"/>
      <c r="K27" s="305"/>
    </row>
    <row r="28" s="1" customFormat="1" ht="15" customHeight="1">
      <c r="B28" s="308"/>
      <c r="C28" s="309"/>
      <c r="D28" s="307" t="s">
        <v>1573</v>
      </c>
      <c r="E28" s="307"/>
      <c r="F28" s="307"/>
      <c r="G28" s="307"/>
      <c r="H28" s="307"/>
      <c r="I28" s="307"/>
      <c r="J28" s="307"/>
      <c r="K28" s="305"/>
    </row>
    <row r="29" s="1" customFormat="1" ht="12.75" customHeight="1">
      <c r="B29" s="308"/>
      <c r="C29" s="309"/>
      <c r="D29" s="309"/>
      <c r="E29" s="309"/>
      <c r="F29" s="309"/>
      <c r="G29" s="309"/>
      <c r="H29" s="309"/>
      <c r="I29" s="309"/>
      <c r="J29" s="309"/>
      <c r="K29" s="305"/>
    </row>
    <row r="30" s="1" customFormat="1" ht="15" customHeight="1">
      <c r="B30" s="308"/>
      <c r="C30" s="309"/>
      <c r="D30" s="307" t="s">
        <v>1574</v>
      </c>
      <c r="E30" s="307"/>
      <c r="F30" s="307"/>
      <c r="G30" s="307"/>
      <c r="H30" s="307"/>
      <c r="I30" s="307"/>
      <c r="J30" s="307"/>
      <c r="K30" s="305"/>
    </row>
    <row r="31" s="1" customFormat="1" ht="15" customHeight="1">
      <c r="B31" s="308"/>
      <c r="C31" s="309"/>
      <c r="D31" s="307" t="s">
        <v>1575</v>
      </c>
      <c r="E31" s="307"/>
      <c r="F31" s="307"/>
      <c r="G31" s="307"/>
      <c r="H31" s="307"/>
      <c r="I31" s="307"/>
      <c r="J31" s="307"/>
      <c r="K31" s="305"/>
    </row>
    <row r="32" s="1" customFormat="1" ht="12.75" customHeight="1">
      <c r="B32" s="308"/>
      <c r="C32" s="309"/>
      <c r="D32" s="309"/>
      <c r="E32" s="309"/>
      <c r="F32" s="309"/>
      <c r="G32" s="309"/>
      <c r="H32" s="309"/>
      <c r="I32" s="309"/>
      <c r="J32" s="309"/>
      <c r="K32" s="305"/>
    </row>
    <row r="33" s="1" customFormat="1" ht="15" customHeight="1">
      <c r="B33" s="308"/>
      <c r="C33" s="309"/>
      <c r="D33" s="307" t="s">
        <v>1576</v>
      </c>
      <c r="E33" s="307"/>
      <c r="F33" s="307"/>
      <c r="G33" s="307"/>
      <c r="H33" s="307"/>
      <c r="I33" s="307"/>
      <c r="J33" s="307"/>
      <c r="K33" s="305"/>
    </row>
    <row r="34" s="1" customFormat="1" ht="15" customHeight="1">
      <c r="B34" s="308"/>
      <c r="C34" s="309"/>
      <c r="D34" s="307" t="s">
        <v>1577</v>
      </c>
      <c r="E34" s="307"/>
      <c r="F34" s="307"/>
      <c r="G34" s="307"/>
      <c r="H34" s="307"/>
      <c r="I34" s="307"/>
      <c r="J34" s="307"/>
      <c r="K34" s="305"/>
    </row>
    <row r="35" s="1" customFormat="1" ht="15" customHeight="1">
      <c r="B35" s="308"/>
      <c r="C35" s="309"/>
      <c r="D35" s="307" t="s">
        <v>1578</v>
      </c>
      <c r="E35" s="307"/>
      <c r="F35" s="307"/>
      <c r="G35" s="307"/>
      <c r="H35" s="307"/>
      <c r="I35" s="307"/>
      <c r="J35" s="307"/>
      <c r="K35" s="305"/>
    </row>
    <row r="36" s="1" customFormat="1" ht="15" customHeight="1">
      <c r="B36" s="308"/>
      <c r="C36" s="309"/>
      <c r="D36" s="307"/>
      <c r="E36" s="310" t="s">
        <v>124</v>
      </c>
      <c r="F36" s="307"/>
      <c r="G36" s="307" t="s">
        <v>1579</v>
      </c>
      <c r="H36" s="307"/>
      <c r="I36" s="307"/>
      <c r="J36" s="307"/>
      <c r="K36" s="305"/>
    </row>
    <row r="37" s="1" customFormat="1" ht="30.75" customHeight="1">
      <c r="B37" s="308"/>
      <c r="C37" s="309"/>
      <c r="D37" s="307"/>
      <c r="E37" s="310" t="s">
        <v>1580</v>
      </c>
      <c r="F37" s="307"/>
      <c r="G37" s="307" t="s">
        <v>1581</v>
      </c>
      <c r="H37" s="307"/>
      <c r="I37" s="307"/>
      <c r="J37" s="307"/>
      <c r="K37" s="305"/>
    </row>
    <row r="38" s="1" customFormat="1" ht="15" customHeight="1">
      <c r="B38" s="308"/>
      <c r="C38" s="309"/>
      <c r="D38" s="307"/>
      <c r="E38" s="310" t="s">
        <v>51</v>
      </c>
      <c r="F38" s="307"/>
      <c r="G38" s="307" t="s">
        <v>1582</v>
      </c>
      <c r="H38" s="307"/>
      <c r="I38" s="307"/>
      <c r="J38" s="307"/>
      <c r="K38" s="305"/>
    </row>
    <row r="39" s="1" customFormat="1" ht="15" customHeight="1">
      <c r="B39" s="308"/>
      <c r="C39" s="309"/>
      <c r="D39" s="307"/>
      <c r="E39" s="310" t="s">
        <v>52</v>
      </c>
      <c r="F39" s="307"/>
      <c r="G39" s="307" t="s">
        <v>1583</v>
      </c>
      <c r="H39" s="307"/>
      <c r="I39" s="307"/>
      <c r="J39" s="307"/>
      <c r="K39" s="305"/>
    </row>
    <row r="40" s="1" customFormat="1" ht="15" customHeight="1">
      <c r="B40" s="308"/>
      <c r="C40" s="309"/>
      <c r="D40" s="307"/>
      <c r="E40" s="310" t="s">
        <v>125</v>
      </c>
      <c r="F40" s="307"/>
      <c r="G40" s="307" t="s">
        <v>1584</v>
      </c>
      <c r="H40" s="307"/>
      <c r="I40" s="307"/>
      <c r="J40" s="307"/>
      <c r="K40" s="305"/>
    </row>
    <row r="41" s="1" customFormat="1" ht="15" customHeight="1">
      <c r="B41" s="308"/>
      <c r="C41" s="309"/>
      <c r="D41" s="307"/>
      <c r="E41" s="310" t="s">
        <v>126</v>
      </c>
      <c r="F41" s="307"/>
      <c r="G41" s="307" t="s">
        <v>1585</v>
      </c>
      <c r="H41" s="307"/>
      <c r="I41" s="307"/>
      <c r="J41" s="307"/>
      <c r="K41" s="305"/>
    </row>
    <row r="42" s="1" customFormat="1" ht="15" customHeight="1">
      <c r="B42" s="308"/>
      <c r="C42" s="309"/>
      <c r="D42" s="307"/>
      <c r="E42" s="310" t="s">
        <v>1586</v>
      </c>
      <c r="F42" s="307"/>
      <c r="G42" s="307" t="s">
        <v>1587</v>
      </c>
      <c r="H42" s="307"/>
      <c r="I42" s="307"/>
      <c r="J42" s="307"/>
      <c r="K42" s="305"/>
    </row>
    <row r="43" s="1" customFormat="1" ht="15" customHeight="1">
      <c r="B43" s="308"/>
      <c r="C43" s="309"/>
      <c r="D43" s="307"/>
      <c r="E43" s="310"/>
      <c r="F43" s="307"/>
      <c r="G43" s="307" t="s">
        <v>1588</v>
      </c>
      <c r="H43" s="307"/>
      <c r="I43" s="307"/>
      <c r="J43" s="307"/>
      <c r="K43" s="305"/>
    </row>
    <row r="44" s="1" customFormat="1" ht="15" customHeight="1">
      <c r="B44" s="308"/>
      <c r="C44" s="309"/>
      <c r="D44" s="307"/>
      <c r="E44" s="310" t="s">
        <v>1589</v>
      </c>
      <c r="F44" s="307"/>
      <c r="G44" s="307" t="s">
        <v>1590</v>
      </c>
      <c r="H44" s="307"/>
      <c r="I44" s="307"/>
      <c r="J44" s="307"/>
      <c r="K44" s="305"/>
    </row>
    <row r="45" s="1" customFormat="1" ht="15" customHeight="1">
      <c r="B45" s="308"/>
      <c r="C45" s="309"/>
      <c r="D45" s="307"/>
      <c r="E45" s="310" t="s">
        <v>128</v>
      </c>
      <c r="F45" s="307"/>
      <c r="G45" s="307" t="s">
        <v>1591</v>
      </c>
      <c r="H45" s="307"/>
      <c r="I45" s="307"/>
      <c r="J45" s="307"/>
      <c r="K45" s="305"/>
    </row>
    <row r="46" s="1" customFormat="1" ht="12.75" customHeight="1">
      <c r="B46" s="308"/>
      <c r="C46" s="309"/>
      <c r="D46" s="307"/>
      <c r="E46" s="307"/>
      <c r="F46" s="307"/>
      <c r="G46" s="307"/>
      <c r="H46" s="307"/>
      <c r="I46" s="307"/>
      <c r="J46" s="307"/>
      <c r="K46" s="305"/>
    </row>
    <row r="47" s="1" customFormat="1" ht="15" customHeight="1">
      <c r="B47" s="308"/>
      <c r="C47" s="309"/>
      <c r="D47" s="307" t="s">
        <v>1592</v>
      </c>
      <c r="E47" s="307"/>
      <c r="F47" s="307"/>
      <c r="G47" s="307"/>
      <c r="H47" s="307"/>
      <c r="I47" s="307"/>
      <c r="J47" s="307"/>
      <c r="K47" s="305"/>
    </row>
    <row r="48" s="1" customFormat="1" ht="15" customHeight="1">
      <c r="B48" s="308"/>
      <c r="C48" s="309"/>
      <c r="D48" s="309"/>
      <c r="E48" s="307" t="s">
        <v>1593</v>
      </c>
      <c r="F48" s="307"/>
      <c r="G48" s="307"/>
      <c r="H48" s="307"/>
      <c r="I48" s="307"/>
      <c r="J48" s="307"/>
      <c r="K48" s="305"/>
    </row>
    <row r="49" s="1" customFormat="1" ht="15" customHeight="1">
      <c r="B49" s="308"/>
      <c r="C49" s="309"/>
      <c r="D49" s="309"/>
      <c r="E49" s="307" t="s">
        <v>1594</v>
      </c>
      <c r="F49" s="307"/>
      <c r="G49" s="307"/>
      <c r="H49" s="307"/>
      <c r="I49" s="307"/>
      <c r="J49" s="307"/>
      <c r="K49" s="305"/>
    </row>
    <row r="50" s="1" customFormat="1" ht="15" customHeight="1">
      <c r="B50" s="308"/>
      <c r="C50" s="309"/>
      <c r="D50" s="309"/>
      <c r="E50" s="307" t="s">
        <v>1595</v>
      </c>
      <c r="F50" s="307"/>
      <c r="G50" s="307"/>
      <c r="H50" s="307"/>
      <c r="I50" s="307"/>
      <c r="J50" s="307"/>
      <c r="K50" s="305"/>
    </row>
    <row r="51" s="1" customFormat="1" ht="15" customHeight="1">
      <c r="B51" s="308"/>
      <c r="C51" s="309"/>
      <c r="D51" s="307" t="s">
        <v>1596</v>
      </c>
      <c r="E51" s="307"/>
      <c r="F51" s="307"/>
      <c r="G51" s="307"/>
      <c r="H51" s="307"/>
      <c r="I51" s="307"/>
      <c r="J51" s="307"/>
      <c r="K51" s="305"/>
    </row>
    <row r="52" s="1" customFormat="1" ht="25.5" customHeight="1">
      <c r="B52" s="303"/>
      <c r="C52" s="304" t="s">
        <v>1597</v>
      </c>
      <c r="D52" s="304"/>
      <c r="E52" s="304"/>
      <c r="F52" s="304"/>
      <c r="G52" s="304"/>
      <c r="H52" s="304"/>
      <c r="I52" s="304"/>
      <c r="J52" s="304"/>
      <c r="K52" s="305"/>
    </row>
    <row r="53" s="1" customFormat="1" ht="5.25" customHeight="1">
      <c r="B53" s="303"/>
      <c r="C53" s="306"/>
      <c r="D53" s="306"/>
      <c r="E53" s="306"/>
      <c r="F53" s="306"/>
      <c r="G53" s="306"/>
      <c r="H53" s="306"/>
      <c r="I53" s="306"/>
      <c r="J53" s="306"/>
      <c r="K53" s="305"/>
    </row>
    <row r="54" s="1" customFormat="1" ht="15" customHeight="1">
      <c r="B54" s="303"/>
      <c r="C54" s="307" t="s">
        <v>1598</v>
      </c>
      <c r="D54" s="307"/>
      <c r="E54" s="307"/>
      <c r="F54" s="307"/>
      <c r="G54" s="307"/>
      <c r="H54" s="307"/>
      <c r="I54" s="307"/>
      <c r="J54" s="307"/>
      <c r="K54" s="305"/>
    </row>
    <row r="55" s="1" customFormat="1" ht="15" customHeight="1">
      <c r="B55" s="303"/>
      <c r="C55" s="307" t="s">
        <v>1599</v>
      </c>
      <c r="D55" s="307"/>
      <c r="E55" s="307"/>
      <c r="F55" s="307"/>
      <c r="G55" s="307"/>
      <c r="H55" s="307"/>
      <c r="I55" s="307"/>
      <c r="J55" s="307"/>
      <c r="K55" s="305"/>
    </row>
    <row r="56" s="1" customFormat="1" ht="12.75" customHeight="1">
      <c r="B56" s="303"/>
      <c r="C56" s="307"/>
      <c r="D56" s="307"/>
      <c r="E56" s="307"/>
      <c r="F56" s="307"/>
      <c r="G56" s="307"/>
      <c r="H56" s="307"/>
      <c r="I56" s="307"/>
      <c r="J56" s="307"/>
      <c r="K56" s="305"/>
    </row>
    <row r="57" s="1" customFormat="1" ht="15" customHeight="1">
      <c r="B57" s="303"/>
      <c r="C57" s="307" t="s">
        <v>1600</v>
      </c>
      <c r="D57" s="307"/>
      <c r="E57" s="307"/>
      <c r="F57" s="307"/>
      <c r="G57" s="307"/>
      <c r="H57" s="307"/>
      <c r="I57" s="307"/>
      <c r="J57" s="307"/>
      <c r="K57" s="305"/>
    </row>
    <row r="58" s="1" customFormat="1" ht="15" customHeight="1">
      <c r="B58" s="303"/>
      <c r="C58" s="309"/>
      <c r="D58" s="307" t="s">
        <v>1601</v>
      </c>
      <c r="E58" s="307"/>
      <c r="F58" s="307"/>
      <c r="G58" s="307"/>
      <c r="H58" s="307"/>
      <c r="I58" s="307"/>
      <c r="J58" s="307"/>
      <c r="K58" s="305"/>
    </row>
    <row r="59" s="1" customFormat="1" ht="15" customHeight="1">
      <c r="B59" s="303"/>
      <c r="C59" s="309"/>
      <c r="D59" s="307" t="s">
        <v>1602</v>
      </c>
      <c r="E59" s="307"/>
      <c r="F59" s="307"/>
      <c r="G59" s="307"/>
      <c r="H59" s="307"/>
      <c r="I59" s="307"/>
      <c r="J59" s="307"/>
      <c r="K59" s="305"/>
    </row>
    <row r="60" s="1" customFormat="1" ht="15" customHeight="1">
      <c r="B60" s="303"/>
      <c r="C60" s="309"/>
      <c r="D60" s="307" t="s">
        <v>1603</v>
      </c>
      <c r="E60" s="307"/>
      <c r="F60" s="307"/>
      <c r="G60" s="307"/>
      <c r="H60" s="307"/>
      <c r="I60" s="307"/>
      <c r="J60" s="307"/>
      <c r="K60" s="305"/>
    </row>
    <row r="61" s="1" customFormat="1" ht="15" customHeight="1">
      <c r="B61" s="303"/>
      <c r="C61" s="309"/>
      <c r="D61" s="307" t="s">
        <v>1604</v>
      </c>
      <c r="E61" s="307"/>
      <c r="F61" s="307"/>
      <c r="G61" s="307"/>
      <c r="H61" s="307"/>
      <c r="I61" s="307"/>
      <c r="J61" s="307"/>
      <c r="K61" s="305"/>
    </row>
    <row r="62" s="1" customFormat="1" ht="15" customHeight="1">
      <c r="B62" s="303"/>
      <c r="C62" s="309"/>
      <c r="D62" s="312" t="s">
        <v>1605</v>
      </c>
      <c r="E62" s="312"/>
      <c r="F62" s="312"/>
      <c r="G62" s="312"/>
      <c r="H62" s="312"/>
      <c r="I62" s="312"/>
      <c r="J62" s="312"/>
      <c r="K62" s="305"/>
    </row>
    <row r="63" s="1" customFormat="1" ht="15" customHeight="1">
      <c r="B63" s="303"/>
      <c r="C63" s="309"/>
      <c r="D63" s="307" t="s">
        <v>1606</v>
      </c>
      <c r="E63" s="307"/>
      <c r="F63" s="307"/>
      <c r="G63" s="307"/>
      <c r="H63" s="307"/>
      <c r="I63" s="307"/>
      <c r="J63" s="307"/>
      <c r="K63" s="305"/>
    </row>
    <row r="64" s="1" customFormat="1" ht="12.75" customHeight="1">
      <c r="B64" s="303"/>
      <c r="C64" s="309"/>
      <c r="D64" s="309"/>
      <c r="E64" s="313"/>
      <c r="F64" s="309"/>
      <c r="G64" s="309"/>
      <c r="H64" s="309"/>
      <c r="I64" s="309"/>
      <c r="J64" s="309"/>
      <c r="K64" s="305"/>
    </row>
    <row r="65" s="1" customFormat="1" ht="15" customHeight="1">
      <c r="B65" s="303"/>
      <c r="C65" s="309"/>
      <c r="D65" s="307" t="s">
        <v>1607</v>
      </c>
      <c r="E65" s="307"/>
      <c r="F65" s="307"/>
      <c r="G65" s="307"/>
      <c r="H65" s="307"/>
      <c r="I65" s="307"/>
      <c r="J65" s="307"/>
      <c r="K65" s="305"/>
    </row>
    <row r="66" s="1" customFormat="1" ht="15" customHeight="1">
      <c r="B66" s="303"/>
      <c r="C66" s="309"/>
      <c r="D66" s="312" t="s">
        <v>1608</v>
      </c>
      <c r="E66" s="312"/>
      <c r="F66" s="312"/>
      <c r="G66" s="312"/>
      <c r="H66" s="312"/>
      <c r="I66" s="312"/>
      <c r="J66" s="312"/>
      <c r="K66" s="305"/>
    </row>
    <row r="67" s="1" customFormat="1" ht="15" customHeight="1">
      <c r="B67" s="303"/>
      <c r="C67" s="309"/>
      <c r="D67" s="307" t="s">
        <v>1609</v>
      </c>
      <c r="E67" s="307"/>
      <c r="F67" s="307"/>
      <c r="G67" s="307"/>
      <c r="H67" s="307"/>
      <c r="I67" s="307"/>
      <c r="J67" s="307"/>
      <c r="K67" s="305"/>
    </row>
    <row r="68" s="1" customFormat="1" ht="15" customHeight="1">
      <c r="B68" s="303"/>
      <c r="C68" s="309"/>
      <c r="D68" s="307" t="s">
        <v>1610</v>
      </c>
      <c r="E68" s="307"/>
      <c r="F68" s="307"/>
      <c r="G68" s="307"/>
      <c r="H68" s="307"/>
      <c r="I68" s="307"/>
      <c r="J68" s="307"/>
      <c r="K68" s="305"/>
    </row>
    <row r="69" s="1" customFormat="1" ht="15" customHeight="1">
      <c r="B69" s="303"/>
      <c r="C69" s="309"/>
      <c r="D69" s="307" t="s">
        <v>1611</v>
      </c>
      <c r="E69" s="307"/>
      <c r="F69" s="307"/>
      <c r="G69" s="307"/>
      <c r="H69" s="307"/>
      <c r="I69" s="307"/>
      <c r="J69" s="307"/>
      <c r="K69" s="305"/>
    </row>
    <row r="70" s="1" customFormat="1" ht="15" customHeight="1">
      <c r="B70" s="303"/>
      <c r="C70" s="309"/>
      <c r="D70" s="307" t="s">
        <v>1612</v>
      </c>
      <c r="E70" s="307"/>
      <c r="F70" s="307"/>
      <c r="G70" s="307"/>
      <c r="H70" s="307"/>
      <c r="I70" s="307"/>
      <c r="J70" s="307"/>
      <c r="K70" s="305"/>
    </row>
    <row r="71" s="1" customFormat="1" ht="12.75" customHeight="1">
      <c r="B71" s="314"/>
      <c r="C71" s="315"/>
      <c r="D71" s="315"/>
      <c r="E71" s="315"/>
      <c r="F71" s="315"/>
      <c r="G71" s="315"/>
      <c r="H71" s="315"/>
      <c r="I71" s="315"/>
      <c r="J71" s="315"/>
      <c r="K71" s="316"/>
    </row>
    <row r="72" s="1" customFormat="1" ht="18.75" customHeight="1">
      <c r="B72" s="317"/>
      <c r="C72" s="317"/>
      <c r="D72" s="317"/>
      <c r="E72" s="317"/>
      <c r="F72" s="317"/>
      <c r="G72" s="317"/>
      <c r="H72" s="317"/>
      <c r="I72" s="317"/>
      <c r="J72" s="317"/>
      <c r="K72" s="318"/>
    </row>
    <row r="73" s="1" customFormat="1" ht="18.75" customHeight="1">
      <c r="B73" s="318"/>
      <c r="C73" s="318"/>
      <c r="D73" s="318"/>
      <c r="E73" s="318"/>
      <c r="F73" s="318"/>
      <c r="G73" s="318"/>
      <c r="H73" s="318"/>
      <c r="I73" s="318"/>
      <c r="J73" s="318"/>
      <c r="K73" s="318"/>
    </row>
    <row r="74" s="1" customFormat="1" ht="7.5" customHeight="1">
      <c r="B74" s="319"/>
      <c r="C74" s="320"/>
      <c r="D74" s="320"/>
      <c r="E74" s="320"/>
      <c r="F74" s="320"/>
      <c r="G74" s="320"/>
      <c r="H74" s="320"/>
      <c r="I74" s="320"/>
      <c r="J74" s="320"/>
      <c r="K74" s="321"/>
    </row>
    <row r="75" s="1" customFormat="1" ht="45" customHeight="1">
      <c r="B75" s="322"/>
      <c r="C75" s="323" t="s">
        <v>1613</v>
      </c>
      <c r="D75" s="323"/>
      <c r="E75" s="323"/>
      <c r="F75" s="323"/>
      <c r="G75" s="323"/>
      <c r="H75" s="323"/>
      <c r="I75" s="323"/>
      <c r="J75" s="323"/>
      <c r="K75" s="324"/>
    </row>
    <row r="76" s="1" customFormat="1" ht="17.25" customHeight="1">
      <c r="B76" s="322"/>
      <c r="C76" s="325" t="s">
        <v>1614</v>
      </c>
      <c r="D76" s="325"/>
      <c r="E76" s="325"/>
      <c r="F76" s="325" t="s">
        <v>1615</v>
      </c>
      <c r="G76" s="326"/>
      <c r="H76" s="325" t="s">
        <v>52</v>
      </c>
      <c r="I76" s="325" t="s">
        <v>55</v>
      </c>
      <c r="J76" s="325" t="s">
        <v>1616</v>
      </c>
      <c r="K76" s="324"/>
    </row>
    <row r="77" s="1" customFormat="1" ht="17.25" customHeight="1">
      <c r="B77" s="322"/>
      <c r="C77" s="327" t="s">
        <v>1617</v>
      </c>
      <c r="D77" s="327"/>
      <c r="E77" s="327"/>
      <c r="F77" s="328" t="s">
        <v>1618</v>
      </c>
      <c r="G77" s="329"/>
      <c r="H77" s="327"/>
      <c r="I77" s="327"/>
      <c r="J77" s="327" t="s">
        <v>1619</v>
      </c>
      <c r="K77" s="324"/>
    </row>
    <row r="78" s="1" customFormat="1" ht="5.25" customHeight="1">
      <c r="B78" s="322"/>
      <c r="C78" s="330"/>
      <c r="D78" s="330"/>
      <c r="E78" s="330"/>
      <c r="F78" s="330"/>
      <c r="G78" s="331"/>
      <c r="H78" s="330"/>
      <c r="I78" s="330"/>
      <c r="J78" s="330"/>
      <c r="K78" s="324"/>
    </row>
    <row r="79" s="1" customFormat="1" ht="15" customHeight="1">
      <c r="B79" s="322"/>
      <c r="C79" s="310" t="s">
        <v>51</v>
      </c>
      <c r="D79" s="332"/>
      <c r="E79" s="332"/>
      <c r="F79" s="333" t="s">
        <v>1620</v>
      </c>
      <c r="G79" s="334"/>
      <c r="H79" s="310" t="s">
        <v>1621</v>
      </c>
      <c r="I79" s="310" t="s">
        <v>1622</v>
      </c>
      <c r="J79" s="310">
        <v>20</v>
      </c>
      <c r="K79" s="324"/>
    </row>
    <row r="80" s="1" customFormat="1" ht="15" customHeight="1">
      <c r="B80" s="322"/>
      <c r="C80" s="310" t="s">
        <v>1623</v>
      </c>
      <c r="D80" s="310"/>
      <c r="E80" s="310"/>
      <c r="F80" s="333" t="s">
        <v>1620</v>
      </c>
      <c r="G80" s="334"/>
      <c r="H80" s="310" t="s">
        <v>1624</v>
      </c>
      <c r="I80" s="310" t="s">
        <v>1622</v>
      </c>
      <c r="J80" s="310">
        <v>120</v>
      </c>
      <c r="K80" s="324"/>
    </row>
    <row r="81" s="1" customFormat="1" ht="15" customHeight="1">
      <c r="B81" s="335"/>
      <c r="C81" s="310" t="s">
        <v>1625</v>
      </c>
      <c r="D81" s="310"/>
      <c r="E81" s="310"/>
      <c r="F81" s="333" t="s">
        <v>1626</v>
      </c>
      <c r="G81" s="334"/>
      <c r="H81" s="310" t="s">
        <v>1627</v>
      </c>
      <c r="I81" s="310" t="s">
        <v>1622</v>
      </c>
      <c r="J81" s="310">
        <v>50</v>
      </c>
      <c r="K81" s="324"/>
    </row>
    <row r="82" s="1" customFormat="1" ht="15" customHeight="1">
      <c r="B82" s="335"/>
      <c r="C82" s="310" t="s">
        <v>1628</v>
      </c>
      <c r="D82" s="310"/>
      <c r="E82" s="310"/>
      <c r="F82" s="333" t="s">
        <v>1620</v>
      </c>
      <c r="G82" s="334"/>
      <c r="H82" s="310" t="s">
        <v>1629</v>
      </c>
      <c r="I82" s="310" t="s">
        <v>1630</v>
      </c>
      <c r="J82" s="310"/>
      <c r="K82" s="324"/>
    </row>
    <row r="83" s="1" customFormat="1" ht="15" customHeight="1">
      <c r="B83" s="335"/>
      <c r="C83" s="336" t="s">
        <v>1631</v>
      </c>
      <c r="D83" s="336"/>
      <c r="E83" s="336"/>
      <c r="F83" s="337" t="s">
        <v>1626</v>
      </c>
      <c r="G83" s="336"/>
      <c r="H83" s="336" t="s">
        <v>1632</v>
      </c>
      <c r="I83" s="336" t="s">
        <v>1622</v>
      </c>
      <c r="J83" s="336">
        <v>15</v>
      </c>
      <c r="K83" s="324"/>
    </row>
    <row r="84" s="1" customFormat="1" ht="15" customHeight="1">
      <c r="B84" s="335"/>
      <c r="C84" s="336" t="s">
        <v>1633</v>
      </c>
      <c r="D84" s="336"/>
      <c r="E84" s="336"/>
      <c r="F84" s="337" t="s">
        <v>1626</v>
      </c>
      <c r="G84" s="336"/>
      <c r="H84" s="336" t="s">
        <v>1634</v>
      </c>
      <c r="I84" s="336" t="s">
        <v>1622</v>
      </c>
      <c r="J84" s="336">
        <v>15</v>
      </c>
      <c r="K84" s="324"/>
    </row>
    <row r="85" s="1" customFormat="1" ht="15" customHeight="1">
      <c r="B85" s="335"/>
      <c r="C85" s="336" t="s">
        <v>1635</v>
      </c>
      <c r="D85" s="336"/>
      <c r="E85" s="336"/>
      <c r="F85" s="337" t="s">
        <v>1626</v>
      </c>
      <c r="G85" s="336"/>
      <c r="H85" s="336" t="s">
        <v>1636</v>
      </c>
      <c r="I85" s="336" t="s">
        <v>1622</v>
      </c>
      <c r="J85" s="336">
        <v>20</v>
      </c>
      <c r="K85" s="324"/>
    </row>
    <row r="86" s="1" customFormat="1" ht="15" customHeight="1">
      <c r="B86" s="335"/>
      <c r="C86" s="336" t="s">
        <v>1637</v>
      </c>
      <c r="D86" s="336"/>
      <c r="E86" s="336"/>
      <c r="F86" s="337" t="s">
        <v>1626</v>
      </c>
      <c r="G86" s="336"/>
      <c r="H86" s="336" t="s">
        <v>1638</v>
      </c>
      <c r="I86" s="336" t="s">
        <v>1622</v>
      </c>
      <c r="J86" s="336">
        <v>20</v>
      </c>
      <c r="K86" s="324"/>
    </row>
    <row r="87" s="1" customFormat="1" ht="15" customHeight="1">
      <c r="B87" s="335"/>
      <c r="C87" s="310" t="s">
        <v>1639</v>
      </c>
      <c r="D87" s="310"/>
      <c r="E87" s="310"/>
      <c r="F87" s="333" t="s">
        <v>1626</v>
      </c>
      <c r="G87" s="334"/>
      <c r="H87" s="310" t="s">
        <v>1640</v>
      </c>
      <c r="I87" s="310" t="s">
        <v>1622</v>
      </c>
      <c r="J87" s="310">
        <v>50</v>
      </c>
      <c r="K87" s="324"/>
    </row>
    <row r="88" s="1" customFormat="1" ht="15" customHeight="1">
      <c r="B88" s="335"/>
      <c r="C88" s="310" t="s">
        <v>1641</v>
      </c>
      <c r="D88" s="310"/>
      <c r="E88" s="310"/>
      <c r="F88" s="333" t="s">
        <v>1626</v>
      </c>
      <c r="G88" s="334"/>
      <c r="H88" s="310" t="s">
        <v>1642</v>
      </c>
      <c r="I88" s="310" t="s">
        <v>1622</v>
      </c>
      <c r="J88" s="310">
        <v>20</v>
      </c>
      <c r="K88" s="324"/>
    </row>
    <row r="89" s="1" customFormat="1" ht="15" customHeight="1">
      <c r="B89" s="335"/>
      <c r="C89" s="310" t="s">
        <v>1643</v>
      </c>
      <c r="D89" s="310"/>
      <c r="E89" s="310"/>
      <c r="F89" s="333" t="s">
        <v>1626</v>
      </c>
      <c r="G89" s="334"/>
      <c r="H89" s="310" t="s">
        <v>1644</v>
      </c>
      <c r="I89" s="310" t="s">
        <v>1622</v>
      </c>
      <c r="J89" s="310">
        <v>20</v>
      </c>
      <c r="K89" s="324"/>
    </row>
    <row r="90" s="1" customFormat="1" ht="15" customHeight="1">
      <c r="B90" s="335"/>
      <c r="C90" s="310" t="s">
        <v>1645</v>
      </c>
      <c r="D90" s="310"/>
      <c r="E90" s="310"/>
      <c r="F90" s="333" t="s">
        <v>1626</v>
      </c>
      <c r="G90" s="334"/>
      <c r="H90" s="310" t="s">
        <v>1646</v>
      </c>
      <c r="I90" s="310" t="s">
        <v>1622</v>
      </c>
      <c r="J90" s="310">
        <v>50</v>
      </c>
      <c r="K90" s="324"/>
    </row>
    <row r="91" s="1" customFormat="1" ht="15" customHeight="1">
      <c r="B91" s="335"/>
      <c r="C91" s="310" t="s">
        <v>1647</v>
      </c>
      <c r="D91" s="310"/>
      <c r="E91" s="310"/>
      <c r="F91" s="333" t="s">
        <v>1626</v>
      </c>
      <c r="G91" s="334"/>
      <c r="H91" s="310" t="s">
        <v>1647</v>
      </c>
      <c r="I91" s="310" t="s">
        <v>1622</v>
      </c>
      <c r="J91" s="310">
        <v>50</v>
      </c>
      <c r="K91" s="324"/>
    </row>
    <row r="92" s="1" customFormat="1" ht="15" customHeight="1">
      <c r="B92" s="335"/>
      <c r="C92" s="310" t="s">
        <v>1648</v>
      </c>
      <c r="D92" s="310"/>
      <c r="E92" s="310"/>
      <c r="F92" s="333" t="s">
        <v>1626</v>
      </c>
      <c r="G92" s="334"/>
      <c r="H92" s="310" t="s">
        <v>1649</v>
      </c>
      <c r="I92" s="310" t="s">
        <v>1622</v>
      </c>
      <c r="J92" s="310">
        <v>255</v>
      </c>
      <c r="K92" s="324"/>
    </row>
    <row r="93" s="1" customFormat="1" ht="15" customHeight="1">
      <c r="B93" s="335"/>
      <c r="C93" s="310" t="s">
        <v>1650</v>
      </c>
      <c r="D93" s="310"/>
      <c r="E93" s="310"/>
      <c r="F93" s="333" t="s">
        <v>1620</v>
      </c>
      <c r="G93" s="334"/>
      <c r="H93" s="310" t="s">
        <v>1651</v>
      </c>
      <c r="I93" s="310" t="s">
        <v>1652</v>
      </c>
      <c r="J93" s="310"/>
      <c r="K93" s="324"/>
    </row>
    <row r="94" s="1" customFormat="1" ht="15" customHeight="1">
      <c r="B94" s="335"/>
      <c r="C94" s="310" t="s">
        <v>1653</v>
      </c>
      <c r="D94" s="310"/>
      <c r="E94" s="310"/>
      <c r="F94" s="333" t="s">
        <v>1620</v>
      </c>
      <c r="G94" s="334"/>
      <c r="H94" s="310" t="s">
        <v>1654</v>
      </c>
      <c r="I94" s="310" t="s">
        <v>1655</v>
      </c>
      <c r="J94" s="310"/>
      <c r="K94" s="324"/>
    </row>
    <row r="95" s="1" customFormat="1" ht="15" customHeight="1">
      <c r="B95" s="335"/>
      <c r="C95" s="310" t="s">
        <v>1656</v>
      </c>
      <c r="D95" s="310"/>
      <c r="E95" s="310"/>
      <c r="F95" s="333" t="s">
        <v>1620</v>
      </c>
      <c r="G95" s="334"/>
      <c r="H95" s="310" t="s">
        <v>1656</v>
      </c>
      <c r="I95" s="310" t="s">
        <v>1655</v>
      </c>
      <c r="J95" s="310"/>
      <c r="K95" s="324"/>
    </row>
    <row r="96" s="1" customFormat="1" ht="15" customHeight="1">
      <c r="B96" s="335"/>
      <c r="C96" s="310" t="s">
        <v>36</v>
      </c>
      <c r="D96" s="310"/>
      <c r="E96" s="310"/>
      <c r="F96" s="333" t="s">
        <v>1620</v>
      </c>
      <c r="G96" s="334"/>
      <c r="H96" s="310" t="s">
        <v>1657</v>
      </c>
      <c r="I96" s="310" t="s">
        <v>1655</v>
      </c>
      <c r="J96" s="310"/>
      <c r="K96" s="324"/>
    </row>
    <row r="97" s="1" customFormat="1" ht="15" customHeight="1">
      <c r="B97" s="335"/>
      <c r="C97" s="310" t="s">
        <v>46</v>
      </c>
      <c r="D97" s="310"/>
      <c r="E97" s="310"/>
      <c r="F97" s="333" t="s">
        <v>1620</v>
      </c>
      <c r="G97" s="334"/>
      <c r="H97" s="310" t="s">
        <v>1658</v>
      </c>
      <c r="I97" s="310" t="s">
        <v>1655</v>
      </c>
      <c r="J97" s="310"/>
      <c r="K97" s="324"/>
    </row>
    <row r="98" s="1" customFormat="1" ht="15" customHeight="1">
      <c r="B98" s="338"/>
      <c r="C98" s="339"/>
      <c r="D98" s="339"/>
      <c r="E98" s="339"/>
      <c r="F98" s="339"/>
      <c r="G98" s="339"/>
      <c r="H98" s="339"/>
      <c r="I98" s="339"/>
      <c r="J98" s="339"/>
      <c r="K98" s="340"/>
    </row>
    <row r="99" s="1" customFormat="1" ht="18.75" customHeight="1">
      <c r="B99" s="341"/>
      <c r="C99" s="342"/>
      <c r="D99" s="342"/>
      <c r="E99" s="342"/>
      <c r="F99" s="342"/>
      <c r="G99" s="342"/>
      <c r="H99" s="342"/>
      <c r="I99" s="342"/>
      <c r="J99" s="342"/>
      <c r="K99" s="341"/>
    </row>
    <row r="100" s="1" customFormat="1" ht="18.75" customHeight="1">
      <c r="B100" s="318"/>
      <c r="C100" s="318"/>
      <c r="D100" s="318"/>
      <c r="E100" s="318"/>
      <c r="F100" s="318"/>
      <c r="G100" s="318"/>
      <c r="H100" s="318"/>
      <c r="I100" s="318"/>
      <c r="J100" s="318"/>
      <c r="K100" s="318"/>
    </row>
    <row r="101" s="1" customFormat="1" ht="7.5" customHeight="1">
      <c r="B101" s="319"/>
      <c r="C101" s="320"/>
      <c r="D101" s="320"/>
      <c r="E101" s="320"/>
      <c r="F101" s="320"/>
      <c r="G101" s="320"/>
      <c r="H101" s="320"/>
      <c r="I101" s="320"/>
      <c r="J101" s="320"/>
      <c r="K101" s="321"/>
    </row>
    <row r="102" s="1" customFormat="1" ht="45" customHeight="1">
      <c r="B102" s="322"/>
      <c r="C102" s="323" t="s">
        <v>1659</v>
      </c>
      <c r="D102" s="323"/>
      <c r="E102" s="323"/>
      <c r="F102" s="323"/>
      <c r="G102" s="323"/>
      <c r="H102" s="323"/>
      <c r="I102" s="323"/>
      <c r="J102" s="323"/>
      <c r="K102" s="324"/>
    </row>
    <row r="103" s="1" customFormat="1" ht="17.25" customHeight="1">
      <c r="B103" s="322"/>
      <c r="C103" s="325" t="s">
        <v>1614</v>
      </c>
      <c r="D103" s="325"/>
      <c r="E103" s="325"/>
      <c r="F103" s="325" t="s">
        <v>1615</v>
      </c>
      <c r="G103" s="326"/>
      <c r="H103" s="325" t="s">
        <v>52</v>
      </c>
      <c r="I103" s="325" t="s">
        <v>55</v>
      </c>
      <c r="J103" s="325" t="s">
        <v>1616</v>
      </c>
      <c r="K103" s="324"/>
    </row>
    <row r="104" s="1" customFormat="1" ht="17.25" customHeight="1">
      <c r="B104" s="322"/>
      <c r="C104" s="327" t="s">
        <v>1617</v>
      </c>
      <c r="D104" s="327"/>
      <c r="E104" s="327"/>
      <c r="F104" s="328" t="s">
        <v>1618</v>
      </c>
      <c r="G104" s="329"/>
      <c r="H104" s="327"/>
      <c r="I104" s="327"/>
      <c r="J104" s="327" t="s">
        <v>1619</v>
      </c>
      <c r="K104" s="324"/>
    </row>
    <row r="105" s="1" customFormat="1" ht="5.25" customHeight="1">
      <c r="B105" s="322"/>
      <c r="C105" s="325"/>
      <c r="D105" s="325"/>
      <c r="E105" s="325"/>
      <c r="F105" s="325"/>
      <c r="G105" s="343"/>
      <c r="H105" s="325"/>
      <c r="I105" s="325"/>
      <c r="J105" s="325"/>
      <c r="K105" s="324"/>
    </row>
    <row r="106" s="1" customFormat="1" ht="15" customHeight="1">
      <c r="B106" s="322"/>
      <c r="C106" s="310" t="s">
        <v>51</v>
      </c>
      <c r="D106" s="332"/>
      <c r="E106" s="332"/>
      <c r="F106" s="333" t="s">
        <v>1620</v>
      </c>
      <c r="G106" s="310"/>
      <c r="H106" s="310" t="s">
        <v>1660</v>
      </c>
      <c r="I106" s="310" t="s">
        <v>1622</v>
      </c>
      <c r="J106" s="310">
        <v>20</v>
      </c>
      <c r="K106" s="324"/>
    </row>
    <row r="107" s="1" customFormat="1" ht="15" customHeight="1">
      <c r="B107" s="322"/>
      <c r="C107" s="310" t="s">
        <v>1623</v>
      </c>
      <c r="D107" s="310"/>
      <c r="E107" s="310"/>
      <c r="F107" s="333" t="s">
        <v>1620</v>
      </c>
      <c r="G107" s="310"/>
      <c r="H107" s="310" t="s">
        <v>1660</v>
      </c>
      <c r="I107" s="310" t="s">
        <v>1622</v>
      </c>
      <c r="J107" s="310">
        <v>120</v>
      </c>
      <c r="K107" s="324"/>
    </row>
    <row r="108" s="1" customFormat="1" ht="15" customHeight="1">
      <c r="B108" s="335"/>
      <c r="C108" s="310" t="s">
        <v>1625</v>
      </c>
      <c r="D108" s="310"/>
      <c r="E108" s="310"/>
      <c r="F108" s="333" t="s">
        <v>1626</v>
      </c>
      <c r="G108" s="310"/>
      <c r="H108" s="310" t="s">
        <v>1660</v>
      </c>
      <c r="I108" s="310" t="s">
        <v>1622</v>
      </c>
      <c r="J108" s="310">
        <v>50</v>
      </c>
      <c r="K108" s="324"/>
    </row>
    <row r="109" s="1" customFormat="1" ht="15" customHeight="1">
      <c r="B109" s="335"/>
      <c r="C109" s="310" t="s">
        <v>1628</v>
      </c>
      <c r="D109" s="310"/>
      <c r="E109" s="310"/>
      <c r="F109" s="333" t="s">
        <v>1620</v>
      </c>
      <c r="G109" s="310"/>
      <c r="H109" s="310" t="s">
        <v>1660</v>
      </c>
      <c r="I109" s="310" t="s">
        <v>1630</v>
      </c>
      <c r="J109" s="310"/>
      <c r="K109" s="324"/>
    </row>
    <row r="110" s="1" customFormat="1" ht="15" customHeight="1">
      <c r="B110" s="335"/>
      <c r="C110" s="310" t="s">
        <v>1639</v>
      </c>
      <c r="D110" s="310"/>
      <c r="E110" s="310"/>
      <c r="F110" s="333" t="s">
        <v>1626</v>
      </c>
      <c r="G110" s="310"/>
      <c r="H110" s="310" t="s">
        <v>1660</v>
      </c>
      <c r="I110" s="310" t="s">
        <v>1622</v>
      </c>
      <c r="J110" s="310">
        <v>50</v>
      </c>
      <c r="K110" s="324"/>
    </row>
    <row r="111" s="1" customFormat="1" ht="15" customHeight="1">
      <c r="B111" s="335"/>
      <c r="C111" s="310" t="s">
        <v>1647</v>
      </c>
      <c r="D111" s="310"/>
      <c r="E111" s="310"/>
      <c r="F111" s="333" t="s">
        <v>1626</v>
      </c>
      <c r="G111" s="310"/>
      <c r="H111" s="310" t="s">
        <v>1660</v>
      </c>
      <c r="I111" s="310" t="s">
        <v>1622</v>
      </c>
      <c r="J111" s="310">
        <v>50</v>
      </c>
      <c r="K111" s="324"/>
    </row>
    <row r="112" s="1" customFormat="1" ht="15" customHeight="1">
      <c r="B112" s="335"/>
      <c r="C112" s="310" t="s">
        <v>1645</v>
      </c>
      <c r="D112" s="310"/>
      <c r="E112" s="310"/>
      <c r="F112" s="333" t="s">
        <v>1626</v>
      </c>
      <c r="G112" s="310"/>
      <c r="H112" s="310" t="s">
        <v>1660</v>
      </c>
      <c r="I112" s="310" t="s">
        <v>1622</v>
      </c>
      <c r="J112" s="310">
        <v>50</v>
      </c>
      <c r="K112" s="324"/>
    </row>
    <row r="113" s="1" customFormat="1" ht="15" customHeight="1">
      <c r="B113" s="335"/>
      <c r="C113" s="310" t="s">
        <v>51</v>
      </c>
      <c r="D113" s="310"/>
      <c r="E113" s="310"/>
      <c r="F113" s="333" t="s">
        <v>1620</v>
      </c>
      <c r="G113" s="310"/>
      <c r="H113" s="310" t="s">
        <v>1661</v>
      </c>
      <c r="I113" s="310" t="s">
        <v>1622</v>
      </c>
      <c r="J113" s="310">
        <v>20</v>
      </c>
      <c r="K113" s="324"/>
    </row>
    <row r="114" s="1" customFormat="1" ht="15" customHeight="1">
      <c r="B114" s="335"/>
      <c r="C114" s="310" t="s">
        <v>1662</v>
      </c>
      <c r="D114" s="310"/>
      <c r="E114" s="310"/>
      <c r="F114" s="333" t="s">
        <v>1620</v>
      </c>
      <c r="G114" s="310"/>
      <c r="H114" s="310" t="s">
        <v>1663</v>
      </c>
      <c r="I114" s="310" t="s">
        <v>1622</v>
      </c>
      <c r="J114" s="310">
        <v>120</v>
      </c>
      <c r="K114" s="324"/>
    </row>
    <row r="115" s="1" customFormat="1" ht="15" customHeight="1">
      <c r="B115" s="335"/>
      <c r="C115" s="310" t="s">
        <v>36</v>
      </c>
      <c r="D115" s="310"/>
      <c r="E115" s="310"/>
      <c r="F115" s="333" t="s">
        <v>1620</v>
      </c>
      <c r="G115" s="310"/>
      <c r="H115" s="310" t="s">
        <v>1664</v>
      </c>
      <c r="I115" s="310" t="s">
        <v>1655</v>
      </c>
      <c r="J115" s="310"/>
      <c r="K115" s="324"/>
    </row>
    <row r="116" s="1" customFormat="1" ht="15" customHeight="1">
      <c r="B116" s="335"/>
      <c r="C116" s="310" t="s">
        <v>46</v>
      </c>
      <c r="D116" s="310"/>
      <c r="E116" s="310"/>
      <c r="F116" s="333" t="s">
        <v>1620</v>
      </c>
      <c r="G116" s="310"/>
      <c r="H116" s="310" t="s">
        <v>1665</v>
      </c>
      <c r="I116" s="310" t="s">
        <v>1655</v>
      </c>
      <c r="J116" s="310"/>
      <c r="K116" s="324"/>
    </row>
    <row r="117" s="1" customFormat="1" ht="15" customHeight="1">
      <c r="B117" s="335"/>
      <c r="C117" s="310" t="s">
        <v>55</v>
      </c>
      <c r="D117" s="310"/>
      <c r="E117" s="310"/>
      <c r="F117" s="333" t="s">
        <v>1620</v>
      </c>
      <c r="G117" s="310"/>
      <c r="H117" s="310" t="s">
        <v>1666</v>
      </c>
      <c r="I117" s="310" t="s">
        <v>1667</v>
      </c>
      <c r="J117" s="310"/>
      <c r="K117" s="324"/>
    </row>
    <row r="118" s="1" customFormat="1" ht="15" customHeight="1">
      <c r="B118" s="338"/>
      <c r="C118" s="344"/>
      <c r="D118" s="344"/>
      <c r="E118" s="344"/>
      <c r="F118" s="344"/>
      <c r="G118" s="344"/>
      <c r="H118" s="344"/>
      <c r="I118" s="344"/>
      <c r="J118" s="344"/>
      <c r="K118" s="340"/>
    </row>
    <row r="119" s="1" customFormat="1" ht="18.75" customHeight="1">
      <c r="B119" s="345"/>
      <c r="C119" s="346"/>
      <c r="D119" s="346"/>
      <c r="E119" s="346"/>
      <c r="F119" s="347"/>
      <c r="G119" s="346"/>
      <c r="H119" s="346"/>
      <c r="I119" s="346"/>
      <c r="J119" s="346"/>
      <c r="K119" s="345"/>
    </row>
    <row r="120" s="1" customFormat="1" ht="18.75" customHeight="1"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</row>
    <row r="121" s="1" customFormat="1" ht="7.5" customHeight="1">
      <c r="B121" s="348"/>
      <c r="C121" s="349"/>
      <c r="D121" s="349"/>
      <c r="E121" s="349"/>
      <c r="F121" s="349"/>
      <c r="G121" s="349"/>
      <c r="H121" s="349"/>
      <c r="I121" s="349"/>
      <c r="J121" s="349"/>
      <c r="K121" s="350"/>
    </row>
    <row r="122" s="1" customFormat="1" ht="45" customHeight="1">
      <c r="B122" s="351"/>
      <c r="C122" s="301" t="s">
        <v>1668</v>
      </c>
      <c r="D122" s="301"/>
      <c r="E122" s="301"/>
      <c r="F122" s="301"/>
      <c r="G122" s="301"/>
      <c r="H122" s="301"/>
      <c r="I122" s="301"/>
      <c r="J122" s="301"/>
      <c r="K122" s="352"/>
    </row>
    <row r="123" s="1" customFormat="1" ht="17.25" customHeight="1">
      <c r="B123" s="353"/>
      <c r="C123" s="325" t="s">
        <v>1614</v>
      </c>
      <c r="D123" s="325"/>
      <c r="E123" s="325"/>
      <c r="F123" s="325" t="s">
        <v>1615</v>
      </c>
      <c r="G123" s="326"/>
      <c r="H123" s="325" t="s">
        <v>52</v>
      </c>
      <c r="I123" s="325" t="s">
        <v>55</v>
      </c>
      <c r="J123" s="325" t="s">
        <v>1616</v>
      </c>
      <c r="K123" s="354"/>
    </row>
    <row r="124" s="1" customFormat="1" ht="17.25" customHeight="1">
      <c r="B124" s="353"/>
      <c r="C124" s="327" t="s">
        <v>1617</v>
      </c>
      <c r="D124" s="327"/>
      <c r="E124" s="327"/>
      <c r="F124" s="328" t="s">
        <v>1618</v>
      </c>
      <c r="G124" s="329"/>
      <c r="H124" s="327"/>
      <c r="I124" s="327"/>
      <c r="J124" s="327" t="s">
        <v>1619</v>
      </c>
      <c r="K124" s="354"/>
    </row>
    <row r="125" s="1" customFormat="1" ht="5.25" customHeight="1">
      <c r="B125" s="355"/>
      <c r="C125" s="330"/>
      <c r="D125" s="330"/>
      <c r="E125" s="330"/>
      <c r="F125" s="330"/>
      <c r="G125" s="356"/>
      <c r="H125" s="330"/>
      <c r="I125" s="330"/>
      <c r="J125" s="330"/>
      <c r="K125" s="357"/>
    </row>
    <row r="126" s="1" customFormat="1" ht="15" customHeight="1">
      <c r="B126" s="355"/>
      <c r="C126" s="310" t="s">
        <v>1623</v>
      </c>
      <c r="D126" s="332"/>
      <c r="E126" s="332"/>
      <c r="F126" s="333" t="s">
        <v>1620</v>
      </c>
      <c r="G126" s="310"/>
      <c r="H126" s="310" t="s">
        <v>1660</v>
      </c>
      <c r="I126" s="310" t="s">
        <v>1622</v>
      </c>
      <c r="J126" s="310">
        <v>120</v>
      </c>
      <c r="K126" s="358"/>
    </row>
    <row r="127" s="1" customFormat="1" ht="15" customHeight="1">
      <c r="B127" s="355"/>
      <c r="C127" s="310" t="s">
        <v>1669</v>
      </c>
      <c r="D127" s="310"/>
      <c r="E127" s="310"/>
      <c r="F127" s="333" t="s">
        <v>1620</v>
      </c>
      <c r="G127" s="310"/>
      <c r="H127" s="310" t="s">
        <v>1670</v>
      </c>
      <c r="I127" s="310" t="s">
        <v>1622</v>
      </c>
      <c r="J127" s="310" t="s">
        <v>1671</v>
      </c>
      <c r="K127" s="358"/>
    </row>
    <row r="128" s="1" customFormat="1" ht="15" customHeight="1">
      <c r="B128" s="355"/>
      <c r="C128" s="310" t="s">
        <v>83</v>
      </c>
      <c r="D128" s="310"/>
      <c r="E128" s="310"/>
      <c r="F128" s="333" t="s">
        <v>1620</v>
      </c>
      <c r="G128" s="310"/>
      <c r="H128" s="310" t="s">
        <v>1672</v>
      </c>
      <c r="I128" s="310" t="s">
        <v>1622</v>
      </c>
      <c r="J128" s="310" t="s">
        <v>1671</v>
      </c>
      <c r="K128" s="358"/>
    </row>
    <row r="129" s="1" customFormat="1" ht="15" customHeight="1">
      <c r="B129" s="355"/>
      <c r="C129" s="310" t="s">
        <v>1631</v>
      </c>
      <c r="D129" s="310"/>
      <c r="E129" s="310"/>
      <c r="F129" s="333" t="s">
        <v>1626</v>
      </c>
      <c r="G129" s="310"/>
      <c r="H129" s="310" t="s">
        <v>1632</v>
      </c>
      <c r="I129" s="310" t="s">
        <v>1622</v>
      </c>
      <c r="J129" s="310">
        <v>15</v>
      </c>
      <c r="K129" s="358"/>
    </row>
    <row r="130" s="1" customFormat="1" ht="15" customHeight="1">
      <c r="B130" s="355"/>
      <c r="C130" s="336" t="s">
        <v>1633</v>
      </c>
      <c r="D130" s="336"/>
      <c r="E130" s="336"/>
      <c r="F130" s="337" t="s">
        <v>1626</v>
      </c>
      <c r="G130" s="336"/>
      <c r="H130" s="336" t="s">
        <v>1634</v>
      </c>
      <c r="I130" s="336" t="s">
        <v>1622</v>
      </c>
      <c r="J130" s="336">
        <v>15</v>
      </c>
      <c r="K130" s="358"/>
    </row>
    <row r="131" s="1" customFormat="1" ht="15" customHeight="1">
      <c r="B131" s="355"/>
      <c r="C131" s="336" t="s">
        <v>1635</v>
      </c>
      <c r="D131" s="336"/>
      <c r="E131" s="336"/>
      <c r="F131" s="337" t="s">
        <v>1626</v>
      </c>
      <c r="G131" s="336"/>
      <c r="H131" s="336" t="s">
        <v>1636</v>
      </c>
      <c r="I131" s="336" t="s">
        <v>1622</v>
      </c>
      <c r="J131" s="336">
        <v>20</v>
      </c>
      <c r="K131" s="358"/>
    </row>
    <row r="132" s="1" customFormat="1" ht="15" customHeight="1">
      <c r="B132" s="355"/>
      <c r="C132" s="336" t="s">
        <v>1637</v>
      </c>
      <c r="D132" s="336"/>
      <c r="E132" s="336"/>
      <c r="F132" s="337" t="s">
        <v>1626</v>
      </c>
      <c r="G132" s="336"/>
      <c r="H132" s="336" t="s">
        <v>1638</v>
      </c>
      <c r="I132" s="336" t="s">
        <v>1622</v>
      </c>
      <c r="J132" s="336">
        <v>20</v>
      </c>
      <c r="K132" s="358"/>
    </row>
    <row r="133" s="1" customFormat="1" ht="15" customHeight="1">
      <c r="B133" s="355"/>
      <c r="C133" s="310" t="s">
        <v>1625</v>
      </c>
      <c r="D133" s="310"/>
      <c r="E133" s="310"/>
      <c r="F133" s="333" t="s">
        <v>1626</v>
      </c>
      <c r="G133" s="310"/>
      <c r="H133" s="310" t="s">
        <v>1660</v>
      </c>
      <c r="I133" s="310" t="s">
        <v>1622</v>
      </c>
      <c r="J133" s="310">
        <v>50</v>
      </c>
      <c r="K133" s="358"/>
    </row>
    <row r="134" s="1" customFormat="1" ht="15" customHeight="1">
      <c r="B134" s="355"/>
      <c r="C134" s="310" t="s">
        <v>1639</v>
      </c>
      <c r="D134" s="310"/>
      <c r="E134" s="310"/>
      <c r="F134" s="333" t="s">
        <v>1626</v>
      </c>
      <c r="G134" s="310"/>
      <c r="H134" s="310" t="s">
        <v>1660</v>
      </c>
      <c r="I134" s="310" t="s">
        <v>1622</v>
      </c>
      <c r="J134" s="310">
        <v>50</v>
      </c>
      <c r="K134" s="358"/>
    </row>
    <row r="135" s="1" customFormat="1" ht="15" customHeight="1">
      <c r="B135" s="355"/>
      <c r="C135" s="310" t="s">
        <v>1645</v>
      </c>
      <c r="D135" s="310"/>
      <c r="E135" s="310"/>
      <c r="F135" s="333" t="s">
        <v>1626</v>
      </c>
      <c r="G135" s="310"/>
      <c r="H135" s="310" t="s">
        <v>1660</v>
      </c>
      <c r="I135" s="310" t="s">
        <v>1622</v>
      </c>
      <c r="J135" s="310">
        <v>50</v>
      </c>
      <c r="K135" s="358"/>
    </row>
    <row r="136" s="1" customFormat="1" ht="15" customHeight="1">
      <c r="B136" s="355"/>
      <c r="C136" s="310" t="s">
        <v>1647</v>
      </c>
      <c r="D136" s="310"/>
      <c r="E136" s="310"/>
      <c r="F136" s="333" t="s">
        <v>1626</v>
      </c>
      <c r="G136" s="310"/>
      <c r="H136" s="310" t="s">
        <v>1660</v>
      </c>
      <c r="I136" s="310" t="s">
        <v>1622</v>
      </c>
      <c r="J136" s="310">
        <v>50</v>
      </c>
      <c r="K136" s="358"/>
    </row>
    <row r="137" s="1" customFormat="1" ht="15" customHeight="1">
      <c r="B137" s="355"/>
      <c r="C137" s="310" t="s">
        <v>1648</v>
      </c>
      <c r="D137" s="310"/>
      <c r="E137" s="310"/>
      <c r="F137" s="333" t="s">
        <v>1626</v>
      </c>
      <c r="G137" s="310"/>
      <c r="H137" s="310" t="s">
        <v>1673</v>
      </c>
      <c r="I137" s="310" t="s">
        <v>1622</v>
      </c>
      <c r="J137" s="310">
        <v>255</v>
      </c>
      <c r="K137" s="358"/>
    </row>
    <row r="138" s="1" customFormat="1" ht="15" customHeight="1">
      <c r="B138" s="355"/>
      <c r="C138" s="310" t="s">
        <v>1650</v>
      </c>
      <c r="D138" s="310"/>
      <c r="E138" s="310"/>
      <c r="F138" s="333" t="s">
        <v>1620</v>
      </c>
      <c r="G138" s="310"/>
      <c r="H138" s="310" t="s">
        <v>1674</v>
      </c>
      <c r="I138" s="310" t="s">
        <v>1652</v>
      </c>
      <c r="J138" s="310"/>
      <c r="K138" s="358"/>
    </row>
    <row r="139" s="1" customFormat="1" ht="15" customHeight="1">
      <c r="B139" s="355"/>
      <c r="C139" s="310" t="s">
        <v>1653</v>
      </c>
      <c r="D139" s="310"/>
      <c r="E139" s="310"/>
      <c r="F139" s="333" t="s">
        <v>1620</v>
      </c>
      <c r="G139" s="310"/>
      <c r="H139" s="310" t="s">
        <v>1675</v>
      </c>
      <c r="I139" s="310" t="s">
        <v>1655</v>
      </c>
      <c r="J139" s="310"/>
      <c r="K139" s="358"/>
    </row>
    <row r="140" s="1" customFormat="1" ht="15" customHeight="1">
      <c r="B140" s="355"/>
      <c r="C140" s="310" t="s">
        <v>1656</v>
      </c>
      <c r="D140" s="310"/>
      <c r="E140" s="310"/>
      <c r="F140" s="333" t="s">
        <v>1620</v>
      </c>
      <c r="G140" s="310"/>
      <c r="H140" s="310" t="s">
        <v>1656</v>
      </c>
      <c r="I140" s="310" t="s">
        <v>1655</v>
      </c>
      <c r="J140" s="310"/>
      <c r="K140" s="358"/>
    </row>
    <row r="141" s="1" customFormat="1" ht="15" customHeight="1">
      <c r="B141" s="355"/>
      <c r="C141" s="310" t="s">
        <v>36</v>
      </c>
      <c r="D141" s="310"/>
      <c r="E141" s="310"/>
      <c r="F141" s="333" t="s">
        <v>1620</v>
      </c>
      <c r="G141" s="310"/>
      <c r="H141" s="310" t="s">
        <v>1676</v>
      </c>
      <c r="I141" s="310" t="s">
        <v>1655</v>
      </c>
      <c r="J141" s="310"/>
      <c r="K141" s="358"/>
    </row>
    <row r="142" s="1" customFormat="1" ht="15" customHeight="1">
      <c r="B142" s="355"/>
      <c r="C142" s="310" t="s">
        <v>1677</v>
      </c>
      <c r="D142" s="310"/>
      <c r="E142" s="310"/>
      <c r="F142" s="333" t="s">
        <v>1620</v>
      </c>
      <c r="G142" s="310"/>
      <c r="H142" s="310" t="s">
        <v>1678</v>
      </c>
      <c r="I142" s="310" t="s">
        <v>1655</v>
      </c>
      <c r="J142" s="310"/>
      <c r="K142" s="358"/>
    </row>
    <row r="143" s="1" customFormat="1" ht="15" customHeight="1">
      <c r="B143" s="359"/>
      <c r="C143" s="360"/>
      <c r="D143" s="360"/>
      <c r="E143" s="360"/>
      <c r="F143" s="360"/>
      <c r="G143" s="360"/>
      <c r="H143" s="360"/>
      <c r="I143" s="360"/>
      <c r="J143" s="360"/>
      <c r="K143" s="361"/>
    </row>
    <row r="144" s="1" customFormat="1" ht="18.75" customHeight="1">
      <c r="B144" s="346"/>
      <c r="C144" s="346"/>
      <c r="D144" s="346"/>
      <c r="E144" s="346"/>
      <c r="F144" s="347"/>
      <c r="G144" s="346"/>
      <c r="H144" s="346"/>
      <c r="I144" s="346"/>
      <c r="J144" s="346"/>
      <c r="K144" s="346"/>
    </row>
    <row r="145" s="1" customFormat="1" ht="18.75" customHeight="1">
      <c r="B145" s="318"/>
      <c r="C145" s="318"/>
      <c r="D145" s="318"/>
      <c r="E145" s="318"/>
      <c r="F145" s="318"/>
      <c r="G145" s="318"/>
      <c r="H145" s="318"/>
      <c r="I145" s="318"/>
      <c r="J145" s="318"/>
      <c r="K145" s="318"/>
    </row>
    <row r="146" s="1" customFormat="1" ht="7.5" customHeight="1">
      <c r="B146" s="319"/>
      <c r="C146" s="320"/>
      <c r="D146" s="320"/>
      <c r="E146" s="320"/>
      <c r="F146" s="320"/>
      <c r="G146" s="320"/>
      <c r="H146" s="320"/>
      <c r="I146" s="320"/>
      <c r="J146" s="320"/>
      <c r="K146" s="321"/>
    </row>
    <row r="147" s="1" customFormat="1" ht="45" customHeight="1">
      <c r="B147" s="322"/>
      <c r="C147" s="323" t="s">
        <v>1679</v>
      </c>
      <c r="D147" s="323"/>
      <c r="E147" s="323"/>
      <c r="F147" s="323"/>
      <c r="G147" s="323"/>
      <c r="H147" s="323"/>
      <c r="I147" s="323"/>
      <c r="J147" s="323"/>
      <c r="K147" s="324"/>
    </row>
    <row r="148" s="1" customFormat="1" ht="17.25" customHeight="1">
      <c r="B148" s="322"/>
      <c r="C148" s="325" t="s">
        <v>1614</v>
      </c>
      <c r="D148" s="325"/>
      <c r="E148" s="325"/>
      <c r="F148" s="325" t="s">
        <v>1615</v>
      </c>
      <c r="G148" s="326"/>
      <c r="H148" s="325" t="s">
        <v>52</v>
      </c>
      <c r="I148" s="325" t="s">
        <v>55</v>
      </c>
      <c r="J148" s="325" t="s">
        <v>1616</v>
      </c>
      <c r="K148" s="324"/>
    </row>
    <row r="149" s="1" customFormat="1" ht="17.25" customHeight="1">
      <c r="B149" s="322"/>
      <c r="C149" s="327" t="s">
        <v>1617</v>
      </c>
      <c r="D149" s="327"/>
      <c r="E149" s="327"/>
      <c r="F149" s="328" t="s">
        <v>1618</v>
      </c>
      <c r="G149" s="329"/>
      <c r="H149" s="327"/>
      <c r="I149" s="327"/>
      <c r="J149" s="327" t="s">
        <v>1619</v>
      </c>
      <c r="K149" s="324"/>
    </row>
    <row r="150" s="1" customFormat="1" ht="5.25" customHeight="1">
      <c r="B150" s="335"/>
      <c r="C150" s="330"/>
      <c r="D150" s="330"/>
      <c r="E150" s="330"/>
      <c r="F150" s="330"/>
      <c r="G150" s="331"/>
      <c r="H150" s="330"/>
      <c r="I150" s="330"/>
      <c r="J150" s="330"/>
      <c r="K150" s="358"/>
    </row>
    <row r="151" s="1" customFormat="1" ht="15" customHeight="1">
      <c r="B151" s="335"/>
      <c r="C151" s="362" t="s">
        <v>1623</v>
      </c>
      <c r="D151" s="310"/>
      <c r="E151" s="310"/>
      <c r="F151" s="363" t="s">
        <v>1620</v>
      </c>
      <c r="G151" s="310"/>
      <c r="H151" s="362" t="s">
        <v>1660</v>
      </c>
      <c r="I151" s="362" t="s">
        <v>1622</v>
      </c>
      <c r="J151" s="362">
        <v>120</v>
      </c>
      <c r="K151" s="358"/>
    </row>
    <row r="152" s="1" customFormat="1" ht="15" customHeight="1">
      <c r="B152" s="335"/>
      <c r="C152" s="362" t="s">
        <v>1669</v>
      </c>
      <c r="D152" s="310"/>
      <c r="E152" s="310"/>
      <c r="F152" s="363" t="s">
        <v>1620</v>
      </c>
      <c r="G152" s="310"/>
      <c r="H152" s="362" t="s">
        <v>1680</v>
      </c>
      <c r="I152" s="362" t="s">
        <v>1622</v>
      </c>
      <c r="J152" s="362" t="s">
        <v>1671</v>
      </c>
      <c r="K152" s="358"/>
    </row>
    <row r="153" s="1" customFormat="1" ht="15" customHeight="1">
      <c r="B153" s="335"/>
      <c r="C153" s="362" t="s">
        <v>83</v>
      </c>
      <c r="D153" s="310"/>
      <c r="E153" s="310"/>
      <c r="F153" s="363" t="s">
        <v>1620</v>
      </c>
      <c r="G153" s="310"/>
      <c r="H153" s="362" t="s">
        <v>1681</v>
      </c>
      <c r="I153" s="362" t="s">
        <v>1622</v>
      </c>
      <c r="J153" s="362" t="s">
        <v>1671</v>
      </c>
      <c r="K153" s="358"/>
    </row>
    <row r="154" s="1" customFormat="1" ht="15" customHeight="1">
      <c r="B154" s="335"/>
      <c r="C154" s="362" t="s">
        <v>1625</v>
      </c>
      <c r="D154" s="310"/>
      <c r="E154" s="310"/>
      <c r="F154" s="363" t="s">
        <v>1626</v>
      </c>
      <c r="G154" s="310"/>
      <c r="H154" s="362" t="s">
        <v>1660</v>
      </c>
      <c r="I154" s="362" t="s">
        <v>1622</v>
      </c>
      <c r="J154" s="362">
        <v>50</v>
      </c>
      <c r="K154" s="358"/>
    </row>
    <row r="155" s="1" customFormat="1" ht="15" customHeight="1">
      <c r="B155" s="335"/>
      <c r="C155" s="362" t="s">
        <v>1628</v>
      </c>
      <c r="D155" s="310"/>
      <c r="E155" s="310"/>
      <c r="F155" s="363" t="s">
        <v>1620</v>
      </c>
      <c r="G155" s="310"/>
      <c r="H155" s="362" t="s">
        <v>1660</v>
      </c>
      <c r="I155" s="362" t="s">
        <v>1630</v>
      </c>
      <c r="J155" s="362"/>
      <c r="K155" s="358"/>
    </row>
    <row r="156" s="1" customFormat="1" ht="15" customHeight="1">
      <c r="B156" s="335"/>
      <c r="C156" s="362" t="s">
        <v>1639</v>
      </c>
      <c r="D156" s="310"/>
      <c r="E156" s="310"/>
      <c r="F156" s="363" t="s">
        <v>1626</v>
      </c>
      <c r="G156" s="310"/>
      <c r="H156" s="362" t="s">
        <v>1660</v>
      </c>
      <c r="I156" s="362" t="s">
        <v>1622</v>
      </c>
      <c r="J156" s="362">
        <v>50</v>
      </c>
      <c r="K156" s="358"/>
    </row>
    <row r="157" s="1" customFormat="1" ht="15" customHeight="1">
      <c r="B157" s="335"/>
      <c r="C157" s="362" t="s">
        <v>1647</v>
      </c>
      <c r="D157" s="310"/>
      <c r="E157" s="310"/>
      <c r="F157" s="363" t="s">
        <v>1626</v>
      </c>
      <c r="G157" s="310"/>
      <c r="H157" s="362" t="s">
        <v>1660</v>
      </c>
      <c r="I157" s="362" t="s">
        <v>1622</v>
      </c>
      <c r="J157" s="362">
        <v>50</v>
      </c>
      <c r="K157" s="358"/>
    </row>
    <row r="158" s="1" customFormat="1" ht="15" customHeight="1">
      <c r="B158" s="335"/>
      <c r="C158" s="362" t="s">
        <v>1645</v>
      </c>
      <c r="D158" s="310"/>
      <c r="E158" s="310"/>
      <c r="F158" s="363" t="s">
        <v>1626</v>
      </c>
      <c r="G158" s="310"/>
      <c r="H158" s="362" t="s">
        <v>1660</v>
      </c>
      <c r="I158" s="362" t="s">
        <v>1622</v>
      </c>
      <c r="J158" s="362">
        <v>50</v>
      </c>
      <c r="K158" s="358"/>
    </row>
    <row r="159" s="1" customFormat="1" ht="15" customHeight="1">
      <c r="B159" s="335"/>
      <c r="C159" s="362" t="s">
        <v>112</v>
      </c>
      <c r="D159" s="310"/>
      <c r="E159" s="310"/>
      <c r="F159" s="363" t="s">
        <v>1620</v>
      </c>
      <c r="G159" s="310"/>
      <c r="H159" s="362" t="s">
        <v>1682</v>
      </c>
      <c r="I159" s="362" t="s">
        <v>1622</v>
      </c>
      <c r="J159" s="362" t="s">
        <v>1683</v>
      </c>
      <c r="K159" s="358"/>
    </row>
    <row r="160" s="1" customFormat="1" ht="15" customHeight="1">
      <c r="B160" s="335"/>
      <c r="C160" s="362" t="s">
        <v>1684</v>
      </c>
      <c r="D160" s="310"/>
      <c r="E160" s="310"/>
      <c r="F160" s="363" t="s">
        <v>1620</v>
      </c>
      <c r="G160" s="310"/>
      <c r="H160" s="362" t="s">
        <v>1685</v>
      </c>
      <c r="I160" s="362" t="s">
        <v>1655</v>
      </c>
      <c r="J160" s="362"/>
      <c r="K160" s="358"/>
    </row>
    <row r="161" s="1" customFormat="1" ht="15" customHeight="1">
      <c r="B161" s="364"/>
      <c r="C161" s="344"/>
      <c r="D161" s="344"/>
      <c r="E161" s="344"/>
      <c r="F161" s="344"/>
      <c r="G161" s="344"/>
      <c r="H161" s="344"/>
      <c r="I161" s="344"/>
      <c r="J161" s="344"/>
      <c r="K161" s="365"/>
    </row>
    <row r="162" s="1" customFormat="1" ht="18.75" customHeight="1">
      <c r="B162" s="346"/>
      <c r="C162" s="356"/>
      <c r="D162" s="356"/>
      <c r="E162" s="356"/>
      <c r="F162" s="366"/>
      <c r="G162" s="356"/>
      <c r="H162" s="356"/>
      <c r="I162" s="356"/>
      <c r="J162" s="356"/>
      <c r="K162" s="346"/>
    </row>
    <row r="163" s="1" customFormat="1" ht="18.75" customHeight="1">
      <c r="B163" s="318"/>
      <c r="C163" s="318"/>
      <c r="D163" s="318"/>
      <c r="E163" s="318"/>
      <c r="F163" s="318"/>
      <c r="G163" s="318"/>
      <c r="H163" s="318"/>
      <c r="I163" s="318"/>
      <c r="J163" s="318"/>
      <c r="K163" s="318"/>
    </row>
    <row r="164" s="1" customFormat="1" ht="7.5" customHeight="1">
      <c r="B164" s="297"/>
      <c r="C164" s="298"/>
      <c r="D164" s="298"/>
      <c r="E164" s="298"/>
      <c r="F164" s="298"/>
      <c r="G164" s="298"/>
      <c r="H164" s="298"/>
      <c r="I164" s="298"/>
      <c r="J164" s="298"/>
      <c r="K164" s="299"/>
    </row>
    <row r="165" s="1" customFormat="1" ht="45" customHeight="1">
      <c r="B165" s="300"/>
      <c r="C165" s="301" t="s">
        <v>1686</v>
      </c>
      <c r="D165" s="301"/>
      <c r="E165" s="301"/>
      <c r="F165" s="301"/>
      <c r="G165" s="301"/>
      <c r="H165" s="301"/>
      <c r="I165" s="301"/>
      <c r="J165" s="301"/>
      <c r="K165" s="302"/>
    </row>
    <row r="166" s="1" customFormat="1" ht="17.25" customHeight="1">
      <c r="B166" s="300"/>
      <c r="C166" s="325" t="s">
        <v>1614</v>
      </c>
      <c r="D166" s="325"/>
      <c r="E166" s="325"/>
      <c r="F166" s="325" t="s">
        <v>1615</v>
      </c>
      <c r="G166" s="367"/>
      <c r="H166" s="368" t="s">
        <v>52</v>
      </c>
      <c r="I166" s="368" t="s">
        <v>55</v>
      </c>
      <c r="J166" s="325" t="s">
        <v>1616</v>
      </c>
      <c r="K166" s="302"/>
    </row>
    <row r="167" s="1" customFormat="1" ht="17.25" customHeight="1">
      <c r="B167" s="303"/>
      <c r="C167" s="327" t="s">
        <v>1617</v>
      </c>
      <c r="D167" s="327"/>
      <c r="E167" s="327"/>
      <c r="F167" s="328" t="s">
        <v>1618</v>
      </c>
      <c r="G167" s="369"/>
      <c r="H167" s="370"/>
      <c r="I167" s="370"/>
      <c r="J167" s="327" t="s">
        <v>1619</v>
      </c>
      <c r="K167" s="305"/>
    </row>
    <row r="168" s="1" customFormat="1" ht="5.25" customHeight="1">
      <c r="B168" s="335"/>
      <c r="C168" s="330"/>
      <c r="D168" s="330"/>
      <c r="E168" s="330"/>
      <c r="F168" s="330"/>
      <c r="G168" s="331"/>
      <c r="H168" s="330"/>
      <c r="I168" s="330"/>
      <c r="J168" s="330"/>
      <c r="K168" s="358"/>
    </row>
    <row r="169" s="1" customFormat="1" ht="15" customHeight="1">
      <c r="B169" s="335"/>
      <c r="C169" s="310" t="s">
        <v>1623</v>
      </c>
      <c r="D169" s="310"/>
      <c r="E169" s="310"/>
      <c r="F169" s="333" t="s">
        <v>1620</v>
      </c>
      <c r="G169" s="310"/>
      <c r="H169" s="310" t="s">
        <v>1660</v>
      </c>
      <c r="I169" s="310" t="s">
        <v>1622</v>
      </c>
      <c r="J169" s="310">
        <v>120</v>
      </c>
      <c r="K169" s="358"/>
    </row>
    <row r="170" s="1" customFormat="1" ht="15" customHeight="1">
      <c r="B170" s="335"/>
      <c r="C170" s="310" t="s">
        <v>1669</v>
      </c>
      <c r="D170" s="310"/>
      <c r="E170" s="310"/>
      <c r="F170" s="333" t="s">
        <v>1620</v>
      </c>
      <c r="G170" s="310"/>
      <c r="H170" s="310" t="s">
        <v>1670</v>
      </c>
      <c r="I170" s="310" t="s">
        <v>1622</v>
      </c>
      <c r="J170" s="310" t="s">
        <v>1671</v>
      </c>
      <c r="K170" s="358"/>
    </row>
    <row r="171" s="1" customFormat="1" ht="15" customHeight="1">
      <c r="B171" s="335"/>
      <c r="C171" s="310" t="s">
        <v>83</v>
      </c>
      <c r="D171" s="310"/>
      <c r="E171" s="310"/>
      <c r="F171" s="333" t="s">
        <v>1620</v>
      </c>
      <c r="G171" s="310"/>
      <c r="H171" s="310" t="s">
        <v>1687</v>
      </c>
      <c r="I171" s="310" t="s">
        <v>1622</v>
      </c>
      <c r="J171" s="310" t="s">
        <v>1671</v>
      </c>
      <c r="K171" s="358"/>
    </row>
    <row r="172" s="1" customFormat="1" ht="15" customHeight="1">
      <c r="B172" s="335"/>
      <c r="C172" s="310" t="s">
        <v>1625</v>
      </c>
      <c r="D172" s="310"/>
      <c r="E172" s="310"/>
      <c r="F172" s="333" t="s">
        <v>1626</v>
      </c>
      <c r="G172" s="310"/>
      <c r="H172" s="310" t="s">
        <v>1687</v>
      </c>
      <c r="I172" s="310" t="s">
        <v>1622</v>
      </c>
      <c r="J172" s="310">
        <v>50</v>
      </c>
      <c r="K172" s="358"/>
    </row>
    <row r="173" s="1" customFormat="1" ht="15" customHeight="1">
      <c r="B173" s="335"/>
      <c r="C173" s="310" t="s">
        <v>1628</v>
      </c>
      <c r="D173" s="310"/>
      <c r="E173" s="310"/>
      <c r="F173" s="333" t="s">
        <v>1620</v>
      </c>
      <c r="G173" s="310"/>
      <c r="H173" s="310" t="s">
        <v>1687</v>
      </c>
      <c r="I173" s="310" t="s">
        <v>1630</v>
      </c>
      <c r="J173" s="310"/>
      <c r="K173" s="358"/>
    </row>
    <row r="174" s="1" customFormat="1" ht="15" customHeight="1">
      <c r="B174" s="335"/>
      <c r="C174" s="310" t="s">
        <v>1639</v>
      </c>
      <c r="D174" s="310"/>
      <c r="E174" s="310"/>
      <c r="F174" s="333" t="s">
        <v>1626</v>
      </c>
      <c r="G174" s="310"/>
      <c r="H174" s="310" t="s">
        <v>1687</v>
      </c>
      <c r="I174" s="310" t="s">
        <v>1622</v>
      </c>
      <c r="J174" s="310">
        <v>50</v>
      </c>
      <c r="K174" s="358"/>
    </row>
    <row r="175" s="1" customFormat="1" ht="15" customHeight="1">
      <c r="B175" s="335"/>
      <c r="C175" s="310" t="s">
        <v>1647</v>
      </c>
      <c r="D175" s="310"/>
      <c r="E175" s="310"/>
      <c r="F175" s="333" t="s">
        <v>1626</v>
      </c>
      <c r="G175" s="310"/>
      <c r="H175" s="310" t="s">
        <v>1687</v>
      </c>
      <c r="I175" s="310" t="s">
        <v>1622</v>
      </c>
      <c r="J175" s="310">
        <v>50</v>
      </c>
      <c r="K175" s="358"/>
    </row>
    <row r="176" s="1" customFormat="1" ht="15" customHeight="1">
      <c r="B176" s="335"/>
      <c r="C176" s="310" t="s">
        <v>1645</v>
      </c>
      <c r="D176" s="310"/>
      <c r="E176" s="310"/>
      <c r="F176" s="333" t="s">
        <v>1626</v>
      </c>
      <c r="G176" s="310"/>
      <c r="H176" s="310" t="s">
        <v>1687</v>
      </c>
      <c r="I176" s="310" t="s">
        <v>1622</v>
      </c>
      <c r="J176" s="310">
        <v>50</v>
      </c>
      <c r="K176" s="358"/>
    </row>
    <row r="177" s="1" customFormat="1" ht="15" customHeight="1">
      <c r="B177" s="335"/>
      <c r="C177" s="310" t="s">
        <v>124</v>
      </c>
      <c r="D177" s="310"/>
      <c r="E177" s="310"/>
      <c r="F177" s="333" t="s">
        <v>1620</v>
      </c>
      <c r="G177" s="310"/>
      <c r="H177" s="310" t="s">
        <v>1688</v>
      </c>
      <c r="I177" s="310" t="s">
        <v>1689</v>
      </c>
      <c r="J177" s="310"/>
      <c r="K177" s="358"/>
    </row>
    <row r="178" s="1" customFormat="1" ht="15" customHeight="1">
      <c r="B178" s="335"/>
      <c r="C178" s="310" t="s">
        <v>55</v>
      </c>
      <c r="D178" s="310"/>
      <c r="E178" s="310"/>
      <c r="F178" s="333" t="s">
        <v>1620</v>
      </c>
      <c r="G178" s="310"/>
      <c r="H178" s="310" t="s">
        <v>1690</v>
      </c>
      <c r="I178" s="310" t="s">
        <v>1691</v>
      </c>
      <c r="J178" s="310">
        <v>1</v>
      </c>
      <c r="K178" s="358"/>
    </row>
    <row r="179" s="1" customFormat="1" ht="15" customHeight="1">
      <c r="B179" s="335"/>
      <c r="C179" s="310" t="s">
        <v>51</v>
      </c>
      <c r="D179" s="310"/>
      <c r="E179" s="310"/>
      <c r="F179" s="333" t="s">
        <v>1620</v>
      </c>
      <c r="G179" s="310"/>
      <c r="H179" s="310" t="s">
        <v>1692</v>
      </c>
      <c r="I179" s="310" t="s">
        <v>1622</v>
      </c>
      <c r="J179" s="310">
        <v>20</v>
      </c>
      <c r="K179" s="358"/>
    </row>
    <row r="180" s="1" customFormat="1" ht="15" customHeight="1">
      <c r="B180" s="335"/>
      <c r="C180" s="310" t="s">
        <v>52</v>
      </c>
      <c r="D180" s="310"/>
      <c r="E180" s="310"/>
      <c r="F180" s="333" t="s">
        <v>1620</v>
      </c>
      <c r="G180" s="310"/>
      <c r="H180" s="310" t="s">
        <v>1693</v>
      </c>
      <c r="I180" s="310" t="s">
        <v>1622</v>
      </c>
      <c r="J180" s="310">
        <v>255</v>
      </c>
      <c r="K180" s="358"/>
    </row>
    <row r="181" s="1" customFormat="1" ht="15" customHeight="1">
      <c r="B181" s="335"/>
      <c r="C181" s="310" t="s">
        <v>125</v>
      </c>
      <c r="D181" s="310"/>
      <c r="E181" s="310"/>
      <c r="F181" s="333" t="s">
        <v>1620</v>
      </c>
      <c r="G181" s="310"/>
      <c r="H181" s="310" t="s">
        <v>1584</v>
      </c>
      <c r="I181" s="310" t="s">
        <v>1622</v>
      </c>
      <c r="J181" s="310">
        <v>10</v>
      </c>
      <c r="K181" s="358"/>
    </row>
    <row r="182" s="1" customFormat="1" ht="15" customHeight="1">
      <c r="B182" s="335"/>
      <c r="C182" s="310" t="s">
        <v>126</v>
      </c>
      <c r="D182" s="310"/>
      <c r="E182" s="310"/>
      <c r="F182" s="333" t="s">
        <v>1620</v>
      </c>
      <c r="G182" s="310"/>
      <c r="H182" s="310" t="s">
        <v>1694</v>
      </c>
      <c r="I182" s="310" t="s">
        <v>1655</v>
      </c>
      <c r="J182" s="310"/>
      <c r="K182" s="358"/>
    </row>
    <row r="183" s="1" customFormat="1" ht="15" customHeight="1">
      <c r="B183" s="335"/>
      <c r="C183" s="310" t="s">
        <v>1695</v>
      </c>
      <c r="D183" s="310"/>
      <c r="E183" s="310"/>
      <c r="F183" s="333" t="s">
        <v>1620</v>
      </c>
      <c r="G183" s="310"/>
      <c r="H183" s="310" t="s">
        <v>1696</v>
      </c>
      <c r="I183" s="310" t="s">
        <v>1655</v>
      </c>
      <c r="J183" s="310"/>
      <c r="K183" s="358"/>
    </row>
    <row r="184" s="1" customFormat="1" ht="15" customHeight="1">
      <c r="B184" s="335"/>
      <c r="C184" s="310" t="s">
        <v>1684</v>
      </c>
      <c r="D184" s="310"/>
      <c r="E184" s="310"/>
      <c r="F184" s="333" t="s">
        <v>1620</v>
      </c>
      <c r="G184" s="310"/>
      <c r="H184" s="310" t="s">
        <v>1697</v>
      </c>
      <c r="I184" s="310" t="s">
        <v>1655</v>
      </c>
      <c r="J184" s="310"/>
      <c r="K184" s="358"/>
    </row>
    <row r="185" s="1" customFormat="1" ht="15" customHeight="1">
      <c r="B185" s="335"/>
      <c r="C185" s="310" t="s">
        <v>128</v>
      </c>
      <c r="D185" s="310"/>
      <c r="E185" s="310"/>
      <c r="F185" s="333" t="s">
        <v>1626</v>
      </c>
      <c r="G185" s="310"/>
      <c r="H185" s="310" t="s">
        <v>1698</v>
      </c>
      <c r="I185" s="310" t="s">
        <v>1622</v>
      </c>
      <c r="J185" s="310">
        <v>50</v>
      </c>
      <c r="K185" s="358"/>
    </row>
    <row r="186" s="1" customFormat="1" ht="15" customHeight="1">
      <c r="B186" s="335"/>
      <c r="C186" s="310" t="s">
        <v>1699</v>
      </c>
      <c r="D186" s="310"/>
      <c r="E186" s="310"/>
      <c r="F186" s="333" t="s">
        <v>1626</v>
      </c>
      <c r="G186" s="310"/>
      <c r="H186" s="310" t="s">
        <v>1700</v>
      </c>
      <c r="I186" s="310" t="s">
        <v>1701</v>
      </c>
      <c r="J186" s="310"/>
      <c r="K186" s="358"/>
    </row>
    <row r="187" s="1" customFormat="1" ht="15" customHeight="1">
      <c r="B187" s="335"/>
      <c r="C187" s="310" t="s">
        <v>1702</v>
      </c>
      <c r="D187" s="310"/>
      <c r="E187" s="310"/>
      <c r="F187" s="333" t="s">
        <v>1626</v>
      </c>
      <c r="G187" s="310"/>
      <c r="H187" s="310" t="s">
        <v>1703</v>
      </c>
      <c r="I187" s="310" t="s">
        <v>1701</v>
      </c>
      <c r="J187" s="310"/>
      <c r="K187" s="358"/>
    </row>
    <row r="188" s="1" customFormat="1" ht="15" customHeight="1">
      <c r="B188" s="335"/>
      <c r="C188" s="310" t="s">
        <v>1704</v>
      </c>
      <c r="D188" s="310"/>
      <c r="E188" s="310"/>
      <c r="F188" s="333" t="s">
        <v>1626</v>
      </c>
      <c r="G188" s="310"/>
      <c r="H188" s="310" t="s">
        <v>1705</v>
      </c>
      <c r="I188" s="310" t="s">
        <v>1701</v>
      </c>
      <c r="J188" s="310"/>
      <c r="K188" s="358"/>
    </row>
    <row r="189" s="1" customFormat="1" ht="15" customHeight="1">
      <c r="B189" s="335"/>
      <c r="C189" s="371" t="s">
        <v>1706</v>
      </c>
      <c r="D189" s="310"/>
      <c r="E189" s="310"/>
      <c r="F189" s="333" t="s">
        <v>1626</v>
      </c>
      <c r="G189" s="310"/>
      <c r="H189" s="310" t="s">
        <v>1707</v>
      </c>
      <c r="I189" s="310" t="s">
        <v>1708</v>
      </c>
      <c r="J189" s="372" t="s">
        <v>1709</v>
      </c>
      <c r="K189" s="358"/>
    </row>
    <row r="190" s="18" customFormat="1" ht="15" customHeight="1">
      <c r="B190" s="373"/>
      <c r="C190" s="374" t="s">
        <v>1710</v>
      </c>
      <c r="D190" s="375"/>
      <c r="E190" s="375"/>
      <c r="F190" s="376" t="s">
        <v>1626</v>
      </c>
      <c r="G190" s="375"/>
      <c r="H190" s="375" t="s">
        <v>1711</v>
      </c>
      <c r="I190" s="375" t="s">
        <v>1708</v>
      </c>
      <c r="J190" s="377" t="s">
        <v>1709</v>
      </c>
      <c r="K190" s="378"/>
    </row>
    <row r="191" s="1" customFormat="1" ht="15" customHeight="1">
      <c r="B191" s="335"/>
      <c r="C191" s="371" t="s">
        <v>40</v>
      </c>
      <c r="D191" s="310"/>
      <c r="E191" s="310"/>
      <c r="F191" s="333" t="s">
        <v>1620</v>
      </c>
      <c r="G191" s="310"/>
      <c r="H191" s="307" t="s">
        <v>1712</v>
      </c>
      <c r="I191" s="310" t="s">
        <v>1713</v>
      </c>
      <c r="J191" s="310"/>
      <c r="K191" s="358"/>
    </row>
    <row r="192" s="1" customFormat="1" ht="15" customHeight="1">
      <c r="B192" s="335"/>
      <c r="C192" s="371" t="s">
        <v>1714</v>
      </c>
      <c r="D192" s="310"/>
      <c r="E192" s="310"/>
      <c r="F192" s="333" t="s">
        <v>1620</v>
      </c>
      <c r="G192" s="310"/>
      <c r="H192" s="310" t="s">
        <v>1715</v>
      </c>
      <c r="I192" s="310" t="s">
        <v>1655</v>
      </c>
      <c r="J192" s="310"/>
      <c r="K192" s="358"/>
    </row>
    <row r="193" s="1" customFormat="1" ht="15" customHeight="1">
      <c r="B193" s="335"/>
      <c r="C193" s="371" t="s">
        <v>1716</v>
      </c>
      <c r="D193" s="310"/>
      <c r="E193" s="310"/>
      <c r="F193" s="333" t="s">
        <v>1620</v>
      </c>
      <c r="G193" s="310"/>
      <c r="H193" s="310" t="s">
        <v>1717</v>
      </c>
      <c r="I193" s="310" t="s">
        <v>1655</v>
      </c>
      <c r="J193" s="310"/>
      <c r="K193" s="358"/>
    </row>
    <row r="194" s="1" customFormat="1" ht="15" customHeight="1">
      <c r="B194" s="335"/>
      <c r="C194" s="371" t="s">
        <v>1718</v>
      </c>
      <c r="D194" s="310"/>
      <c r="E194" s="310"/>
      <c r="F194" s="333" t="s">
        <v>1626</v>
      </c>
      <c r="G194" s="310"/>
      <c r="H194" s="310" t="s">
        <v>1719</v>
      </c>
      <c r="I194" s="310" t="s">
        <v>1655</v>
      </c>
      <c r="J194" s="310"/>
      <c r="K194" s="358"/>
    </row>
    <row r="195" s="1" customFormat="1" ht="15" customHeight="1">
      <c r="B195" s="364"/>
      <c r="C195" s="379"/>
      <c r="D195" s="344"/>
      <c r="E195" s="344"/>
      <c r="F195" s="344"/>
      <c r="G195" s="344"/>
      <c r="H195" s="344"/>
      <c r="I195" s="344"/>
      <c r="J195" s="344"/>
      <c r="K195" s="365"/>
    </row>
    <row r="196" s="1" customFormat="1" ht="18.75" customHeight="1">
      <c r="B196" s="346"/>
      <c r="C196" s="356"/>
      <c r="D196" s="356"/>
      <c r="E196" s="356"/>
      <c r="F196" s="366"/>
      <c r="G196" s="356"/>
      <c r="H196" s="356"/>
      <c r="I196" s="356"/>
      <c r="J196" s="356"/>
      <c r="K196" s="346"/>
    </row>
    <row r="197" s="1" customFormat="1" ht="18.75" customHeight="1">
      <c r="B197" s="346"/>
      <c r="C197" s="356"/>
      <c r="D197" s="356"/>
      <c r="E197" s="356"/>
      <c r="F197" s="366"/>
      <c r="G197" s="356"/>
      <c r="H197" s="356"/>
      <c r="I197" s="356"/>
      <c r="J197" s="356"/>
      <c r="K197" s="346"/>
    </row>
    <row r="198" s="1" customFormat="1" ht="18.75" customHeight="1">
      <c r="B198" s="318"/>
      <c r="C198" s="318"/>
      <c r="D198" s="318"/>
      <c r="E198" s="318"/>
      <c r="F198" s="318"/>
      <c r="G198" s="318"/>
      <c r="H198" s="318"/>
      <c r="I198" s="318"/>
      <c r="J198" s="318"/>
      <c r="K198" s="318"/>
    </row>
    <row r="199" s="1" customFormat="1" ht="13.5">
      <c r="B199" s="297"/>
      <c r="C199" s="298"/>
      <c r="D199" s="298"/>
      <c r="E199" s="298"/>
      <c r="F199" s="298"/>
      <c r="G199" s="298"/>
      <c r="H199" s="298"/>
      <c r="I199" s="298"/>
      <c r="J199" s="298"/>
      <c r="K199" s="299"/>
    </row>
    <row r="200" s="1" customFormat="1" ht="21">
      <c r="B200" s="300"/>
      <c r="C200" s="301" t="s">
        <v>1720</v>
      </c>
      <c r="D200" s="301"/>
      <c r="E200" s="301"/>
      <c r="F200" s="301"/>
      <c r="G200" s="301"/>
      <c r="H200" s="301"/>
      <c r="I200" s="301"/>
      <c r="J200" s="301"/>
      <c r="K200" s="302"/>
    </row>
    <row r="201" s="1" customFormat="1" ht="25.5" customHeight="1">
      <c r="B201" s="300"/>
      <c r="C201" s="380" t="s">
        <v>1721</v>
      </c>
      <c r="D201" s="380"/>
      <c r="E201" s="380"/>
      <c r="F201" s="380" t="s">
        <v>1722</v>
      </c>
      <c r="G201" s="381"/>
      <c r="H201" s="380" t="s">
        <v>1723</v>
      </c>
      <c r="I201" s="380"/>
      <c r="J201" s="380"/>
      <c r="K201" s="302"/>
    </row>
    <row r="202" s="1" customFormat="1" ht="5.25" customHeight="1">
      <c r="B202" s="335"/>
      <c r="C202" s="330"/>
      <c r="D202" s="330"/>
      <c r="E202" s="330"/>
      <c r="F202" s="330"/>
      <c r="G202" s="356"/>
      <c r="H202" s="330"/>
      <c r="I202" s="330"/>
      <c r="J202" s="330"/>
      <c r="K202" s="358"/>
    </row>
    <row r="203" s="1" customFormat="1" ht="15" customHeight="1">
      <c r="B203" s="335"/>
      <c r="C203" s="310" t="s">
        <v>1713</v>
      </c>
      <c r="D203" s="310"/>
      <c r="E203" s="310"/>
      <c r="F203" s="333" t="s">
        <v>41</v>
      </c>
      <c r="G203" s="310"/>
      <c r="H203" s="310" t="s">
        <v>1724</v>
      </c>
      <c r="I203" s="310"/>
      <c r="J203" s="310"/>
      <c r="K203" s="358"/>
    </row>
    <row r="204" s="1" customFormat="1" ht="15" customHeight="1">
      <c r="B204" s="335"/>
      <c r="C204" s="310"/>
      <c r="D204" s="310"/>
      <c r="E204" s="310"/>
      <c r="F204" s="333" t="s">
        <v>42</v>
      </c>
      <c r="G204" s="310"/>
      <c r="H204" s="310" t="s">
        <v>1725</v>
      </c>
      <c r="I204" s="310"/>
      <c r="J204" s="310"/>
      <c r="K204" s="358"/>
    </row>
    <row r="205" s="1" customFormat="1" ht="15" customHeight="1">
      <c r="B205" s="335"/>
      <c r="C205" s="310"/>
      <c r="D205" s="310"/>
      <c r="E205" s="310"/>
      <c r="F205" s="333" t="s">
        <v>45</v>
      </c>
      <c r="G205" s="310"/>
      <c r="H205" s="310" t="s">
        <v>1726</v>
      </c>
      <c r="I205" s="310"/>
      <c r="J205" s="310"/>
      <c r="K205" s="358"/>
    </row>
    <row r="206" s="1" customFormat="1" ht="15" customHeight="1">
      <c r="B206" s="335"/>
      <c r="C206" s="310"/>
      <c r="D206" s="310"/>
      <c r="E206" s="310"/>
      <c r="F206" s="333" t="s">
        <v>43</v>
      </c>
      <c r="G206" s="310"/>
      <c r="H206" s="310" t="s">
        <v>1727</v>
      </c>
      <c r="I206" s="310"/>
      <c r="J206" s="310"/>
      <c r="K206" s="358"/>
    </row>
    <row r="207" s="1" customFormat="1" ht="15" customHeight="1">
      <c r="B207" s="335"/>
      <c r="C207" s="310"/>
      <c r="D207" s="310"/>
      <c r="E207" s="310"/>
      <c r="F207" s="333" t="s">
        <v>44</v>
      </c>
      <c r="G207" s="310"/>
      <c r="H207" s="310" t="s">
        <v>1728</v>
      </c>
      <c r="I207" s="310"/>
      <c r="J207" s="310"/>
      <c r="K207" s="358"/>
    </row>
    <row r="208" s="1" customFormat="1" ht="15" customHeight="1">
      <c r="B208" s="335"/>
      <c r="C208" s="310"/>
      <c r="D208" s="310"/>
      <c r="E208" s="310"/>
      <c r="F208" s="333"/>
      <c r="G208" s="310"/>
      <c r="H208" s="310"/>
      <c r="I208" s="310"/>
      <c r="J208" s="310"/>
      <c r="K208" s="358"/>
    </row>
    <row r="209" s="1" customFormat="1" ht="15" customHeight="1">
      <c r="B209" s="335"/>
      <c r="C209" s="310" t="s">
        <v>1667</v>
      </c>
      <c r="D209" s="310"/>
      <c r="E209" s="310"/>
      <c r="F209" s="333" t="s">
        <v>76</v>
      </c>
      <c r="G209" s="310"/>
      <c r="H209" s="310" t="s">
        <v>1729</v>
      </c>
      <c r="I209" s="310"/>
      <c r="J209" s="310"/>
      <c r="K209" s="358"/>
    </row>
    <row r="210" s="1" customFormat="1" ht="15" customHeight="1">
      <c r="B210" s="335"/>
      <c r="C210" s="310"/>
      <c r="D210" s="310"/>
      <c r="E210" s="310"/>
      <c r="F210" s="333" t="s">
        <v>1563</v>
      </c>
      <c r="G210" s="310"/>
      <c r="H210" s="310" t="s">
        <v>1564</v>
      </c>
      <c r="I210" s="310"/>
      <c r="J210" s="310"/>
      <c r="K210" s="358"/>
    </row>
    <row r="211" s="1" customFormat="1" ht="15" customHeight="1">
      <c r="B211" s="335"/>
      <c r="C211" s="310"/>
      <c r="D211" s="310"/>
      <c r="E211" s="310"/>
      <c r="F211" s="333" t="s">
        <v>1561</v>
      </c>
      <c r="G211" s="310"/>
      <c r="H211" s="310" t="s">
        <v>1730</v>
      </c>
      <c r="I211" s="310"/>
      <c r="J211" s="310"/>
      <c r="K211" s="358"/>
    </row>
    <row r="212" s="1" customFormat="1" ht="15" customHeight="1">
      <c r="B212" s="382"/>
      <c r="C212" s="310"/>
      <c r="D212" s="310"/>
      <c r="E212" s="310"/>
      <c r="F212" s="333" t="s">
        <v>1565</v>
      </c>
      <c r="G212" s="371"/>
      <c r="H212" s="362" t="s">
        <v>1566</v>
      </c>
      <c r="I212" s="362"/>
      <c r="J212" s="362"/>
      <c r="K212" s="383"/>
    </row>
    <row r="213" s="1" customFormat="1" ht="15" customHeight="1">
      <c r="B213" s="382"/>
      <c r="C213" s="310"/>
      <c r="D213" s="310"/>
      <c r="E213" s="310"/>
      <c r="F213" s="333" t="s">
        <v>1567</v>
      </c>
      <c r="G213" s="371"/>
      <c r="H213" s="362" t="s">
        <v>1731</v>
      </c>
      <c r="I213" s="362"/>
      <c r="J213" s="362"/>
      <c r="K213" s="383"/>
    </row>
    <row r="214" s="1" customFormat="1" ht="15" customHeight="1">
      <c r="B214" s="382"/>
      <c r="C214" s="310"/>
      <c r="D214" s="310"/>
      <c r="E214" s="310"/>
      <c r="F214" s="333"/>
      <c r="G214" s="371"/>
      <c r="H214" s="362"/>
      <c r="I214" s="362"/>
      <c r="J214" s="362"/>
      <c r="K214" s="383"/>
    </row>
    <row r="215" s="1" customFormat="1" ht="15" customHeight="1">
      <c r="B215" s="382"/>
      <c r="C215" s="310" t="s">
        <v>1691</v>
      </c>
      <c r="D215" s="310"/>
      <c r="E215" s="310"/>
      <c r="F215" s="333">
        <v>1</v>
      </c>
      <c r="G215" s="371"/>
      <c r="H215" s="362" t="s">
        <v>1732</v>
      </c>
      <c r="I215" s="362"/>
      <c r="J215" s="362"/>
      <c r="K215" s="383"/>
    </row>
    <row r="216" s="1" customFormat="1" ht="15" customHeight="1">
      <c r="B216" s="382"/>
      <c r="C216" s="310"/>
      <c r="D216" s="310"/>
      <c r="E216" s="310"/>
      <c r="F216" s="333">
        <v>2</v>
      </c>
      <c r="G216" s="371"/>
      <c r="H216" s="362" t="s">
        <v>1733</v>
      </c>
      <c r="I216" s="362"/>
      <c r="J216" s="362"/>
      <c r="K216" s="383"/>
    </row>
    <row r="217" s="1" customFormat="1" ht="15" customHeight="1">
      <c r="B217" s="382"/>
      <c r="C217" s="310"/>
      <c r="D217" s="310"/>
      <c r="E217" s="310"/>
      <c r="F217" s="333">
        <v>3</v>
      </c>
      <c r="G217" s="371"/>
      <c r="H217" s="362" t="s">
        <v>1734</v>
      </c>
      <c r="I217" s="362"/>
      <c r="J217" s="362"/>
      <c r="K217" s="383"/>
    </row>
    <row r="218" s="1" customFormat="1" ht="15" customHeight="1">
      <c r="B218" s="382"/>
      <c r="C218" s="310"/>
      <c r="D218" s="310"/>
      <c r="E218" s="310"/>
      <c r="F218" s="333">
        <v>4</v>
      </c>
      <c r="G218" s="371"/>
      <c r="H218" s="362" t="s">
        <v>1735</v>
      </c>
      <c r="I218" s="362"/>
      <c r="J218" s="362"/>
      <c r="K218" s="383"/>
    </row>
    <row r="219" s="1" customFormat="1" ht="12.75" customHeight="1">
      <c r="B219" s="384"/>
      <c r="C219" s="385"/>
      <c r="D219" s="385"/>
      <c r="E219" s="385"/>
      <c r="F219" s="385"/>
      <c r="G219" s="385"/>
      <c r="H219" s="385"/>
      <c r="I219" s="385"/>
      <c r="J219" s="385"/>
      <c r="K219" s="38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UHERSKÝ BROD, OPRAVA STOK UL. HRADIŠŤSKÁ, U SBORU, NERUDOVA, NAARDENSKÁ, SEICHERTOVA</v>
      </c>
      <c r="F7" s="145"/>
      <c r="G7" s="145"/>
      <c r="H7" s="145"/>
      <c r="L7" s="23"/>
    </row>
    <row r="8" s="1" customFormat="1" ht="12" customHeight="1">
      <c r="B8" s="23"/>
      <c r="D8" s="145" t="s">
        <v>107</v>
      </c>
      <c r="L8" s="23"/>
    </row>
    <row r="9" s="2" customFormat="1" ht="16.5" customHeight="1">
      <c r="A9" s="41"/>
      <c r="B9" s="47"/>
      <c r="C9" s="41"/>
      <c r="D9" s="41"/>
      <c r="E9" s="146" t="s">
        <v>108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110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20. 4. 2025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33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34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36</v>
      </c>
      <c r="E32" s="41"/>
      <c r="F32" s="41"/>
      <c r="G32" s="41"/>
      <c r="H32" s="41"/>
      <c r="I32" s="41"/>
      <c r="J32" s="156">
        <f>ROUND(J93,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38</v>
      </c>
      <c r="G34" s="41"/>
      <c r="H34" s="41"/>
      <c r="I34" s="157" t="s">
        <v>37</v>
      </c>
      <c r="J34" s="157" t="s">
        <v>39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40</v>
      </c>
      <c r="E35" s="145" t="s">
        <v>41</v>
      </c>
      <c r="F35" s="159">
        <f>ROUND((SUM(BE93:BE307)),  2)</f>
        <v>0</v>
      </c>
      <c r="G35" s="41"/>
      <c r="H35" s="41"/>
      <c r="I35" s="160">
        <v>0.20999999999999999</v>
      </c>
      <c r="J35" s="159">
        <f>ROUND(((SUM(BE93:BE307))*I35),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42</v>
      </c>
      <c r="F36" s="159">
        <f>ROUND((SUM(BF93:BF307)),  2)</f>
        <v>0</v>
      </c>
      <c r="G36" s="41"/>
      <c r="H36" s="41"/>
      <c r="I36" s="160">
        <v>0.12</v>
      </c>
      <c r="J36" s="159">
        <f>ROUND(((SUM(BF93:BF307))*I36),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43</v>
      </c>
      <c r="F37" s="159">
        <f>ROUND((SUM(BG93:BG307)),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44</v>
      </c>
      <c r="F38" s="159">
        <f>ROUND((SUM(BH93:BH307)),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45</v>
      </c>
      <c r="F39" s="159">
        <f>ROUND((SUM(BI93:BI307)),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46</v>
      </c>
      <c r="E41" s="163"/>
      <c r="F41" s="163"/>
      <c r="G41" s="164" t="s">
        <v>47</v>
      </c>
      <c r="H41" s="165" t="s">
        <v>48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26.25" customHeight="1">
      <c r="A50" s="41"/>
      <c r="B50" s="42"/>
      <c r="C50" s="43"/>
      <c r="D50" s="43"/>
      <c r="E50" s="172" t="str">
        <f>E7</f>
        <v>UHERSKÝ BROD, OPRAVA STOK UL. HRADIŠŤSKÁ, U SBORU, NERUDOVA, NAARDENSKÁ, SEICHERTOVA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001.001 - Stoka Cl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Uherský Brod</v>
      </c>
      <c r="G56" s="43"/>
      <c r="H56" s="43"/>
      <c r="I56" s="35" t="s">
        <v>23</v>
      </c>
      <c r="J56" s="75" t="str">
        <f>IF(J14="","",J14)</f>
        <v>20. 4. 2025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31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33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112</v>
      </c>
      <c r="D61" s="174"/>
      <c r="E61" s="174"/>
      <c r="F61" s="174"/>
      <c r="G61" s="174"/>
      <c r="H61" s="174"/>
      <c r="I61" s="174"/>
      <c r="J61" s="175" t="s">
        <v>113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68</v>
      </c>
      <c r="D63" s="43"/>
      <c r="E63" s="43"/>
      <c r="F63" s="43"/>
      <c r="G63" s="43"/>
      <c r="H63" s="43"/>
      <c r="I63" s="43"/>
      <c r="J63" s="105">
        <f>J93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114</v>
      </c>
    </row>
    <row r="64" s="9" customFormat="1" ht="24.96" customHeight="1">
      <c r="A64" s="9"/>
      <c r="B64" s="177"/>
      <c r="C64" s="178"/>
      <c r="D64" s="179" t="s">
        <v>115</v>
      </c>
      <c r="E64" s="180"/>
      <c r="F64" s="180"/>
      <c r="G64" s="180"/>
      <c r="H64" s="180"/>
      <c r="I64" s="180"/>
      <c r="J64" s="181">
        <f>J94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116</v>
      </c>
      <c r="E65" s="185"/>
      <c r="F65" s="185"/>
      <c r="G65" s="185"/>
      <c r="H65" s="185"/>
      <c r="I65" s="185"/>
      <c r="J65" s="186">
        <f>J95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117</v>
      </c>
      <c r="E66" s="185"/>
      <c r="F66" s="185"/>
      <c r="G66" s="185"/>
      <c r="H66" s="185"/>
      <c r="I66" s="185"/>
      <c r="J66" s="186">
        <f>J190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118</v>
      </c>
      <c r="E67" s="185"/>
      <c r="F67" s="185"/>
      <c r="G67" s="185"/>
      <c r="H67" s="185"/>
      <c r="I67" s="185"/>
      <c r="J67" s="186">
        <f>J195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119</v>
      </c>
      <c r="E68" s="185"/>
      <c r="F68" s="185"/>
      <c r="G68" s="185"/>
      <c r="H68" s="185"/>
      <c r="I68" s="185"/>
      <c r="J68" s="186">
        <f>J228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120</v>
      </c>
      <c r="E69" s="185"/>
      <c r="F69" s="185"/>
      <c r="G69" s="185"/>
      <c r="H69" s="185"/>
      <c r="I69" s="185"/>
      <c r="J69" s="186">
        <f>J276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121</v>
      </c>
      <c r="E70" s="185"/>
      <c r="F70" s="185"/>
      <c r="G70" s="185"/>
      <c r="H70" s="185"/>
      <c r="I70" s="185"/>
      <c r="J70" s="186">
        <f>J281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122</v>
      </c>
      <c r="E71" s="185"/>
      <c r="F71" s="185"/>
      <c r="G71" s="185"/>
      <c r="H71" s="185"/>
      <c r="I71" s="185"/>
      <c r="J71" s="186">
        <f>J303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123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6.25" customHeight="1">
      <c r="A81" s="41"/>
      <c r="B81" s="42"/>
      <c r="C81" s="43"/>
      <c r="D81" s="43"/>
      <c r="E81" s="172" t="str">
        <f>E7</f>
        <v>UHERSKÝ BROD, OPRAVA STOK UL. HRADIŠŤSKÁ, U SBORU, NERUDOVA, NAARDENSKÁ, SEICHERTOVA</v>
      </c>
      <c r="F81" s="35"/>
      <c r="G81" s="35"/>
      <c r="H81" s="35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" customFormat="1" ht="12" customHeight="1">
      <c r="B82" s="24"/>
      <c r="C82" s="35" t="s">
        <v>107</v>
      </c>
      <c r="D82" s="25"/>
      <c r="E82" s="25"/>
      <c r="F82" s="25"/>
      <c r="G82" s="25"/>
      <c r="H82" s="25"/>
      <c r="I82" s="25"/>
      <c r="J82" s="25"/>
      <c r="K82" s="25"/>
      <c r="L82" s="23"/>
    </row>
    <row r="83" s="2" customFormat="1" ht="16.5" customHeight="1">
      <c r="A83" s="41"/>
      <c r="B83" s="42"/>
      <c r="C83" s="43"/>
      <c r="D83" s="43"/>
      <c r="E83" s="172" t="s">
        <v>108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109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E11</f>
        <v>001.001 - Stoka Cl</v>
      </c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F14</f>
        <v>Uherský Brod</v>
      </c>
      <c r="G87" s="43"/>
      <c r="H87" s="43"/>
      <c r="I87" s="35" t="s">
        <v>23</v>
      </c>
      <c r="J87" s="75" t="str">
        <f>IF(J14="","",J14)</f>
        <v>20. 4. 2025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25</v>
      </c>
      <c r="D89" s="43"/>
      <c r="E89" s="43"/>
      <c r="F89" s="30" t="str">
        <f>E17</f>
        <v xml:space="preserve"> </v>
      </c>
      <c r="G89" s="43"/>
      <c r="H89" s="43"/>
      <c r="I89" s="35" t="s">
        <v>31</v>
      </c>
      <c r="J89" s="39" t="str">
        <f>E23</f>
        <v xml:space="preserve"> 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29</v>
      </c>
      <c r="D90" s="43"/>
      <c r="E90" s="43"/>
      <c r="F90" s="30" t="str">
        <f>IF(E20="","",E20)</f>
        <v>Vyplň údaj</v>
      </c>
      <c r="G90" s="43"/>
      <c r="H90" s="43"/>
      <c r="I90" s="35" t="s">
        <v>33</v>
      </c>
      <c r="J90" s="39" t="str">
        <f>E26</f>
        <v xml:space="preserve"> 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8"/>
      <c r="B92" s="189"/>
      <c r="C92" s="190" t="s">
        <v>124</v>
      </c>
      <c r="D92" s="191" t="s">
        <v>55</v>
      </c>
      <c r="E92" s="191" t="s">
        <v>51</v>
      </c>
      <c r="F92" s="191" t="s">
        <v>52</v>
      </c>
      <c r="G92" s="191" t="s">
        <v>125</v>
      </c>
      <c r="H92" s="191" t="s">
        <v>126</v>
      </c>
      <c r="I92" s="191" t="s">
        <v>127</v>
      </c>
      <c r="J92" s="191" t="s">
        <v>113</v>
      </c>
      <c r="K92" s="192" t="s">
        <v>128</v>
      </c>
      <c r="L92" s="193"/>
      <c r="M92" s="95" t="s">
        <v>19</v>
      </c>
      <c r="N92" s="96" t="s">
        <v>40</v>
      </c>
      <c r="O92" s="96" t="s">
        <v>129</v>
      </c>
      <c r="P92" s="96" t="s">
        <v>130</v>
      </c>
      <c r="Q92" s="96" t="s">
        <v>131</v>
      </c>
      <c r="R92" s="96" t="s">
        <v>132</v>
      </c>
      <c r="S92" s="96" t="s">
        <v>133</v>
      </c>
      <c r="T92" s="97" t="s">
        <v>134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1"/>
      <c r="B93" s="42"/>
      <c r="C93" s="102" t="s">
        <v>135</v>
      </c>
      <c r="D93" s="43"/>
      <c r="E93" s="43"/>
      <c r="F93" s="43"/>
      <c r="G93" s="43"/>
      <c r="H93" s="43"/>
      <c r="I93" s="43"/>
      <c r="J93" s="194">
        <f>BK93</f>
        <v>0</v>
      </c>
      <c r="K93" s="43"/>
      <c r="L93" s="47"/>
      <c r="M93" s="98"/>
      <c r="N93" s="195"/>
      <c r="O93" s="99"/>
      <c r="P93" s="196">
        <f>P94</f>
        <v>0</v>
      </c>
      <c r="Q93" s="99"/>
      <c r="R93" s="196">
        <f>R94</f>
        <v>8.1038742800000012</v>
      </c>
      <c r="S93" s="99"/>
      <c r="T93" s="197">
        <f>T94</f>
        <v>7.3663999999999996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69</v>
      </c>
      <c r="AU93" s="20" t="s">
        <v>114</v>
      </c>
      <c r="BK93" s="198">
        <f>BK94</f>
        <v>0</v>
      </c>
    </row>
    <row r="94" s="12" customFormat="1" ht="25.92" customHeight="1">
      <c r="A94" s="12"/>
      <c r="B94" s="199"/>
      <c r="C94" s="200"/>
      <c r="D94" s="201" t="s">
        <v>69</v>
      </c>
      <c r="E94" s="202" t="s">
        <v>136</v>
      </c>
      <c r="F94" s="202" t="s">
        <v>137</v>
      </c>
      <c r="G94" s="200"/>
      <c r="H94" s="200"/>
      <c r="I94" s="203"/>
      <c r="J94" s="204">
        <f>BK94</f>
        <v>0</v>
      </c>
      <c r="K94" s="200"/>
      <c r="L94" s="205"/>
      <c r="M94" s="206"/>
      <c r="N94" s="207"/>
      <c r="O94" s="207"/>
      <c r="P94" s="208">
        <f>P95+P190+P195+P228+P276+P281+P303</f>
        <v>0</v>
      </c>
      <c r="Q94" s="207"/>
      <c r="R94" s="208">
        <f>R95+R190+R195+R228+R276+R281+R303</f>
        <v>8.1038742800000012</v>
      </c>
      <c r="S94" s="207"/>
      <c r="T94" s="209">
        <f>T95+T190+T195+T228+T276+T281+T303</f>
        <v>7.3663999999999996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77</v>
      </c>
      <c r="AT94" s="211" t="s">
        <v>69</v>
      </c>
      <c r="AU94" s="211" t="s">
        <v>70</v>
      </c>
      <c r="AY94" s="210" t="s">
        <v>138</v>
      </c>
      <c r="BK94" s="212">
        <f>BK95+BK190+BK195+BK228+BK276+BK281+BK303</f>
        <v>0</v>
      </c>
    </row>
    <row r="95" s="12" customFormat="1" ht="22.8" customHeight="1">
      <c r="A95" s="12"/>
      <c r="B95" s="199"/>
      <c r="C95" s="200"/>
      <c r="D95" s="201" t="s">
        <v>69</v>
      </c>
      <c r="E95" s="213" t="s">
        <v>77</v>
      </c>
      <c r="F95" s="213" t="s">
        <v>139</v>
      </c>
      <c r="G95" s="200"/>
      <c r="H95" s="200"/>
      <c r="I95" s="203"/>
      <c r="J95" s="214">
        <f>BK95</f>
        <v>0</v>
      </c>
      <c r="K95" s="200"/>
      <c r="L95" s="205"/>
      <c r="M95" s="206"/>
      <c r="N95" s="207"/>
      <c r="O95" s="207"/>
      <c r="P95" s="208">
        <f>SUM(P96:P189)</f>
        <v>0</v>
      </c>
      <c r="Q95" s="207"/>
      <c r="R95" s="208">
        <f>SUM(R96:R189)</f>
        <v>0.27131040000000006</v>
      </c>
      <c r="S95" s="207"/>
      <c r="T95" s="209">
        <f>SUM(T96:T189)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77</v>
      </c>
      <c r="AT95" s="211" t="s">
        <v>69</v>
      </c>
      <c r="AU95" s="211" t="s">
        <v>77</v>
      </c>
      <c r="AY95" s="210" t="s">
        <v>138</v>
      </c>
      <c r="BK95" s="212">
        <f>SUM(BK96:BK189)</f>
        <v>0</v>
      </c>
    </row>
    <row r="96" s="2" customFormat="1" ht="49.05" customHeight="1">
      <c r="A96" s="41"/>
      <c r="B96" s="42"/>
      <c r="C96" s="215" t="s">
        <v>77</v>
      </c>
      <c r="D96" s="215" t="s">
        <v>140</v>
      </c>
      <c r="E96" s="216" t="s">
        <v>141</v>
      </c>
      <c r="F96" s="217" t="s">
        <v>142</v>
      </c>
      <c r="G96" s="218" t="s">
        <v>143</v>
      </c>
      <c r="H96" s="219">
        <v>6.7999999999999998</v>
      </c>
      <c r="I96" s="220"/>
      <c r="J96" s="221">
        <f>ROUND(I96*H96,2)</f>
        <v>0</v>
      </c>
      <c r="K96" s="217" t="s">
        <v>144</v>
      </c>
      <c r="L96" s="47"/>
      <c r="M96" s="222" t="s">
        <v>19</v>
      </c>
      <c r="N96" s="223" t="s">
        <v>41</v>
      </c>
      <c r="O96" s="87"/>
      <c r="P96" s="224">
        <f>O96*H96</f>
        <v>0</v>
      </c>
      <c r="Q96" s="224">
        <v>0.036900000000000002</v>
      </c>
      <c r="R96" s="224">
        <f>Q96*H96</f>
        <v>0.25092000000000003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145</v>
      </c>
      <c r="AT96" s="226" t="s">
        <v>140</v>
      </c>
      <c r="AU96" s="226" t="s">
        <v>79</v>
      </c>
      <c r="AY96" s="20" t="s">
        <v>138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77</v>
      </c>
      <c r="BK96" s="227">
        <f>ROUND(I96*H96,2)</f>
        <v>0</v>
      </c>
      <c r="BL96" s="20" t="s">
        <v>145</v>
      </c>
      <c r="BM96" s="226" t="s">
        <v>146</v>
      </c>
    </row>
    <row r="97" s="2" customFormat="1">
      <c r="A97" s="41"/>
      <c r="B97" s="42"/>
      <c r="C97" s="43"/>
      <c r="D97" s="228" t="s">
        <v>147</v>
      </c>
      <c r="E97" s="43"/>
      <c r="F97" s="229" t="s">
        <v>148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147</v>
      </c>
      <c r="AU97" s="20" t="s">
        <v>79</v>
      </c>
    </row>
    <row r="98" s="13" customFormat="1">
      <c r="A98" s="13"/>
      <c r="B98" s="233"/>
      <c r="C98" s="234"/>
      <c r="D98" s="235" t="s">
        <v>149</v>
      </c>
      <c r="E98" s="236" t="s">
        <v>19</v>
      </c>
      <c r="F98" s="237" t="s">
        <v>150</v>
      </c>
      <c r="G98" s="234"/>
      <c r="H98" s="236" t="s">
        <v>19</v>
      </c>
      <c r="I98" s="238"/>
      <c r="J98" s="234"/>
      <c r="K98" s="234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149</v>
      </c>
      <c r="AU98" s="243" t="s">
        <v>79</v>
      </c>
      <c r="AV98" s="13" t="s">
        <v>77</v>
      </c>
      <c r="AW98" s="13" t="s">
        <v>32</v>
      </c>
      <c r="AX98" s="13" t="s">
        <v>70</v>
      </c>
      <c r="AY98" s="243" t="s">
        <v>138</v>
      </c>
    </row>
    <row r="99" s="14" customFormat="1">
      <c r="A99" s="14"/>
      <c r="B99" s="244"/>
      <c r="C99" s="245"/>
      <c r="D99" s="235" t="s">
        <v>149</v>
      </c>
      <c r="E99" s="246" t="s">
        <v>19</v>
      </c>
      <c r="F99" s="247" t="s">
        <v>151</v>
      </c>
      <c r="G99" s="245"/>
      <c r="H99" s="248">
        <v>6.7999999999999998</v>
      </c>
      <c r="I99" s="249"/>
      <c r="J99" s="245"/>
      <c r="K99" s="245"/>
      <c r="L99" s="250"/>
      <c r="M99" s="251"/>
      <c r="N99" s="252"/>
      <c r="O99" s="252"/>
      <c r="P99" s="252"/>
      <c r="Q99" s="252"/>
      <c r="R99" s="252"/>
      <c r="S99" s="252"/>
      <c r="T99" s="25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4" t="s">
        <v>149</v>
      </c>
      <c r="AU99" s="254" t="s">
        <v>79</v>
      </c>
      <c r="AV99" s="14" t="s">
        <v>79</v>
      </c>
      <c r="AW99" s="14" t="s">
        <v>32</v>
      </c>
      <c r="AX99" s="14" t="s">
        <v>70</v>
      </c>
      <c r="AY99" s="254" t="s">
        <v>138</v>
      </c>
    </row>
    <row r="100" s="15" customFormat="1">
      <c r="A100" s="15"/>
      <c r="B100" s="255"/>
      <c r="C100" s="256"/>
      <c r="D100" s="235" t="s">
        <v>149</v>
      </c>
      <c r="E100" s="257" t="s">
        <v>19</v>
      </c>
      <c r="F100" s="258" t="s">
        <v>152</v>
      </c>
      <c r="G100" s="256"/>
      <c r="H100" s="259">
        <v>6.7999999999999998</v>
      </c>
      <c r="I100" s="260"/>
      <c r="J100" s="256"/>
      <c r="K100" s="256"/>
      <c r="L100" s="261"/>
      <c r="M100" s="262"/>
      <c r="N100" s="263"/>
      <c r="O100" s="263"/>
      <c r="P100" s="263"/>
      <c r="Q100" s="263"/>
      <c r="R100" s="263"/>
      <c r="S100" s="263"/>
      <c r="T100" s="264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5" t="s">
        <v>149</v>
      </c>
      <c r="AU100" s="265" t="s">
        <v>79</v>
      </c>
      <c r="AV100" s="15" t="s">
        <v>145</v>
      </c>
      <c r="AW100" s="15" t="s">
        <v>32</v>
      </c>
      <c r="AX100" s="15" t="s">
        <v>77</v>
      </c>
      <c r="AY100" s="265" t="s">
        <v>138</v>
      </c>
    </row>
    <row r="101" s="2" customFormat="1" ht="24.15" customHeight="1">
      <c r="A101" s="41"/>
      <c r="B101" s="42"/>
      <c r="C101" s="215" t="s">
        <v>79</v>
      </c>
      <c r="D101" s="215" t="s">
        <v>140</v>
      </c>
      <c r="E101" s="216" t="s">
        <v>153</v>
      </c>
      <c r="F101" s="217" t="s">
        <v>154</v>
      </c>
      <c r="G101" s="218" t="s">
        <v>155</v>
      </c>
      <c r="H101" s="219">
        <v>19.52</v>
      </c>
      <c r="I101" s="220"/>
      <c r="J101" s="221">
        <f>ROUND(I101*H101,2)</f>
        <v>0</v>
      </c>
      <c r="K101" s="217" t="s">
        <v>144</v>
      </c>
      <c r="L101" s="47"/>
      <c r="M101" s="222" t="s">
        <v>19</v>
      </c>
      <c r="N101" s="223" t="s">
        <v>41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145</v>
      </c>
      <c r="AT101" s="226" t="s">
        <v>140</v>
      </c>
      <c r="AU101" s="226" t="s">
        <v>79</v>
      </c>
      <c r="AY101" s="20" t="s">
        <v>138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77</v>
      </c>
      <c r="BK101" s="227">
        <f>ROUND(I101*H101,2)</f>
        <v>0</v>
      </c>
      <c r="BL101" s="20" t="s">
        <v>145</v>
      </c>
      <c r="BM101" s="226" t="s">
        <v>156</v>
      </c>
    </row>
    <row r="102" s="2" customFormat="1">
      <c r="A102" s="41"/>
      <c r="B102" s="42"/>
      <c r="C102" s="43"/>
      <c r="D102" s="228" t="s">
        <v>147</v>
      </c>
      <c r="E102" s="43"/>
      <c r="F102" s="229" t="s">
        <v>157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147</v>
      </c>
      <c r="AU102" s="20" t="s">
        <v>79</v>
      </c>
    </row>
    <row r="103" s="14" customFormat="1">
      <c r="A103" s="14"/>
      <c r="B103" s="244"/>
      <c r="C103" s="245"/>
      <c r="D103" s="235" t="s">
        <v>149</v>
      </c>
      <c r="E103" s="246" t="s">
        <v>19</v>
      </c>
      <c r="F103" s="247" t="s">
        <v>158</v>
      </c>
      <c r="G103" s="245"/>
      <c r="H103" s="248">
        <v>19.992000000000001</v>
      </c>
      <c r="I103" s="249"/>
      <c r="J103" s="245"/>
      <c r="K103" s="245"/>
      <c r="L103" s="250"/>
      <c r="M103" s="251"/>
      <c r="N103" s="252"/>
      <c r="O103" s="252"/>
      <c r="P103" s="252"/>
      <c r="Q103" s="252"/>
      <c r="R103" s="252"/>
      <c r="S103" s="252"/>
      <c r="T103" s="25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4" t="s">
        <v>149</v>
      </c>
      <c r="AU103" s="254" t="s">
        <v>79</v>
      </c>
      <c r="AV103" s="14" t="s">
        <v>79</v>
      </c>
      <c r="AW103" s="14" t="s">
        <v>32</v>
      </c>
      <c r="AX103" s="14" t="s">
        <v>70</v>
      </c>
      <c r="AY103" s="254" t="s">
        <v>138</v>
      </c>
    </row>
    <row r="104" s="14" customFormat="1">
      <c r="A104" s="14"/>
      <c r="B104" s="244"/>
      <c r="C104" s="245"/>
      <c r="D104" s="235" t="s">
        <v>149</v>
      </c>
      <c r="E104" s="246" t="s">
        <v>19</v>
      </c>
      <c r="F104" s="247" t="s">
        <v>159</v>
      </c>
      <c r="G104" s="245"/>
      <c r="H104" s="248">
        <v>6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149</v>
      </c>
      <c r="AU104" s="254" t="s">
        <v>79</v>
      </c>
      <c r="AV104" s="14" t="s">
        <v>79</v>
      </c>
      <c r="AW104" s="14" t="s">
        <v>32</v>
      </c>
      <c r="AX104" s="14" t="s">
        <v>70</v>
      </c>
      <c r="AY104" s="254" t="s">
        <v>138</v>
      </c>
    </row>
    <row r="105" s="16" customFormat="1">
      <c r="A105" s="16"/>
      <c r="B105" s="266"/>
      <c r="C105" s="267"/>
      <c r="D105" s="235" t="s">
        <v>149</v>
      </c>
      <c r="E105" s="268" t="s">
        <v>19</v>
      </c>
      <c r="F105" s="269" t="s">
        <v>160</v>
      </c>
      <c r="G105" s="267"/>
      <c r="H105" s="270">
        <v>25.992000000000001</v>
      </c>
      <c r="I105" s="271"/>
      <c r="J105" s="267"/>
      <c r="K105" s="267"/>
      <c r="L105" s="272"/>
      <c r="M105" s="273"/>
      <c r="N105" s="274"/>
      <c r="O105" s="274"/>
      <c r="P105" s="274"/>
      <c r="Q105" s="274"/>
      <c r="R105" s="274"/>
      <c r="S105" s="274"/>
      <c r="T105" s="275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T105" s="276" t="s">
        <v>149</v>
      </c>
      <c r="AU105" s="276" t="s">
        <v>79</v>
      </c>
      <c r="AV105" s="16" t="s">
        <v>161</v>
      </c>
      <c r="AW105" s="16" t="s">
        <v>32</v>
      </c>
      <c r="AX105" s="16" t="s">
        <v>70</v>
      </c>
      <c r="AY105" s="276" t="s">
        <v>138</v>
      </c>
    </row>
    <row r="106" s="13" customFormat="1">
      <c r="A106" s="13"/>
      <c r="B106" s="233"/>
      <c r="C106" s="234"/>
      <c r="D106" s="235" t="s">
        <v>149</v>
      </c>
      <c r="E106" s="236" t="s">
        <v>19</v>
      </c>
      <c r="F106" s="237" t="s">
        <v>162</v>
      </c>
      <c r="G106" s="234"/>
      <c r="H106" s="236" t="s">
        <v>19</v>
      </c>
      <c r="I106" s="238"/>
      <c r="J106" s="234"/>
      <c r="K106" s="234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149</v>
      </c>
      <c r="AU106" s="243" t="s">
        <v>79</v>
      </c>
      <c r="AV106" s="13" t="s">
        <v>77</v>
      </c>
      <c r="AW106" s="13" t="s">
        <v>32</v>
      </c>
      <c r="AX106" s="13" t="s">
        <v>70</v>
      </c>
      <c r="AY106" s="243" t="s">
        <v>138</v>
      </c>
    </row>
    <row r="107" s="14" customFormat="1">
      <c r="A107" s="14"/>
      <c r="B107" s="244"/>
      <c r="C107" s="245"/>
      <c r="D107" s="235" t="s">
        <v>149</v>
      </c>
      <c r="E107" s="246" t="s">
        <v>19</v>
      </c>
      <c r="F107" s="247" t="s">
        <v>163</v>
      </c>
      <c r="G107" s="245"/>
      <c r="H107" s="248">
        <v>-3.2480000000000002</v>
      </c>
      <c r="I107" s="249"/>
      <c r="J107" s="245"/>
      <c r="K107" s="245"/>
      <c r="L107" s="250"/>
      <c r="M107" s="251"/>
      <c r="N107" s="252"/>
      <c r="O107" s="252"/>
      <c r="P107" s="252"/>
      <c r="Q107" s="252"/>
      <c r="R107" s="252"/>
      <c r="S107" s="252"/>
      <c r="T107" s="25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4" t="s">
        <v>149</v>
      </c>
      <c r="AU107" s="254" t="s">
        <v>79</v>
      </c>
      <c r="AV107" s="14" t="s">
        <v>79</v>
      </c>
      <c r="AW107" s="14" t="s">
        <v>32</v>
      </c>
      <c r="AX107" s="14" t="s">
        <v>70</v>
      </c>
      <c r="AY107" s="254" t="s">
        <v>138</v>
      </c>
    </row>
    <row r="108" s="14" customFormat="1">
      <c r="A108" s="14"/>
      <c r="B108" s="244"/>
      <c r="C108" s="245"/>
      <c r="D108" s="235" t="s">
        <v>149</v>
      </c>
      <c r="E108" s="246" t="s">
        <v>19</v>
      </c>
      <c r="F108" s="247" t="s">
        <v>164</v>
      </c>
      <c r="G108" s="245"/>
      <c r="H108" s="248">
        <v>-0.80000000000000004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149</v>
      </c>
      <c r="AU108" s="254" t="s">
        <v>79</v>
      </c>
      <c r="AV108" s="14" t="s">
        <v>79</v>
      </c>
      <c r="AW108" s="14" t="s">
        <v>32</v>
      </c>
      <c r="AX108" s="14" t="s">
        <v>70</v>
      </c>
      <c r="AY108" s="254" t="s">
        <v>138</v>
      </c>
    </row>
    <row r="109" s="14" customFormat="1">
      <c r="A109" s="14"/>
      <c r="B109" s="244"/>
      <c r="C109" s="245"/>
      <c r="D109" s="235" t="s">
        <v>149</v>
      </c>
      <c r="E109" s="246" t="s">
        <v>19</v>
      </c>
      <c r="F109" s="247" t="s">
        <v>165</v>
      </c>
      <c r="G109" s="245"/>
      <c r="H109" s="248">
        <v>-1.6240000000000001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149</v>
      </c>
      <c r="AU109" s="254" t="s">
        <v>79</v>
      </c>
      <c r="AV109" s="14" t="s">
        <v>79</v>
      </c>
      <c r="AW109" s="14" t="s">
        <v>32</v>
      </c>
      <c r="AX109" s="14" t="s">
        <v>70</v>
      </c>
      <c r="AY109" s="254" t="s">
        <v>138</v>
      </c>
    </row>
    <row r="110" s="14" customFormat="1">
      <c r="A110" s="14"/>
      <c r="B110" s="244"/>
      <c r="C110" s="245"/>
      <c r="D110" s="235" t="s">
        <v>149</v>
      </c>
      <c r="E110" s="246" t="s">
        <v>19</v>
      </c>
      <c r="F110" s="247" t="s">
        <v>164</v>
      </c>
      <c r="G110" s="245"/>
      <c r="H110" s="248">
        <v>-0.80000000000000004</v>
      </c>
      <c r="I110" s="249"/>
      <c r="J110" s="245"/>
      <c r="K110" s="245"/>
      <c r="L110" s="250"/>
      <c r="M110" s="251"/>
      <c r="N110" s="252"/>
      <c r="O110" s="252"/>
      <c r="P110" s="252"/>
      <c r="Q110" s="252"/>
      <c r="R110" s="252"/>
      <c r="S110" s="252"/>
      <c r="T110" s="25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4" t="s">
        <v>149</v>
      </c>
      <c r="AU110" s="254" t="s">
        <v>79</v>
      </c>
      <c r="AV110" s="14" t="s">
        <v>79</v>
      </c>
      <c r="AW110" s="14" t="s">
        <v>32</v>
      </c>
      <c r="AX110" s="14" t="s">
        <v>70</v>
      </c>
      <c r="AY110" s="254" t="s">
        <v>138</v>
      </c>
    </row>
    <row r="111" s="16" customFormat="1">
      <c r="A111" s="16"/>
      <c r="B111" s="266"/>
      <c r="C111" s="267"/>
      <c r="D111" s="235" t="s">
        <v>149</v>
      </c>
      <c r="E111" s="268" t="s">
        <v>19</v>
      </c>
      <c r="F111" s="269" t="s">
        <v>160</v>
      </c>
      <c r="G111" s="267"/>
      <c r="H111" s="270">
        <v>-6.4720000000000004</v>
      </c>
      <c r="I111" s="271"/>
      <c r="J111" s="267"/>
      <c r="K111" s="267"/>
      <c r="L111" s="272"/>
      <c r="M111" s="273"/>
      <c r="N111" s="274"/>
      <c r="O111" s="274"/>
      <c r="P111" s="274"/>
      <c r="Q111" s="274"/>
      <c r="R111" s="274"/>
      <c r="S111" s="274"/>
      <c r="T111" s="275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T111" s="276" t="s">
        <v>149</v>
      </c>
      <c r="AU111" s="276" t="s">
        <v>79</v>
      </c>
      <c r="AV111" s="16" t="s">
        <v>161</v>
      </c>
      <c r="AW111" s="16" t="s">
        <v>32</v>
      </c>
      <c r="AX111" s="16" t="s">
        <v>70</v>
      </c>
      <c r="AY111" s="276" t="s">
        <v>138</v>
      </c>
    </row>
    <row r="112" s="15" customFormat="1">
      <c r="A112" s="15"/>
      <c r="B112" s="255"/>
      <c r="C112" s="256"/>
      <c r="D112" s="235" t="s">
        <v>149</v>
      </c>
      <c r="E112" s="257" t="s">
        <v>19</v>
      </c>
      <c r="F112" s="258" t="s">
        <v>152</v>
      </c>
      <c r="G112" s="256"/>
      <c r="H112" s="259">
        <v>19.52</v>
      </c>
      <c r="I112" s="260"/>
      <c r="J112" s="256"/>
      <c r="K112" s="256"/>
      <c r="L112" s="261"/>
      <c r="M112" s="262"/>
      <c r="N112" s="263"/>
      <c r="O112" s="263"/>
      <c r="P112" s="263"/>
      <c r="Q112" s="263"/>
      <c r="R112" s="263"/>
      <c r="S112" s="263"/>
      <c r="T112" s="264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5" t="s">
        <v>149</v>
      </c>
      <c r="AU112" s="265" t="s">
        <v>79</v>
      </c>
      <c r="AV112" s="15" t="s">
        <v>145</v>
      </c>
      <c r="AW112" s="15" t="s">
        <v>32</v>
      </c>
      <c r="AX112" s="15" t="s">
        <v>77</v>
      </c>
      <c r="AY112" s="265" t="s">
        <v>138</v>
      </c>
    </row>
    <row r="113" s="2" customFormat="1" ht="24.15" customHeight="1">
      <c r="A113" s="41"/>
      <c r="B113" s="42"/>
      <c r="C113" s="215" t="s">
        <v>161</v>
      </c>
      <c r="D113" s="215" t="s">
        <v>140</v>
      </c>
      <c r="E113" s="216" t="s">
        <v>166</v>
      </c>
      <c r="F113" s="217" t="s">
        <v>167</v>
      </c>
      <c r="G113" s="218" t="s">
        <v>155</v>
      </c>
      <c r="H113" s="219">
        <v>2.7999999999999998</v>
      </c>
      <c r="I113" s="220"/>
      <c r="J113" s="221">
        <f>ROUND(I113*H113,2)</f>
        <v>0</v>
      </c>
      <c r="K113" s="217" t="s">
        <v>144</v>
      </c>
      <c r="L113" s="47"/>
      <c r="M113" s="222" t="s">
        <v>19</v>
      </c>
      <c r="N113" s="223" t="s">
        <v>41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145</v>
      </c>
      <c r="AT113" s="226" t="s">
        <v>140</v>
      </c>
      <c r="AU113" s="226" t="s">
        <v>79</v>
      </c>
      <c r="AY113" s="20" t="s">
        <v>138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77</v>
      </c>
      <c r="BK113" s="227">
        <f>ROUND(I113*H113,2)</f>
        <v>0</v>
      </c>
      <c r="BL113" s="20" t="s">
        <v>145</v>
      </c>
      <c r="BM113" s="226" t="s">
        <v>168</v>
      </c>
    </row>
    <row r="114" s="2" customFormat="1">
      <c r="A114" s="41"/>
      <c r="B114" s="42"/>
      <c r="C114" s="43"/>
      <c r="D114" s="228" t="s">
        <v>147</v>
      </c>
      <c r="E114" s="43"/>
      <c r="F114" s="229" t="s">
        <v>169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147</v>
      </c>
      <c r="AU114" s="20" t="s">
        <v>79</v>
      </c>
    </row>
    <row r="115" s="13" customFormat="1">
      <c r="A115" s="13"/>
      <c r="B115" s="233"/>
      <c r="C115" s="234"/>
      <c r="D115" s="235" t="s">
        <v>149</v>
      </c>
      <c r="E115" s="236" t="s">
        <v>19</v>
      </c>
      <c r="F115" s="237" t="s">
        <v>170</v>
      </c>
      <c r="G115" s="234"/>
      <c r="H115" s="236" t="s">
        <v>19</v>
      </c>
      <c r="I115" s="238"/>
      <c r="J115" s="234"/>
      <c r="K115" s="234"/>
      <c r="L115" s="239"/>
      <c r="M115" s="240"/>
      <c r="N115" s="241"/>
      <c r="O115" s="241"/>
      <c r="P115" s="241"/>
      <c r="Q115" s="241"/>
      <c r="R115" s="241"/>
      <c r="S115" s="241"/>
      <c r="T115" s="24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3" t="s">
        <v>149</v>
      </c>
      <c r="AU115" s="243" t="s">
        <v>79</v>
      </c>
      <c r="AV115" s="13" t="s">
        <v>77</v>
      </c>
      <c r="AW115" s="13" t="s">
        <v>32</v>
      </c>
      <c r="AX115" s="13" t="s">
        <v>70</v>
      </c>
      <c r="AY115" s="243" t="s">
        <v>138</v>
      </c>
    </row>
    <row r="116" s="13" customFormat="1">
      <c r="A116" s="13"/>
      <c r="B116" s="233"/>
      <c r="C116" s="234"/>
      <c r="D116" s="235" t="s">
        <v>149</v>
      </c>
      <c r="E116" s="236" t="s">
        <v>19</v>
      </c>
      <c r="F116" s="237" t="s">
        <v>150</v>
      </c>
      <c r="G116" s="234"/>
      <c r="H116" s="236" t="s">
        <v>19</v>
      </c>
      <c r="I116" s="238"/>
      <c r="J116" s="234"/>
      <c r="K116" s="234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149</v>
      </c>
      <c r="AU116" s="243" t="s">
        <v>79</v>
      </c>
      <c r="AV116" s="13" t="s">
        <v>77</v>
      </c>
      <c r="AW116" s="13" t="s">
        <v>32</v>
      </c>
      <c r="AX116" s="13" t="s">
        <v>70</v>
      </c>
      <c r="AY116" s="243" t="s">
        <v>138</v>
      </c>
    </row>
    <row r="117" s="14" customFormat="1">
      <c r="A117" s="14"/>
      <c r="B117" s="244"/>
      <c r="C117" s="245"/>
      <c r="D117" s="235" t="s">
        <v>149</v>
      </c>
      <c r="E117" s="246" t="s">
        <v>19</v>
      </c>
      <c r="F117" s="247" t="s">
        <v>171</v>
      </c>
      <c r="G117" s="245"/>
      <c r="H117" s="248">
        <v>2.7999999999999998</v>
      </c>
      <c r="I117" s="249"/>
      <c r="J117" s="245"/>
      <c r="K117" s="245"/>
      <c r="L117" s="250"/>
      <c r="M117" s="251"/>
      <c r="N117" s="252"/>
      <c r="O117" s="252"/>
      <c r="P117" s="252"/>
      <c r="Q117" s="252"/>
      <c r="R117" s="252"/>
      <c r="S117" s="252"/>
      <c r="T117" s="25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4" t="s">
        <v>149</v>
      </c>
      <c r="AU117" s="254" t="s">
        <v>79</v>
      </c>
      <c r="AV117" s="14" t="s">
        <v>79</v>
      </c>
      <c r="AW117" s="14" t="s">
        <v>32</v>
      </c>
      <c r="AX117" s="14" t="s">
        <v>70</v>
      </c>
      <c r="AY117" s="254" t="s">
        <v>138</v>
      </c>
    </row>
    <row r="118" s="15" customFormat="1">
      <c r="A118" s="15"/>
      <c r="B118" s="255"/>
      <c r="C118" s="256"/>
      <c r="D118" s="235" t="s">
        <v>149</v>
      </c>
      <c r="E118" s="257" t="s">
        <v>19</v>
      </c>
      <c r="F118" s="258" t="s">
        <v>152</v>
      </c>
      <c r="G118" s="256"/>
      <c r="H118" s="259">
        <v>2.7999999999999998</v>
      </c>
      <c r="I118" s="260"/>
      <c r="J118" s="256"/>
      <c r="K118" s="256"/>
      <c r="L118" s="261"/>
      <c r="M118" s="262"/>
      <c r="N118" s="263"/>
      <c r="O118" s="263"/>
      <c r="P118" s="263"/>
      <c r="Q118" s="263"/>
      <c r="R118" s="263"/>
      <c r="S118" s="263"/>
      <c r="T118" s="264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5" t="s">
        <v>149</v>
      </c>
      <c r="AU118" s="265" t="s">
        <v>79</v>
      </c>
      <c r="AV118" s="15" t="s">
        <v>145</v>
      </c>
      <c r="AW118" s="15" t="s">
        <v>32</v>
      </c>
      <c r="AX118" s="15" t="s">
        <v>77</v>
      </c>
      <c r="AY118" s="265" t="s">
        <v>138</v>
      </c>
    </row>
    <row r="119" s="2" customFormat="1" ht="24.15" customHeight="1">
      <c r="A119" s="41"/>
      <c r="B119" s="42"/>
      <c r="C119" s="215" t="s">
        <v>145</v>
      </c>
      <c r="D119" s="215" t="s">
        <v>140</v>
      </c>
      <c r="E119" s="216" t="s">
        <v>172</v>
      </c>
      <c r="F119" s="217" t="s">
        <v>173</v>
      </c>
      <c r="G119" s="218" t="s">
        <v>174</v>
      </c>
      <c r="H119" s="219">
        <v>34.560000000000002</v>
      </c>
      <c r="I119" s="220"/>
      <c r="J119" s="221">
        <f>ROUND(I119*H119,2)</f>
        <v>0</v>
      </c>
      <c r="K119" s="217" t="s">
        <v>144</v>
      </c>
      <c r="L119" s="47"/>
      <c r="M119" s="222" t="s">
        <v>19</v>
      </c>
      <c r="N119" s="223" t="s">
        <v>41</v>
      </c>
      <c r="O119" s="87"/>
      <c r="P119" s="224">
        <f>O119*H119</f>
        <v>0</v>
      </c>
      <c r="Q119" s="224">
        <v>0.00059000000000000003</v>
      </c>
      <c r="R119" s="224">
        <f>Q119*H119</f>
        <v>0.020390400000000003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145</v>
      </c>
      <c r="AT119" s="226" t="s">
        <v>140</v>
      </c>
      <c r="AU119" s="226" t="s">
        <v>79</v>
      </c>
      <c r="AY119" s="20" t="s">
        <v>138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77</v>
      </c>
      <c r="BK119" s="227">
        <f>ROUND(I119*H119,2)</f>
        <v>0</v>
      </c>
      <c r="BL119" s="20" t="s">
        <v>145</v>
      </c>
      <c r="BM119" s="226" t="s">
        <v>175</v>
      </c>
    </row>
    <row r="120" s="2" customFormat="1">
      <c r="A120" s="41"/>
      <c r="B120" s="42"/>
      <c r="C120" s="43"/>
      <c r="D120" s="228" t="s">
        <v>147</v>
      </c>
      <c r="E120" s="43"/>
      <c r="F120" s="229" t="s">
        <v>176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147</v>
      </c>
      <c r="AU120" s="20" t="s">
        <v>79</v>
      </c>
    </row>
    <row r="121" s="14" customFormat="1">
      <c r="A121" s="14"/>
      <c r="B121" s="244"/>
      <c r="C121" s="245"/>
      <c r="D121" s="235" t="s">
        <v>149</v>
      </c>
      <c r="E121" s="246" t="s">
        <v>19</v>
      </c>
      <c r="F121" s="247" t="s">
        <v>177</v>
      </c>
      <c r="G121" s="245"/>
      <c r="H121" s="248">
        <v>28.559999999999999</v>
      </c>
      <c r="I121" s="249"/>
      <c r="J121" s="245"/>
      <c r="K121" s="245"/>
      <c r="L121" s="250"/>
      <c r="M121" s="251"/>
      <c r="N121" s="252"/>
      <c r="O121" s="252"/>
      <c r="P121" s="252"/>
      <c r="Q121" s="252"/>
      <c r="R121" s="252"/>
      <c r="S121" s="252"/>
      <c r="T121" s="25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4" t="s">
        <v>149</v>
      </c>
      <c r="AU121" s="254" t="s">
        <v>79</v>
      </c>
      <c r="AV121" s="14" t="s">
        <v>79</v>
      </c>
      <c r="AW121" s="14" t="s">
        <v>32</v>
      </c>
      <c r="AX121" s="14" t="s">
        <v>70</v>
      </c>
      <c r="AY121" s="254" t="s">
        <v>138</v>
      </c>
    </row>
    <row r="122" s="14" customFormat="1">
      <c r="A122" s="14"/>
      <c r="B122" s="244"/>
      <c r="C122" s="245"/>
      <c r="D122" s="235" t="s">
        <v>149</v>
      </c>
      <c r="E122" s="246" t="s">
        <v>19</v>
      </c>
      <c r="F122" s="247" t="s">
        <v>159</v>
      </c>
      <c r="G122" s="245"/>
      <c r="H122" s="248">
        <v>6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149</v>
      </c>
      <c r="AU122" s="254" t="s">
        <v>79</v>
      </c>
      <c r="AV122" s="14" t="s">
        <v>79</v>
      </c>
      <c r="AW122" s="14" t="s">
        <v>32</v>
      </c>
      <c r="AX122" s="14" t="s">
        <v>70</v>
      </c>
      <c r="AY122" s="254" t="s">
        <v>138</v>
      </c>
    </row>
    <row r="123" s="15" customFormat="1">
      <c r="A123" s="15"/>
      <c r="B123" s="255"/>
      <c r="C123" s="256"/>
      <c r="D123" s="235" t="s">
        <v>149</v>
      </c>
      <c r="E123" s="257" t="s">
        <v>19</v>
      </c>
      <c r="F123" s="258" t="s">
        <v>152</v>
      </c>
      <c r="G123" s="256"/>
      <c r="H123" s="259">
        <v>34.560000000000002</v>
      </c>
      <c r="I123" s="260"/>
      <c r="J123" s="256"/>
      <c r="K123" s="256"/>
      <c r="L123" s="261"/>
      <c r="M123" s="262"/>
      <c r="N123" s="263"/>
      <c r="O123" s="263"/>
      <c r="P123" s="263"/>
      <c r="Q123" s="263"/>
      <c r="R123" s="263"/>
      <c r="S123" s="263"/>
      <c r="T123" s="264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5" t="s">
        <v>149</v>
      </c>
      <c r="AU123" s="265" t="s">
        <v>79</v>
      </c>
      <c r="AV123" s="15" t="s">
        <v>145</v>
      </c>
      <c r="AW123" s="15" t="s">
        <v>32</v>
      </c>
      <c r="AX123" s="15" t="s">
        <v>77</v>
      </c>
      <c r="AY123" s="265" t="s">
        <v>138</v>
      </c>
    </row>
    <row r="124" s="2" customFormat="1" ht="24.15" customHeight="1">
      <c r="A124" s="41"/>
      <c r="B124" s="42"/>
      <c r="C124" s="215" t="s">
        <v>178</v>
      </c>
      <c r="D124" s="215" t="s">
        <v>140</v>
      </c>
      <c r="E124" s="216" t="s">
        <v>179</v>
      </c>
      <c r="F124" s="217" t="s">
        <v>180</v>
      </c>
      <c r="G124" s="218" t="s">
        <v>174</v>
      </c>
      <c r="H124" s="219">
        <v>34.560000000000002</v>
      </c>
      <c r="I124" s="220"/>
      <c r="J124" s="221">
        <f>ROUND(I124*H124,2)</f>
        <v>0</v>
      </c>
      <c r="K124" s="217" t="s">
        <v>144</v>
      </c>
      <c r="L124" s="47"/>
      <c r="M124" s="222" t="s">
        <v>19</v>
      </c>
      <c r="N124" s="223" t="s">
        <v>41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145</v>
      </c>
      <c r="AT124" s="226" t="s">
        <v>140</v>
      </c>
      <c r="AU124" s="226" t="s">
        <v>79</v>
      </c>
      <c r="AY124" s="20" t="s">
        <v>138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77</v>
      </c>
      <c r="BK124" s="227">
        <f>ROUND(I124*H124,2)</f>
        <v>0</v>
      </c>
      <c r="BL124" s="20" t="s">
        <v>145</v>
      </c>
      <c r="BM124" s="226" t="s">
        <v>181</v>
      </c>
    </row>
    <row r="125" s="2" customFormat="1">
      <c r="A125" s="41"/>
      <c r="B125" s="42"/>
      <c r="C125" s="43"/>
      <c r="D125" s="228" t="s">
        <v>147</v>
      </c>
      <c r="E125" s="43"/>
      <c r="F125" s="229" t="s">
        <v>182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147</v>
      </c>
      <c r="AU125" s="20" t="s">
        <v>79</v>
      </c>
    </row>
    <row r="126" s="2" customFormat="1" ht="37.8" customHeight="1">
      <c r="A126" s="41"/>
      <c r="B126" s="42"/>
      <c r="C126" s="215" t="s">
        <v>183</v>
      </c>
      <c r="D126" s="215" t="s">
        <v>140</v>
      </c>
      <c r="E126" s="216" t="s">
        <v>184</v>
      </c>
      <c r="F126" s="217" t="s">
        <v>185</v>
      </c>
      <c r="G126" s="218" t="s">
        <v>155</v>
      </c>
      <c r="H126" s="219">
        <v>3.2280000000000002</v>
      </c>
      <c r="I126" s="220"/>
      <c r="J126" s="221">
        <f>ROUND(I126*H126,2)</f>
        <v>0</v>
      </c>
      <c r="K126" s="217" t="s">
        <v>144</v>
      </c>
      <c r="L126" s="47"/>
      <c r="M126" s="222" t="s">
        <v>19</v>
      </c>
      <c r="N126" s="223" t="s">
        <v>41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145</v>
      </c>
      <c r="AT126" s="226" t="s">
        <v>140</v>
      </c>
      <c r="AU126" s="226" t="s">
        <v>79</v>
      </c>
      <c r="AY126" s="20" t="s">
        <v>138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77</v>
      </c>
      <c r="BK126" s="227">
        <f>ROUND(I126*H126,2)</f>
        <v>0</v>
      </c>
      <c r="BL126" s="20" t="s">
        <v>145</v>
      </c>
      <c r="BM126" s="226" t="s">
        <v>186</v>
      </c>
    </row>
    <row r="127" s="2" customFormat="1">
      <c r="A127" s="41"/>
      <c r="B127" s="42"/>
      <c r="C127" s="43"/>
      <c r="D127" s="228" t="s">
        <v>147</v>
      </c>
      <c r="E127" s="43"/>
      <c r="F127" s="229" t="s">
        <v>187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147</v>
      </c>
      <c r="AU127" s="20" t="s">
        <v>79</v>
      </c>
    </row>
    <row r="128" s="13" customFormat="1">
      <c r="A128" s="13"/>
      <c r="B128" s="233"/>
      <c r="C128" s="234"/>
      <c r="D128" s="235" t="s">
        <v>149</v>
      </c>
      <c r="E128" s="236" t="s">
        <v>19</v>
      </c>
      <c r="F128" s="237" t="s">
        <v>188</v>
      </c>
      <c r="G128" s="234"/>
      <c r="H128" s="236" t="s">
        <v>19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149</v>
      </c>
      <c r="AU128" s="243" t="s">
        <v>79</v>
      </c>
      <c r="AV128" s="13" t="s">
        <v>77</v>
      </c>
      <c r="AW128" s="13" t="s">
        <v>32</v>
      </c>
      <c r="AX128" s="13" t="s">
        <v>70</v>
      </c>
      <c r="AY128" s="243" t="s">
        <v>138</v>
      </c>
    </row>
    <row r="129" s="14" customFormat="1">
      <c r="A129" s="14"/>
      <c r="B129" s="244"/>
      <c r="C129" s="245"/>
      <c r="D129" s="235" t="s">
        <v>149</v>
      </c>
      <c r="E129" s="246" t="s">
        <v>19</v>
      </c>
      <c r="F129" s="247" t="s">
        <v>189</v>
      </c>
      <c r="G129" s="245"/>
      <c r="H129" s="248">
        <v>1.6259999999999999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149</v>
      </c>
      <c r="AU129" s="254" t="s">
        <v>79</v>
      </c>
      <c r="AV129" s="14" t="s">
        <v>79</v>
      </c>
      <c r="AW129" s="14" t="s">
        <v>32</v>
      </c>
      <c r="AX129" s="14" t="s">
        <v>70</v>
      </c>
      <c r="AY129" s="254" t="s">
        <v>138</v>
      </c>
    </row>
    <row r="130" s="14" customFormat="1">
      <c r="A130" s="14"/>
      <c r="B130" s="244"/>
      <c r="C130" s="245"/>
      <c r="D130" s="235" t="s">
        <v>149</v>
      </c>
      <c r="E130" s="246" t="s">
        <v>19</v>
      </c>
      <c r="F130" s="247" t="s">
        <v>190</v>
      </c>
      <c r="G130" s="245"/>
      <c r="H130" s="248">
        <v>1.6020000000000001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149</v>
      </c>
      <c r="AU130" s="254" t="s">
        <v>79</v>
      </c>
      <c r="AV130" s="14" t="s">
        <v>79</v>
      </c>
      <c r="AW130" s="14" t="s">
        <v>32</v>
      </c>
      <c r="AX130" s="14" t="s">
        <v>70</v>
      </c>
      <c r="AY130" s="254" t="s">
        <v>138</v>
      </c>
    </row>
    <row r="131" s="15" customFormat="1">
      <c r="A131" s="15"/>
      <c r="B131" s="255"/>
      <c r="C131" s="256"/>
      <c r="D131" s="235" t="s">
        <v>149</v>
      </c>
      <c r="E131" s="257" t="s">
        <v>19</v>
      </c>
      <c r="F131" s="258" t="s">
        <v>152</v>
      </c>
      <c r="G131" s="256"/>
      <c r="H131" s="259">
        <v>3.2279999999999998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5" t="s">
        <v>149</v>
      </c>
      <c r="AU131" s="265" t="s">
        <v>79</v>
      </c>
      <c r="AV131" s="15" t="s">
        <v>145</v>
      </c>
      <c r="AW131" s="15" t="s">
        <v>32</v>
      </c>
      <c r="AX131" s="15" t="s">
        <v>77</v>
      </c>
      <c r="AY131" s="265" t="s">
        <v>138</v>
      </c>
    </row>
    <row r="132" s="2" customFormat="1" ht="37.8" customHeight="1">
      <c r="A132" s="41"/>
      <c r="B132" s="42"/>
      <c r="C132" s="215" t="s">
        <v>191</v>
      </c>
      <c r="D132" s="215" t="s">
        <v>140</v>
      </c>
      <c r="E132" s="216" t="s">
        <v>192</v>
      </c>
      <c r="F132" s="217" t="s">
        <v>193</v>
      </c>
      <c r="G132" s="218" t="s">
        <v>155</v>
      </c>
      <c r="H132" s="219">
        <v>19.52</v>
      </c>
      <c r="I132" s="220"/>
      <c r="J132" s="221">
        <f>ROUND(I132*H132,2)</f>
        <v>0</v>
      </c>
      <c r="K132" s="217" t="s">
        <v>144</v>
      </c>
      <c r="L132" s="47"/>
      <c r="M132" s="222" t="s">
        <v>19</v>
      </c>
      <c r="N132" s="223" t="s">
        <v>41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145</v>
      </c>
      <c r="AT132" s="226" t="s">
        <v>140</v>
      </c>
      <c r="AU132" s="226" t="s">
        <v>79</v>
      </c>
      <c r="AY132" s="20" t="s">
        <v>138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77</v>
      </c>
      <c r="BK132" s="227">
        <f>ROUND(I132*H132,2)</f>
        <v>0</v>
      </c>
      <c r="BL132" s="20" t="s">
        <v>145</v>
      </c>
      <c r="BM132" s="226" t="s">
        <v>194</v>
      </c>
    </row>
    <row r="133" s="2" customFormat="1">
      <c r="A133" s="41"/>
      <c r="B133" s="42"/>
      <c r="C133" s="43"/>
      <c r="D133" s="228" t="s">
        <v>147</v>
      </c>
      <c r="E133" s="43"/>
      <c r="F133" s="229" t="s">
        <v>195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147</v>
      </c>
      <c r="AU133" s="20" t="s">
        <v>79</v>
      </c>
    </row>
    <row r="134" s="13" customFormat="1">
      <c r="A134" s="13"/>
      <c r="B134" s="233"/>
      <c r="C134" s="234"/>
      <c r="D134" s="235" t="s">
        <v>149</v>
      </c>
      <c r="E134" s="236" t="s">
        <v>19</v>
      </c>
      <c r="F134" s="237" t="s">
        <v>196</v>
      </c>
      <c r="G134" s="234"/>
      <c r="H134" s="236" t="s">
        <v>19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149</v>
      </c>
      <c r="AU134" s="243" t="s">
        <v>79</v>
      </c>
      <c r="AV134" s="13" t="s">
        <v>77</v>
      </c>
      <c r="AW134" s="13" t="s">
        <v>32</v>
      </c>
      <c r="AX134" s="13" t="s">
        <v>70</v>
      </c>
      <c r="AY134" s="243" t="s">
        <v>138</v>
      </c>
    </row>
    <row r="135" s="14" customFormat="1">
      <c r="A135" s="14"/>
      <c r="B135" s="244"/>
      <c r="C135" s="245"/>
      <c r="D135" s="235" t="s">
        <v>149</v>
      </c>
      <c r="E135" s="246" t="s">
        <v>19</v>
      </c>
      <c r="F135" s="247" t="s">
        <v>158</v>
      </c>
      <c r="G135" s="245"/>
      <c r="H135" s="248">
        <v>19.992000000000001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149</v>
      </c>
      <c r="AU135" s="254" t="s">
        <v>79</v>
      </c>
      <c r="AV135" s="14" t="s">
        <v>79</v>
      </c>
      <c r="AW135" s="14" t="s">
        <v>32</v>
      </c>
      <c r="AX135" s="14" t="s">
        <v>70</v>
      </c>
      <c r="AY135" s="254" t="s">
        <v>138</v>
      </c>
    </row>
    <row r="136" s="14" customFormat="1">
      <c r="A136" s="14"/>
      <c r="B136" s="244"/>
      <c r="C136" s="245"/>
      <c r="D136" s="235" t="s">
        <v>149</v>
      </c>
      <c r="E136" s="246" t="s">
        <v>19</v>
      </c>
      <c r="F136" s="247" t="s">
        <v>159</v>
      </c>
      <c r="G136" s="245"/>
      <c r="H136" s="248">
        <v>6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149</v>
      </c>
      <c r="AU136" s="254" t="s">
        <v>79</v>
      </c>
      <c r="AV136" s="14" t="s">
        <v>79</v>
      </c>
      <c r="AW136" s="14" t="s">
        <v>32</v>
      </c>
      <c r="AX136" s="14" t="s">
        <v>70</v>
      </c>
      <c r="AY136" s="254" t="s">
        <v>138</v>
      </c>
    </row>
    <row r="137" s="16" customFormat="1">
      <c r="A137" s="16"/>
      <c r="B137" s="266"/>
      <c r="C137" s="267"/>
      <c r="D137" s="235" t="s">
        <v>149</v>
      </c>
      <c r="E137" s="268" t="s">
        <v>19</v>
      </c>
      <c r="F137" s="269" t="s">
        <v>160</v>
      </c>
      <c r="G137" s="267"/>
      <c r="H137" s="270">
        <v>25.992000000000001</v>
      </c>
      <c r="I137" s="271"/>
      <c r="J137" s="267"/>
      <c r="K137" s="267"/>
      <c r="L137" s="272"/>
      <c r="M137" s="273"/>
      <c r="N137" s="274"/>
      <c r="O137" s="274"/>
      <c r="P137" s="274"/>
      <c r="Q137" s="274"/>
      <c r="R137" s="274"/>
      <c r="S137" s="274"/>
      <c r="T137" s="275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T137" s="276" t="s">
        <v>149</v>
      </c>
      <c r="AU137" s="276" t="s">
        <v>79</v>
      </c>
      <c r="AV137" s="16" t="s">
        <v>161</v>
      </c>
      <c r="AW137" s="16" t="s">
        <v>32</v>
      </c>
      <c r="AX137" s="16" t="s">
        <v>70</v>
      </c>
      <c r="AY137" s="276" t="s">
        <v>138</v>
      </c>
    </row>
    <row r="138" s="13" customFormat="1">
      <c r="A138" s="13"/>
      <c r="B138" s="233"/>
      <c r="C138" s="234"/>
      <c r="D138" s="235" t="s">
        <v>149</v>
      </c>
      <c r="E138" s="236" t="s">
        <v>19</v>
      </c>
      <c r="F138" s="237" t="s">
        <v>162</v>
      </c>
      <c r="G138" s="234"/>
      <c r="H138" s="236" t="s">
        <v>19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149</v>
      </c>
      <c r="AU138" s="243" t="s">
        <v>79</v>
      </c>
      <c r="AV138" s="13" t="s">
        <v>77</v>
      </c>
      <c r="AW138" s="13" t="s">
        <v>32</v>
      </c>
      <c r="AX138" s="13" t="s">
        <v>70</v>
      </c>
      <c r="AY138" s="243" t="s">
        <v>138</v>
      </c>
    </row>
    <row r="139" s="14" customFormat="1">
      <c r="A139" s="14"/>
      <c r="B139" s="244"/>
      <c r="C139" s="245"/>
      <c r="D139" s="235" t="s">
        <v>149</v>
      </c>
      <c r="E139" s="246" t="s">
        <v>19</v>
      </c>
      <c r="F139" s="247" t="s">
        <v>163</v>
      </c>
      <c r="G139" s="245"/>
      <c r="H139" s="248">
        <v>-3.2480000000000002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149</v>
      </c>
      <c r="AU139" s="254" t="s">
        <v>79</v>
      </c>
      <c r="AV139" s="14" t="s">
        <v>79</v>
      </c>
      <c r="AW139" s="14" t="s">
        <v>32</v>
      </c>
      <c r="AX139" s="14" t="s">
        <v>70</v>
      </c>
      <c r="AY139" s="254" t="s">
        <v>138</v>
      </c>
    </row>
    <row r="140" s="14" customFormat="1">
      <c r="A140" s="14"/>
      <c r="B140" s="244"/>
      <c r="C140" s="245"/>
      <c r="D140" s="235" t="s">
        <v>149</v>
      </c>
      <c r="E140" s="246" t="s">
        <v>19</v>
      </c>
      <c r="F140" s="247" t="s">
        <v>164</v>
      </c>
      <c r="G140" s="245"/>
      <c r="H140" s="248">
        <v>-0.80000000000000004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149</v>
      </c>
      <c r="AU140" s="254" t="s">
        <v>79</v>
      </c>
      <c r="AV140" s="14" t="s">
        <v>79</v>
      </c>
      <c r="AW140" s="14" t="s">
        <v>32</v>
      </c>
      <c r="AX140" s="14" t="s">
        <v>70</v>
      </c>
      <c r="AY140" s="254" t="s">
        <v>138</v>
      </c>
    </row>
    <row r="141" s="14" customFormat="1">
      <c r="A141" s="14"/>
      <c r="B141" s="244"/>
      <c r="C141" s="245"/>
      <c r="D141" s="235" t="s">
        <v>149</v>
      </c>
      <c r="E141" s="246" t="s">
        <v>19</v>
      </c>
      <c r="F141" s="247" t="s">
        <v>165</v>
      </c>
      <c r="G141" s="245"/>
      <c r="H141" s="248">
        <v>-1.6240000000000001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149</v>
      </c>
      <c r="AU141" s="254" t="s">
        <v>79</v>
      </c>
      <c r="AV141" s="14" t="s">
        <v>79</v>
      </c>
      <c r="AW141" s="14" t="s">
        <v>32</v>
      </c>
      <c r="AX141" s="14" t="s">
        <v>70</v>
      </c>
      <c r="AY141" s="254" t="s">
        <v>138</v>
      </c>
    </row>
    <row r="142" s="14" customFormat="1">
      <c r="A142" s="14"/>
      <c r="B142" s="244"/>
      <c r="C142" s="245"/>
      <c r="D142" s="235" t="s">
        <v>149</v>
      </c>
      <c r="E142" s="246" t="s">
        <v>19</v>
      </c>
      <c r="F142" s="247" t="s">
        <v>164</v>
      </c>
      <c r="G142" s="245"/>
      <c r="H142" s="248">
        <v>-0.80000000000000004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149</v>
      </c>
      <c r="AU142" s="254" t="s">
        <v>79</v>
      </c>
      <c r="AV142" s="14" t="s">
        <v>79</v>
      </c>
      <c r="AW142" s="14" t="s">
        <v>32</v>
      </c>
      <c r="AX142" s="14" t="s">
        <v>70</v>
      </c>
      <c r="AY142" s="254" t="s">
        <v>138</v>
      </c>
    </row>
    <row r="143" s="16" customFormat="1">
      <c r="A143" s="16"/>
      <c r="B143" s="266"/>
      <c r="C143" s="267"/>
      <c r="D143" s="235" t="s">
        <v>149</v>
      </c>
      <c r="E143" s="268" t="s">
        <v>19</v>
      </c>
      <c r="F143" s="269" t="s">
        <v>160</v>
      </c>
      <c r="G143" s="267"/>
      <c r="H143" s="270">
        <v>-6.4720000000000004</v>
      </c>
      <c r="I143" s="271"/>
      <c r="J143" s="267"/>
      <c r="K143" s="267"/>
      <c r="L143" s="272"/>
      <c r="M143" s="273"/>
      <c r="N143" s="274"/>
      <c r="O143" s="274"/>
      <c r="P143" s="274"/>
      <c r="Q143" s="274"/>
      <c r="R143" s="274"/>
      <c r="S143" s="274"/>
      <c r="T143" s="275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76" t="s">
        <v>149</v>
      </c>
      <c r="AU143" s="276" t="s">
        <v>79</v>
      </c>
      <c r="AV143" s="16" t="s">
        <v>161</v>
      </c>
      <c r="AW143" s="16" t="s">
        <v>32</v>
      </c>
      <c r="AX143" s="16" t="s">
        <v>70</v>
      </c>
      <c r="AY143" s="276" t="s">
        <v>138</v>
      </c>
    </row>
    <row r="144" s="15" customFormat="1">
      <c r="A144" s="15"/>
      <c r="B144" s="255"/>
      <c r="C144" s="256"/>
      <c r="D144" s="235" t="s">
        <v>149</v>
      </c>
      <c r="E144" s="257" t="s">
        <v>19</v>
      </c>
      <c r="F144" s="258" t="s">
        <v>152</v>
      </c>
      <c r="G144" s="256"/>
      <c r="H144" s="259">
        <v>19.52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5" t="s">
        <v>149</v>
      </c>
      <c r="AU144" s="265" t="s">
        <v>79</v>
      </c>
      <c r="AV144" s="15" t="s">
        <v>145</v>
      </c>
      <c r="AW144" s="15" t="s">
        <v>32</v>
      </c>
      <c r="AX144" s="15" t="s">
        <v>77</v>
      </c>
      <c r="AY144" s="265" t="s">
        <v>138</v>
      </c>
    </row>
    <row r="145" s="2" customFormat="1" ht="24.15" customHeight="1">
      <c r="A145" s="41"/>
      <c r="B145" s="42"/>
      <c r="C145" s="215" t="s">
        <v>197</v>
      </c>
      <c r="D145" s="215" t="s">
        <v>140</v>
      </c>
      <c r="E145" s="216" t="s">
        <v>198</v>
      </c>
      <c r="F145" s="217" t="s">
        <v>199</v>
      </c>
      <c r="G145" s="218" t="s">
        <v>155</v>
      </c>
      <c r="H145" s="219">
        <v>3.2280000000000002</v>
      </c>
      <c r="I145" s="220"/>
      <c r="J145" s="221">
        <f>ROUND(I145*H145,2)</f>
        <v>0</v>
      </c>
      <c r="K145" s="217" t="s">
        <v>144</v>
      </c>
      <c r="L145" s="47"/>
      <c r="M145" s="222" t="s">
        <v>19</v>
      </c>
      <c r="N145" s="223" t="s">
        <v>41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145</v>
      </c>
      <c r="AT145" s="226" t="s">
        <v>140</v>
      </c>
      <c r="AU145" s="226" t="s">
        <v>79</v>
      </c>
      <c r="AY145" s="20" t="s">
        <v>138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77</v>
      </c>
      <c r="BK145" s="227">
        <f>ROUND(I145*H145,2)</f>
        <v>0</v>
      </c>
      <c r="BL145" s="20" t="s">
        <v>145</v>
      </c>
      <c r="BM145" s="226" t="s">
        <v>200</v>
      </c>
    </row>
    <row r="146" s="2" customFormat="1">
      <c r="A146" s="41"/>
      <c r="B146" s="42"/>
      <c r="C146" s="43"/>
      <c r="D146" s="228" t="s">
        <v>147</v>
      </c>
      <c r="E146" s="43"/>
      <c r="F146" s="229" t="s">
        <v>201</v>
      </c>
      <c r="G146" s="43"/>
      <c r="H146" s="43"/>
      <c r="I146" s="230"/>
      <c r="J146" s="43"/>
      <c r="K146" s="43"/>
      <c r="L146" s="47"/>
      <c r="M146" s="231"/>
      <c r="N146" s="232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147</v>
      </c>
      <c r="AU146" s="20" t="s">
        <v>79</v>
      </c>
    </row>
    <row r="147" s="13" customFormat="1">
      <c r="A147" s="13"/>
      <c r="B147" s="233"/>
      <c r="C147" s="234"/>
      <c r="D147" s="235" t="s">
        <v>149</v>
      </c>
      <c r="E147" s="236" t="s">
        <v>19</v>
      </c>
      <c r="F147" s="237" t="s">
        <v>188</v>
      </c>
      <c r="G147" s="234"/>
      <c r="H147" s="236" t="s">
        <v>19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149</v>
      </c>
      <c r="AU147" s="243" t="s">
        <v>79</v>
      </c>
      <c r="AV147" s="13" t="s">
        <v>77</v>
      </c>
      <c r="AW147" s="13" t="s">
        <v>32</v>
      </c>
      <c r="AX147" s="13" t="s">
        <v>70</v>
      </c>
      <c r="AY147" s="243" t="s">
        <v>138</v>
      </c>
    </row>
    <row r="148" s="14" customFormat="1">
      <c r="A148" s="14"/>
      <c r="B148" s="244"/>
      <c r="C148" s="245"/>
      <c r="D148" s="235" t="s">
        <v>149</v>
      </c>
      <c r="E148" s="246" t="s">
        <v>19</v>
      </c>
      <c r="F148" s="247" t="s">
        <v>189</v>
      </c>
      <c r="G148" s="245"/>
      <c r="H148" s="248">
        <v>1.6259999999999999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149</v>
      </c>
      <c r="AU148" s="254" t="s">
        <v>79</v>
      </c>
      <c r="AV148" s="14" t="s">
        <v>79</v>
      </c>
      <c r="AW148" s="14" t="s">
        <v>32</v>
      </c>
      <c r="AX148" s="14" t="s">
        <v>70</v>
      </c>
      <c r="AY148" s="254" t="s">
        <v>138</v>
      </c>
    </row>
    <row r="149" s="14" customFormat="1">
      <c r="A149" s="14"/>
      <c r="B149" s="244"/>
      <c r="C149" s="245"/>
      <c r="D149" s="235" t="s">
        <v>149</v>
      </c>
      <c r="E149" s="246" t="s">
        <v>19</v>
      </c>
      <c r="F149" s="247" t="s">
        <v>190</v>
      </c>
      <c r="G149" s="245"/>
      <c r="H149" s="248">
        <v>1.6020000000000001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149</v>
      </c>
      <c r="AU149" s="254" t="s">
        <v>79</v>
      </c>
      <c r="AV149" s="14" t="s">
        <v>79</v>
      </c>
      <c r="AW149" s="14" t="s">
        <v>32</v>
      </c>
      <c r="AX149" s="14" t="s">
        <v>70</v>
      </c>
      <c r="AY149" s="254" t="s">
        <v>138</v>
      </c>
    </row>
    <row r="150" s="15" customFormat="1">
      <c r="A150" s="15"/>
      <c r="B150" s="255"/>
      <c r="C150" s="256"/>
      <c r="D150" s="235" t="s">
        <v>149</v>
      </c>
      <c r="E150" s="257" t="s">
        <v>19</v>
      </c>
      <c r="F150" s="258" t="s">
        <v>152</v>
      </c>
      <c r="G150" s="256"/>
      <c r="H150" s="259">
        <v>3.2279999999999998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5" t="s">
        <v>149</v>
      </c>
      <c r="AU150" s="265" t="s">
        <v>79</v>
      </c>
      <c r="AV150" s="15" t="s">
        <v>145</v>
      </c>
      <c r="AW150" s="15" t="s">
        <v>32</v>
      </c>
      <c r="AX150" s="15" t="s">
        <v>77</v>
      </c>
      <c r="AY150" s="265" t="s">
        <v>138</v>
      </c>
    </row>
    <row r="151" s="2" customFormat="1" ht="24.15" customHeight="1">
      <c r="A151" s="41"/>
      <c r="B151" s="42"/>
      <c r="C151" s="215" t="s">
        <v>202</v>
      </c>
      <c r="D151" s="215" t="s">
        <v>140</v>
      </c>
      <c r="E151" s="216" t="s">
        <v>203</v>
      </c>
      <c r="F151" s="217" t="s">
        <v>204</v>
      </c>
      <c r="G151" s="218" t="s">
        <v>205</v>
      </c>
      <c r="H151" s="219">
        <v>39.039999999999999</v>
      </c>
      <c r="I151" s="220"/>
      <c r="J151" s="221">
        <f>ROUND(I151*H151,2)</f>
        <v>0</v>
      </c>
      <c r="K151" s="217" t="s">
        <v>144</v>
      </c>
      <c r="L151" s="47"/>
      <c r="M151" s="222" t="s">
        <v>19</v>
      </c>
      <c r="N151" s="223" t="s">
        <v>41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145</v>
      </c>
      <c r="AT151" s="226" t="s">
        <v>140</v>
      </c>
      <c r="AU151" s="226" t="s">
        <v>79</v>
      </c>
      <c r="AY151" s="20" t="s">
        <v>138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77</v>
      </c>
      <c r="BK151" s="227">
        <f>ROUND(I151*H151,2)</f>
        <v>0</v>
      </c>
      <c r="BL151" s="20" t="s">
        <v>145</v>
      </c>
      <c r="BM151" s="226" t="s">
        <v>206</v>
      </c>
    </row>
    <row r="152" s="2" customFormat="1">
      <c r="A152" s="41"/>
      <c r="B152" s="42"/>
      <c r="C152" s="43"/>
      <c r="D152" s="228" t="s">
        <v>147</v>
      </c>
      <c r="E152" s="43"/>
      <c r="F152" s="229" t="s">
        <v>207</v>
      </c>
      <c r="G152" s="43"/>
      <c r="H152" s="43"/>
      <c r="I152" s="230"/>
      <c r="J152" s="43"/>
      <c r="K152" s="43"/>
      <c r="L152" s="47"/>
      <c r="M152" s="231"/>
      <c r="N152" s="232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147</v>
      </c>
      <c r="AU152" s="20" t="s">
        <v>79</v>
      </c>
    </row>
    <row r="153" s="14" customFormat="1">
      <c r="A153" s="14"/>
      <c r="B153" s="244"/>
      <c r="C153" s="245"/>
      <c r="D153" s="235" t="s">
        <v>149</v>
      </c>
      <c r="E153" s="246" t="s">
        <v>19</v>
      </c>
      <c r="F153" s="247" t="s">
        <v>158</v>
      </c>
      <c r="G153" s="245"/>
      <c r="H153" s="248">
        <v>19.992000000000001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149</v>
      </c>
      <c r="AU153" s="254" t="s">
        <v>79</v>
      </c>
      <c r="AV153" s="14" t="s">
        <v>79</v>
      </c>
      <c r="AW153" s="14" t="s">
        <v>32</v>
      </c>
      <c r="AX153" s="14" t="s">
        <v>70</v>
      </c>
      <c r="AY153" s="254" t="s">
        <v>138</v>
      </c>
    </row>
    <row r="154" s="14" customFormat="1">
      <c r="A154" s="14"/>
      <c r="B154" s="244"/>
      <c r="C154" s="245"/>
      <c r="D154" s="235" t="s">
        <v>149</v>
      </c>
      <c r="E154" s="246" t="s">
        <v>19</v>
      </c>
      <c r="F154" s="247" t="s">
        <v>159</v>
      </c>
      <c r="G154" s="245"/>
      <c r="H154" s="248">
        <v>6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149</v>
      </c>
      <c r="AU154" s="254" t="s">
        <v>79</v>
      </c>
      <c r="AV154" s="14" t="s">
        <v>79</v>
      </c>
      <c r="AW154" s="14" t="s">
        <v>32</v>
      </c>
      <c r="AX154" s="14" t="s">
        <v>70</v>
      </c>
      <c r="AY154" s="254" t="s">
        <v>138</v>
      </c>
    </row>
    <row r="155" s="16" customFormat="1">
      <c r="A155" s="16"/>
      <c r="B155" s="266"/>
      <c r="C155" s="267"/>
      <c r="D155" s="235" t="s">
        <v>149</v>
      </c>
      <c r="E155" s="268" t="s">
        <v>19</v>
      </c>
      <c r="F155" s="269" t="s">
        <v>160</v>
      </c>
      <c r="G155" s="267"/>
      <c r="H155" s="270">
        <v>25.992000000000001</v>
      </c>
      <c r="I155" s="271"/>
      <c r="J155" s="267"/>
      <c r="K155" s="267"/>
      <c r="L155" s="272"/>
      <c r="M155" s="273"/>
      <c r="N155" s="274"/>
      <c r="O155" s="274"/>
      <c r="P155" s="274"/>
      <c r="Q155" s="274"/>
      <c r="R155" s="274"/>
      <c r="S155" s="274"/>
      <c r="T155" s="275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276" t="s">
        <v>149</v>
      </c>
      <c r="AU155" s="276" t="s">
        <v>79</v>
      </c>
      <c r="AV155" s="16" t="s">
        <v>161</v>
      </c>
      <c r="AW155" s="16" t="s">
        <v>32</v>
      </c>
      <c r="AX155" s="16" t="s">
        <v>70</v>
      </c>
      <c r="AY155" s="276" t="s">
        <v>138</v>
      </c>
    </row>
    <row r="156" s="13" customFormat="1">
      <c r="A156" s="13"/>
      <c r="B156" s="233"/>
      <c r="C156" s="234"/>
      <c r="D156" s="235" t="s">
        <v>149</v>
      </c>
      <c r="E156" s="236" t="s">
        <v>19</v>
      </c>
      <c r="F156" s="237" t="s">
        <v>162</v>
      </c>
      <c r="G156" s="234"/>
      <c r="H156" s="236" t="s">
        <v>19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149</v>
      </c>
      <c r="AU156" s="243" t="s">
        <v>79</v>
      </c>
      <c r="AV156" s="13" t="s">
        <v>77</v>
      </c>
      <c r="AW156" s="13" t="s">
        <v>32</v>
      </c>
      <c r="AX156" s="13" t="s">
        <v>70</v>
      </c>
      <c r="AY156" s="243" t="s">
        <v>138</v>
      </c>
    </row>
    <row r="157" s="14" customFormat="1">
      <c r="A157" s="14"/>
      <c r="B157" s="244"/>
      <c r="C157" s="245"/>
      <c r="D157" s="235" t="s">
        <v>149</v>
      </c>
      <c r="E157" s="246" t="s">
        <v>19</v>
      </c>
      <c r="F157" s="247" t="s">
        <v>163</v>
      </c>
      <c r="G157" s="245"/>
      <c r="H157" s="248">
        <v>-3.2480000000000002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149</v>
      </c>
      <c r="AU157" s="254" t="s">
        <v>79</v>
      </c>
      <c r="AV157" s="14" t="s">
        <v>79</v>
      </c>
      <c r="AW157" s="14" t="s">
        <v>32</v>
      </c>
      <c r="AX157" s="14" t="s">
        <v>70</v>
      </c>
      <c r="AY157" s="254" t="s">
        <v>138</v>
      </c>
    </row>
    <row r="158" s="14" customFormat="1">
      <c r="A158" s="14"/>
      <c r="B158" s="244"/>
      <c r="C158" s="245"/>
      <c r="D158" s="235" t="s">
        <v>149</v>
      </c>
      <c r="E158" s="246" t="s">
        <v>19</v>
      </c>
      <c r="F158" s="247" t="s">
        <v>164</v>
      </c>
      <c r="G158" s="245"/>
      <c r="H158" s="248">
        <v>-0.80000000000000004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149</v>
      </c>
      <c r="AU158" s="254" t="s">
        <v>79</v>
      </c>
      <c r="AV158" s="14" t="s">
        <v>79</v>
      </c>
      <c r="AW158" s="14" t="s">
        <v>32</v>
      </c>
      <c r="AX158" s="14" t="s">
        <v>70</v>
      </c>
      <c r="AY158" s="254" t="s">
        <v>138</v>
      </c>
    </row>
    <row r="159" s="14" customFormat="1">
      <c r="A159" s="14"/>
      <c r="B159" s="244"/>
      <c r="C159" s="245"/>
      <c r="D159" s="235" t="s">
        <v>149</v>
      </c>
      <c r="E159" s="246" t="s">
        <v>19</v>
      </c>
      <c r="F159" s="247" t="s">
        <v>165</v>
      </c>
      <c r="G159" s="245"/>
      <c r="H159" s="248">
        <v>-1.6240000000000001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149</v>
      </c>
      <c r="AU159" s="254" t="s">
        <v>79</v>
      </c>
      <c r="AV159" s="14" t="s">
        <v>79</v>
      </c>
      <c r="AW159" s="14" t="s">
        <v>32</v>
      </c>
      <c r="AX159" s="14" t="s">
        <v>70</v>
      </c>
      <c r="AY159" s="254" t="s">
        <v>138</v>
      </c>
    </row>
    <row r="160" s="14" customFormat="1">
      <c r="A160" s="14"/>
      <c r="B160" s="244"/>
      <c r="C160" s="245"/>
      <c r="D160" s="235" t="s">
        <v>149</v>
      </c>
      <c r="E160" s="246" t="s">
        <v>19</v>
      </c>
      <c r="F160" s="247" t="s">
        <v>164</v>
      </c>
      <c r="G160" s="245"/>
      <c r="H160" s="248">
        <v>-0.80000000000000004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149</v>
      </c>
      <c r="AU160" s="254" t="s">
        <v>79</v>
      </c>
      <c r="AV160" s="14" t="s">
        <v>79</v>
      </c>
      <c r="AW160" s="14" t="s">
        <v>32</v>
      </c>
      <c r="AX160" s="14" t="s">
        <v>70</v>
      </c>
      <c r="AY160" s="254" t="s">
        <v>138</v>
      </c>
    </row>
    <row r="161" s="16" customFormat="1">
      <c r="A161" s="16"/>
      <c r="B161" s="266"/>
      <c r="C161" s="267"/>
      <c r="D161" s="235" t="s">
        <v>149</v>
      </c>
      <c r="E161" s="268" t="s">
        <v>19</v>
      </c>
      <c r="F161" s="269" t="s">
        <v>160</v>
      </c>
      <c r="G161" s="267"/>
      <c r="H161" s="270">
        <v>-6.4720000000000004</v>
      </c>
      <c r="I161" s="271"/>
      <c r="J161" s="267"/>
      <c r="K161" s="267"/>
      <c r="L161" s="272"/>
      <c r="M161" s="273"/>
      <c r="N161" s="274"/>
      <c r="O161" s="274"/>
      <c r="P161" s="274"/>
      <c r="Q161" s="274"/>
      <c r="R161" s="274"/>
      <c r="S161" s="274"/>
      <c r="T161" s="275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76" t="s">
        <v>149</v>
      </c>
      <c r="AU161" s="276" t="s">
        <v>79</v>
      </c>
      <c r="AV161" s="16" t="s">
        <v>161</v>
      </c>
      <c r="AW161" s="16" t="s">
        <v>32</v>
      </c>
      <c r="AX161" s="16" t="s">
        <v>70</v>
      </c>
      <c r="AY161" s="276" t="s">
        <v>138</v>
      </c>
    </row>
    <row r="162" s="15" customFormat="1">
      <c r="A162" s="15"/>
      <c r="B162" s="255"/>
      <c r="C162" s="256"/>
      <c r="D162" s="235" t="s">
        <v>149</v>
      </c>
      <c r="E162" s="257" t="s">
        <v>19</v>
      </c>
      <c r="F162" s="258" t="s">
        <v>152</v>
      </c>
      <c r="G162" s="256"/>
      <c r="H162" s="259">
        <v>19.52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5" t="s">
        <v>149</v>
      </c>
      <c r="AU162" s="265" t="s">
        <v>79</v>
      </c>
      <c r="AV162" s="15" t="s">
        <v>145</v>
      </c>
      <c r="AW162" s="15" t="s">
        <v>32</v>
      </c>
      <c r="AX162" s="15" t="s">
        <v>77</v>
      </c>
      <c r="AY162" s="265" t="s">
        <v>138</v>
      </c>
    </row>
    <row r="163" s="14" customFormat="1">
      <c r="A163" s="14"/>
      <c r="B163" s="244"/>
      <c r="C163" s="245"/>
      <c r="D163" s="235" t="s">
        <v>149</v>
      </c>
      <c r="E163" s="245"/>
      <c r="F163" s="247" t="s">
        <v>208</v>
      </c>
      <c r="G163" s="245"/>
      <c r="H163" s="248">
        <v>39.039999999999999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149</v>
      </c>
      <c r="AU163" s="254" t="s">
        <v>79</v>
      </c>
      <c r="AV163" s="14" t="s">
        <v>79</v>
      </c>
      <c r="AW163" s="14" t="s">
        <v>4</v>
      </c>
      <c r="AX163" s="14" t="s">
        <v>77</v>
      </c>
      <c r="AY163" s="254" t="s">
        <v>138</v>
      </c>
    </row>
    <row r="164" s="2" customFormat="1" ht="24.15" customHeight="1">
      <c r="A164" s="41"/>
      <c r="B164" s="42"/>
      <c r="C164" s="215" t="s">
        <v>209</v>
      </c>
      <c r="D164" s="215" t="s">
        <v>140</v>
      </c>
      <c r="E164" s="216" t="s">
        <v>210</v>
      </c>
      <c r="F164" s="217" t="s">
        <v>211</v>
      </c>
      <c r="G164" s="218" t="s">
        <v>155</v>
      </c>
      <c r="H164" s="219">
        <v>2.218</v>
      </c>
      <c r="I164" s="220"/>
      <c r="J164" s="221">
        <f>ROUND(I164*H164,2)</f>
        <v>0</v>
      </c>
      <c r="K164" s="217" t="s">
        <v>144</v>
      </c>
      <c r="L164" s="47"/>
      <c r="M164" s="222" t="s">
        <v>19</v>
      </c>
      <c r="N164" s="223" t="s">
        <v>41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145</v>
      </c>
      <c r="AT164" s="226" t="s">
        <v>140</v>
      </c>
      <c r="AU164" s="226" t="s">
        <v>79</v>
      </c>
      <c r="AY164" s="20" t="s">
        <v>138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77</v>
      </c>
      <c r="BK164" s="227">
        <f>ROUND(I164*H164,2)</f>
        <v>0</v>
      </c>
      <c r="BL164" s="20" t="s">
        <v>145</v>
      </c>
      <c r="BM164" s="226" t="s">
        <v>212</v>
      </c>
    </row>
    <row r="165" s="2" customFormat="1">
      <c r="A165" s="41"/>
      <c r="B165" s="42"/>
      <c r="C165" s="43"/>
      <c r="D165" s="228" t="s">
        <v>147</v>
      </c>
      <c r="E165" s="43"/>
      <c r="F165" s="229" t="s">
        <v>213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147</v>
      </c>
      <c r="AU165" s="20" t="s">
        <v>79</v>
      </c>
    </row>
    <row r="166" s="13" customFormat="1">
      <c r="A166" s="13"/>
      <c r="B166" s="233"/>
      <c r="C166" s="234"/>
      <c r="D166" s="235" t="s">
        <v>149</v>
      </c>
      <c r="E166" s="236" t="s">
        <v>19</v>
      </c>
      <c r="F166" s="237" t="s">
        <v>214</v>
      </c>
      <c r="G166" s="234"/>
      <c r="H166" s="236" t="s">
        <v>19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149</v>
      </c>
      <c r="AU166" s="243" t="s">
        <v>79</v>
      </c>
      <c r="AV166" s="13" t="s">
        <v>77</v>
      </c>
      <c r="AW166" s="13" t="s">
        <v>32</v>
      </c>
      <c r="AX166" s="13" t="s">
        <v>70</v>
      </c>
      <c r="AY166" s="243" t="s">
        <v>138</v>
      </c>
    </row>
    <row r="167" s="14" customFormat="1">
      <c r="A167" s="14"/>
      <c r="B167" s="244"/>
      <c r="C167" s="245"/>
      <c r="D167" s="235" t="s">
        <v>149</v>
      </c>
      <c r="E167" s="246" t="s">
        <v>19</v>
      </c>
      <c r="F167" s="247" t="s">
        <v>158</v>
      </c>
      <c r="G167" s="245"/>
      <c r="H167" s="248">
        <v>19.992000000000001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149</v>
      </c>
      <c r="AU167" s="254" t="s">
        <v>79</v>
      </c>
      <c r="AV167" s="14" t="s">
        <v>79</v>
      </c>
      <c r="AW167" s="14" t="s">
        <v>32</v>
      </c>
      <c r="AX167" s="14" t="s">
        <v>70</v>
      </c>
      <c r="AY167" s="254" t="s">
        <v>138</v>
      </c>
    </row>
    <row r="168" s="14" customFormat="1">
      <c r="A168" s="14"/>
      <c r="B168" s="244"/>
      <c r="C168" s="245"/>
      <c r="D168" s="235" t="s">
        <v>149</v>
      </c>
      <c r="E168" s="246" t="s">
        <v>19</v>
      </c>
      <c r="F168" s="247" t="s">
        <v>159</v>
      </c>
      <c r="G168" s="245"/>
      <c r="H168" s="248">
        <v>6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149</v>
      </c>
      <c r="AU168" s="254" t="s">
        <v>79</v>
      </c>
      <c r="AV168" s="14" t="s">
        <v>79</v>
      </c>
      <c r="AW168" s="14" t="s">
        <v>32</v>
      </c>
      <c r="AX168" s="14" t="s">
        <v>70</v>
      </c>
      <c r="AY168" s="254" t="s">
        <v>138</v>
      </c>
    </row>
    <row r="169" s="16" customFormat="1">
      <c r="A169" s="16"/>
      <c r="B169" s="266"/>
      <c r="C169" s="267"/>
      <c r="D169" s="235" t="s">
        <v>149</v>
      </c>
      <c r="E169" s="268" t="s">
        <v>19</v>
      </c>
      <c r="F169" s="269" t="s">
        <v>160</v>
      </c>
      <c r="G169" s="267"/>
      <c r="H169" s="270">
        <v>25.992000000000001</v>
      </c>
      <c r="I169" s="271"/>
      <c r="J169" s="267"/>
      <c r="K169" s="267"/>
      <c r="L169" s="272"/>
      <c r="M169" s="273"/>
      <c r="N169" s="274"/>
      <c r="O169" s="274"/>
      <c r="P169" s="274"/>
      <c r="Q169" s="274"/>
      <c r="R169" s="274"/>
      <c r="S169" s="274"/>
      <c r="T169" s="275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76" t="s">
        <v>149</v>
      </c>
      <c r="AU169" s="276" t="s">
        <v>79</v>
      </c>
      <c r="AV169" s="16" t="s">
        <v>161</v>
      </c>
      <c r="AW169" s="16" t="s">
        <v>32</v>
      </c>
      <c r="AX169" s="16" t="s">
        <v>70</v>
      </c>
      <c r="AY169" s="276" t="s">
        <v>138</v>
      </c>
    </row>
    <row r="170" s="13" customFormat="1">
      <c r="A170" s="13"/>
      <c r="B170" s="233"/>
      <c r="C170" s="234"/>
      <c r="D170" s="235" t="s">
        <v>149</v>
      </c>
      <c r="E170" s="236" t="s">
        <v>19</v>
      </c>
      <c r="F170" s="237" t="s">
        <v>162</v>
      </c>
      <c r="G170" s="234"/>
      <c r="H170" s="236" t="s">
        <v>19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149</v>
      </c>
      <c r="AU170" s="243" t="s">
        <v>79</v>
      </c>
      <c r="AV170" s="13" t="s">
        <v>77</v>
      </c>
      <c r="AW170" s="13" t="s">
        <v>32</v>
      </c>
      <c r="AX170" s="13" t="s">
        <v>70</v>
      </c>
      <c r="AY170" s="243" t="s">
        <v>138</v>
      </c>
    </row>
    <row r="171" s="14" customFormat="1">
      <c r="A171" s="14"/>
      <c r="B171" s="244"/>
      <c r="C171" s="245"/>
      <c r="D171" s="235" t="s">
        <v>149</v>
      </c>
      <c r="E171" s="246" t="s">
        <v>19</v>
      </c>
      <c r="F171" s="247" t="s">
        <v>163</v>
      </c>
      <c r="G171" s="245"/>
      <c r="H171" s="248">
        <v>-3.2480000000000002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149</v>
      </c>
      <c r="AU171" s="254" t="s">
        <v>79</v>
      </c>
      <c r="AV171" s="14" t="s">
        <v>79</v>
      </c>
      <c r="AW171" s="14" t="s">
        <v>32</v>
      </c>
      <c r="AX171" s="14" t="s">
        <v>70</v>
      </c>
      <c r="AY171" s="254" t="s">
        <v>138</v>
      </c>
    </row>
    <row r="172" s="14" customFormat="1">
      <c r="A172" s="14"/>
      <c r="B172" s="244"/>
      <c r="C172" s="245"/>
      <c r="D172" s="235" t="s">
        <v>149</v>
      </c>
      <c r="E172" s="246" t="s">
        <v>19</v>
      </c>
      <c r="F172" s="247" t="s">
        <v>164</v>
      </c>
      <c r="G172" s="245"/>
      <c r="H172" s="248">
        <v>-0.80000000000000004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149</v>
      </c>
      <c r="AU172" s="254" t="s">
        <v>79</v>
      </c>
      <c r="AV172" s="14" t="s">
        <v>79</v>
      </c>
      <c r="AW172" s="14" t="s">
        <v>32</v>
      </c>
      <c r="AX172" s="14" t="s">
        <v>70</v>
      </c>
      <c r="AY172" s="254" t="s">
        <v>138</v>
      </c>
    </row>
    <row r="173" s="14" customFormat="1">
      <c r="A173" s="14"/>
      <c r="B173" s="244"/>
      <c r="C173" s="245"/>
      <c r="D173" s="235" t="s">
        <v>149</v>
      </c>
      <c r="E173" s="246" t="s">
        <v>19</v>
      </c>
      <c r="F173" s="247" t="s">
        <v>165</v>
      </c>
      <c r="G173" s="245"/>
      <c r="H173" s="248">
        <v>-1.6240000000000001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149</v>
      </c>
      <c r="AU173" s="254" t="s">
        <v>79</v>
      </c>
      <c r="AV173" s="14" t="s">
        <v>79</v>
      </c>
      <c r="AW173" s="14" t="s">
        <v>32</v>
      </c>
      <c r="AX173" s="14" t="s">
        <v>70</v>
      </c>
      <c r="AY173" s="254" t="s">
        <v>138</v>
      </c>
    </row>
    <row r="174" s="14" customFormat="1">
      <c r="A174" s="14"/>
      <c r="B174" s="244"/>
      <c r="C174" s="245"/>
      <c r="D174" s="235" t="s">
        <v>149</v>
      </c>
      <c r="E174" s="246" t="s">
        <v>19</v>
      </c>
      <c r="F174" s="247" t="s">
        <v>164</v>
      </c>
      <c r="G174" s="245"/>
      <c r="H174" s="248">
        <v>-0.80000000000000004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149</v>
      </c>
      <c r="AU174" s="254" t="s">
        <v>79</v>
      </c>
      <c r="AV174" s="14" t="s">
        <v>79</v>
      </c>
      <c r="AW174" s="14" t="s">
        <v>32</v>
      </c>
      <c r="AX174" s="14" t="s">
        <v>70</v>
      </c>
      <c r="AY174" s="254" t="s">
        <v>138</v>
      </c>
    </row>
    <row r="175" s="16" customFormat="1">
      <c r="A175" s="16"/>
      <c r="B175" s="266"/>
      <c r="C175" s="267"/>
      <c r="D175" s="235" t="s">
        <v>149</v>
      </c>
      <c r="E175" s="268" t="s">
        <v>19</v>
      </c>
      <c r="F175" s="269" t="s">
        <v>160</v>
      </c>
      <c r="G175" s="267"/>
      <c r="H175" s="270">
        <v>-6.4720000000000004</v>
      </c>
      <c r="I175" s="271"/>
      <c r="J175" s="267"/>
      <c r="K175" s="267"/>
      <c r="L175" s="272"/>
      <c r="M175" s="273"/>
      <c r="N175" s="274"/>
      <c r="O175" s="274"/>
      <c r="P175" s="274"/>
      <c r="Q175" s="274"/>
      <c r="R175" s="274"/>
      <c r="S175" s="274"/>
      <c r="T175" s="275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T175" s="276" t="s">
        <v>149</v>
      </c>
      <c r="AU175" s="276" t="s">
        <v>79</v>
      </c>
      <c r="AV175" s="16" t="s">
        <v>161</v>
      </c>
      <c r="AW175" s="16" t="s">
        <v>32</v>
      </c>
      <c r="AX175" s="16" t="s">
        <v>70</v>
      </c>
      <c r="AY175" s="276" t="s">
        <v>138</v>
      </c>
    </row>
    <row r="176" s="13" customFormat="1">
      <c r="A176" s="13"/>
      <c r="B176" s="233"/>
      <c r="C176" s="234"/>
      <c r="D176" s="235" t="s">
        <v>149</v>
      </c>
      <c r="E176" s="236" t="s">
        <v>19</v>
      </c>
      <c r="F176" s="237" t="s">
        <v>215</v>
      </c>
      <c r="G176" s="234"/>
      <c r="H176" s="236" t="s">
        <v>19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149</v>
      </c>
      <c r="AU176" s="243" t="s">
        <v>79</v>
      </c>
      <c r="AV176" s="13" t="s">
        <v>77</v>
      </c>
      <c r="AW176" s="13" t="s">
        <v>32</v>
      </c>
      <c r="AX176" s="13" t="s">
        <v>70</v>
      </c>
      <c r="AY176" s="243" t="s">
        <v>138</v>
      </c>
    </row>
    <row r="177" s="14" customFormat="1">
      <c r="A177" s="14"/>
      <c r="B177" s="244"/>
      <c r="C177" s="245"/>
      <c r="D177" s="235" t="s">
        <v>149</v>
      </c>
      <c r="E177" s="246" t="s">
        <v>19</v>
      </c>
      <c r="F177" s="247" t="s">
        <v>216</v>
      </c>
      <c r="G177" s="245"/>
      <c r="H177" s="248">
        <v>-12.709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149</v>
      </c>
      <c r="AU177" s="254" t="s">
        <v>79</v>
      </c>
      <c r="AV177" s="14" t="s">
        <v>79</v>
      </c>
      <c r="AW177" s="14" t="s">
        <v>32</v>
      </c>
      <c r="AX177" s="14" t="s">
        <v>70</v>
      </c>
      <c r="AY177" s="254" t="s">
        <v>138</v>
      </c>
    </row>
    <row r="178" s="14" customFormat="1">
      <c r="A178" s="14"/>
      <c r="B178" s="244"/>
      <c r="C178" s="245"/>
      <c r="D178" s="235" t="s">
        <v>149</v>
      </c>
      <c r="E178" s="246" t="s">
        <v>19</v>
      </c>
      <c r="F178" s="247" t="s">
        <v>217</v>
      </c>
      <c r="G178" s="245"/>
      <c r="H178" s="248">
        <v>-1.2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149</v>
      </c>
      <c r="AU178" s="254" t="s">
        <v>79</v>
      </c>
      <c r="AV178" s="14" t="s">
        <v>79</v>
      </c>
      <c r="AW178" s="14" t="s">
        <v>32</v>
      </c>
      <c r="AX178" s="14" t="s">
        <v>70</v>
      </c>
      <c r="AY178" s="254" t="s">
        <v>138</v>
      </c>
    </row>
    <row r="179" s="14" customFormat="1">
      <c r="A179" s="14"/>
      <c r="B179" s="244"/>
      <c r="C179" s="245"/>
      <c r="D179" s="235" t="s">
        <v>149</v>
      </c>
      <c r="E179" s="246" t="s">
        <v>19</v>
      </c>
      <c r="F179" s="247" t="s">
        <v>218</v>
      </c>
      <c r="G179" s="245"/>
      <c r="H179" s="248">
        <v>-3.3929999999999998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4" t="s">
        <v>149</v>
      </c>
      <c r="AU179" s="254" t="s">
        <v>79</v>
      </c>
      <c r="AV179" s="14" t="s">
        <v>79</v>
      </c>
      <c r="AW179" s="14" t="s">
        <v>32</v>
      </c>
      <c r="AX179" s="14" t="s">
        <v>70</v>
      </c>
      <c r="AY179" s="254" t="s">
        <v>138</v>
      </c>
    </row>
    <row r="180" s="16" customFormat="1">
      <c r="A180" s="16"/>
      <c r="B180" s="266"/>
      <c r="C180" s="267"/>
      <c r="D180" s="235" t="s">
        <v>149</v>
      </c>
      <c r="E180" s="268" t="s">
        <v>19</v>
      </c>
      <c r="F180" s="269" t="s">
        <v>160</v>
      </c>
      <c r="G180" s="267"/>
      <c r="H180" s="270">
        <v>-17.302</v>
      </c>
      <c r="I180" s="271"/>
      <c r="J180" s="267"/>
      <c r="K180" s="267"/>
      <c r="L180" s="272"/>
      <c r="M180" s="273"/>
      <c r="N180" s="274"/>
      <c r="O180" s="274"/>
      <c r="P180" s="274"/>
      <c r="Q180" s="274"/>
      <c r="R180" s="274"/>
      <c r="S180" s="274"/>
      <c r="T180" s="275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T180" s="276" t="s">
        <v>149</v>
      </c>
      <c r="AU180" s="276" t="s">
        <v>79</v>
      </c>
      <c r="AV180" s="16" t="s">
        <v>161</v>
      </c>
      <c r="AW180" s="16" t="s">
        <v>32</v>
      </c>
      <c r="AX180" s="16" t="s">
        <v>70</v>
      </c>
      <c r="AY180" s="276" t="s">
        <v>138</v>
      </c>
    </row>
    <row r="181" s="15" customFormat="1">
      <c r="A181" s="15"/>
      <c r="B181" s="255"/>
      <c r="C181" s="256"/>
      <c r="D181" s="235" t="s">
        <v>149</v>
      </c>
      <c r="E181" s="257" t="s">
        <v>19</v>
      </c>
      <c r="F181" s="258" t="s">
        <v>152</v>
      </c>
      <c r="G181" s="256"/>
      <c r="H181" s="259">
        <v>2.218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5" t="s">
        <v>149</v>
      </c>
      <c r="AU181" s="265" t="s">
        <v>79</v>
      </c>
      <c r="AV181" s="15" t="s">
        <v>145</v>
      </c>
      <c r="AW181" s="15" t="s">
        <v>32</v>
      </c>
      <c r="AX181" s="15" t="s">
        <v>77</v>
      </c>
      <c r="AY181" s="265" t="s">
        <v>138</v>
      </c>
    </row>
    <row r="182" s="2" customFormat="1" ht="16.5" customHeight="1">
      <c r="A182" s="41"/>
      <c r="B182" s="42"/>
      <c r="C182" s="277" t="s">
        <v>219</v>
      </c>
      <c r="D182" s="277" t="s">
        <v>220</v>
      </c>
      <c r="E182" s="278" t="s">
        <v>221</v>
      </c>
      <c r="F182" s="279" t="s">
        <v>222</v>
      </c>
      <c r="G182" s="280" t="s">
        <v>205</v>
      </c>
      <c r="H182" s="281">
        <v>4.4359999999999999</v>
      </c>
      <c r="I182" s="282"/>
      <c r="J182" s="283">
        <f>ROUND(I182*H182,2)</f>
        <v>0</v>
      </c>
      <c r="K182" s="279" t="s">
        <v>144</v>
      </c>
      <c r="L182" s="284"/>
      <c r="M182" s="285" t="s">
        <v>19</v>
      </c>
      <c r="N182" s="286" t="s">
        <v>41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197</v>
      </c>
      <c r="AT182" s="226" t="s">
        <v>220</v>
      </c>
      <c r="AU182" s="226" t="s">
        <v>79</v>
      </c>
      <c r="AY182" s="20" t="s">
        <v>138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77</v>
      </c>
      <c r="BK182" s="227">
        <f>ROUND(I182*H182,2)</f>
        <v>0</v>
      </c>
      <c r="BL182" s="20" t="s">
        <v>145</v>
      </c>
      <c r="BM182" s="226" t="s">
        <v>223</v>
      </c>
    </row>
    <row r="183" s="14" customFormat="1">
      <c r="A183" s="14"/>
      <c r="B183" s="244"/>
      <c r="C183" s="245"/>
      <c r="D183" s="235" t="s">
        <v>149</v>
      </c>
      <c r="E183" s="245"/>
      <c r="F183" s="247" t="s">
        <v>224</v>
      </c>
      <c r="G183" s="245"/>
      <c r="H183" s="248">
        <v>4.4359999999999999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149</v>
      </c>
      <c r="AU183" s="254" t="s">
        <v>79</v>
      </c>
      <c r="AV183" s="14" t="s">
        <v>79</v>
      </c>
      <c r="AW183" s="14" t="s">
        <v>4</v>
      </c>
      <c r="AX183" s="14" t="s">
        <v>77</v>
      </c>
      <c r="AY183" s="254" t="s">
        <v>138</v>
      </c>
    </row>
    <row r="184" s="2" customFormat="1" ht="37.8" customHeight="1">
      <c r="A184" s="41"/>
      <c r="B184" s="42"/>
      <c r="C184" s="215" t="s">
        <v>8</v>
      </c>
      <c r="D184" s="215" t="s">
        <v>140</v>
      </c>
      <c r="E184" s="216" t="s">
        <v>225</v>
      </c>
      <c r="F184" s="217" t="s">
        <v>226</v>
      </c>
      <c r="G184" s="218" t="s">
        <v>155</v>
      </c>
      <c r="H184" s="219">
        <v>6.3239999999999998</v>
      </c>
      <c r="I184" s="220"/>
      <c r="J184" s="221">
        <f>ROUND(I184*H184,2)</f>
        <v>0</v>
      </c>
      <c r="K184" s="217" t="s">
        <v>144</v>
      </c>
      <c r="L184" s="47"/>
      <c r="M184" s="222" t="s">
        <v>19</v>
      </c>
      <c r="N184" s="223" t="s">
        <v>41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145</v>
      </c>
      <c r="AT184" s="226" t="s">
        <v>140</v>
      </c>
      <c r="AU184" s="226" t="s">
        <v>79</v>
      </c>
      <c r="AY184" s="20" t="s">
        <v>138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77</v>
      </c>
      <c r="BK184" s="227">
        <f>ROUND(I184*H184,2)</f>
        <v>0</v>
      </c>
      <c r="BL184" s="20" t="s">
        <v>145</v>
      </c>
      <c r="BM184" s="226" t="s">
        <v>227</v>
      </c>
    </row>
    <row r="185" s="2" customFormat="1">
      <c r="A185" s="41"/>
      <c r="B185" s="42"/>
      <c r="C185" s="43"/>
      <c r="D185" s="228" t="s">
        <v>147</v>
      </c>
      <c r="E185" s="43"/>
      <c r="F185" s="229" t="s">
        <v>228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147</v>
      </c>
      <c r="AU185" s="20" t="s">
        <v>79</v>
      </c>
    </row>
    <row r="186" s="14" customFormat="1">
      <c r="A186" s="14"/>
      <c r="B186" s="244"/>
      <c r="C186" s="245"/>
      <c r="D186" s="235" t="s">
        <v>149</v>
      </c>
      <c r="E186" s="246" t="s">
        <v>19</v>
      </c>
      <c r="F186" s="247" t="s">
        <v>229</v>
      </c>
      <c r="G186" s="245"/>
      <c r="H186" s="248">
        <v>6.3239999999999998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149</v>
      </c>
      <c r="AU186" s="254" t="s">
        <v>79</v>
      </c>
      <c r="AV186" s="14" t="s">
        <v>79</v>
      </c>
      <c r="AW186" s="14" t="s">
        <v>32</v>
      </c>
      <c r="AX186" s="14" t="s">
        <v>70</v>
      </c>
      <c r="AY186" s="254" t="s">
        <v>138</v>
      </c>
    </row>
    <row r="187" s="15" customFormat="1">
      <c r="A187" s="15"/>
      <c r="B187" s="255"/>
      <c r="C187" s="256"/>
      <c r="D187" s="235" t="s">
        <v>149</v>
      </c>
      <c r="E187" s="257" t="s">
        <v>19</v>
      </c>
      <c r="F187" s="258" t="s">
        <v>152</v>
      </c>
      <c r="G187" s="256"/>
      <c r="H187" s="259">
        <v>6.3239999999999998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5" t="s">
        <v>149</v>
      </c>
      <c r="AU187" s="265" t="s">
        <v>79</v>
      </c>
      <c r="AV187" s="15" t="s">
        <v>145</v>
      </c>
      <c r="AW187" s="15" t="s">
        <v>32</v>
      </c>
      <c r="AX187" s="15" t="s">
        <v>77</v>
      </c>
      <c r="AY187" s="265" t="s">
        <v>138</v>
      </c>
    </row>
    <row r="188" s="2" customFormat="1" ht="16.5" customHeight="1">
      <c r="A188" s="41"/>
      <c r="B188" s="42"/>
      <c r="C188" s="277" t="s">
        <v>230</v>
      </c>
      <c r="D188" s="277" t="s">
        <v>220</v>
      </c>
      <c r="E188" s="278" t="s">
        <v>231</v>
      </c>
      <c r="F188" s="279" t="s">
        <v>232</v>
      </c>
      <c r="G188" s="280" t="s">
        <v>205</v>
      </c>
      <c r="H188" s="281">
        <v>12.648</v>
      </c>
      <c r="I188" s="282"/>
      <c r="J188" s="283">
        <f>ROUND(I188*H188,2)</f>
        <v>0</v>
      </c>
      <c r="K188" s="279" t="s">
        <v>144</v>
      </c>
      <c r="L188" s="284"/>
      <c r="M188" s="285" t="s">
        <v>19</v>
      </c>
      <c r="N188" s="286" t="s">
        <v>41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197</v>
      </c>
      <c r="AT188" s="226" t="s">
        <v>220</v>
      </c>
      <c r="AU188" s="226" t="s">
        <v>79</v>
      </c>
      <c r="AY188" s="20" t="s">
        <v>138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77</v>
      </c>
      <c r="BK188" s="227">
        <f>ROUND(I188*H188,2)</f>
        <v>0</v>
      </c>
      <c r="BL188" s="20" t="s">
        <v>145</v>
      </c>
      <c r="BM188" s="226" t="s">
        <v>233</v>
      </c>
    </row>
    <row r="189" s="14" customFormat="1">
      <c r="A189" s="14"/>
      <c r="B189" s="244"/>
      <c r="C189" s="245"/>
      <c r="D189" s="235" t="s">
        <v>149</v>
      </c>
      <c r="E189" s="245"/>
      <c r="F189" s="247" t="s">
        <v>234</v>
      </c>
      <c r="G189" s="245"/>
      <c r="H189" s="248">
        <v>12.648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149</v>
      </c>
      <c r="AU189" s="254" t="s">
        <v>79</v>
      </c>
      <c r="AV189" s="14" t="s">
        <v>79</v>
      </c>
      <c r="AW189" s="14" t="s">
        <v>4</v>
      </c>
      <c r="AX189" s="14" t="s">
        <v>77</v>
      </c>
      <c r="AY189" s="254" t="s">
        <v>138</v>
      </c>
    </row>
    <row r="190" s="12" customFormat="1" ht="22.8" customHeight="1">
      <c r="A190" s="12"/>
      <c r="B190" s="199"/>
      <c r="C190" s="200"/>
      <c r="D190" s="201" t="s">
        <v>69</v>
      </c>
      <c r="E190" s="213" t="s">
        <v>161</v>
      </c>
      <c r="F190" s="213" t="s">
        <v>235</v>
      </c>
      <c r="G190" s="200"/>
      <c r="H190" s="200"/>
      <c r="I190" s="203"/>
      <c r="J190" s="214">
        <f>BK190</f>
        <v>0</v>
      </c>
      <c r="K190" s="200"/>
      <c r="L190" s="205"/>
      <c r="M190" s="206"/>
      <c r="N190" s="207"/>
      <c r="O190" s="207"/>
      <c r="P190" s="208">
        <f>SUM(P191:P194)</f>
        <v>0</v>
      </c>
      <c r="Q190" s="207"/>
      <c r="R190" s="208">
        <f>SUM(R191:R194)</f>
        <v>0</v>
      </c>
      <c r="S190" s="207"/>
      <c r="T190" s="209">
        <f>SUM(T191:T194)</f>
        <v>3.9023999999999996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0" t="s">
        <v>77</v>
      </c>
      <c r="AT190" s="211" t="s">
        <v>69</v>
      </c>
      <c r="AU190" s="211" t="s">
        <v>77</v>
      </c>
      <c r="AY190" s="210" t="s">
        <v>138</v>
      </c>
      <c r="BK190" s="212">
        <f>SUM(BK191:BK194)</f>
        <v>0</v>
      </c>
    </row>
    <row r="191" s="2" customFormat="1" ht="21.75" customHeight="1">
      <c r="A191" s="41"/>
      <c r="B191" s="42"/>
      <c r="C191" s="215" t="s">
        <v>236</v>
      </c>
      <c r="D191" s="215" t="s">
        <v>140</v>
      </c>
      <c r="E191" s="216" t="s">
        <v>237</v>
      </c>
      <c r="F191" s="217" t="s">
        <v>238</v>
      </c>
      <c r="G191" s="218" t="s">
        <v>155</v>
      </c>
      <c r="H191" s="219">
        <v>1.6259999999999999</v>
      </c>
      <c r="I191" s="220"/>
      <c r="J191" s="221">
        <f>ROUND(I191*H191,2)</f>
        <v>0</v>
      </c>
      <c r="K191" s="217" t="s">
        <v>144</v>
      </c>
      <c r="L191" s="47"/>
      <c r="M191" s="222" t="s">
        <v>19</v>
      </c>
      <c r="N191" s="223" t="s">
        <v>41</v>
      </c>
      <c r="O191" s="87"/>
      <c r="P191" s="224">
        <f>O191*H191</f>
        <v>0</v>
      </c>
      <c r="Q191" s="224">
        <v>0</v>
      </c>
      <c r="R191" s="224">
        <f>Q191*H191</f>
        <v>0</v>
      </c>
      <c r="S191" s="224">
        <v>2.3999999999999999</v>
      </c>
      <c r="T191" s="225">
        <f>S191*H191</f>
        <v>3.9023999999999996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145</v>
      </c>
      <c r="AT191" s="226" t="s">
        <v>140</v>
      </c>
      <c r="AU191" s="226" t="s">
        <v>79</v>
      </c>
      <c r="AY191" s="20" t="s">
        <v>138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77</v>
      </c>
      <c r="BK191" s="227">
        <f>ROUND(I191*H191,2)</f>
        <v>0</v>
      </c>
      <c r="BL191" s="20" t="s">
        <v>145</v>
      </c>
      <c r="BM191" s="226" t="s">
        <v>239</v>
      </c>
    </row>
    <row r="192" s="2" customFormat="1">
      <c r="A192" s="41"/>
      <c r="B192" s="42"/>
      <c r="C192" s="43"/>
      <c r="D192" s="228" t="s">
        <v>147</v>
      </c>
      <c r="E192" s="43"/>
      <c r="F192" s="229" t="s">
        <v>240</v>
      </c>
      <c r="G192" s="43"/>
      <c r="H192" s="43"/>
      <c r="I192" s="230"/>
      <c r="J192" s="43"/>
      <c r="K192" s="43"/>
      <c r="L192" s="47"/>
      <c r="M192" s="231"/>
      <c r="N192" s="23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147</v>
      </c>
      <c r="AU192" s="20" t="s">
        <v>79</v>
      </c>
    </row>
    <row r="193" s="14" customFormat="1">
      <c r="A193" s="14"/>
      <c r="B193" s="244"/>
      <c r="C193" s="245"/>
      <c r="D193" s="235" t="s">
        <v>149</v>
      </c>
      <c r="E193" s="246" t="s">
        <v>19</v>
      </c>
      <c r="F193" s="247" t="s">
        <v>189</v>
      </c>
      <c r="G193" s="245"/>
      <c r="H193" s="248">
        <v>1.6259999999999999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149</v>
      </c>
      <c r="AU193" s="254" t="s">
        <v>79</v>
      </c>
      <c r="AV193" s="14" t="s">
        <v>79</v>
      </c>
      <c r="AW193" s="14" t="s">
        <v>32</v>
      </c>
      <c r="AX193" s="14" t="s">
        <v>70</v>
      </c>
      <c r="AY193" s="254" t="s">
        <v>138</v>
      </c>
    </row>
    <row r="194" s="15" customFormat="1">
      <c r="A194" s="15"/>
      <c r="B194" s="255"/>
      <c r="C194" s="256"/>
      <c r="D194" s="235" t="s">
        <v>149</v>
      </c>
      <c r="E194" s="257" t="s">
        <v>19</v>
      </c>
      <c r="F194" s="258" t="s">
        <v>152</v>
      </c>
      <c r="G194" s="256"/>
      <c r="H194" s="259">
        <v>1.6259999999999999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5" t="s">
        <v>149</v>
      </c>
      <c r="AU194" s="265" t="s">
        <v>79</v>
      </c>
      <c r="AV194" s="15" t="s">
        <v>145</v>
      </c>
      <c r="AW194" s="15" t="s">
        <v>32</v>
      </c>
      <c r="AX194" s="15" t="s">
        <v>77</v>
      </c>
      <c r="AY194" s="265" t="s">
        <v>138</v>
      </c>
    </row>
    <row r="195" s="12" customFormat="1" ht="22.8" customHeight="1">
      <c r="A195" s="12"/>
      <c r="B195" s="199"/>
      <c r="C195" s="200"/>
      <c r="D195" s="201" t="s">
        <v>69</v>
      </c>
      <c r="E195" s="213" t="s">
        <v>145</v>
      </c>
      <c r="F195" s="213" t="s">
        <v>241</v>
      </c>
      <c r="G195" s="200"/>
      <c r="H195" s="200"/>
      <c r="I195" s="203"/>
      <c r="J195" s="214">
        <f>BK195</f>
        <v>0</v>
      </c>
      <c r="K195" s="200"/>
      <c r="L195" s="205"/>
      <c r="M195" s="206"/>
      <c r="N195" s="207"/>
      <c r="O195" s="207"/>
      <c r="P195" s="208">
        <f>SUM(P196:P227)</f>
        <v>0</v>
      </c>
      <c r="Q195" s="207"/>
      <c r="R195" s="208">
        <f>SUM(R196:R227)</f>
        <v>0.31629987999999998</v>
      </c>
      <c r="S195" s="207"/>
      <c r="T195" s="209">
        <f>SUM(T196:T227)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0" t="s">
        <v>77</v>
      </c>
      <c r="AT195" s="211" t="s">
        <v>69</v>
      </c>
      <c r="AU195" s="211" t="s">
        <v>77</v>
      </c>
      <c r="AY195" s="210" t="s">
        <v>138</v>
      </c>
      <c r="BK195" s="212">
        <f>SUM(BK196:BK227)</f>
        <v>0</v>
      </c>
    </row>
    <row r="196" s="2" customFormat="1" ht="16.5" customHeight="1">
      <c r="A196" s="41"/>
      <c r="B196" s="42"/>
      <c r="C196" s="215" t="s">
        <v>242</v>
      </c>
      <c r="D196" s="215" t="s">
        <v>140</v>
      </c>
      <c r="E196" s="216" t="s">
        <v>243</v>
      </c>
      <c r="F196" s="217" t="s">
        <v>244</v>
      </c>
      <c r="G196" s="218" t="s">
        <v>155</v>
      </c>
      <c r="H196" s="219">
        <v>2.1419999999999999</v>
      </c>
      <c r="I196" s="220"/>
      <c r="J196" s="221">
        <f>ROUND(I196*H196,2)</f>
        <v>0</v>
      </c>
      <c r="K196" s="217" t="s">
        <v>144</v>
      </c>
      <c r="L196" s="47"/>
      <c r="M196" s="222" t="s">
        <v>19</v>
      </c>
      <c r="N196" s="223" t="s">
        <v>41</v>
      </c>
      <c r="O196" s="87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6" t="s">
        <v>145</v>
      </c>
      <c r="AT196" s="226" t="s">
        <v>140</v>
      </c>
      <c r="AU196" s="226" t="s">
        <v>79</v>
      </c>
      <c r="AY196" s="20" t="s">
        <v>138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20" t="s">
        <v>77</v>
      </c>
      <c r="BK196" s="227">
        <f>ROUND(I196*H196,2)</f>
        <v>0</v>
      </c>
      <c r="BL196" s="20" t="s">
        <v>145</v>
      </c>
      <c r="BM196" s="226" t="s">
        <v>245</v>
      </c>
    </row>
    <row r="197" s="2" customFormat="1">
      <c r="A197" s="41"/>
      <c r="B197" s="42"/>
      <c r="C197" s="43"/>
      <c r="D197" s="228" t="s">
        <v>147</v>
      </c>
      <c r="E197" s="43"/>
      <c r="F197" s="229" t="s">
        <v>246</v>
      </c>
      <c r="G197" s="43"/>
      <c r="H197" s="43"/>
      <c r="I197" s="230"/>
      <c r="J197" s="43"/>
      <c r="K197" s="43"/>
      <c r="L197" s="47"/>
      <c r="M197" s="231"/>
      <c r="N197" s="232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147</v>
      </c>
      <c r="AU197" s="20" t="s">
        <v>79</v>
      </c>
    </row>
    <row r="198" s="14" customFormat="1">
      <c r="A198" s="14"/>
      <c r="B198" s="244"/>
      <c r="C198" s="245"/>
      <c r="D198" s="235" t="s">
        <v>149</v>
      </c>
      <c r="E198" s="246" t="s">
        <v>19</v>
      </c>
      <c r="F198" s="247" t="s">
        <v>247</v>
      </c>
      <c r="G198" s="245"/>
      <c r="H198" s="248">
        <v>2.1419999999999999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149</v>
      </c>
      <c r="AU198" s="254" t="s">
        <v>79</v>
      </c>
      <c r="AV198" s="14" t="s">
        <v>79</v>
      </c>
      <c r="AW198" s="14" t="s">
        <v>32</v>
      </c>
      <c r="AX198" s="14" t="s">
        <v>70</v>
      </c>
      <c r="AY198" s="254" t="s">
        <v>138</v>
      </c>
    </row>
    <row r="199" s="15" customFormat="1">
      <c r="A199" s="15"/>
      <c r="B199" s="255"/>
      <c r="C199" s="256"/>
      <c r="D199" s="235" t="s">
        <v>149</v>
      </c>
      <c r="E199" s="257" t="s">
        <v>19</v>
      </c>
      <c r="F199" s="258" t="s">
        <v>152</v>
      </c>
      <c r="G199" s="256"/>
      <c r="H199" s="259">
        <v>2.1419999999999999</v>
      </c>
      <c r="I199" s="260"/>
      <c r="J199" s="256"/>
      <c r="K199" s="256"/>
      <c r="L199" s="261"/>
      <c r="M199" s="262"/>
      <c r="N199" s="263"/>
      <c r="O199" s="263"/>
      <c r="P199" s="263"/>
      <c r="Q199" s="263"/>
      <c r="R199" s="263"/>
      <c r="S199" s="263"/>
      <c r="T199" s="26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5" t="s">
        <v>149</v>
      </c>
      <c r="AU199" s="265" t="s">
        <v>79</v>
      </c>
      <c r="AV199" s="15" t="s">
        <v>145</v>
      </c>
      <c r="AW199" s="15" t="s">
        <v>32</v>
      </c>
      <c r="AX199" s="15" t="s">
        <v>77</v>
      </c>
      <c r="AY199" s="265" t="s">
        <v>138</v>
      </c>
    </row>
    <row r="200" s="2" customFormat="1" ht="16.5" customHeight="1">
      <c r="A200" s="41"/>
      <c r="B200" s="42"/>
      <c r="C200" s="215" t="s">
        <v>248</v>
      </c>
      <c r="D200" s="215" t="s">
        <v>140</v>
      </c>
      <c r="E200" s="216" t="s">
        <v>249</v>
      </c>
      <c r="F200" s="217" t="s">
        <v>250</v>
      </c>
      <c r="G200" s="218" t="s">
        <v>251</v>
      </c>
      <c r="H200" s="219">
        <v>1</v>
      </c>
      <c r="I200" s="220"/>
      <c r="J200" s="221">
        <f>ROUND(I200*H200,2)</f>
        <v>0</v>
      </c>
      <c r="K200" s="217" t="s">
        <v>144</v>
      </c>
      <c r="L200" s="47"/>
      <c r="M200" s="222" t="s">
        <v>19</v>
      </c>
      <c r="N200" s="223" t="s">
        <v>41</v>
      </c>
      <c r="O200" s="87"/>
      <c r="P200" s="224">
        <f>O200*H200</f>
        <v>0</v>
      </c>
      <c r="Q200" s="224">
        <v>0.087417999999999996</v>
      </c>
      <c r="R200" s="224">
        <f>Q200*H200</f>
        <v>0.087417999999999996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145</v>
      </c>
      <c r="AT200" s="226" t="s">
        <v>140</v>
      </c>
      <c r="AU200" s="226" t="s">
        <v>79</v>
      </c>
      <c r="AY200" s="20" t="s">
        <v>138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77</v>
      </c>
      <c r="BK200" s="227">
        <f>ROUND(I200*H200,2)</f>
        <v>0</v>
      </c>
      <c r="BL200" s="20" t="s">
        <v>145</v>
      </c>
      <c r="BM200" s="226" t="s">
        <v>252</v>
      </c>
    </row>
    <row r="201" s="2" customFormat="1">
      <c r="A201" s="41"/>
      <c r="B201" s="42"/>
      <c r="C201" s="43"/>
      <c r="D201" s="228" t="s">
        <v>147</v>
      </c>
      <c r="E201" s="43"/>
      <c r="F201" s="229" t="s">
        <v>253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147</v>
      </c>
      <c r="AU201" s="20" t="s">
        <v>79</v>
      </c>
    </row>
    <row r="202" s="14" customFormat="1">
      <c r="A202" s="14"/>
      <c r="B202" s="244"/>
      <c r="C202" s="245"/>
      <c r="D202" s="235" t="s">
        <v>149</v>
      </c>
      <c r="E202" s="246" t="s">
        <v>19</v>
      </c>
      <c r="F202" s="247" t="s">
        <v>254</v>
      </c>
      <c r="G202" s="245"/>
      <c r="H202" s="248">
        <v>1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149</v>
      </c>
      <c r="AU202" s="254" t="s">
        <v>79</v>
      </c>
      <c r="AV202" s="14" t="s">
        <v>79</v>
      </c>
      <c r="AW202" s="14" t="s">
        <v>32</v>
      </c>
      <c r="AX202" s="14" t="s">
        <v>70</v>
      </c>
      <c r="AY202" s="254" t="s">
        <v>138</v>
      </c>
    </row>
    <row r="203" s="15" customFormat="1">
      <c r="A203" s="15"/>
      <c r="B203" s="255"/>
      <c r="C203" s="256"/>
      <c r="D203" s="235" t="s">
        <v>149</v>
      </c>
      <c r="E203" s="257" t="s">
        <v>19</v>
      </c>
      <c r="F203" s="258" t="s">
        <v>152</v>
      </c>
      <c r="G203" s="256"/>
      <c r="H203" s="259">
        <v>1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5" t="s">
        <v>149</v>
      </c>
      <c r="AU203" s="265" t="s">
        <v>79</v>
      </c>
      <c r="AV203" s="15" t="s">
        <v>145</v>
      </c>
      <c r="AW203" s="15" t="s">
        <v>32</v>
      </c>
      <c r="AX203" s="15" t="s">
        <v>77</v>
      </c>
      <c r="AY203" s="265" t="s">
        <v>138</v>
      </c>
    </row>
    <row r="204" s="2" customFormat="1" ht="16.5" customHeight="1">
      <c r="A204" s="41"/>
      <c r="B204" s="42"/>
      <c r="C204" s="277" t="s">
        <v>255</v>
      </c>
      <c r="D204" s="277" t="s">
        <v>220</v>
      </c>
      <c r="E204" s="278" t="s">
        <v>256</v>
      </c>
      <c r="F204" s="279" t="s">
        <v>257</v>
      </c>
      <c r="G204" s="280" t="s">
        <v>251</v>
      </c>
      <c r="H204" s="281">
        <v>1</v>
      </c>
      <c r="I204" s="282"/>
      <c r="J204" s="283">
        <f>ROUND(I204*H204,2)</f>
        <v>0</v>
      </c>
      <c r="K204" s="279" t="s">
        <v>144</v>
      </c>
      <c r="L204" s="284"/>
      <c r="M204" s="285" t="s">
        <v>19</v>
      </c>
      <c r="N204" s="286" t="s">
        <v>41</v>
      </c>
      <c r="O204" s="87"/>
      <c r="P204" s="224">
        <f>O204*H204</f>
        <v>0</v>
      </c>
      <c r="Q204" s="224">
        <v>0.050999999999999997</v>
      </c>
      <c r="R204" s="224">
        <f>Q204*H204</f>
        <v>0.050999999999999997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197</v>
      </c>
      <c r="AT204" s="226" t="s">
        <v>220</v>
      </c>
      <c r="AU204" s="226" t="s">
        <v>79</v>
      </c>
      <c r="AY204" s="20" t="s">
        <v>138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77</v>
      </c>
      <c r="BK204" s="227">
        <f>ROUND(I204*H204,2)</f>
        <v>0</v>
      </c>
      <c r="BL204" s="20" t="s">
        <v>145</v>
      </c>
      <c r="BM204" s="226" t="s">
        <v>258</v>
      </c>
    </row>
    <row r="205" s="14" customFormat="1">
      <c r="A205" s="14"/>
      <c r="B205" s="244"/>
      <c r="C205" s="245"/>
      <c r="D205" s="235" t="s">
        <v>149</v>
      </c>
      <c r="E205" s="246" t="s">
        <v>19</v>
      </c>
      <c r="F205" s="247" t="s">
        <v>254</v>
      </c>
      <c r="G205" s="245"/>
      <c r="H205" s="248">
        <v>1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149</v>
      </c>
      <c r="AU205" s="254" t="s">
        <v>79</v>
      </c>
      <c r="AV205" s="14" t="s">
        <v>79</v>
      </c>
      <c r="AW205" s="14" t="s">
        <v>32</v>
      </c>
      <c r="AX205" s="14" t="s">
        <v>70</v>
      </c>
      <c r="AY205" s="254" t="s">
        <v>138</v>
      </c>
    </row>
    <row r="206" s="15" customFormat="1">
      <c r="A206" s="15"/>
      <c r="B206" s="255"/>
      <c r="C206" s="256"/>
      <c r="D206" s="235" t="s">
        <v>149</v>
      </c>
      <c r="E206" s="257" t="s">
        <v>19</v>
      </c>
      <c r="F206" s="258" t="s">
        <v>152</v>
      </c>
      <c r="G206" s="256"/>
      <c r="H206" s="259">
        <v>1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5" t="s">
        <v>149</v>
      </c>
      <c r="AU206" s="265" t="s">
        <v>79</v>
      </c>
      <c r="AV206" s="15" t="s">
        <v>145</v>
      </c>
      <c r="AW206" s="15" t="s">
        <v>32</v>
      </c>
      <c r="AX206" s="15" t="s">
        <v>77</v>
      </c>
      <c r="AY206" s="265" t="s">
        <v>138</v>
      </c>
    </row>
    <row r="207" s="2" customFormat="1" ht="21.75" customHeight="1">
      <c r="A207" s="41"/>
      <c r="B207" s="42"/>
      <c r="C207" s="215" t="s">
        <v>259</v>
      </c>
      <c r="D207" s="215" t="s">
        <v>140</v>
      </c>
      <c r="E207" s="216" t="s">
        <v>260</v>
      </c>
      <c r="F207" s="217" t="s">
        <v>261</v>
      </c>
      <c r="G207" s="218" t="s">
        <v>251</v>
      </c>
      <c r="H207" s="219">
        <v>1</v>
      </c>
      <c r="I207" s="220"/>
      <c r="J207" s="221">
        <f>ROUND(I207*H207,2)</f>
        <v>0</v>
      </c>
      <c r="K207" s="217" t="s">
        <v>144</v>
      </c>
      <c r="L207" s="47"/>
      <c r="M207" s="222" t="s">
        <v>19</v>
      </c>
      <c r="N207" s="223" t="s">
        <v>41</v>
      </c>
      <c r="O207" s="87"/>
      <c r="P207" s="224">
        <f>O207*H207</f>
        <v>0</v>
      </c>
      <c r="Q207" s="224">
        <v>0.087419999999999998</v>
      </c>
      <c r="R207" s="224">
        <f>Q207*H207</f>
        <v>0.087419999999999998</v>
      </c>
      <c r="S207" s="224">
        <v>0</v>
      </c>
      <c r="T207" s="225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6" t="s">
        <v>145</v>
      </c>
      <c r="AT207" s="226" t="s">
        <v>140</v>
      </c>
      <c r="AU207" s="226" t="s">
        <v>79</v>
      </c>
      <c r="AY207" s="20" t="s">
        <v>138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20" t="s">
        <v>77</v>
      </c>
      <c r="BK207" s="227">
        <f>ROUND(I207*H207,2)</f>
        <v>0</v>
      </c>
      <c r="BL207" s="20" t="s">
        <v>145</v>
      </c>
      <c r="BM207" s="226" t="s">
        <v>262</v>
      </c>
    </row>
    <row r="208" s="2" customFormat="1">
      <c r="A208" s="41"/>
      <c r="B208" s="42"/>
      <c r="C208" s="43"/>
      <c r="D208" s="228" t="s">
        <v>147</v>
      </c>
      <c r="E208" s="43"/>
      <c r="F208" s="229" t="s">
        <v>263</v>
      </c>
      <c r="G208" s="43"/>
      <c r="H208" s="43"/>
      <c r="I208" s="230"/>
      <c r="J208" s="43"/>
      <c r="K208" s="43"/>
      <c r="L208" s="47"/>
      <c r="M208" s="231"/>
      <c r="N208" s="232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147</v>
      </c>
      <c r="AU208" s="20" t="s">
        <v>79</v>
      </c>
    </row>
    <row r="209" s="14" customFormat="1">
      <c r="A209" s="14"/>
      <c r="B209" s="244"/>
      <c r="C209" s="245"/>
      <c r="D209" s="235" t="s">
        <v>149</v>
      </c>
      <c r="E209" s="246" t="s">
        <v>19</v>
      </c>
      <c r="F209" s="247" t="s">
        <v>264</v>
      </c>
      <c r="G209" s="245"/>
      <c r="H209" s="248">
        <v>1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149</v>
      </c>
      <c r="AU209" s="254" t="s">
        <v>79</v>
      </c>
      <c r="AV209" s="14" t="s">
        <v>79</v>
      </c>
      <c r="AW209" s="14" t="s">
        <v>32</v>
      </c>
      <c r="AX209" s="14" t="s">
        <v>70</v>
      </c>
      <c r="AY209" s="254" t="s">
        <v>138</v>
      </c>
    </row>
    <row r="210" s="15" customFormat="1">
      <c r="A210" s="15"/>
      <c r="B210" s="255"/>
      <c r="C210" s="256"/>
      <c r="D210" s="235" t="s">
        <v>149</v>
      </c>
      <c r="E210" s="257" t="s">
        <v>19</v>
      </c>
      <c r="F210" s="258" t="s">
        <v>152</v>
      </c>
      <c r="G210" s="256"/>
      <c r="H210" s="259">
        <v>1</v>
      </c>
      <c r="I210" s="260"/>
      <c r="J210" s="256"/>
      <c r="K210" s="256"/>
      <c r="L210" s="261"/>
      <c r="M210" s="262"/>
      <c r="N210" s="263"/>
      <c r="O210" s="263"/>
      <c r="P210" s="263"/>
      <c r="Q210" s="263"/>
      <c r="R210" s="263"/>
      <c r="S210" s="263"/>
      <c r="T210" s="264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5" t="s">
        <v>149</v>
      </c>
      <c r="AU210" s="265" t="s">
        <v>79</v>
      </c>
      <c r="AV210" s="15" t="s">
        <v>145</v>
      </c>
      <c r="AW210" s="15" t="s">
        <v>32</v>
      </c>
      <c r="AX210" s="15" t="s">
        <v>77</v>
      </c>
      <c r="AY210" s="265" t="s">
        <v>138</v>
      </c>
    </row>
    <row r="211" s="2" customFormat="1" ht="16.5" customHeight="1">
      <c r="A211" s="41"/>
      <c r="B211" s="42"/>
      <c r="C211" s="277" t="s">
        <v>265</v>
      </c>
      <c r="D211" s="277" t="s">
        <v>220</v>
      </c>
      <c r="E211" s="278" t="s">
        <v>266</v>
      </c>
      <c r="F211" s="279" t="s">
        <v>267</v>
      </c>
      <c r="G211" s="280" t="s">
        <v>251</v>
      </c>
      <c r="H211" s="281">
        <v>1</v>
      </c>
      <c r="I211" s="282"/>
      <c r="J211" s="283">
        <f>ROUND(I211*H211,2)</f>
        <v>0</v>
      </c>
      <c r="K211" s="279" t="s">
        <v>144</v>
      </c>
      <c r="L211" s="284"/>
      <c r="M211" s="285" t="s">
        <v>19</v>
      </c>
      <c r="N211" s="286" t="s">
        <v>41</v>
      </c>
      <c r="O211" s="87"/>
      <c r="P211" s="224">
        <f>O211*H211</f>
        <v>0</v>
      </c>
      <c r="Q211" s="224">
        <v>0.081000000000000003</v>
      </c>
      <c r="R211" s="224">
        <f>Q211*H211</f>
        <v>0.081000000000000003</v>
      </c>
      <c r="S211" s="224">
        <v>0</v>
      </c>
      <c r="T211" s="22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197</v>
      </c>
      <c r="AT211" s="226" t="s">
        <v>220</v>
      </c>
      <c r="AU211" s="226" t="s">
        <v>79</v>
      </c>
      <c r="AY211" s="20" t="s">
        <v>138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77</v>
      </c>
      <c r="BK211" s="227">
        <f>ROUND(I211*H211,2)</f>
        <v>0</v>
      </c>
      <c r="BL211" s="20" t="s">
        <v>145</v>
      </c>
      <c r="BM211" s="226" t="s">
        <v>268</v>
      </c>
    </row>
    <row r="212" s="14" customFormat="1">
      <c r="A212" s="14"/>
      <c r="B212" s="244"/>
      <c r="C212" s="245"/>
      <c r="D212" s="235" t="s">
        <v>149</v>
      </c>
      <c r="E212" s="246" t="s">
        <v>19</v>
      </c>
      <c r="F212" s="247" t="s">
        <v>264</v>
      </c>
      <c r="G212" s="245"/>
      <c r="H212" s="248">
        <v>1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149</v>
      </c>
      <c r="AU212" s="254" t="s">
        <v>79</v>
      </c>
      <c r="AV212" s="14" t="s">
        <v>79</v>
      </c>
      <c r="AW212" s="14" t="s">
        <v>32</v>
      </c>
      <c r="AX212" s="14" t="s">
        <v>70</v>
      </c>
      <c r="AY212" s="254" t="s">
        <v>138</v>
      </c>
    </row>
    <row r="213" s="15" customFormat="1">
      <c r="A213" s="15"/>
      <c r="B213" s="255"/>
      <c r="C213" s="256"/>
      <c r="D213" s="235" t="s">
        <v>149</v>
      </c>
      <c r="E213" s="257" t="s">
        <v>19</v>
      </c>
      <c r="F213" s="258" t="s">
        <v>152</v>
      </c>
      <c r="G213" s="256"/>
      <c r="H213" s="259">
        <v>1</v>
      </c>
      <c r="I213" s="260"/>
      <c r="J213" s="256"/>
      <c r="K213" s="256"/>
      <c r="L213" s="261"/>
      <c r="M213" s="262"/>
      <c r="N213" s="263"/>
      <c r="O213" s="263"/>
      <c r="P213" s="263"/>
      <c r="Q213" s="263"/>
      <c r="R213" s="263"/>
      <c r="S213" s="263"/>
      <c r="T213" s="264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5" t="s">
        <v>149</v>
      </c>
      <c r="AU213" s="265" t="s">
        <v>79</v>
      </c>
      <c r="AV213" s="15" t="s">
        <v>145</v>
      </c>
      <c r="AW213" s="15" t="s">
        <v>32</v>
      </c>
      <c r="AX213" s="15" t="s">
        <v>77</v>
      </c>
      <c r="AY213" s="265" t="s">
        <v>138</v>
      </c>
    </row>
    <row r="214" s="2" customFormat="1" ht="24.15" customHeight="1">
      <c r="A214" s="41"/>
      <c r="B214" s="42"/>
      <c r="C214" s="215" t="s">
        <v>269</v>
      </c>
      <c r="D214" s="215" t="s">
        <v>140</v>
      </c>
      <c r="E214" s="216" t="s">
        <v>270</v>
      </c>
      <c r="F214" s="217" t="s">
        <v>271</v>
      </c>
      <c r="G214" s="218" t="s">
        <v>155</v>
      </c>
      <c r="H214" s="219">
        <v>0.45000000000000001</v>
      </c>
      <c r="I214" s="220"/>
      <c r="J214" s="221">
        <f>ROUND(I214*H214,2)</f>
        <v>0</v>
      </c>
      <c r="K214" s="217" t="s">
        <v>144</v>
      </c>
      <c r="L214" s="47"/>
      <c r="M214" s="222" t="s">
        <v>19</v>
      </c>
      <c r="N214" s="223" t="s">
        <v>41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145</v>
      </c>
      <c r="AT214" s="226" t="s">
        <v>140</v>
      </c>
      <c r="AU214" s="226" t="s">
        <v>79</v>
      </c>
      <c r="AY214" s="20" t="s">
        <v>138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77</v>
      </c>
      <c r="BK214" s="227">
        <f>ROUND(I214*H214,2)</f>
        <v>0</v>
      </c>
      <c r="BL214" s="20" t="s">
        <v>145</v>
      </c>
      <c r="BM214" s="226" t="s">
        <v>272</v>
      </c>
    </row>
    <row r="215" s="2" customFormat="1">
      <c r="A215" s="41"/>
      <c r="B215" s="42"/>
      <c r="C215" s="43"/>
      <c r="D215" s="228" t="s">
        <v>147</v>
      </c>
      <c r="E215" s="43"/>
      <c r="F215" s="229" t="s">
        <v>273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147</v>
      </c>
      <c r="AU215" s="20" t="s">
        <v>79</v>
      </c>
    </row>
    <row r="216" s="14" customFormat="1">
      <c r="A216" s="14"/>
      <c r="B216" s="244"/>
      <c r="C216" s="245"/>
      <c r="D216" s="235" t="s">
        <v>149</v>
      </c>
      <c r="E216" s="246" t="s">
        <v>19</v>
      </c>
      <c r="F216" s="247" t="s">
        <v>274</v>
      </c>
      <c r="G216" s="245"/>
      <c r="H216" s="248">
        <v>0.45000000000000001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149</v>
      </c>
      <c r="AU216" s="254" t="s">
        <v>79</v>
      </c>
      <c r="AV216" s="14" t="s">
        <v>79</v>
      </c>
      <c r="AW216" s="14" t="s">
        <v>32</v>
      </c>
      <c r="AX216" s="14" t="s">
        <v>70</v>
      </c>
      <c r="AY216" s="254" t="s">
        <v>138</v>
      </c>
    </row>
    <row r="217" s="15" customFormat="1">
      <c r="A217" s="15"/>
      <c r="B217" s="255"/>
      <c r="C217" s="256"/>
      <c r="D217" s="235" t="s">
        <v>149</v>
      </c>
      <c r="E217" s="257" t="s">
        <v>19</v>
      </c>
      <c r="F217" s="258" t="s">
        <v>152</v>
      </c>
      <c r="G217" s="256"/>
      <c r="H217" s="259">
        <v>0.45000000000000001</v>
      </c>
      <c r="I217" s="260"/>
      <c r="J217" s="256"/>
      <c r="K217" s="256"/>
      <c r="L217" s="261"/>
      <c r="M217" s="262"/>
      <c r="N217" s="263"/>
      <c r="O217" s="263"/>
      <c r="P217" s="263"/>
      <c r="Q217" s="263"/>
      <c r="R217" s="263"/>
      <c r="S217" s="263"/>
      <c r="T217" s="264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5" t="s">
        <v>149</v>
      </c>
      <c r="AU217" s="265" t="s">
        <v>79</v>
      </c>
      <c r="AV217" s="15" t="s">
        <v>145</v>
      </c>
      <c r="AW217" s="15" t="s">
        <v>32</v>
      </c>
      <c r="AX217" s="15" t="s">
        <v>77</v>
      </c>
      <c r="AY217" s="265" t="s">
        <v>138</v>
      </c>
    </row>
    <row r="218" s="2" customFormat="1" ht="24.15" customHeight="1">
      <c r="A218" s="41"/>
      <c r="B218" s="42"/>
      <c r="C218" s="215" t="s">
        <v>7</v>
      </c>
      <c r="D218" s="215" t="s">
        <v>140</v>
      </c>
      <c r="E218" s="216" t="s">
        <v>275</v>
      </c>
      <c r="F218" s="217" t="s">
        <v>276</v>
      </c>
      <c r="G218" s="218" t="s">
        <v>155</v>
      </c>
      <c r="H218" s="219">
        <v>2.0009999999999999</v>
      </c>
      <c r="I218" s="220"/>
      <c r="J218" s="221">
        <f>ROUND(I218*H218,2)</f>
        <v>0</v>
      </c>
      <c r="K218" s="217" t="s">
        <v>144</v>
      </c>
      <c r="L218" s="47"/>
      <c r="M218" s="222" t="s">
        <v>19</v>
      </c>
      <c r="N218" s="223" t="s">
        <v>41</v>
      </c>
      <c r="O218" s="87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6" t="s">
        <v>145</v>
      </c>
      <c r="AT218" s="226" t="s">
        <v>140</v>
      </c>
      <c r="AU218" s="226" t="s">
        <v>79</v>
      </c>
      <c r="AY218" s="20" t="s">
        <v>138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0" t="s">
        <v>77</v>
      </c>
      <c r="BK218" s="227">
        <f>ROUND(I218*H218,2)</f>
        <v>0</v>
      </c>
      <c r="BL218" s="20" t="s">
        <v>145</v>
      </c>
      <c r="BM218" s="226" t="s">
        <v>277</v>
      </c>
    </row>
    <row r="219" s="2" customFormat="1">
      <c r="A219" s="41"/>
      <c r="B219" s="42"/>
      <c r="C219" s="43"/>
      <c r="D219" s="228" t="s">
        <v>147</v>
      </c>
      <c r="E219" s="43"/>
      <c r="F219" s="229" t="s">
        <v>278</v>
      </c>
      <c r="G219" s="43"/>
      <c r="H219" s="43"/>
      <c r="I219" s="230"/>
      <c r="J219" s="43"/>
      <c r="K219" s="43"/>
      <c r="L219" s="47"/>
      <c r="M219" s="231"/>
      <c r="N219" s="232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147</v>
      </c>
      <c r="AU219" s="20" t="s">
        <v>79</v>
      </c>
    </row>
    <row r="220" s="14" customFormat="1">
      <c r="A220" s="14"/>
      <c r="B220" s="244"/>
      <c r="C220" s="245"/>
      <c r="D220" s="235" t="s">
        <v>149</v>
      </c>
      <c r="E220" s="246" t="s">
        <v>19</v>
      </c>
      <c r="F220" s="247" t="s">
        <v>279</v>
      </c>
      <c r="G220" s="245"/>
      <c r="H220" s="248">
        <v>2.0009999999999999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149</v>
      </c>
      <c r="AU220" s="254" t="s">
        <v>79</v>
      </c>
      <c r="AV220" s="14" t="s">
        <v>79</v>
      </c>
      <c r="AW220" s="14" t="s">
        <v>32</v>
      </c>
      <c r="AX220" s="14" t="s">
        <v>70</v>
      </c>
      <c r="AY220" s="254" t="s">
        <v>138</v>
      </c>
    </row>
    <row r="221" s="15" customFormat="1">
      <c r="A221" s="15"/>
      <c r="B221" s="255"/>
      <c r="C221" s="256"/>
      <c r="D221" s="235" t="s">
        <v>149</v>
      </c>
      <c r="E221" s="257" t="s">
        <v>19</v>
      </c>
      <c r="F221" s="258" t="s">
        <v>152</v>
      </c>
      <c r="G221" s="256"/>
      <c r="H221" s="259">
        <v>2.0009999999999999</v>
      </c>
      <c r="I221" s="260"/>
      <c r="J221" s="256"/>
      <c r="K221" s="256"/>
      <c r="L221" s="261"/>
      <c r="M221" s="262"/>
      <c r="N221" s="263"/>
      <c r="O221" s="263"/>
      <c r="P221" s="263"/>
      <c r="Q221" s="263"/>
      <c r="R221" s="263"/>
      <c r="S221" s="263"/>
      <c r="T221" s="264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5" t="s">
        <v>149</v>
      </c>
      <c r="AU221" s="265" t="s">
        <v>79</v>
      </c>
      <c r="AV221" s="15" t="s">
        <v>145</v>
      </c>
      <c r="AW221" s="15" t="s">
        <v>32</v>
      </c>
      <c r="AX221" s="15" t="s">
        <v>77</v>
      </c>
      <c r="AY221" s="265" t="s">
        <v>138</v>
      </c>
    </row>
    <row r="222" s="2" customFormat="1" ht="24.15" customHeight="1">
      <c r="A222" s="41"/>
      <c r="B222" s="42"/>
      <c r="C222" s="215" t="s">
        <v>280</v>
      </c>
      <c r="D222" s="215" t="s">
        <v>140</v>
      </c>
      <c r="E222" s="216" t="s">
        <v>281</v>
      </c>
      <c r="F222" s="217" t="s">
        <v>282</v>
      </c>
      <c r="G222" s="218" t="s">
        <v>174</v>
      </c>
      <c r="H222" s="219">
        <v>1.2</v>
      </c>
      <c r="I222" s="220"/>
      <c r="J222" s="221">
        <f>ROUND(I222*H222,2)</f>
        <v>0</v>
      </c>
      <c r="K222" s="217" t="s">
        <v>144</v>
      </c>
      <c r="L222" s="47"/>
      <c r="M222" s="222" t="s">
        <v>19</v>
      </c>
      <c r="N222" s="223" t="s">
        <v>41</v>
      </c>
      <c r="O222" s="87"/>
      <c r="P222" s="224">
        <f>O222*H222</f>
        <v>0</v>
      </c>
      <c r="Q222" s="224">
        <v>0.0078849000000000002</v>
      </c>
      <c r="R222" s="224">
        <f>Q222*H222</f>
        <v>0.0094618800000000006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145</v>
      </c>
      <c r="AT222" s="226" t="s">
        <v>140</v>
      </c>
      <c r="AU222" s="226" t="s">
        <v>79</v>
      </c>
      <c r="AY222" s="20" t="s">
        <v>138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77</v>
      </c>
      <c r="BK222" s="227">
        <f>ROUND(I222*H222,2)</f>
        <v>0</v>
      </c>
      <c r="BL222" s="20" t="s">
        <v>145</v>
      </c>
      <c r="BM222" s="226" t="s">
        <v>283</v>
      </c>
    </row>
    <row r="223" s="2" customFormat="1">
      <c r="A223" s="41"/>
      <c r="B223" s="42"/>
      <c r="C223" s="43"/>
      <c r="D223" s="228" t="s">
        <v>147</v>
      </c>
      <c r="E223" s="43"/>
      <c r="F223" s="229" t="s">
        <v>284</v>
      </c>
      <c r="G223" s="43"/>
      <c r="H223" s="43"/>
      <c r="I223" s="230"/>
      <c r="J223" s="43"/>
      <c r="K223" s="43"/>
      <c r="L223" s="47"/>
      <c r="M223" s="231"/>
      <c r="N223" s="232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147</v>
      </c>
      <c r="AU223" s="20" t="s">
        <v>79</v>
      </c>
    </row>
    <row r="224" s="14" customFormat="1">
      <c r="A224" s="14"/>
      <c r="B224" s="244"/>
      <c r="C224" s="245"/>
      <c r="D224" s="235" t="s">
        <v>149</v>
      </c>
      <c r="E224" s="246" t="s">
        <v>19</v>
      </c>
      <c r="F224" s="247" t="s">
        <v>285</v>
      </c>
      <c r="G224" s="245"/>
      <c r="H224" s="248">
        <v>1.2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149</v>
      </c>
      <c r="AU224" s="254" t="s">
        <v>79</v>
      </c>
      <c r="AV224" s="14" t="s">
        <v>79</v>
      </c>
      <c r="AW224" s="14" t="s">
        <v>32</v>
      </c>
      <c r="AX224" s="14" t="s">
        <v>70</v>
      </c>
      <c r="AY224" s="254" t="s">
        <v>138</v>
      </c>
    </row>
    <row r="225" s="15" customFormat="1">
      <c r="A225" s="15"/>
      <c r="B225" s="255"/>
      <c r="C225" s="256"/>
      <c r="D225" s="235" t="s">
        <v>149</v>
      </c>
      <c r="E225" s="257" t="s">
        <v>19</v>
      </c>
      <c r="F225" s="258" t="s">
        <v>152</v>
      </c>
      <c r="G225" s="256"/>
      <c r="H225" s="259">
        <v>1.2</v>
      </c>
      <c r="I225" s="260"/>
      <c r="J225" s="256"/>
      <c r="K225" s="256"/>
      <c r="L225" s="261"/>
      <c r="M225" s="262"/>
      <c r="N225" s="263"/>
      <c r="O225" s="263"/>
      <c r="P225" s="263"/>
      <c r="Q225" s="263"/>
      <c r="R225" s="263"/>
      <c r="S225" s="263"/>
      <c r="T225" s="264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5" t="s">
        <v>149</v>
      </c>
      <c r="AU225" s="265" t="s">
        <v>79</v>
      </c>
      <c r="AV225" s="15" t="s">
        <v>145</v>
      </c>
      <c r="AW225" s="15" t="s">
        <v>32</v>
      </c>
      <c r="AX225" s="15" t="s">
        <v>77</v>
      </c>
      <c r="AY225" s="265" t="s">
        <v>138</v>
      </c>
    </row>
    <row r="226" s="2" customFormat="1" ht="24.15" customHeight="1">
      <c r="A226" s="41"/>
      <c r="B226" s="42"/>
      <c r="C226" s="215" t="s">
        <v>286</v>
      </c>
      <c r="D226" s="215" t="s">
        <v>140</v>
      </c>
      <c r="E226" s="216" t="s">
        <v>287</v>
      </c>
      <c r="F226" s="217" t="s">
        <v>288</v>
      </c>
      <c r="G226" s="218" t="s">
        <v>174</v>
      </c>
      <c r="H226" s="219">
        <v>1.2</v>
      </c>
      <c r="I226" s="220"/>
      <c r="J226" s="221">
        <f>ROUND(I226*H226,2)</f>
        <v>0</v>
      </c>
      <c r="K226" s="217" t="s">
        <v>144</v>
      </c>
      <c r="L226" s="47"/>
      <c r="M226" s="222" t="s">
        <v>19</v>
      </c>
      <c r="N226" s="223" t="s">
        <v>41</v>
      </c>
      <c r="O226" s="87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6" t="s">
        <v>145</v>
      </c>
      <c r="AT226" s="226" t="s">
        <v>140</v>
      </c>
      <c r="AU226" s="226" t="s">
        <v>79</v>
      </c>
      <c r="AY226" s="20" t="s">
        <v>138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0" t="s">
        <v>77</v>
      </c>
      <c r="BK226" s="227">
        <f>ROUND(I226*H226,2)</f>
        <v>0</v>
      </c>
      <c r="BL226" s="20" t="s">
        <v>145</v>
      </c>
      <c r="BM226" s="226" t="s">
        <v>289</v>
      </c>
    </row>
    <row r="227" s="2" customFormat="1">
      <c r="A227" s="41"/>
      <c r="B227" s="42"/>
      <c r="C227" s="43"/>
      <c r="D227" s="228" t="s">
        <v>147</v>
      </c>
      <c r="E227" s="43"/>
      <c r="F227" s="229" t="s">
        <v>290</v>
      </c>
      <c r="G227" s="43"/>
      <c r="H227" s="43"/>
      <c r="I227" s="230"/>
      <c r="J227" s="43"/>
      <c r="K227" s="43"/>
      <c r="L227" s="47"/>
      <c r="M227" s="231"/>
      <c r="N227" s="232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147</v>
      </c>
      <c r="AU227" s="20" t="s">
        <v>79</v>
      </c>
    </row>
    <row r="228" s="12" customFormat="1" ht="22.8" customHeight="1">
      <c r="A228" s="12"/>
      <c r="B228" s="199"/>
      <c r="C228" s="200"/>
      <c r="D228" s="201" t="s">
        <v>69</v>
      </c>
      <c r="E228" s="213" t="s">
        <v>197</v>
      </c>
      <c r="F228" s="213" t="s">
        <v>291</v>
      </c>
      <c r="G228" s="200"/>
      <c r="H228" s="200"/>
      <c r="I228" s="203"/>
      <c r="J228" s="214">
        <f>BK228</f>
        <v>0</v>
      </c>
      <c r="K228" s="200"/>
      <c r="L228" s="205"/>
      <c r="M228" s="206"/>
      <c r="N228" s="207"/>
      <c r="O228" s="207"/>
      <c r="P228" s="208">
        <f>SUM(P229:P275)</f>
        <v>0</v>
      </c>
      <c r="Q228" s="207"/>
      <c r="R228" s="208">
        <f>SUM(R229:R275)</f>
        <v>7.5162640000000005</v>
      </c>
      <c r="S228" s="207"/>
      <c r="T228" s="209">
        <f>SUM(T229:T275)</f>
        <v>3.464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0" t="s">
        <v>77</v>
      </c>
      <c r="AT228" s="211" t="s">
        <v>69</v>
      </c>
      <c r="AU228" s="211" t="s">
        <v>77</v>
      </c>
      <c r="AY228" s="210" t="s">
        <v>138</v>
      </c>
      <c r="BK228" s="212">
        <f>SUM(BK229:BK275)</f>
        <v>0</v>
      </c>
    </row>
    <row r="229" s="2" customFormat="1" ht="16.5" customHeight="1">
      <c r="A229" s="41"/>
      <c r="B229" s="42"/>
      <c r="C229" s="215" t="s">
        <v>292</v>
      </c>
      <c r="D229" s="215" t="s">
        <v>140</v>
      </c>
      <c r="E229" s="216" t="s">
        <v>293</v>
      </c>
      <c r="F229" s="217" t="s">
        <v>294</v>
      </c>
      <c r="G229" s="218" t="s">
        <v>143</v>
      </c>
      <c r="H229" s="219">
        <v>10.199999999999999</v>
      </c>
      <c r="I229" s="220"/>
      <c r="J229" s="221">
        <f>ROUND(I229*H229,2)</f>
        <v>0</v>
      </c>
      <c r="K229" s="217" t="s">
        <v>144</v>
      </c>
      <c r="L229" s="47"/>
      <c r="M229" s="222" t="s">
        <v>19</v>
      </c>
      <c r="N229" s="223" t="s">
        <v>41</v>
      </c>
      <c r="O229" s="87"/>
      <c r="P229" s="224">
        <f>O229*H229</f>
        <v>0</v>
      </c>
      <c r="Q229" s="224">
        <v>0</v>
      </c>
      <c r="R229" s="224">
        <f>Q229*H229</f>
        <v>0</v>
      </c>
      <c r="S229" s="224">
        <v>0.32000000000000001</v>
      </c>
      <c r="T229" s="225">
        <f>S229*H229</f>
        <v>3.2639999999999998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145</v>
      </c>
      <c r="AT229" s="226" t="s">
        <v>140</v>
      </c>
      <c r="AU229" s="226" t="s">
        <v>79</v>
      </c>
      <c r="AY229" s="20" t="s">
        <v>138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77</v>
      </c>
      <c r="BK229" s="227">
        <f>ROUND(I229*H229,2)</f>
        <v>0</v>
      </c>
      <c r="BL229" s="20" t="s">
        <v>145</v>
      </c>
      <c r="BM229" s="226" t="s">
        <v>295</v>
      </c>
    </row>
    <row r="230" s="2" customFormat="1">
      <c r="A230" s="41"/>
      <c r="B230" s="42"/>
      <c r="C230" s="43"/>
      <c r="D230" s="228" t="s">
        <v>147</v>
      </c>
      <c r="E230" s="43"/>
      <c r="F230" s="229" t="s">
        <v>296</v>
      </c>
      <c r="G230" s="43"/>
      <c r="H230" s="43"/>
      <c r="I230" s="230"/>
      <c r="J230" s="43"/>
      <c r="K230" s="43"/>
      <c r="L230" s="47"/>
      <c r="M230" s="231"/>
      <c r="N230" s="232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147</v>
      </c>
      <c r="AU230" s="20" t="s">
        <v>79</v>
      </c>
    </row>
    <row r="231" s="14" customFormat="1">
      <c r="A231" s="14"/>
      <c r="B231" s="244"/>
      <c r="C231" s="245"/>
      <c r="D231" s="235" t="s">
        <v>149</v>
      </c>
      <c r="E231" s="246" t="s">
        <v>19</v>
      </c>
      <c r="F231" s="247" t="s">
        <v>297</v>
      </c>
      <c r="G231" s="245"/>
      <c r="H231" s="248">
        <v>10.199999999999999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149</v>
      </c>
      <c r="AU231" s="254" t="s">
        <v>79</v>
      </c>
      <c r="AV231" s="14" t="s">
        <v>79</v>
      </c>
      <c r="AW231" s="14" t="s">
        <v>32</v>
      </c>
      <c r="AX231" s="14" t="s">
        <v>70</v>
      </c>
      <c r="AY231" s="254" t="s">
        <v>138</v>
      </c>
    </row>
    <row r="232" s="15" customFormat="1">
      <c r="A232" s="15"/>
      <c r="B232" s="255"/>
      <c r="C232" s="256"/>
      <c r="D232" s="235" t="s">
        <v>149</v>
      </c>
      <c r="E232" s="257" t="s">
        <v>19</v>
      </c>
      <c r="F232" s="258" t="s">
        <v>152</v>
      </c>
      <c r="G232" s="256"/>
      <c r="H232" s="259">
        <v>10.199999999999999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5" t="s">
        <v>149</v>
      </c>
      <c r="AU232" s="265" t="s">
        <v>79</v>
      </c>
      <c r="AV232" s="15" t="s">
        <v>145</v>
      </c>
      <c r="AW232" s="15" t="s">
        <v>32</v>
      </c>
      <c r="AX232" s="15" t="s">
        <v>77</v>
      </c>
      <c r="AY232" s="265" t="s">
        <v>138</v>
      </c>
    </row>
    <row r="233" s="2" customFormat="1" ht="24.15" customHeight="1">
      <c r="A233" s="41"/>
      <c r="B233" s="42"/>
      <c r="C233" s="215" t="s">
        <v>298</v>
      </c>
      <c r="D233" s="215" t="s">
        <v>140</v>
      </c>
      <c r="E233" s="216" t="s">
        <v>299</v>
      </c>
      <c r="F233" s="217" t="s">
        <v>300</v>
      </c>
      <c r="G233" s="218" t="s">
        <v>143</v>
      </c>
      <c r="H233" s="219">
        <v>8.6999999999999993</v>
      </c>
      <c r="I233" s="220"/>
      <c r="J233" s="221">
        <f>ROUND(I233*H233,2)</f>
        <v>0</v>
      </c>
      <c r="K233" s="217" t="s">
        <v>144</v>
      </c>
      <c r="L233" s="47"/>
      <c r="M233" s="222" t="s">
        <v>19</v>
      </c>
      <c r="N233" s="223" t="s">
        <v>41</v>
      </c>
      <c r="O233" s="87"/>
      <c r="P233" s="224">
        <f>O233*H233</f>
        <v>0</v>
      </c>
      <c r="Q233" s="224">
        <v>0.00011</v>
      </c>
      <c r="R233" s="224">
        <f>Q233*H233</f>
        <v>0.00095699999999999995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145</v>
      </c>
      <c r="AT233" s="226" t="s">
        <v>140</v>
      </c>
      <c r="AU233" s="226" t="s">
        <v>79</v>
      </c>
      <c r="AY233" s="20" t="s">
        <v>138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77</v>
      </c>
      <c r="BK233" s="227">
        <f>ROUND(I233*H233,2)</f>
        <v>0</v>
      </c>
      <c r="BL233" s="20" t="s">
        <v>145</v>
      </c>
      <c r="BM233" s="226" t="s">
        <v>301</v>
      </c>
    </row>
    <row r="234" s="2" customFormat="1">
      <c r="A234" s="41"/>
      <c r="B234" s="42"/>
      <c r="C234" s="43"/>
      <c r="D234" s="228" t="s">
        <v>147</v>
      </c>
      <c r="E234" s="43"/>
      <c r="F234" s="229" t="s">
        <v>302</v>
      </c>
      <c r="G234" s="43"/>
      <c r="H234" s="43"/>
      <c r="I234" s="230"/>
      <c r="J234" s="43"/>
      <c r="K234" s="43"/>
      <c r="L234" s="47"/>
      <c r="M234" s="231"/>
      <c r="N234" s="232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147</v>
      </c>
      <c r="AU234" s="20" t="s">
        <v>79</v>
      </c>
    </row>
    <row r="235" s="14" customFormat="1">
      <c r="A235" s="14"/>
      <c r="B235" s="244"/>
      <c r="C235" s="245"/>
      <c r="D235" s="235" t="s">
        <v>149</v>
      </c>
      <c r="E235" s="246" t="s">
        <v>19</v>
      </c>
      <c r="F235" s="247" t="s">
        <v>303</v>
      </c>
      <c r="G235" s="245"/>
      <c r="H235" s="248">
        <v>8.6999999999999993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149</v>
      </c>
      <c r="AU235" s="254" t="s">
        <v>79</v>
      </c>
      <c r="AV235" s="14" t="s">
        <v>79</v>
      </c>
      <c r="AW235" s="14" t="s">
        <v>32</v>
      </c>
      <c r="AX235" s="14" t="s">
        <v>70</v>
      </c>
      <c r="AY235" s="254" t="s">
        <v>138</v>
      </c>
    </row>
    <row r="236" s="15" customFormat="1">
      <c r="A236" s="15"/>
      <c r="B236" s="255"/>
      <c r="C236" s="256"/>
      <c r="D236" s="235" t="s">
        <v>149</v>
      </c>
      <c r="E236" s="257" t="s">
        <v>19</v>
      </c>
      <c r="F236" s="258" t="s">
        <v>152</v>
      </c>
      <c r="G236" s="256"/>
      <c r="H236" s="259">
        <v>8.6999999999999993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5" t="s">
        <v>149</v>
      </c>
      <c r="AU236" s="265" t="s">
        <v>79</v>
      </c>
      <c r="AV236" s="15" t="s">
        <v>145</v>
      </c>
      <c r="AW236" s="15" t="s">
        <v>32</v>
      </c>
      <c r="AX236" s="15" t="s">
        <v>77</v>
      </c>
      <c r="AY236" s="265" t="s">
        <v>138</v>
      </c>
    </row>
    <row r="237" s="2" customFormat="1" ht="16.5" customHeight="1">
      <c r="A237" s="41"/>
      <c r="B237" s="42"/>
      <c r="C237" s="277" t="s">
        <v>304</v>
      </c>
      <c r="D237" s="277" t="s">
        <v>220</v>
      </c>
      <c r="E237" s="278" t="s">
        <v>305</v>
      </c>
      <c r="F237" s="279" t="s">
        <v>306</v>
      </c>
      <c r="G237" s="280" t="s">
        <v>143</v>
      </c>
      <c r="H237" s="281">
        <v>10</v>
      </c>
      <c r="I237" s="282"/>
      <c r="J237" s="283">
        <f>ROUND(I237*H237,2)</f>
        <v>0</v>
      </c>
      <c r="K237" s="279" t="s">
        <v>144</v>
      </c>
      <c r="L237" s="284"/>
      <c r="M237" s="285" t="s">
        <v>19</v>
      </c>
      <c r="N237" s="286" t="s">
        <v>41</v>
      </c>
      <c r="O237" s="87"/>
      <c r="P237" s="224">
        <f>O237*H237</f>
        <v>0</v>
      </c>
      <c r="Q237" s="224">
        <v>0.13600000000000001</v>
      </c>
      <c r="R237" s="224">
        <f>Q237*H237</f>
        <v>1.3600000000000001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197</v>
      </c>
      <c r="AT237" s="226" t="s">
        <v>220</v>
      </c>
      <c r="AU237" s="226" t="s">
        <v>79</v>
      </c>
      <c r="AY237" s="20" t="s">
        <v>138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77</v>
      </c>
      <c r="BK237" s="227">
        <f>ROUND(I237*H237,2)</f>
        <v>0</v>
      </c>
      <c r="BL237" s="20" t="s">
        <v>145</v>
      </c>
      <c r="BM237" s="226" t="s">
        <v>307</v>
      </c>
    </row>
    <row r="238" s="2" customFormat="1" ht="16.5" customHeight="1">
      <c r="A238" s="41"/>
      <c r="B238" s="42"/>
      <c r="C238" s="215" t="s">
        <v>308</v>
      </c>
      <c r="D238" s="215" t="s">
        <v>140</v>
      </c>
      <c r="E238" s="216" t="s">
        <v>309</v>
      </c>
      <c r="F238" s="217" t="s">
        <v>310</v>
      </c>
      <c r="G238" s="218" t="s">
        <v>143</v>
      </c>
      <c r="H238" s="219">
        <v>8.6999999999999993</v>
      </c>
      <c r="I238" s="220"/>
      <c r="J238" s="221">
        <f>ROUND(I238*H238,2)</f>
        <v>0</v>
      </c>
      <c r="K238" s="217" t="s">
        <v>144</v>
      </c>
      <c r="L238" s="47"/>
      <c r="M238" s="222" t="s">
        <v>19</v>
      </c>
      <c r="N238" s="223" t="s">
        <v>41</v>
      </c>
      <c r="O238" s="87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145</v>
      </c>
      <c r="AT238" s="226" t="s">
        <v>140</v>
      </c>
      <c r="AU238" s="226" t="s">
        <v>79</v>
      </c>
      <c r="AY238" s="20" t="s">
        <v>138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77</v>
      </c>
      <c r="BK238" s="227">
        <f>ROUND(I238*H238,2)</f>
        <v>0</v>
      </c>
      <c r="BL238" s="20" t="s">
        <v>145</v>
      </c>
      <c r="BM238" s="226" t="s">
        <v>311</v>
      </c>
    </row>
    <row r="239" s="2" customFormat="1">
      <c r="A239" s="41"/>
      <c r="B239" s="42"/>
      <c r="C239" s="43"/>
      <c r="D239" s="228" t="s">
        <v>147</v>
      </c>
      <c r="E239" s="43"/>
      <c r="F239" s="229" t="s">
        <v>312</v>
      </c>
      <c r="G239" s="43"/>
      <c r="H239" s="43"/>
      <c r="I239" s="230"/>
      <c r="J239" s="43"/>
      <c r="K239" s="43"/>
      <c r="L239" s="47"/>
      <c r="M239" s="231"/>
      <c r="N239" s="232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147</v>
      </c>
      <c r="AU239" s="20" t="s">
        <v>79</v>
      </c>
    </row>
    <row r="240" s="14" customFormat="1">
      <c r="A240" s="14"/>
      <c r="B240" s="244"/>
      <c r="C240" s="245"/>
      <c r="D240" s="235" t="s">
        <v>149</v>
      </c>
      <c r="E240" s="246" t="s">
        <v>19</v>
      </c>
      <c r="F240" s="247" t="s">
        <v>303</v>
      </c>
      <c r="G240" s="245"/>
      <c r="H240" s="248">
        <v>8.6999999999999993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149</v>
      </c>
      <c r="AU240" s="254" t="s">
        <v>79</v>
      </c>
      <c r="AV240" s="14" t="s">
        <v>79</v>
      </c>
      <c r="AW240" s="14" t="s">
        <v>32</v>
      </c>
      <c r="AX240" s="14" t="s">
        <v>70</v>
      </c>
      <c r="AY240" s="254" t="s">
        <v>138</v>
      </c>
    </row>
    <row r="241" s="15" customFormat="1">
      <c r="A241" s="15"/>
      <c r="B241" s="255"/>
      <c r="C241" s="256"/>
      <c r="D241" s="235" t="s">
        <v>149</v>
      </c>
      <c r="E241" s="257" t="s">
        <v>19</v>
      </c>
      <c r="F241" s="258" t="s">
        <v>152</v>
      </c>
      <c r="G241" s="256"/>
      <c r="H241" s="259">
        <v>8.6999999999999993</v>
      </c>
      <c r="I241" s="260"/>
      <c r="J241" s="256"/>
      <c r="K241" s="256"/>
      <c r="L241" s="261"/>
      <c r="M241" s="262"/>
      <c r="N241" s="263"/>
      <c r="O241" s="263"/>
      <c r="P241" s="263"/>
      <c r="Q241" s="263"/>
      <c r="R241" s="263"/>
      <c r="S241" s="263"/>
      <c r="T241" s="264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5" t="s">
        <v>149</v>
      </c>
      <c r="AU241" s="265" t="s">
        <v>79</v>
      </c>
      <c r="AV241" s="15" t="s">
        <v>145</v>
      </c>
      <c r="AW241" s="15" t="s">
        <v>32</v>
      </c>
      <c r="AX241" s="15" t="s">
        <v>77</v>
      </c>
      <c r="AY241" s="265" t="s">
        <v>138</v>
      </c>
    </row>
    <row r="242" s="2" customFormat="1" ht="16.5" customHeight="1">
      <c r="A242" s="41"/>
      <c r="B242" s="42"/>
      <c r="C242" s="215" t="s">
        <v>313</v>
      </c>
      <c r="D242" s="215" t="s">
        <v>140</v>
      </c>
      <c r="E242" s="216" t="s">
        <v>314</v>
      </c>
      <c r="F242" s="217" t="s">
        <v>315</v>
      </c>
      <c r="G242" s="218" t="s">
        <v>143</v>
      </c>
      <c r="H242" s="219">
        <v>8.6999999999999993</v>
      </c>
      <c r="I242" s="220"/>
      <c r="J242" s="221">
        <f>ROUND(I242*H242,2)</f>
        <v>0</v>
      </c>
      <c r="K242" s="217" t="s">
        <v>144</v>
      </c>
      <c r="L242" s="47"/>
      <c r="M242" s="222" t="s">
        <v>19</v>
      </c>
      <c r="N242" s="223" t="s">
        <v>41</v>
      </c>
      <c r="O242" s="87"/>
      <c r="P242" s="224">
        <f>O242*H242</f>
        <v>0</v>
      </c>
      <c r="Q242" s="224">
        <v>1.0000000000000001E-05</v>
      </c>
      <c r="R242" s="224">
        <f>Q242*H242</f>
        <v>8.7000000000000001E-05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145</v>
      </c>
      <c r="AT242" s="226" t="s">
        <v>140</v>
      </c>
      <c r="AU242" s="226" t="s">
        <v>79</v>
      </c>
      <c r="AY242" s="20" t="s">
        <v>138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77</v>
      </c>
      <c r="BK242" s="227">
        <f>ROUND(I242*H242,2)</f>
        <v>0</v>
      </c>
      <c r="BL242" s="20" t="s">
        <v>145</v>
      </c>
      <c r="BM242" s="226" t="s">
        <v>316</v>
      </c>
    </row>
    <row r="243" s="2" customFormat="1">
      <c r="A243" s="41"/>
      <c r="B243" s="42"/>
      <c r="C243" s="43"/>
      <c r="D243" s="228" t="s">
        <v>147</v>
      </c>
      <c r="E243" s="43"/>
      <c r="F243" s="229" t="s">
        <v>317</v>
      </c>
      <c r="G243" s="43"/>
      <c r="H243" s="43"/>
      <c r="I243" s="230"/>
      <c r="J243" s="43"/>
      <c r="K243" s="43"/>
      <c r="L243" s="47"/>
      <c r="M243" s="231"/>
      <c r="N243" s="232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147</v>
      </c>
      <c r="AU243" s="20" t="s">
        <v>79</v>
      </c>
    </row>
    <row r="244" s="14" customFormat="1">
      <c r="A244" s="14"/>
      <c r="B244" s="244"/>
      <c r="C244" s="245"/>
      <c r="D244" s="235" t="s">
        <v>149</v>
      </c>
      <c r="E244" s="246" t="s">
        <v>19</v>
      </c>
      <c r="F244" s="247" t="s">
        <v>318</v>
      </c>
      <c r="G244" s="245"/>
      <c r="H244" s="248">
        <v>8.6999999999999993</v>
      </c>
      <c r="I244" s="249"/>
      <c r="J244" s="245"/>
      <c r="K244" s="245"/>
      <c r="L244" s="250"/>
      <c r="M244" s="251"/>
      <c r="N244" s="252"/>
      <c r="O244" s="252"/>
      <c r="P244" s="252"/>
      <c r="Q244" s="252"/>
      <c r="R244" s="252"/>
      <c r="S244" s="252"/>
      <c r="T244" s="25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4" t="s">
        <v>149</v>
      </c>
      <c r="AU244" s="254" t="s">
        <v>79</v>
      </c>
      <c r="AV244" s="14" t="s">
        <v>79</v>
      </c>
      <c r="AW244" s="14" t="s">
        <v>32</v>
      </c>
      <c r="AX244" s="14" t="s">
        <v>70</v>
      </c>
      <c r="AY244" s="254" t="s">
        <v>138</v>
      </c>
    </row>
    <row r="245" s="15" customFormat="1">
      <c r="A245" s="15"/>
      <c r="B245" s="255"/>
      <c r="C245" s="256"/>
      <c r="D245" s="235" t="s">
        <v>149</v>
      </c>
      <c r="E245" s="257" t="s">
        <v>19</v>
      </c>
      <c r="F245" s="258" t="s">
        <v>152</v>
      </c>
      <c r="G245" s="256"/>
      <c r="H245" s="259">
        <v>8.6999999999999993</v>
      </c>
      <c r="I245" s="260"/>
      <c r="J245" s="256"/>
      <c r="K245" s="256"/>
      <c r="L245" s="261"/>
      <c r="M245" s="262"/>
      <c r="N245" s="263"/>
      <c r="O245" s="263"/>
      <c r="P245" s="263"/>
      <c r="Q245" s="263"/>
      <c r="R245" s="263"/>
      <c r="S245" s="263"/>
      <c r="T245" s="264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5" t="s">
        <v>149</v>
      </c>
      <c r="AU245" s="265" t="s">
        <v>79</v>
      </c>
      <c r="AV245" s="15" t="s">
        <v>145</v>
      </c>
      <c r="AW245" s="15" t="s">
        <v>32</v>
      </c>
      <c r="AX245" s="15" t="s">
        <v>77</v>
      </c>
      <c r="AY245" s="265" t="s">
        <v>138</v>
      </c>
    </row>
    <row r="246" s="2" customFormat="1" ht="16.5" customHeight="1">
      <c r="A246" s="41"/>
      <c r="B246" s="42"/>
      <c r="C246" s="215" t="s">
        <v>319</v>
      </c>
      <c r="D246" s="215" t="s">
        <v>140</v>
      </c>
      <c r="E246" s="216" t="s">
        <v>320</v>
      </c>
      <c r="F246" s="217" t="s">
        <v>321</v>
      </c>
      <c r="G246" s="218" t="s">
        <v>251</v>
      </c>
      <c r="H246" s="219">
        <v>2</v>
      </c>
      <c r="I246" s="220"/>
      <c r="J246" s="221">
        <f>ROUND(I246*H246,2)</f>
        <v>0</v>
      </c>
      <c r="K246" s="217" t="s">
        <v>144</v>
      </c>
      <c r="L246" s="47"/>
      <c r="M246" s="222" t="s">
        <v>19</v>
      </c>
      <c r="N246" s="223" t="s">
        <v>41</v>
      </c>
      <c r="O246" s="87"/>
      <c r="P246" s="224">
        <f>O246*H246</f>
        <v>0</v>
      </c>
      <c r="Q246" s="224">
        <v>0.47094000000000003</v>
      </c>
      <c r="R246" s="224">
        <f>Q246*H246</f>
        <v>0.94188000000000005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145</v>
      </c>
      <c r="AT246" s="226" t="s">
        <v>140</v>
      </c>
      <c r="AU246" s="226" t="s">
        <v>79</v>
      </c>
      <c r="AY246" s="20" t="s">
        <v>138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77</v>
      </c>
      <c r="BK246" s="227">
        <f>ROUND(I246*H246,2)</f>
        <v>0</v>
      </c>
      <c r="BL246" s="20" t="s">
        <v>145</v>
      </c>
      <c r="BM246" s="226" t="s">
        <v>322</v>
      </c>
    </row>
    <row r="247" s="2" customFormat="1">
      <c r="A247" s="41"/>
      <c r="B247" s="42"/>
      <c r="C247" s="43"/>
      <c r="D247" s="228" t="s">
        <v>147</v>
      </c>
      <c r="E247" s="43"/>
      <c r="F247" s="229" t="s">
        <v>323</v>
      </c>
      <c r="G247" s="43"/>
      <c r="H247" s="43"/>
      <c r="I247" s="230"/>
      <c r="J247" s="43"/>
      <c r="K247" s="43"/>
      <c r="L247" s="47"/>
      <c r="M247" s="231"/>
      <c r="N247" s="232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147</v>
      </c>
      <c r="AU247" s="20" t="s">
        <v>79</v>
      </c>
    </row>
    <row r="248" s="2" customFormat="1" ht="16.5" customHeight="1">
      <c r="A248" s="41"/>
      <c r="B248" s="42"/>
      <c r="C248" s="215" t="s">
        <v>324</v>
      </c>
      <c r="D248" s="215" t="s">
        <v>140</v>
      </c>
      <c r="E248" s="216" t="s">
        <v>325</v>
      </c>
      <c r="F248" s="217" t="s">
        <v>326</v>
      </c>
      <c r="G248" s="218" t="s">
        <v>251</v>
      </c>
      <c r="H248" s="219">
        <v>2</v>
      </c>
      <c r="I248" s="220"/>
      <c r="J248" s="221">
        <f>ROUND(I248*H248,2)</f>
        <v>0</v>
      </c>
      <c r="K248" s="217" t="s">
        <v>144</v>
      </c>
      <c r="L248" s="47"/>
      <c r="M248" s="222" t="s">
        <v>19</v>
      </c>
      <c r="N248" s="223" t="s">
        <v>41</v>
      </c>
      <c r="O248" s="87"/>
      <c r="P248" s="224">
        <f>O248*H248</f>
        <v>0</v>
      </c>
      <c r="Q248" s="224">
        <v>0.41948000000000002</v>
      </c>
      <c r="R248" s="224">
        <f>Q248*H248</f>
        <v>0.83896000000000004</v>
      </c>
      <c r="S248" s="224">
        <v>0</v>
      </c>
      <c r="T248" s="225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145</v>
      </c>
      <c r="AT248" s="226" t="s">
        <v>140</v>
      </c>
      <c r="AU248" s="226" t="s">
        <v>79</v>
      </c>
      <c r="AY248" s="20" t="s">
        <v>138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77</v>
      </c>
      <c r="BK248" s="227">
        <f>ROUND(I248*H248,2)</f>
        <v>0</v>
      </c>
      <c r="BL248" s="20" t="s">
        <v>145</v>
      </c>
      <c r="BM248" s="226" t="s">
        <v>327</v>
      </c>
    </row>
    <row r="249" s="2" customFormat="1">
      <c r="A249" s="41"/>
      <c r="B249" s="42"/>
      <c r="C249" s="43"/>
      <c r="D249" s="228" t="s">
        <v>147</v>
      </c>
      <c r="E249" s="43"/>
      <c r="F249" s="229" t="s">
        <v>328</v>
      </c>
      <c r="G249" s="43"/>
      <c r="H249" s="43"/>
      <c r="I249" s="230"/>
      <c r="J249" s="43"/>
      <c r="K249" s="43"/>
      <c r="L249" s="47"/>
      <c r="M249" s="231"/>
      <c r="N249" s="232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147</v>
      </c>
      <c r="AU249" s="20" t="s">
        <v>79</v>
      </c>
    </row>
    <row r="250" s="14" customFormat="1">
      <c r="A250" s="14"/>
      <c r="B250" s="244"/>
      <c r="C250" s="245"/>
      <c r="D250" s="235" t="s">
        <v>149</v>
      </c>
      <c r="E250" s="246" t="s">
        <v>19</v>
      </c>
      <c r="F250" s="247" t="s">
        <v>329</v>
      </c>
      <c r="G250" s="245"/>
      <c r="H250" s="248">
        <v>1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149</v>
      </c>
      <c r="AU250" s="254" t="s">
        <v>79</v>
      </c>
      <c r="AV250" s="14" t="s">
        <v>79</v>
      </c>
      <c r="AW250" s="14" t="s">
        <v>32</v>
      </c>
      <c r="AX250" s="14" t="s">
        <v>70</v>
      </c>
      <c r="AY250" s="254" t="s">
        <v>138</v>
      </c>
    </row>
    <row r="251" s="14" customFormat="1">
      <c r="A251" s="14"/>
      <c r="B251" s="244"/>
      <c r="C251" s="245"/>
      <c r="D251" s="235" t="s">
        <v>149</v>
      </c>
      <c r="E251" s="246" t="s">
        <v>19</v>
      </c>
      <c r="F251" s="247" t="s">
        <v>330</v>
      </c>
      <c r="G251" s="245"/>
      <c r="H251" s="248">
        <v>1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4" t="s">
        <v>149</v>
      </c>
      <c r="AU251" s="254" t="s">
        <v>79</v>
      </c>
      <c r="AV251" s="14" t="s">
        <v>79</v>
      </c>
      <c r="AW251" s="14" t="s">
        <v>32</v>
      </c>
      <c r="AX251" s="14" t="s">
        <v>70</v>
      </c>
      <c r="AY251" s="254" t="s">
        <v>138</v>
      </c>
    </row>
    <row r="252" s="15" customFormat="1">
      <c r="A252" s="15"/>
      <c r="B252" s="255"/>
      <c r="C252" s="256"/>
      <c r="D252" s="235" t="s">
        <v>149</v>
      </c>
      <c r="E252" s="257" t="s">
        <v>19</v>
      </c>
      <c r="F252" s="258" t="s">
        <v>152</v>
      </c>
      <c r="G252" s="256"/>
      <c r="H252" s="259">
        <v>2</v>
      </c>
      <c r="I252" s="260"/>
      <c r="J252" s="256"/>
      <c r="K252" s="256"/>
      <c r="L252" s="261"/>
      <c r="M252" s="262"/>
      <c r="N252" s="263"/>
      <c r="O252" s="263"/>
      <c r="P252" s="263"/>
      <c r="Q252" s="263"/>
      <c r="R252" s="263"/>
      <c r="S252" s="263"/>
      <c r="T252" s="264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5" t="s">
        <v>149</v>
      </c>
      <c r="AU252" s="265" t="s">
        <v>79</v>
      </c>
      <c r="AV252" s="15" t="s">
        <v>145</v>
      </c>
      <c r="AW252" s="15" t="s">
        <v>32</v>
      </c>
      <c r="AX252" s="15" t="s">
        <v>77</v>
      </c>
      <c r="AY252" s="265" t="s">
        <v>138</v>
      </c>
    </row>
    <row r="253" s="2" customFormat="1" ht="16.5" customHeight="1">
      <c r="A253" s="41"/>
      <c r="B253" s="42"/>
      <c r="C253" s="277" t="s">
        <v>331</v>
      </c>
      <c r="D253" s="277" t="s">
        <v>220</v>
      </c>
      <c r="E253" s="278" t="s">
        <v>332</v>
      </c>
      <c r="F253" s="279" t="s">
        <v>333</v>
      </c>
      <c r="G253" s="280" t="s">
        <v>251</v>
      </c>
      <c r="H253" s="281">
        <v>1</v>
      </c>
      <c r="I253" s="282"/>
      <c r="J253" s="283">
        <f>ROUND(I253*H253,2)</f>
        <v>0</v>
      </c>
      <c r="K253" s="279" t="s">
        <v>19</v>
      </c>
      <c r="L253" s="284"/>
      <c r="M253" s="285" t="s">
        <v>19</v>
      </c>
      <c r="N253" s="286" t="s">
        <v>41</v>
      </c>
      <c r="O253" s="87"/>
      <c r="P253" s="224">
        <f>O253*H253</f>
        <v>0</v>
      </c>
      <c r="Q253" s="224">
        <v>1.5800000000000001</v>
      </c>
      <c r="R253" s="224">
        <f>Q253*H253</f>
        <v>1.5800000000000001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197</v>
      </c>
      <c r="AT253" s="226" t="s">
        <v>220</v>
      </c>
      <c r="AU253" s="226" t="s">
        <v>79</v>
      </c>
      <c r="AY253" s="20" t="s">
        <v>138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77</v>
      </c>
      <c r="BK253" s="227">
        <f>ROUND(I253*H253,2)</f>
        <v>0</v>
      </c>
      <c r="BL253" s="20" t="s">
        <v>145</v>
      </c>
      <c r="BM253" s="226" t="s">
        <v>334</v>
      </c>
    </row>
    <row r="254" s="14" customFormat="1">
      <c r="A254" s="14"/>
      <c r="B254" s="244"/>
      <c r="C254" s="245"/>
      <c r="D254" s="235" t="s">
        <v>149</v>
      </c>
      <c r="E254" s="246" t="s">
        <v>19</v>
      </c>
      <c r="F254" s="247" t="s">
        <v>335</v>
      </c>
      <c r="G254" s="245"/>
      <c r="H254" s="248">
        <v>1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4" t="s">
        <v>149</v>
      </c>
      <c r="AU254" s="254" t="s">
        <v>79</v>
      </c>
      <c r="AV254" s="14" t="s">
        <v>79</v>
      </c>
      <c r="AW254" s="14" t="s">
        <v>32</v>
      </c>
      <c r="AX254" s="14" t="s">
        <v>70</v>
      </c>
      <c r="AY254" s="254" t="s">
        <v>138</v>
      </c>
    </row>
    <row r="255" s="15" customFormat="1">
      <c r="A255" s="15"/>
      <c r="B255" s="255"/>
      <c r="C255" s="256"/>
      <c r="D255" s="235" t="s">
        <v>149</v>
      </c>
      <c r="E255" s="257" t="s">
        <v>19</v>
      </c>
      <c r="F255" s="258" t="s">
        <v>152</v>
      </c>
      <c r="G255" s="256"/>
      <c r="H255" s="259">
        <v>1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5" t="s">
        <v>149</v>
      </c>
      <c r="AU255" s="265" t="s">
        <v>79</v>
      </c>
      <c r="AV255" s="15" t="s">
        <v>145</v>
      </c>
      <c r="AW255" s="15" t="s">
        <v>32</v>
      </c>
      <c r="AX255" s="15" t="s">
        <v>77</v>
      </c>
      <c r="AY255" s="265" t="s">
        <v>138</v>
      </c>
    </row>
    <row r="256" s="2" customFormat="1" ht="16.5" customHeight="1">
      <c r="A256" s="41"/>
      <c r="B256" s="42"/>
      <c r="C256" s="277" t="s">
        <v>336</v>
      </c>
      <c r="D256" s="277" t="s">
        <v>220</v>
      </c>
      <c r="E256" s="278" t="s">
        <v>337</v>
      </c>
      <c r="F256" s="279" t="s">
        <v>338</v>
      </c>
      <c r="G256" s="280" t="s">
        <v>251</v>
      </c>
      <c r="H256" s="281">
        <v>1</v>
      </c>
      <c r="I256" s="282"/>
      <c r="J256" s="283">
        <f>ROUND(I256*H256,2)</f>
        <v>0</v>
      </c>
      <c r="K256" s="279" t="s">
        <v>19</v>
      </c>
      <c r="L256" s="284"/>
      <c r="M256" s="285" t="s">
        <v>19</v>
      </c>
      <c r="N256" s="286" t="s">
        <v>41</v>
      </c>
      <c r="O256" s="87"/>
      <c r="P256" s="224">
        <f>O256*H256</f>
        <v>0</v>
      </c>
      <c r="Q256" s="224">
        <v>1.5800000000000001</v>
      </c>
      <c r="R256" s="224">
        <f>Q256*H256</f>
        <v>1.5800000000000001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197</v>
      </c>
      <c r="AT256" s="226" t="s">
        <v>220</v>
      </c>
      <c r="AU256" s="226" t="s">
        <v>79</v>
      </c>
      <c r="AY256" s="20" t="s">
        <v>138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77</v>
      </c>
      <c r="BK256" s="227">
        <f>ROUND(I256*H256,2)</f>
        <v>0</v>
      </c>
      <c r="BL256" s="20" t="s">
        <v>145</v>
      </c>
      <c r="BM256" s="226" t="s">
        <v>339</v>
      </c>
    </row>
    <row r="257" s="14" customFormat="1">
      <c r="A257" s="14"/>
      <c r="B257" s="244"/>
      <c r="C257" s="245"/>
      <c r="D257" s="235" t="s">
        <v>149</v>
      </c>
      <c r="E257" s="246" t="s">
        <v>19</v>
      </c>
      <c r="F257" s="247" t="s">
        <v>340</v>
      </c>
      <c r="G257" s="245"/>
      <c r="H257" s="248">
        <v>1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149</v>
      </c>
      <c r="AU257" s="254" t="s">
        <v>79</v>
      </c>
      <c r="AV257" s="14" t="s">
        <v>79</v>
      </c>
      <c r="AW257" s="14" t="s">
        <v>32</v>
      </c>
      <c r="AX257" s="14" t="s">
        <v>70</v>
      </c>
      <c r="AY257" s="254" t="s">
        <v>138</v>
      </c>
    </row>
    <row r="258" s="15" customFormat="1">
      <c r="A258" s="15"/>
      <c r="B258" s="255"/>
      <c r="C258" s="256"/>
      <c r="D258" s="235" t="s">
        <v>149</v>
      </c>
      <c r="E258" s="257" t="s">
        <v>19</v>
      </c>
      <c r="F258" s="258" t="s">
        <v>152</v>
      </c>
      <c r="G258" s="256"/>
      <c r="H258" s="259">
        <v>1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5" t="s">
        <v>149</v>
      </c>
      <c r="AU258" s="265" t="s">
        <v>79</v>
      </c>
      <c r="AV258" s="15" t="s">
        <v>145</v>
      </c>
      <c r="AW258" s="15" t="s">
        <v>32</v>
      </c>
      <c r="AX258" s="15" t="s">
        <v>77</v>
      </c>
      <c r="AY258" s="265" t="s">
        <v>138</v>
      </c>
    </row>
    <row r="259" s="2" customFormat="1" ht="16.5" customHeight="1">
      <c r="A259" s="41"/>
      <c r="B259" s="42"/>
      <c r="C259" s="277" t="s">
        <v>341</v>
      </c>
      <c r="D259" s="277" t="s">
        <v>220</v>
      </c>
      <c r="E259" s="278" t="s">
        <v>342</v>
      </c>
      <c r="F259" s="279" t="s">
        <v>343</v>
      </c>
      <c r="G259" s="280" t="s">
        <v>251</v>
      </c>
      <c r="H259" s="281">
        <v>2</v>
      </c>
      <c r="I259" s="282"/>
      <c r="J259" s="283">
        <f>ROUND(I259*H259,2)</f>
        <v>0</v>
      </c>
      <c r="K259" s="279" t="s">
        <v>144</v>
      </c>
      <c r="L259" s="284"/>
      <c r="M259" s="285" t="s">
        <v>19</v>
      </c>
      <c r="N259" s="286" t="s">
        <v>41</v>
      </c>
      <c r="O259" s="87"/>
      <c r="P259" s="224">
        <f>O259*H259</f>
        <v>0</v>
      </c>
      <c r="Q259" s="224">
        <v>0.002</v>
      </c>
      <c r="R259" s="224">
        <f>Q259*H259</f>
        <v>0.0040000000000000001</v>
      </c>
      <c r="S259" s="224">
        <v>0</v>
      </c>
      <c r="T259" s="225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6" t="s">
        <v>197</v>
      </c>
      <c r="AT259" s="226" t="s">
        <v>220</v>
      </c>
      <c r="AU259" s="226" t="s">
        <v>79</v>
      </c>
      <c r="AY259" s="20" t="s">
        <v>138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20" t="s">
        <v>77</v>
      </c>
      <c r="BK259" s="227">
        <f>ROUND(I259*H259,2)</f>
        <v>0</v>
      </c>
      <c r="BL259" s="20" t="s">
        <v>145</v>
      </c>
      <c r="BM259" s="226" t="s">
        <v>344</v>
      </c>
    </row>
    <row r="260" s="14" customFormat="1">
      <c r="A260" s="14"/>
      <c r="B260" s="244"/>
      <c r="C260" s="245"/>
      <c r="D260" s="235" t="s">
        <v>149</v>
      </c>
      <c r="E260" s="246" t="s">
        <v>19</v>
      </c>
      <c r="F260" s="247" t="s">
        <v>345</v>
      </c>
      <c r="G260" s="245"/>
      <c r="H260" s="248">
        <v>2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149</v>
      </c>
      <c r="AU260" s="254" t="s">
        <v>79</v>
      </c>
      <c r="AV260" s="14" t="s">
        <v>79</v>
      </c>
      <c r="AW260" s="14" t="s">
        <v>32</v>
      </c>
      <c r="AX260" s="14" t="s">
        <v>70</v>
      </c>
      <c r="AY260" s="254" t="s">
        <v>138</v>
      </c>
    </row>
    <row r="261" s="15" customFormat="1">
      <c r="A261" s="15"/>
      <c r="B261" s="255"/>
      <c r="C261" s="256"/>
      <c r="D261" s="235" t="s">
        <v>149</v>
      </c>
      <c r="E261" s="257" t="s">
        <v>19</v>
      </c>
      <c r="F261" s="258" t="s">
        <v>152</v>
      </c>
      <c r="G261" s="256"/>
      <c r="H261" s="259">
        <v>2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5" t="s">
        <v>149</v>
      </c>
      <c r="AU261" s="265" t="s">
        <v>79</v>
      </c>
      <c r="AV261" s="15" t="s">
        <v>145</v>
      </c>
      <c r="AW261" s="15" t="s">
        <v>32</v>
      </c>
      <c r="AX261" s="15" t="s">
        <v>77</v>
      </c>
      <c r="AY261" s="265" t="s">
        <v>138</v>
      </c>
    </row>
    <row r="262" s="2" customFormat="1" ht="16.5" customHeight="1">
      <c r="A262" s="41"/>
      <c r="B262" s="42"/>
      <c r="C262" s="215" t="s">
        <v>346</v>
      </c>
      <c r="D262" s="215" t="s">
        <v>140</v>
      </c>
      <c r="E262" s="216" t="s">
        <v>347</v>
      </c>
      <c r="F262" s="217" t="s">
        <v>348</v>
      </c>
      <c r="G262" s="218" t="s">
        <v>251</v>
      </c>
      <c r="H262" s="219">
        <v>2</v>
      </c>
      <c r="I262" s="220"/>
      <c r="J262" s="221">
        <f>ROUND(I262*H262,2)</f>
        <v>0</v>
      </c>
      <c r="K262" s="217" t="s">
        <v>144</v>
      </c>
      <c r="L262" s="47"/>
      <c r="M262" s="222" t="s">
        <v>19</v>
      </c>
      <c r="N262" s="223" t="s">
        <v>41</v>
      </c>
      <c r="O262" s="87"/>
      <c r="P262" s="224">
        <f>O262*H262</f>
        <v>0</v>
      </c>
      <c r="Q262" s="224">
        <v>0.0098899999999999995</v>
      </c>
      <c r="R262" s="224">
        <f>Q262*H262</f>
        <v>0.019779999999999999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145</v>
      </c>
      <c r="AT262" s="226" t="s">
        <v>140</v>
      </c>
      <c r="AU262" s="226" t="s">
        <v>79</v>
      </c>
      <c r="AY262" s="20" t="s">
        <v>138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77</v>
      </c>
      <c r="BK262" s="227">
        <f>ROUND(I262*H262,2)</f>
        <v>0</v>
      </c>
      <c r="BL262" s="20" t="s">
        <v>145</v>
      </c>
      <c r="BM262" s="226" t="s">
        <v>349</v>
      </c>
    </row>
    <row r="263" s="2" customFormat="1">
      <c r="A263" s="41"/>
      <c r="B263" s="42"/>
      <c r="C263" s="43"/>
      <c r="D263" s="228" t="s">
        <v>147</v>
      </c>
      <c r="E263" s="43"/>
      <c r="F263" s="229" t="s">
        <v>350</v>
      </c>
      <c r="G263" s="43"/>
      <c r="H263" s="43"/>
      <c r="I263" s="230"/>
      <c r="J263" s="43"/>
      <c r="K263" s="43"/>
      <c r="L263" s="47"/>
      <c r="M263" s="231"/>
      <c r="N263" s="232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147</v>
      </c>
      <c r="AU263" s="20" t="s">
        <v>79</v>
      </c>
    </row>
    <row r="264" s="14" customFormat="1">
      <c r="A264" s="14"/>
      <c r="B264" s="244"/>
      <c r="C264" s="245"/>
      <c r="D264" s="235" t="s">
        <v>149</v>
      </c>
      <c r="E264" s="246" t="s">
        <v>19</v>
      </c>
      <c r="F264" s="247" t="s">
        <v>351</v>
      </c>
      <c r="G264" s="245"/>
      <c r="H264" s="248">
        <v>2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4" t="s">
        <v>149</v>
      </c>
      <c r="AU264" s="254" t="s">
        <v>79</v>
      </c>
      <c r="AV264" s="14" t="s">
        <v>79</v>
      </c>
      <c r="AW264" s="14" t="s">
        <v>32</v>
      </c>
      <c r="AX264" s="14" t="s">
        <v>70</v>
      </c>
      <c r="AY264" s="254" t="s">
        <v>138</v>
      </c>
    </row>
    <row r="265" s="15" customFormat="1">
      <c r="A265" s="15"/>
      <c r="B265" s="255"/>
      <c r="C265" s="256"/>
      <c r="D265" s="235" t="s">
        <v>149</v>
      </c>
      <c r="E265" s="257" t="s">
        <v>19</v>
      </c>
      <c r="F265" s="258" t="s">
        <v>152</v>
      </c>
      <c r="G265" s="256"/>
      <c r="H265" s="259">
        <v>2</v>
      </c>
      <c r="I265" s="260"/>
      <c r="J265" s="256"/>
      <c r="K265" s="256"/>
      <c r="L265" s="261"/>
      <c r="M265" s="262"/>
      <c r="N265" s="263"/>
      <c r="O265" s="263"/>
      <c r="P265" s="263"/>
      <c r="Q265" s="263"/>
      <c r="R265" s="263"/>
      <c r="S265" s="263"/>
      <c r="T265" s="264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5" t="s">
        <v>149</v>
      </c>
      <c r="AU265" s="265" t="s">
        <v>79</v>
      </c>
      <c r="AV265" s="15" t="s">
        <v>145</v>
      </c>
      <c r="AW265" s="15" t="s">
        <v>32</v>
      </c>
      <c r="AX265" s="15" t="s">
        <v>77</v>
      </c>
      <c r="AY265" s="265" t="s">
        <v>138</v>
      </c>
    </row>
    <row r="266" s="2" customFormat="1" ht="16.5" customHeight="1">
      <c r="A266" s="41"/>
      <c r="B266" s="42"/>
      <c r="C266" s="277" t="s">
        <v>352</v>
      </c>
      <c r="D266" s="277" t="s">
        <v>220</v>
      </c>
      <c r="E266" s="278" t="s">
        <v>353</v>
      </c>
      <c r="F266" s="279" t="s">
        <v>354</v>
      </c>
      <c r="G266" s="280" t="s">
        <v>251</v>
      </c>
      <c r="H266" s="281">
        <v>2</v>
      </c>
      <c r="I266" s="282"/>
      <c r="J266" s="283">
        <f>ROUND(I266*H266,2)</f>
        <v>0</v>
      </c>
      <c r="K266" s="279" t="s">
        <v>144</v>
      </c>
      <c r="L266" s="284"/>
      <c r="M266" s="285" t="s">
        <v>19</v>
      </c>
      <c r="N266" s="286" t="s">
        <v>41</v>
      </c>
      <c r="O266" s="87"/>
      <c r="P266" s="224">
        <f>O266*H266</f>
        <v>0</v>
      </c>
      <c r="Q266" s="224">
        <v>0.44900000000000001</v>
      </c>
      <c r="R266" s="224">
        <f>Q266*H266</f>
        <v>0.89800000000000002</v>
      </c>
      <c r="S266" s="224">
        <v>0</v>
      </c>
      <c r="T266" s="225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26" t="s">
        <v>197</v>
      </c>
      <c r="AT266" s="226" t="s">
        <v>220</v>
      </c>
      <c r="AU266" s="226" t="s">
        <v>79</v>
      </c>
      <c r="AY266" s="20" t="s">
        <v>138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20" t="s">
        <v>77</v>
      </c>
      <c r="BK266" s="227">
        <f>ROUND(I266*H266,2)</f>
        <v>0</v>
      </c>
      <c r="BL266" s="20" t="s">
        <v>145</v>
      </c>
      <c r="BM266" s="226" t="s">
        <v>355</v>
      </c>
    </row>
    <row r="267" s="14" customFormat="1">
      <c r="A267" s="14"/>
      <c r="B267" s="244"/>
      <c r="C267" s="245"/>
      <c r="D267" s="235" t="s">
        <v>149</v>
      </c>
      <c r="E267" s="246" t="s">
        <v>19</v>
      </c>
      <c r="F267" s="247" t="s">
        <v>351</v>
      </c>
      <c r="G267" s="245"/>
      <c r="H267" s="248">
        <v>2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149</v>
      </c>
      <c r="AU267" s="254" t="s">
        <v>79</v>
      </c>
      <c r="AV267" s="14" t="s">
        <v>79</v>
      </c>
      <c r="AW267" s="14" t="s">
        <v>32</v>
      </c>
      <c r="AX267" s="14" t="s">
        <v>70</v>
      </c>
      <c r="AY267" s="254" t="s">
        <v>138</v>
      </c>
    </row>
    <row r="268" s="15" customFormat="1">
      <c r="A268" s="15"/>
      <c r="B268" s="255"/>
      <c r="C268" s="256"/>
      <c r="D268" s="235" t="s">
        <v>149</v>
      </c>
      <c r="E268" s="257" t="s">
        <v>19</v>
      </c>
      <c r="F268" s="258" t="s">
        <v>152</v>
      </c>
      <c r="G268" s="256"/>
      <c r="H268" s="259">
        <v>2</v>
      </c>
      <c r="I268" s="260"/>
      <c r="J268" s="256"/>
      <c r="K268" s="256"/>
      <c r="L268" s="261"/>
      <c r="M268" s="262"/>
      <c r="N268" s="263"/>
      <c r="O268" s="263"/>
      <c r="P268" s="263"/>
      <c r="Q268" s="263"/>
      <c r="R268" s="263"/>
      <c r="S268" s="263"/>
      <c r="T268" s="264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5" t="s">
        <v>149</v>
      </c>
      <c r="AU268" s="265" t="s">
        <v>79</v>
      </c>
      <c r="AV268" s="15" t="s">
        <v>145</v>
      </c>
      <c r="AW268" s="15" t="s">
        <v>32</v>
      </c>
      <c r="AX268" s="15" t="s">
        <v>77</v>
      </c>
      <c r="AY268" s="265" t="s">
        <v>138</v>
      </c>
    </row>
    <row r="269" s="2" customFormat="1" ht="16.5" customHeight="1">
      <c r="A269" s="41"/>
      <c r="B269" s="42"/>
      <c r="C269" s="215" t="s">
        <v>356</v>
      </c>
      <c r="D269" s="215" t="s">
        <v>140</v>
      </c>
      <c r="E269" s="216" t="s">
        <v>357</v>
      </c>
      <c r="F269" s="217" t="s">
        <v>358</v>
      </c>
      <c r="G269" s="218" t="s">
        <v>251</v>
      </c>
      <c r="H269" s="219">
        <v>2</v>
      </c>
      <c r="I269" s="220"/>
      <c r="J269" s="221">
        <f>ROUND(I269*H269,2)</f>
        <v>0</v>
      </c>
      <c r="K269" s="217" t="s">
        <v>144</v>
      </c>
      <c r="L269" s="47"/>
      <c r="M269" s="222" t="s">
        <v>19</v>
      </c>
      <c r="N269" s="223" t="s">
        <v>41</v>
      </c>
      <c r="O269" s="87"/>
      <c r="P269" s="224">
        <f>O269*H269</f>
        <v>0</v>
      </c>
      <c r="Q269" s="224">
        <v>0</v>
      </c>
      <c r="R269" s="224">
        <f>Q269*H269</f>
        <v>0</v>
      </c>
      <c r="S269" s="224">
        <v>0.10000000000000001</v>
      </c>
      <c r="T269" s="225">
        <f>S269*H269</f>
        <v>0.20000000000000001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26" t="s">
        <v>145</v>
      </c>
      <c r="AT269" s="226" t="s">
        <v>140</v>
      </c>
      <c r="AU269" s="226" t="s">
        <v>79</v>
      </c>
      <c r="AY269" s="20" t="s">
        <v>138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20" t="s">
        <v>77</v>
      </c>
      <c r="BK269" s="227">
        <f>ROUND(I269*H269,2)</f>
        <v>0</v>
      </c>
      <c r="BL269" s="20" t="s">
        <v>145</v>
      </c>
      <c r="BM269" s="226" t="s">
        <v>359</v>
      </c>
    </row>
    <row r="270" s="2" customFormat="1">
      <c r="A270" s="41"/>
      <c r="B270" s="42"/>
      <c r="C270" s="43"/>
      <c r="D270" s="228" t="s">
        <v>147</v>
      </c>
      <c r="E270" s="43"/>
      <c r="F270" s="229" t="s">
        <v>360</v>
      </c>
      <c r="G270" s="43"/>
      <c r="H270" s="43"/>
      <c r="I270" s="230"/>
      <c r="J270" s="43"/>
      <c r="K270" s="43"/>
      <c r="L270" s="47"/>
      <c r="M270" s="231"/>
      <c r="N270" s="232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147</v>
      </c>
      <c r="AU270" s="20" t="s">
        <v>79</v>
      </c>
    </row>
    <row r="271" s="2" customFormat="1" ht="24.15" customHeight="1">
      <c r="A271" s="41"/>
      <c r="B271" s="42"/>
      <c r="C271" s="215" t="s">
        <v>361</v>
      </c>
      <c r="D271" s="215" t="s">
        <v>140</v>
      </c>
      <c r="E271" s="216" t="s">
        <v>362</v>
      </c>
      <c r="F271" s="217" t="s">
        <v>363</v>
      </c>
      <c r="G271" s="218" t="s">
        <v>251</v>
      </c>
      <c r="H271" s="219">
        <v>2</v>
      </c>
      <c r="I271" s="220"/>
      <c r="J271" s="221">
        <f>ROUND(I271*H271,2)</f>
        <v>0</v>
      </c>
      <c r="K271" s="217" t="s">
        <v>144</v>
      </c>
      <c r="L271" s="47"/>
      <c r="M271" s="222" t="s">
        <v>19</v>
      </c>
      <c r="N271" s="223" t="s">
        <v>41</v>
      </c>
      <c r="O271" s="87"/>
      <c r="P271" s="224">
        <f>O271*H271</f>
        <v>0</v>
      </c>
      <c r="Q271" s="224">
        <v>0.089999999999999997</v>
      </c>
      <c r="R271" s="224">
        <f>Q271*H271</f>
        <v>0.17999999999999999</v>
      </c>
      <c r="S271" s="224">
        <v>0</v>
      </c>
      <c r="T271" s="225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6" t="s">
        <v>145</v>
      </c>
      <c r="AT271" s="226" t="s">
        <v>140</v>
      </c>
      <c r="AU271" s="226" t="s">
        <v>79</v>
      </c>
      <c r="AY271" s="20" t="s">
        <v>138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20" t="s">
        <v>77</v>
      </c>
      <c r="BK271" s="227">
        <f>ROUND(I271*H271,2)</f>
        <v>0</v>
      </c>
      <c r="BL271" s="20" t="s">
        <v>145</v>
      </c>
      <c r="BM271" s="226" t="s">
        <v>364</v>
      </c>
    </row>
    <row r="272" s="2" customFormat="1">
      <c r="A272" s="41"/>
      <c r="B272" s="42"/>
      <c r="C272" s="43"/>
      <c r="D272" s="228" t="s">
        <v>147</v>
      </c>
      <c r="E272" s="43"/>
      <c r="F272" s="229" t="s">
        <v>365</v>
      </c>
      <c r="G272" s="43"/>
      <c r="H272" s="43"/>
      <c r="I272" s="230"/>
      <c r="J272" s="43"/>
      <c r="K272" s="43"/>
      <c r="L272" s="47"/>
      <c r="M272" s="231"/>
      <c r="N272" s="232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147</v>
      </c>
      <c r="AU272" s="20" t="s">
        <v>79</v>
      </c>
    </row>
    <row r="273" s="14" customFormat="1">
      <c r="A273" s="14"/>
      <c r="B273" s="244"/>
      <c r="C273" s="245"/>
      <c r="D273" s="235" t="s">
        <v>149</v>
      </c>
      <c r="E273" s="246" t="s">
        <v>19</v>
      </c>
      <c r="F273" s="247" t="s">
        <v>366</v>
      </c>
      <c r="G273" s="245"/>
      <c r="H273" s="248">
        <v>2</v>
      </c>
      <c r="I273" s="249"/>
      <c r="J273" s="245"/>
      <c r="K273" s="245"/>
      <c r="L273" s="250"/>
      <c r="M273" s="251"/>
      <c r="N273" s="252"/>
      <c r="O273" s="252"/>
      <c r="P273" s="252"/>
      <c r="Q273" s="252"/>
      <c r="R273" s="252"/>
      <c r="S273" s="252"/>
      <c r="T273" s="253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4" t="s">
        <v>149</v>
      </c>
      <c r="AU273" s="254" t="s">
        <v>79</v>
      </c>
      <c r="AV273" s="14" t="s">
        <v>79</v>
      </c>
      <c r="AW273" s="14" t="s">
        <v>32</v>
      </c>
      <c r="AX273" s="14" t="s">
        <v>70</v>
      </c>
      <c r="AY273" s="254" t="s">
        <v>138</v>
      </c>
    </row>
    <row r="274" s="15" customFormat="1">
      <c r="A274" s="15"/>
      <c r="B274" s="255"/>
      <c r="C274" s="256"/>
      <c r="D274" s="235" t="s">
        <v>149</v>
      </c>
      <c r="E274" s="257" t="s">
        <v>19</v>
      </c>
      <c r="F274" s="258" t="s">
        <v>152</v>
      </c>
      <c r="G274" s="256"/>
      <c r="H274" s="259">
        <v>2</v>
      </c>
      <c r="I274" s="260"/>
      <c r="J274" s="256"/>
      <c r="K274" s="256"/>
      <c r="L274" s="261"/>
      <c r="M274" s="262"/>
      <c r="N274" s="263"/>
      <c r="O274" s="263"/>
      <c r="P274" s="263"/>
      <c r="Q274" s="263"/>
      <c r="R274" s="263"/>
      <c r="S274" s="263"/>
      <c r="T274" s="264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5" t="s">
        <v>149</v>
      </c>
      <c r="AU274" s="265" t="s">
        <v>79</v>
      </c>
      <c r="AV274" s="15" t="s">
        <v>145</v>
      </c>
      <c r="AW274" s="15" t="s">
        <v>32</v>
      </c>
      <c r="AX274" s="15" t="s">
        <v>77</v>
      </c>
      <c r="AY274" s="265" t="s">
        <v>138</v>
      </c>
    </row>
    <row r="275" s="2" customFormat="1" ht="16.5" customHeight="1">
      <c r="A275" s="41"/>
      <c r="B275" s="42"/>
      <c r="C275" s="277" t="s">
        <v>367</v>
      </c>
      <c r="D275" s="277" t="s">
        <v>220</v>
      </c>
      <c r="E275" s="278" t="s">
        <v>368</v>
      </c>
      <c r="F275" s="279" t="s">
        <v>369</v>
      </c>
      <c r="G275" s="280" t="s">
        <v>251</v>
      </c>
      <c r="H275" s="281">
        <v>2</v>
      </c>
      <c r="I275" s="282"/>
      <c r="J275" s="283">
        <f>ROUND(I275*H275,2)</f>
        <v>0</v>
      </c>
      <c r="K275" s="279" t="s">
        <v>144</v>
      </c>
      <c r="L275" s="284"/>
      <c r="M275" s="285" t="s">
        <v>19</v>
      </c>
      <c r="N275" s="286" t="s">
        <v>41</v>
      </c>
      <c r="O275" s="87"/>
      <c r="P275" s="224">
        <f>O275*H275</f>
        <v>0</v>
      </c>
      <c r="Q275" s="224">
        <v>0.056300000000000003</v>
      </c>
      <c r="R275" s="224">
        <f>Q275*H275</f>
        <v>0.11260000000000001</v>
      </c>
      <c r="S275" s="224">
        <v>0</v>
      </c>
      <c r="T275" s="225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6" t="s">
        <v>197</v>
      </c>
      <c r="AT275" s="226" t="s">
        <v>220</v>
      </c>
      <c r="AU275" s="226" t="s">
        <v>79</v>
      </c>
      <c r="AY275" s="20" t="s">
        <v>138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20" t="s">
        <v>77</v>
      </c>
      <c r="BK275" s="227">
        <f>ROUND(I275*H275,2)</f>
        <v>0</v>
      </c>
      <c r="BL275" s="20" t="s">
        <v>145</v>
      </c>
      <c r="BM275" s="226" t="s">
        <v>370</v>
      </c>
    </row>
    <row r="276" s="12" customFormat="1" ht="22.8" customHeight="1">
      <c r="A276" s="12"/>
      <c r="B276" s="199"/>
      <c r="C276" s="200"/>
      <c r="D276" s="201" t="s">
        <v>69</v>
      </c>
      <c r="E276" s="213" t="s">
        <v>202</v>
      </c>
      <c r="F276" s="213" t="s">
        <v>371</v>
      </c>
      <c r="G276" s="200"/>
      <c r="H276" s="200"/>
      <c r="I276" s="203"/>
      <c r="J276" s="214">
        <f>BK276</f>
        <v>0</v>
      </c>
      <c r="K276" s="200"/>
      <c r="L276" s="205"/>
      <c r="M276" s="206"/>
      <c r="N276" s="207"/>
      <c r="O276" s="207"/>
      <c r="P276" s="208">
        <f>SUM(P277:P280)</f>
        <v>0</v>
      </c>
      <c r="Q276" s="207"/>
      <c r="R276" s="208">
        <f>SUM(R277:R280)</f>
        <v>0</v>
      </c>
      <c r="S276" s="207"/>
      <c r="T276" s="209">
        <f>SUM(T277:T280)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0" t="s">
        <v>77</v>
      </c>
      <c r="AT276" s="211" t="s">
        <v>69</v>
      </c>
      <c r="AU276" s="211" t="s">
        <v>77</v>
      </c>
      <c r="AY276" s="210" t="s">
        <v>138</v>
      </c>
      <c r="BK276" s="212">
        <f>SUM(BK277:BK280)</f>
        <v>0</v>
      </c>
    </row>
    <row r="277" s="2" customFormat="1" ht="16.5" customHeight="1">
      <c r="A277" s="41"/>
      <c r="B277" s="42"/>
      <c r="C277" s="215" t="s">
        <v>372</v>
      </c>
      <c r="D277" s="215" t="s">
        <v>140</v>
      </c>
      <c r="E277" s="216" t="s">
        <v>373</v>
      </c>
      <c r="F277" s="217" t="s">
        <v>374</v>
      </c>
      <c r="G277" s="218" t="s">
        <v>251</v>
      </c>
      <c r="H277" s="219">
        <v>3</v>
      </c>
      <c r="I277" s="220"/>
      <c r="J277" s="221">
        <f>ROUND(I277*H277,2)</f>
        <v>0</v>
      </c>
      <c r="K277" s="217" t="s">
        <v>19</v>
      </c>
      <c r="L277" s="47"/>
      <c r="M277" s="222" t="s">
        <v>19</v>
      </c>
      <c r="N277" s="223" t="s">
        <v>41</v>
      </c>
      <c r="O277" s="87"/>
      <c r="P277" s="224">
        <f>O277*H277</f>
        <v>0</v>
      </c>
      <c r="Q277" s="224">
        <v>0</v>
      </c>
      <c r="R277" s="224">
        <f>Q277*H277</f>
        <v>0</v>
      </c>
      <c r="S277" s="224">
        <v>0</v>
      </c>
      <c r="T277" s="225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26" t="s">
        <v>145</v>
      </c>
      <c r="AT277" s="226" t="s">
        <v>140</v>
      </c>
      <c r="AU277" s="226" t="s">
        <v>79</v>
      </c>
      <c r="AY277" s="20" t="s">
        <v>138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20" t="s">
        <v>77</v>
      </c>
      <c r="BK277" s="227">
        <f>ROUND(I277*H277,2)</f>
        <v>0</v>
      </c>
      <c r="BL277" s="20" t="s">
        <v>145</v>
      </c>
      <c r="BM277" s="226" t="s">
        <v>375</v>
      </c>
    </row>
    <row r="278" s="2" customFormat="1">
      <c r="A278" s="41"/>
      <c r="B278" s="42"/>
      <c r="C278" s="43"/>
      <c r="D278" s="235" t="s">
        <v>376</v>
      </c>
      <c r="E278" s="43"/>
      <c r="F278" s="287" t="s">
        <v>377</v>
      </c>
      <c r="G278" s="43"/>
      <c r="H278" s="43"/>
      <c r="I278" s="230"/>
      <c r="J278" s="43"/>
      <c r="K278" s="43"/>
      <c r="L278" s="47"/>
      <c r="M278" s="231"/>
      <c r="N278" s="232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376</v>
      </c>
      <c r="AU278" s="20" t="s">
        <v>79</v>
      </c>
    </row>
    <row r="279" s="14" customFormat="1">
      <c r="A279" s="14"/>
      <c r="B279" s="244"/>
      <c r="C279" s="245"/>
      <c r="D279" s="235" t="s">
        <v>149</v>
      </c>
      <c r="E279" s="246" t="s">
        <v>19</v>
      </c>
      <c r="F279" s="247" t="s">
        <v>378</v>
      </c>
      <c r="G279" s="245"/>
      <c r="H279" s="248">
        <v>3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149</v>
      </c>
      <c r="AU279" s="254" t="s">
        <v>79</v>
      </c>
      <c r="AV279" s="14" t="s">
        <v>79</v>
      </c>
      <c r="AW279" s="14" t="s">
        <v>32</v>
      </c>
      <c r="AX279" s="14" t="s">
        <v>70</v>
      </c>
      <c r="AY279" s="254" t="s">
        <v>138</v>
      </c>
    </row>
    <row r="280" s="15" customFormat="1">
      <c r="A280" s="15"/>
      <c r="B280" s="255"/>
      <c r="C280" s="256"/>
      <c r="D280" s="235" t="s">
        <v>149</v>
      </c>
      <c r="E280" s="257" t="s">
        <v>19</v>
      </c>
      <c r="F280" s="258" t="s">
        <v>152</v>
      </c>
      <c r="G280" s="256"/>
      <c r="H280" s="259">
        <v>3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5" t="s">
        <v>149</v>
      </c>
      <c r="AU280" s="265" t="s">
        <v>79</v>
      </c>
      <c r="AV280" s="15" t="s">
        <v>145</v>
      </c>
      <c r="AW280" s="15" t="s">
        <v>32</v>
      </c>
      <c r="AX280" s="15" t="s">
        <v>77</v>
      </c>
      <c r="AY280" s="265" t="s">
        <v>138</v>
      </c>
    </row>
    <row r="281" s="12" customFormat="1" ht="22.8" customHeight="1">
      <c r="A281" s="12"/>
      <c r="B281" s="199"/>
      <c r="C281" s="200"/>
      <c r="D281" s="201" t="s">
        <v>69</v>
      </c>
      <c r="E281" s="213" t="s">
        <v>379</v>
      </c>
      <c r="F281" s="213" t="s">
        <v>380</v>
      </c>
      <c r="G281" s="200"/>
      <c r="H281" s="200"/>
      <c r="I281" s="203"/>
      <c r="J281" s="214">
        <f>BK281</f>
        <v>0</v>
      </c>
      <c r="K281" s="200"/>
      <c r="L281" s="205"/>
      <c r="M281" s="206"/>
      <c r="N281" s="207"/>
      <c r="O281" s="207"/>
      <c r="P281" s="208">
        <f>SUM(P282:P302)</f>
        <v>0</v>
      </c>
      <c r="Q281" s="207"/>
      <c r="R281" s="208">
        <f>SUM(R282:R302)</f>
        <v>0</v>
      </c>
      <c r="S281" s="207"/>
      <c r="T281" s="209">
        <f>SUM(T282:T302)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0" t="s">
        <v>77</v>
      </c>
      <c r="AT281" s="211" t="s">
        <v>69</v>
      </c>
      <c r="AU281" s="211" t="s">
        <v>77</v>
      </c>
      <c r="AY281" s="210" t="s">
        <v>138</v>
      </c>
      <c r="BK281" s="212">
        <f>SUM(BK282:BK302)</f>
        <v>0</v>
      </c>
    </row>
    <row r="282" s="2" customFormat="1" ht="24.15" customHeight="1">
      <c r="A282" s="41"/>
      <c r="B282" s="42"/>
      <c r="C282" s="215" t="s">
        <v>381</v>
      </c>
      <c r="D282" s="215" t="s">
        <v>140</v>
      </c>
      <c r="E282" s="216" t="s">
        <v>382</v>
      </c>
      <c r="F282" s="217" t="s">
        <v>383</v>
      </c>
      <c r="G282" s="218" t="s">
        <v>205</v>
      </c>
      <c r="H282" s="219">
        <v>7.1660000000000004</v>
      </c>
      <c r="I282" s="220"/>
      <c r="J282" s="221">
        <f>ROUND(I282*H282,2)</f>
        <v>0</v>
      </c>
      <c r="K282" s="217" t="s">
        <v>144</v>
      </c>
      <c r="L282" s="47"/>
      <c r="M282" s="222" t="s">
        <v>19</v>
      </c>
      <c r="N282" s="223" t="s">
        <v>41</v>
      </c>
      <c r="O282" s="87"/>
      <c r="P282" s="224">
        <f>O282*H282</f>
        <v>0</v>
      </c>
      <c r="Q282" s="224">
        <v>0</v>
      </c>
      <c r="R282" s="224">
        <f>Q282*H282</f>
        <v>0</v>
      </c>
      <c r="S282" s="224">
        <v>0</v>
      </c>
      <c r="T282" s="225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6" t="s">
        <v>145</v>
      </c>
      <c r="AT282" s="226" t="s">
        <v>140</v>
      </c>
      <c r="AU282" s="226" t="s">
        <v>79</v>
      </c>
      <c r="AY282" s="20" t="s">
        <v>138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20" t="s">
        <v>77</v>
      </c>
      <c r="BK282" s="227">
        <f>ROUND(I282*H282,2)</f>
        <v>0</v>
      </c>
      <c r="BL282" s="20" t="s">
        <v>145</v>
      </c>
      <c r="BM282" s="226" t="s">
        <v>384</v>
      </c>
    </row>
    <row r="283" s="2" customFormat="1">
      <c r="A283" s="41"/>
      <c r="B283" s="42"/>
      <c r="C283" s="43"/>
      <c r="D283" s="228" t="s">
        <v>147</v>
      </c>
      <c r="E283" s="43"/>
      <c r="F283" s="229" t="s">
        <v>385</v>
      </c>
      <c r="G283" s="43"/>
      <c r="H283" s="43"/>
      <c r="I283" s="230"/>
      <c r="J283" s="43"/>
      <c r="K283" s="43"/>
      <c r="L283" s="47"/>
      <c r="M283" s="231"/>
      <c r="N283" s="232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147</v>
      </c>
      <c r="AU283" s="20" t="s">
        <v>79</v>
      </c>
    </row>
    <row r="284" s="13" customFormat="1">
      <c r="A284" s="13"/>
      <c r="B284" s="233"/>
      <c r="C284" s="234"/>
      <c r="D284" s="235" t="s">
        <v>149</v>
      </c>
      <c r="E284" s="236" t="s">
        <v>19</v>
      </c>
      <c r="F284" s="237" t="s">
        <v>386</v>
      </c>
      <c r="G284" s="234"/>
      <c r="H284" s="236" t="s">
        <v>19</v>
      </c>
      <c r="I284" s="238"/>
      <c r="J284" s="234"/>
      <c r="K284" s="234"/>
      <c r="L284" s="239"/>
      <c r="M284" s="240"/>
      <c r="N284" s="241"/>
      <c r="O284" s="241"/>
      <c r="P284" s="241"/>
      <c r="Q284" s="241"/>
      <c r="R284" s="241"/>
      <c r="S284" s="241"/>
      <c r="T284" s="24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3" t="s">
        <v>149</v>
      </c>
      <c r="AU284" s="243" t="s">
        <v>79</v>
      </c>
      <c r="AV284" s="13" t="s">
        <v>77</v>
      </c>
      <c r="AW284" s="13" t="s">
        <v>32</v>
      </c>
      <c r="AX284" s="13" t="s">
        <v>70</v>
      </c>
      <c r="AY284" s="243" t="s">
        <v>138</v>
      </c>
    </row>
    <row r="285" s="14" customFormat="1">
      <c r="A285" s="14"/>
      <c r="B285" s="244"/>
      <c r="C285" s="245"/>
      <c r="D285" s="235" t="s">
        <v>149</v>
      </c>
      <c r="E285" s="246" t="s">
        <v>19</v>
      </c>
      <c r="F285" s="247" t="s">
        <v>387</v>
      </c>
      <c r="G285" s="245"/>
      <c r="H285" s="248">
        <v>3.9020000000000001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149</v>
      </c>
      <c r="AU285" s="254" t="s">
        <v>79</v>
      </c>
      <c r="AV285" s="14" t="s">
        <v>79</v>
      </c>
      <c r="AW285" s="14" t="s">
        <v>32</v>
      </c>
      <c r="AX285" s="14" t="s">
        <v>70</v>
      </c>
      <c r="AY285" s="254" t="s">
        <v>138</v>
      </c>
    </row>
    <row r="286" s="14" customFormat="1">
      <c r="A286" s="14"/>
      <c r="B286" s="244"/>
      <c r="C286" s="245"/>
      <c r="D286" s="235" t="s">
        <v>149</v>
      </c>
      <c r="E286" s="246" t="s">
        <v>19</v>
      </c>
      <c r="F286" s="247" t="s">
        <v>388</v>
      </c>
      <c r="G286" s="245"/>
      <c r="H286" s="248">
        <v>3.2639999999999998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149</v>
      </c>
      <c r="AU286" s="254" t="s">
        <v>79</v>
      </c>
      <c r="AV286" s="14" t="s">
        <v>79</v>
      </c>
      <c r="AW286" s="14" t="s">
        <v>32</v>
      </c>
      <c r="AX286" s="14" t="s">
        <v>70</v>
      </c>
      <c r="AY286" s="254" t="s">
        <v>138</v>
      </c>
    </row>
    <row r="287" s="15" customFormat="1">
      <c r="A287" s="15"/>
      <c r="B287" s="255"/>
      <c r="C287" s="256"/>
      <c r="D287" s="235" t="s">
        <v>149</v>
      </c>
      <c r="E287" s="257" t="s">
        <v>19</v>
      </c>
      <c r="F287" s="258" t="s">
        <v>152</v>
      </c>
      <c r="G287" s="256"/>
      <c r="H287" s="259">
        <v>7.1660000000000004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5" t="s">
        <v>149</v>
      </c>
      <c r="AU287" s="265" t="s">
        <v>79</v>
      </c>
      <c r="AV287" s="15" t="s">
        <v>145</v>
      </c>
      <c r="AW287" s="15" t="s">
        <v>32</v>
      </c>
      <c r="AX287" s="15" t="s">
        <v>77</v>
      </c>
      <c r="AY287" s="265" t="s">
        <v>138</v>
      </c>
    </row>
    <row r="288" s="2" customFormat="1" ht="24.15" customHeight="1">
      <c r="A288" s="41"/>
      <c r="B288" s="42"/>
      <c r="C288" s="215" t="s">
        <v>389</v>
      </c>
      <c r="D288" s="215" t="s">
        <v>140</v>
      </c>
      <c r="E288" s="216" t="s">
        <v>390</v>
      </c>
      <c r="F288" s="217" t="s">
        <v>391</v>
      </c>
      <c r="G288" s="218" t="s">
        <v>205</v>
      </c>
      <c r="H288" s="219">
        <v>42.996000000000002</v>
      </c>
      <c r="I288" s="220"/>
      <c r="J288" s="221">
        <f>ROUND(I288*H288,2)</f>
        <v>0</v>
      </c>
      <c r="K288" s="217" t="s">
        <v>144</v>
      </c>
      <c r="L288" s="47"/>
      <c r="M288" s="222" t="s">
        <v>19</v>
      </c>
      <c r="N288" s="223" t="s">
        <v>41</v>
      </c>
      <c r="O288" s="87"/>
      <c r="P288" s="224">
        <f>O288*H288</f>
        <v>0</v>
      </c>
      <c r="Q288" s="224">
        <v>0</v>
      </c>
      <c r="R288" s="224">
        <f>Q288*H288</f>
        <v>0</v>
      </c>
      <c r="S288" s="224">
        <v>0</v>
      </c>
      <c r="T288" s="225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26" t="s">
        <v>145</v>
      </c>
      <c r="AT288" s="226" t="s">
        <v>140</v>
      </c>
      <c r="AU288" s="226" t="s">
        <v>79</v>
      </c>
      <c r="AY288" s="20" t="s">
        <v>138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20" t="s">
        <v>77</v>
      </c>
      <c r="BK288" s="227">
        <f>ROUND(I288*H288,2)</f>
        <v>0</v>
      </c>
      <c r="BL288" s="20" t="s">
        <v>145</v>
      </c>
      <c r="BM288" s="226" t="s">
        <v>392</v>
      </c>
    </row>
    <row r="289" s="2" customFormat="1">
      <c r="A289" s="41"/>
      <c r="B289" s="42"/>
      <c r="C289" s="43"/>
      <c r="D289" s="228" t="s">
        <v>147</v>
      </c>
      <c r="E289" s="43"/>
      <c r="F289" s="229" t="s">
        <v>393</v>
      </c>
      <c r="G289" s="43"/>
      <c r="H289" s="43"/>
      <c r="I289" s="230"/>
      <c r="J289" s="43"/>
      <c r="K289" s="43"/>
      <c r="L289" s="47"/>
      <c r="M289" s="231"/>
      <c r="N289" s="232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147</v>
      </c>
      <c r="AU289" s="20" t="s">
        <v>79</v>
      </c>
    </row>
    <row r="290" s="13" customFormat="1">
      <c r="A290" s="13"/>
      <c r="B290" s="233"/>
      <c r="C290" s="234"/>
      <c r="D290" s="235" t="s">
        <v>149</v>
      </c>
      <c r="E290" s="236" t="s">
        <v>19</v>
      </c>
      <c r="F290" s="237" t="s">
        <v>386</v>
      </c>
      <c r="G290" s="234"/>
      <c r="H290" s="236" t="s">
        <v>19</v>
      </c>
      <c r="I290" s="238"/>
      <c r="J290" s="234"/>
      <c r="K290" s="234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149</v>
      </c>
      <c r="AU290" s="243" t="s">
        <v>79</v>
      </c>
      <c r="AV290" s="13" t="s">
        <v>77</v>
      </c>
      <c r="AW290" s="13" t="s">
        <v>32</v>
      </c>
      <c r="AX290" s="13" t="s">
        <v>70</v>
      </c>
      <c r="AY290" s="243" t="s">
        <v>138</v>
      </c>
    </row>
    <row r="291" s="14" customFormat="1">
      <c r="A291" s="14"/>
      <c r="B291" s="244"/>
      <c r="C291" s="245"/>
      <c r="D291" s="235" t="s">
        <v>149</v>
      </c>
      <c r="E291" s="246" t="s">
        <v>19</v>
      </c>
      <c r="F291" s="247" t="s">
        <v>387</v>
      </c>
      <c r="G291" s="245"/>
      <c r="H291" s="248">
        <v>3.9020000000000001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149</v>
      </c>
      <c r="AU291" s="254" t="s">
        <v>79</v>
      </c>
      <c r="AV291" s="14" t="s">
        <v>79</v>
      </c>
      <c r="AW291" s="14" t="s">
        <v>32</v>
      </c>
      <c r="AX291" s="14" t="s">
        <v>70</v>
      </c>
      <c r="AY291" s="254" t="s">
        <v>138</v>
      </c>
    </row>
    <row r="292" s="14" customFormat="1">
      <c r="A292" s="14"/>
      <c r="B292" s="244"/>
      <c r="C292" s="245"/>
      <c r="D292" s="235" t="s">
        <v>149</v>
      </c>
      <c r="E292" s="246" t="s">
        <v>19</v>
      </c>
      <c r="F292" s="247" t="s">
        <v>388</v>
      </c>
      <c r="G292" s="245"/>
      <c r="H292" s="248">
        <v>3.2639999999999998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4" t="s">
        <v>149</v>
      </c>
      <c r="AU292" s="254" t="s">
        <v>79</v>
      </c>
      <c r="AV292" s="14" t="s">
        <v>79</v>
      </c>
      <c r="AW292" s="14" t="s">
        <v>32</v>
      </c>
      <c r="AX292" s="14" t="s">
        <v>70</v>
      </c>
      <c r="AY292" s="254" t="s">
        <v>138</v>
      </c>
    </row>
    <row r="293" s="15" customFormat="1">
      <c r="A293" s="15"/>
      <c r="B293" s="255"/>
      <c r="C293" s="256"/>
      <c r="D293" s="235" t="s">
        <v>149</v>
      </c>
      <c r="E293" s="257" t="s">
        <v>19</v>
      </c>
      <c r="F293" s="258" t="s">
        <v>152</v>
      </c>
      <c r="G293" s="256"/>
      <c r="H293" s="259">
        <v>7.1660000000000004</v>
      </c>
      <c r="I293" s="260"/>
      <c r="J293" s="256"/>
      <c r="K293" s="256"/>
      <c r="L293" s="261"/>
      <c r="M293" s="262"/>
      <c r="N293" s="263"/>
      <c r="O293" s="263"/>
      <c r="P293" s="263"/>
      <c r="Q293" s="263"/>
      <c r="R293" s="263"/>
      <c r="S293" s="263"/>
      <c r="T293" s="264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65" t="s">
        <v>149</v>
      </c>
      <c r="AU293" s="265" t="s">
        <v>79</v>
      </c>
      <c r="AV293" s="15" t="s">
        <v>145</v>
      </c>
      <c r="AW293" s="15" t="s">
        <v>32</v>
      </c>
      <c r="AX293" s="15" t="s">
        <v>77</v>
      </c>
      <c r="AY293" s="265" t="s">
        <v>138</v>
      </c>
    </row>
    <row r="294" s="14" customFormat="1">
      <c r="A294" s="14"/>
      <c r="B294" s="244"/>
      <c r="C294" s="245"/>
      <c r="D294" s="235" t="s">
        <v>149</v>
      </c>
      <c r="E294" s="245"/>
      <c r="F294" s="247" t="s">
        <v>394</v>
      </c>
      <c r="G294" s="245"/>
      <c r="H294" s="248">
        <v>42.996000000000002</v>
      </c>
      <c r="I294" s="249"/>
      <c r="J294" s="245"/>
      <c r="K294" s="245"/>
      <c r="L294" s="250"/>
      <c r="M294" s="251"/>
      <c r="N294" s="252"/>
      <c r="O294" s="252"/>
      <c r="P294" s="252"/>
      <c r="Q294" s="252"/>
      <c r="R294" s="252"/>
      <c r="S294" s="252"/>
      <c r="T294" s="25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4" t="s">
        <v>149</v>
      </c>
      <c r="AU294" s="254" t="s">
        <v>79</v>
      </c>
      <c r="AV294" s="14" t="s">
        <v>79</v>
      </c>
      <c r="AW294" s="14" t="s">
        <v>4</v>
      </c>
      <c r="AX294" s="14" t="s">
        <v>77</v>
      </c>
      <c r="AY294" s="254" t="s">
        <v>138</v>
      </c>
    </row>
    <row r="295" s="2" customFormat="1" ht="24.15" customHeight="1">
      <c r="A295" s="41"/>
      <c r="B295" s="42"/>
      <c r="C295" s="215" t="s">
        <v>395</v>
      </c>
      <c r="D295" s="215" t="s">
        <v>140</v>
      </c>
      <c r="E295" s="216" t="s">
        <v>396</v>
      </c>
      <c r="F295" s="217" t="s">
        <v>397</v>
      </c>
      <c r="G295" s="218" t="s">
        <v>205</v>
      </c>
      <c r="H295" s="219">
        <v>3.2639999999999998</v>
      </c>
      <c r="I295" s="220"/>
      <c r="J295" s="221">
        <f>ROUND(I295*H295,2)</f>
        <v>0</v>
      </c>
      <c r="K295" s="217" t="s">
        <v>144</v>
      </c>
      <c r="L295" s="47"/>
      <c r="M295" s="222" t="s">
        <v>19</v>
      </c>
      <c r="N295" s="223" t="s">
        <v>41</v>
      </c>
      <c r="O295" s="87"/>
      <c r="P295" s="224">
        <f>O295*H295</f>
        <v>0</v>
      </c>
      <c r="Q295" s="224">
        <v>0</v>
      </c>
      <c r="R295" s="224">
        <f>Q295*H295</f>
        <v>0</v>
      </c>
      <c r="S295" s="224">
        <v>0</v>
      </c>
      <c r="T295" s="225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145</v>
      </c>
      <c r="AT295" s="226" t="s">
        <v>140</v>
      </c>
      <c r="AU295" s="226" t="s">
        <v>79</v>
      </c>
      <c r="AY295" s="20" t="s">
        <v>138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77</v>
      </c>
      <c r="BK295" s="227">
        <f>ROUND(I295*H295,2)</f>
        <v>0</v>
      </c>
      <c r="BL295" s="20" t="s">
        <v>145</v>
      </c>
      <c r="BM295" s="226" t="s">
        <v>398</v>
      </c>
    </row>
    <row r="296" s="2" customFormat="1">
      <c r="A296" s="41"/>
      <c r="B296" s="42"/>
      <c r="C296" s="43"/>
      <c r="D296" s="228" t="s">
        <v>147</v>
      </c>
      <c r="E296" s="43"/>
      <c r="F296" s="229" t="s">
        <v>399</v>
      </c>
      <c r="G296" s="43"/>
      <c r="H296" s="43"/>
      <c r="I296" s="230"/>
      <c r="J296" s="43"/>
      <c r="K296" s="43"/>
      <c r="L296" s="47"/>
      <c r="M296" s="231"/>
      <c r="N296" s="232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147</v>
      </c>
      <c r="AU296" s="20" t="s">
        <v>79</v>
      </c>
    </row>
    <row r="297" s="14" customFormat="1">
      <c r="A297" s="14"/>
      <c r="B297" s="244"/>
      <c r="C297" s="245"/>
      <c r="D297" s="235" t="s">
        <v>149</v>
      </c>
      <c r="E297" s="246" t="s">
        <v>19</v>
      </c>
      <c r="F297" s="247" t="s">
        <v>388</v>
      </c>
      <c r="G297" s="245"/>
      <c r="H297" s="248">
        <v>3.2639999999999998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149</v>
      </c>
      <c r="AU297" s="254" t="s">
        <v>79</v>
      </c>
      <c r="AV297" s="14" t="s">
        <v>79</v>
      </c>
      <c r="AW297" s="14" t="s">
        <v>32</v>
      </c>
      <c r="AX297" s="14" t="s">
        <v>70</v>
      </c>
      <c r="AY297" s="254" t="s">
        <v>138</v>
      </c>
    </row>
    <row r="298" s="15" customFormat="1">
      <c r="A298" s="15"/>
      <c r="B298" s="255"/>
      <c r="C298" s="256"/>
      <c r="D298" s="235" t="s">
        <v>149</v>
      </c>
      <c r="E298" s="257" t="s">
        <v>19</v>
      </c>
      <c r="F298" s="258" t="s">
        <v>152</v>
      </c>
      <c r="G298" s="256"/>
      <c r="H298" s="259">
        <v>3.2639999999999998</v>
      </c>
      <c r="I298" s="260"/>
      <c r="J298" s="256"/>
      <c r="K298" s="256"/>
      <c r="L298" s="261"/>
      <c r="M298" s="262"/>
      <c r="N298" s="263"/>
      <c r="O298" s="263"/>
      <c r="P298" s="263"/>
      <c r="Q298" s="263"/>
      <c r="R298" s="263"/>
      <c r="S298" s="263"/>
      <c r="T298" s="264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5" t="s">
        <v>149</v>
      </c>
      <c r="AU298" s="265" t="s">
        <v>79</v>
      </c>
      <c r="AV298" s="15" t="s">
        <v>145</v>
      </c>
      <c r="AW298" s="15" t="s">
        <v>32</v>
      </c>
      <c r="AX298" s="15" t="s">
        <v>77</v>
      </c>
      <c r="AY298" s="265" t="s">
        <v>138</v>
      </c>
    </row>
    <row r="299" s="2" customFormat="1" ht="24.15" customHeight="1">
      <c r="A299" s="41"/>
      <c r="B299" s="42"/>
      <c r="C299" s="215" t="s">
        <v>400</v>
      </c>
      <c r="D299" s="215" t="s">
        <v>140</v>
      </c>
      <c r="E299" s="216" t="s">
        <v>401</v>
      </c>
      <c r="F299" s="217" t="s">
        <v>402</v>
      </c>
      <c r="G299" s="218" t="s">
        <v>205</v>
      </c>
      <c r="H299" s="219">
        <v>3.9020000000000001</v>
      </c>
      <c r="I299" s="220"/>
      <c r="J299" s="221">
        <f>ROUND(I299*H299,2)</f>
        <v>0</v>
      </c>
      <c r="K299" s="217" t="s">
        <v>144</v>
      </c>
      <c r="L299" s="47"/>
      <c r="M299" s="222" t="s">
        <v>19</v>
      </c>
      <c r="N299" s="223" t="s">
        <v>41</v>
      </c>
      <c r="O299" s="87"/>
      <c r="P299" s="224">
        <f>O299*H299</f>
        <v>0</v>
      </c>
      <c r="Q299" s="224">
        <v>0</v>
      </c>
      <c r="R299" s="224">
        <f>Q299*H299</f>
        <v>0</v>
      </c>
      <c r="S299" s="224">
        <v>0</v>
      </c>
      <c r="T299" s="225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6" t="s">
        <v>145</v>
      </c>
      <c r="AT299" s="226" t="s">
        <v>140</v>
      </c>
      <c r="AU299" s="226" t="s">
        <v>79</v>
      </c>
      <c r="AY299" s="20" t="s">
        <v>138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20" t="s">
        <v>77</v>
      </c>
      <c r="BK299" s="227">
        <f>ROUND(I299*H299,2)</f>
        <v>0</v>
      </c>
      <c r="BL299" s="20" t="s">
        <v>145</v>
      </c>
      <c r="BM299" s="226" t="s">
        <v>403</v>
      </c>
    </row>
    <row r="300" s="2" customFormat="1">
      <c r="A300" s="41"/>
      <c r="B300" s="42"/>
      <c r="C300" s="43"/>
      <c r="D300" s="228" t="s">
        <v>147</v>
      </c>
      <c r="E300" s="43"/>
      <c r="F300" s="229" t="s">
        <v>404</v>
      </c>
      <c r="G300" s="43"/>
      <c r="H300" s="43"/>
      <c r="I300" s="230"/>
      <c r="J300" s="43"/>
      <c r="K300" s="43"/>
      <c r="L300" s="47"/>
      <c r="M300" s="231"/>
      <c r="N300" s="232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147</v>
      </c>
      <c r="AU300" s="20" t="s">
        <v>79</v>
      </c>
    </row>
    <row r="301" s="14" customFormat="1">
      <c r="A301" s="14"/>
      <c r="B301" s="244"/>
      <c r="C301" s="245"/>
      <c r="D301" s="235" t="s">
        <v>149</v>
      </c>
      <c r="E301" s="246" t="s">
        <v>19</v>
      </c>
      <c r="F301" s="247" t="s">
        <v>387</v>
      </c>
      <c r="G301" s="245"/>
      <c r="H301" s="248">
        <v>3.9020000000000001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149</v>
      </c>
      <c r="AU301" s="254" t="s">
        <v>79</v>
      </c>
      <c r="AV301" s="14" t="s">
        <v>79</v>
      </c>
      <c r="AW301" s="14" t="s">
        <v>32</v>
      </c>
      <c r="AX301" s="14" t="s">
        <v>70</v>
      </c>
      <c r="AY301" s="254" t="s">
        <v>138</v>
      </c>
    </row>
    <row r="302" s="15" customFormat="1">
      <c r="A302" s="15"/>
      <c r="B302" s="255"/>
      <c r="C302" s="256"/>
      <c r="D302" s="235" t="s">
        <v>149</v>
      </c>
      <c r="E302" s="257" t="s">
        <v>19</v>
      </c>
      <c r="F302" s="258" t="s">
        <v>152</v>
      </c>
      <c r="G302" s="256"/>
      <c r="H302" s="259">
        <v>3.9020000000000001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5" t="s">
        <v>149</v>
      </c>
      <c r="AU302" s="265" t="s">
        <v>79</v>
      </c>
      <c r="AV302" s="15" t="s">
        <v>145</v>
      </c>
      <c r="AW302" s="15" t="s">
        <v>32</v>
      </c>
      <c r="AX302" s="15" t="s">
        <v>77</v>
      </c>
      <c r="AY302" s="265" t="s">
        <v>138</v>
      </c>
    </row>
    <row r="303" s="12" customFormat="1" ht="22.8" customHeight="1">
      <c r="A303" s="12"/>
      <c r="B303" s="199"/>
      <c r="C303" s="200"/>
      <c r="D303" s="201" t="s">
        <v>69</v>
      </c>
      <c r="E303" s="213" t="s">
        <v>405</v>
      </c>
      <c r="F303" s="213" t="s">
        <v>406</v>
      </c>
      <c r="G303" s="200"/>
      <c r="H303" s="200"/>
      <c r="I303" s="203"/>
      <c r="J303" s="214">
        <f>BK303</f>
        <v>0</v>
      </c>
      <c r="K303" s="200"/>
      <c r="L303" s="205"/>
      <c r="M303" s="206"/>
      <c r="N303" s="207"/>
      <c r="O303" s="207"/>
      <c r="P303" s="208">
        <f>SUM(P304:P307)</f>
        <v>0</v>
      </c>
      <c r="Q303" s="207"/>
      <c r="R303" s="208">
        <f>SUM(R304:R307)</f>
        <v>0</v>
      </c>
      <c r="S303" s="207"/>
      <c r="T303" s="209">
        <f>SUM(T304:T307)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10" t="s">
        <v>77</v>
      </c>
      <c r="AT303" s="211" t="s">
        <v>69</v>
      </c>
      <c r="AU303" s="211" t="s">
        <v>77</v>
      </c>
      <c r="AY303" s="210" t="s">
        <v>138</v>
      </c>
      <c r="BK303" s="212">
        <f>SUM(BK304:BK307)</f>
        <v>0</v>
      </c>
    </row>
    <row r="304" s="2" customFormat="1" ht="24.15" customHeight="1">
      <c r="A304" s="41"/>
      <c r="B304" s="42"/>
      <c r="C304" s="215" t="s">
        <v>407</v>
      </c>
      <c r="D304" s="215" t="s">
        <v>140</v>
      </c>
      <c r="E304" s="216" t="s">
        <v>408</v>
      </c>
      <c r="F304" s="217" t="s">
        <v>409</v>
      </c>
      <c r="G304" s="218" t="s">
        <v>205</v>
      </c>
      <c r="H304" s="219">
        <v>8.1039999999999992</v>
      </c>
      <c r="I304" s="220"/>
      <c r="J304" s="221">
        <f>ROUND(I304*H304,2)</f>
        <v>0</v>
      </c>
      <c r="K304" s="217" t="s">
        <v>144</v>
      </c>
      <c r="L304" s="47"/>
      <c r="M304" s="222" t="s">
        <v>19</v>
      </c>
      <c r="N304" s="223" t="s">
        <v>41</v>
      </c>
      <c r="O304" s="87"/>
      <c r="P304" s="224">
        <f>O304*H304</f>
        <v>0</v>
      </c>
      <c r="Q304" s="224">
        <v>0</v>
      </c>
      <c r="R304" s="224">
        <f>Q304*H304</f>
        <v>0</v>
      </c>
      <c r="S304" s="224">
        <v>0</v>
      </c>
      <c r="T304" s="225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26" t="s">
        <v>145</v>
      </c>
      <c r="AT304" s="226" t="s">
        <v>140</v>
      </c>
      <c r="AU304" s="226" t="s">
        <v>79</v>
      </c>
      <c r="AY304" s="20" t="s">
        <v>138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20" t="s">
        <v>77</v>
      </c>
      <c r="BK304" s="227">
        <f>ROUND(I304*H304,2)</f>
        <v>0</v>
      </c>
      <c r="BL304" s="20" t="s">
        <v>145</v>
      </c>
      <c r="BM304" s="226" t="s">
        <v>410</v>
      </c>
    </row>
    <row r="305" s="2" customFormat="1">
      <c r="A305" s="41"/>
      <c r="B305" s="42"/>
      <c r="C305" s="43"/>
      <c r="D305" s="228" t="s">
        <v>147</v>
      </c>
      <c r="E305" s="43"/>
      <c r="F305" s="229" t="s">
        <v>411</v>
      </c>
      <c r="G305" s="43"/>
      <c r="H305" s="43"/>
      <c r="I305" s="230"/>
      <c r="J305" s="43"/>
      <c r="K305" s="43"/>
      <c r="L305" s="47"/>
      <c r="M305" s="231"/>
      <c r="N305" s="232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147</v>
      </c>
      <c r="AU305" s="20" t="s">
        <v>79</v>
      </c>
    </row>
    <row r="306" s="2" customFormat="1" ht="24.15" customHeight="1">
      <c r="A306" s="41"/>
      <c r="B306" s="42"/>
      <c r="C306" s="215" t="s">
        <v>412</v>
      </c>
      <c r="D306" s="215" t="s">
        <v>140</v>
      </c>
      <c r="E306" s="216" t="s">
        <v>413</v>
      </c>
      <c r="F306" s="217" t="s">
        <v>414</v>
      </c>
      <c r="G306" s="218" t="s">
        <v>205</v>
      </c>
      <c r="H306" s="219">
        <v>8.1039999999999992</v>
      </c>
      <c r="I306" s="220"/>
      <c r="J306" s="221">
        <f>ROUND(I306*H306,2)</f>
        <v>0</v>
      </c>
      <c r="K306" s="217" t="s">
        <v>144</v>
      </c>
      <c r="L306" s="47"/>
      <c r="M306" s="222" t="s">
        <v>19</v>
      </c>
      <c r="N306" s="223" t="s">
        <v>41</v>
      </c>
      <c r="O306" s="87"/>
      <c r="P306" s="224">
        <f>O306*H306</f>
        <v>0</v>
      </c>
      <c r="Q306" s="224">
        <v>0</v>
      </c>
      <c r="R306" s="224">
        <f>Q306*H306</f>
        <v>0</v>
      </c>
      <c r="S306" s="224">
        <v>0</v>
      </c>
      <c r="T306" s="225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26" t="s">
        <v>145</v>
      </c>
      <c r="AT306" s="226" t="s">
        <v>140</v>
      </c>
      <c r="AU306" s="226" t="s">
        <v>79</v>
      </c>
      <c r="AY306" s="20" t="s">
        <v>138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20" t="s">
        <v>77</v>
      </c>
      <c r="BK306" s="227">
        <f>ROUND(I306*H306,2)</f>
        <v>0</v>
      </c>
      <c r="BL306" s="20" t="s">
        <v>145</v>
      </c>
      <c r="BM306" s="226" t="s">
        <v>415</v>
      </c>
    </row>
    <row r="307" s="2" customFormat="1">
      <c r="A307" s="41"/>
      <c r="B307" s="42"/>
      <c r="C307" s="43"/>
      <c r="D307" s="228" t="s">
        <v>147</v>
      </c>
      <c r="E307" s="43"/>
      <c r="F307" s="229" t="s">
        <v>416</v>
      </c>
      <c r="G307" s="43"/>
      <c r="H307" s="43"/>
      <c r="I307" s="230"/>
      <c r="J307" s="43"/>
      <c r="K307" s="43"/>
      <c r="L307" s="47"/>
      <c r="M307" s="288"/>
      <c r="N307" s="289"/>
      <c r="O307" s="290"/>
      <c r="P307" s="290"/>
      <c r="Q307" s="290"/>
      <c r="R307" s="290"/>
      <c r="S307" s="290"/>
      <c r="T307" s="29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147</v>
      </c>
      <c r="AU307" s="20" t="s">
        <v>79</v>
      </c>
    </row>
    <row r="308" s="2" customFormat="1" ht="6.96" customHeight="1">
      <c r="A308" s="41"/>
      <c r="B308" s="62"/>
      <c r="C308" s="63"/>
      <c r="D308" s="63"/>
      <c r="E308" s="63"/>
      <c r="F308" s="63"/>
      <c r="G308" s="63"/>
      <c r="H308" s="63"/>
      <c r="I308" s="63"/>
      <c r="J308" s="63"/>
      <c r="K308" s="63"/>
      <c r="L308" s="47"/>
      <c r="M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</row>
  </sheetData>
  <sheetProtection sheet="1" autoFilter="0" formatColumns="0" formatRows="0" objects="1" scenarios="1" spinCount="100000" saltValue="sv8O5P6JXMVoCApXW1ba9fvuedL0Abh+FbjcFrZUNkaI6i9wIePFo0FBUP+EYbOpe7G/Me6WKc3Uc8g+CKSh5w==" hashValue="LFc7tKNXKFvx0NIv6piC+3GKqDxzxxGDYBla2kkv2s/2N4gfjSd4pfrllwisoOBJvp6rQQUapaV8Mln1Bd/zFg==" algorithmName="SHA-512" password="CC51"/>
  <autoFilter ref="C92:K30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7" r:id="rId1" display="https://podminky.urs.cz/item/CS_URS_2025_01/119001405"/>
    <hyperlink ref="F102" r:id="rId2" display="https://podminky.urs.cz/item/CS_URS_2025_01/132254206"/>
    <hyperlink ref="F114" r:id="rId3" display="https://podminky.urs.cz/item/CS_URS_2025_01/139001101"/>
    <hyperlink ref="F120" r:id="rId4" display="https://podminky.urs.cz/item/CS_URS_2025_01/151811132"/>
    <hyperlink ref="F125" r:id="rId5" display="https://podminky.urs.cz/item/CS_URS_2025_01/151811232"/>
    <hyperlink ref="F127" r:id="rId6" display="https://podminky.urs.cz/item/CS_URS_2025_01/161151103"/>
    <hyperlink ref="F133" r:id="rId7" display="https://podminky.urs.cz/item/CS_URS_2025_01/162751114"/>
    <hyperlink ref="F146" r:id="rId8" display="https://podminky.urs.cz/item/CS_URS_2025_01/167151102"/>
    <hyperlink ref="F152" r:id="rId9" display="https://podminky.urs.cz/item/CS_URS_2025_01/171201231"/>
    <hyperlink ref="F165" r:id="rId10" display="https://podminky.urs.cz/item/CS_URS_2025_01/174101101"/>
    <hyperlink ref="F185" r:id="rId11" display="https://podminky.urs.cz/item/CS_URS_2025_01/175151101"/>
    <hyperlink ref="F192" r:id="rId12" display="https://podminky.urs.cz/item/CS_URS_2025_01/358325114"/>
    <hyperlink ref="F197" r:id="rId13" display="https://podminky.urs.cz/item/CS_URS_2025_01/451541111"/>
    <hyperlink ref="F201" r:id="rId14" display="https://podminky.urs.cz/item/CS_URS_2025_01/452112111"/>
    <hyperlink ref="F208" r:id="rId15" display="https://podminky.urs.cz/item/CS_URS_2025_01/452112122"/>
    <hyperlink ref="F215" r:id="rId16" display="https://podminky.urs.cz/item/CS_URS_2025_01/452311131"/>
    <hyperlink ref="F219" r:id="rId17" display="https://podminky.urs.cz/item/CS_URS_2025_01/452312131"/>
    <hyperlink ref="F223" r:id="rId18" display="https://podminky.urs.cz/item/CS_URS_2025_01/452351111"/>
    <hyperlink ref="F227" r:id="rId19" display="https://podminky.urs.cz/item/CS_URS_2025_01/452351112"/>
    <hyperlink ref="F230" r:id="rId20" display="https://podminky.urs.cz/item/CS_URS_2025_01/810391811"/>
    <hyperlink ref="F234" r:id="rId21" display="https://podminky.urs.cz/item/CS_URS_2025_01/831392121"/>
    <hyperlink ref="F239" r:id="rId22" display="https://podminky.urs.cz/item/CS_URS_2025_01/892421111"/>
    <hyperlink ref="F243" r:id="rId23" display="https://podminky.urs.cz/item/CS_URS_2025_01/892423122"/>
    <hyperlink ref="F247" r:id="rId24" display="https://podminky.urs.cz/item/CS_URS_2025_01/892442111"/>
    <hyperlink ref="F249" r:id="rId25" display="https://podminky.urs.cz/item/CS_URS_2025_01/894410102"/>
    <hyperlink ref="F263" r:id="rId26" display="https://podminky.urs.cz/item/CS_URS_2025_01/894410302"/>
    <hyperlink ref="F270" r:id="rId27" display="https://podminky.urs.cz/item/CS_URS_2025_01/899102211"/>
    <hyperlink ref="F272" r:id="rId28" display="https://podminky.urs.cz/item/CS_URS_2025_01/899104112"/>
    <hyperlink ref="F283" r:id="rId29" display="https://podminky.urs.cz/item/CS_URS_2025_01/997221561"/>
    <hyperlink ref="F289" r:id="rId30" display="https://podminky.urs.cz/item/CS_URS_2025_01/997221569"/>
    <hyperlink ref="F296" r:id="rId31" display="https://podminky.urs.cz/item/CS_URS_2025_01/997221861"/>
    <hyperlink ref="F300" r:id="rId32" display="https://podminky.urs.cz/item/CS_URS_2025_01/997221862"/>
    <hyperlink ref="F305" r:id="rId33" display="https://podminky.urs.cz/item/CS_URS_2025_01/998275101"/>
    <hyperlink ref="F307" r:id="rId34" display="https://podminky.urs.cz/item/CS_URS_2025_01/99827512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UHERSKÝ BROD, OPRAVA STOK UL. HRADIŠŤSKÁ, U SBORU, NERUDOVA, NAARDENSKÁ, SEICHERTOVA</v>
      </c>
      <c r="F7" s="145"/>
      <c r="G7" s="145"/>
      <c r="H7" s="145"/>
      <c r="L7" s="23"/>
    </row>
    <row r="8" s="1" customFormat="1" ht="12" customHeight="1">
      <c r="B8" s="23"/>
      <c r="D8" s="145" t="s">
        <v>107</v>
      </c>
      <c r="L8" s="23"/>
    </row>
    <row r="9" s="2" customFormat="1" ht="16.5" customHeight="1">
      <c r="A9" s="41"/>
      <c r="B9" s="47"/>
      <c r="C9" s="41"/>
      <c r="D9" s="41"/>
      <c r="E9" s="146" t="s">
        <v>108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417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20. 4. 2025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33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34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36</v>
      </c>
      <c r="E32" s="41"/>
      <c r="F32" s="41"/>
      <c r="G32" s="41"/>
      <c r="H32" s="41"/>
      <c r="I32" s="41"/>
      <c r="J32" s="156">
        <f>ROUND(J93,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38</v>
      </c>
      <c r="G34" s="41"/>
      <c r="H34" s="41"/>
      <c r="I34" s="157" t="s">
        <v>37</v>
      </c>
      <c r="J34" s="157" t="s">
        <v>39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40</v>
      </c>
      <c r="E35" s="145" t="s">
        <v>41</v>
      </c>
      <c r="F35" s="159">
        <f>ROUND((SUM(BE93:BE379)),  2)</f>
        <v>0</v>
      </c>
      <c r="G35" s="41"/>
      <c r="H35" s="41"/>
      <c r="I35" s="160">
        <v>0.20999999999999999</v>
      </c>
      <c r="J35" s="159">
        <f>ROUND(((SUM(BE93:BE379))*I35),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42</v>
      </c>
      <c r="F36" s="159">
        <f>ROUND((SUM(BF93:BF379)),  2)</f>
        <v>0</v>
      </c>
      <c r="G36" s="41"/>
      <c r="H36" s="41"/>
      <c r="I36" s="160">
        <v>0.12</v>
      </c>
      <c r="J36" s="159">
        <f>ROUND(((SUM(BF93:BF379))*I36),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43</v>
      </c>
      <c r="F37" s="159">
        <f>ROUND((SUM(BG93:BG379)),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44</v>
      </c>
      <c r="F38" s="159">
        <f>ROUND((SUM(BH93:BH379)),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45</v>
      </c>
      <c r="F39" s="159">
        <f>ROUND((SUM(BI93:BI379)),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46</v>
      </c>
      <c r="E41" s="163"/>
      <c r="F41" s="163"/>
      <c r="G41" s="164" t="s">
        <v>47</v>
      </c>
      <c r="H41" s="165" t="s">
        <v>48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26.25" customHeight="1">
      <c r="A50" s="41"/>
      <c r="B50" s="42"/>
      <c r="C50" s="43"/>
      <c r="D50" s="43"/>
      <c r="E50" s="172" t="str">
        <f>E7</f>
        <v>UHERSKÝ BROD, OPRAVA STOK UL. HRADIŠŤSKÁ, U SBORU, NERUDOVA, NAARDENSKÁ, SEICHERTOVA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001.002 - Stoka Cl, Cl6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Uherský Brod</v>
      </c>
      <c r="G56" s="43"/>
      <c r="H56" s="43"/>
      <c r="I56" s="35" t="s">
        <v>23</v>
      </c>
      <c r="J56" s="75" t="str">
        <f>IF(J14="","",J14)</f>
        <v>20. 4. 2025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31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33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112</v>
      </c>
      <c r="D61" s="174"/>
      <c r="E61" s="174"/>
      <c r="F61" s="174"/>
      <c r="G61" s="174"/>
      <c r="H61" s="174"/>
      <c r="I61" s="174"/>
      <c r="J61" s="175" t="s">
        <v>113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68</v>
      </c>
      <c r="D63" s="43"/>
      <c r="E63" s="43"/>
      <c r="F63" s="43"/>
      <c r="G63" s="43"/>
      <c r="H63" s="43"/>
      <c r="I63" s="43"/>
      <c r="J63" s="105">
        <f>J93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114</v>
      </c>
    </row>
    <row r="64" s="9" customFormat="1" ht="24.96" customHeight="1">
      <c r="A64" s="9"/>
      <c r="B64" s="177"/>
      <c r="C64" s="178"/>
      <c r="D64" s="179" t="s">
        <v>115</v>
      </c>
      <c r="E64" s="180"/>
      <c r="F64" s="180"/>
      <c r="G64" s="180"/>
      <c r="H64" s="180"/>
      <c r="I64" s="180"/>
      <c r="J64" s="181">
        <f>J94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116</v>
      </c>
      <c r="E65" s="185"/>
      <c r="F65" s="185"/>
      <c r="G65" s="185"/>
      <c r="H65" s="185"/>
      <c r="I65" s="185"/>
      <c r="J65" s="186">
        <f>J95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117</v>
      </c>
      <c r="E66" s="185"/>
      <c r="F66" s="185"/>
      <c r="G66" s="185"/>
      <c r="H66" s="185"/>
      <c r="I66" s="185"/>
      <c r="J66" s="186">
        <f>J210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118</v>
      </c>
      <c r="E67" s="185"/>
      <c r="F67" s="185"/>
      <c r="G67" s="185"/>
      <c r="H67" s="185"/>
      <c r="I67" s="185"/>
      <c r="J67" s="186">
        <f>J215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418</v>
      </c>
      <c r="E68" s="185"/>
      <c r="F68" s="185"/>
      <c r="G68" s="185"/>
      <c r="H68" s="185"/>
      <c r="I68" s="185"/>
      <c r="J68" s="186">
        <f>J258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120</v>
      </c>
      <c r="E69" s="185"/>
      <c r="F69" s="185"/>
      <c r="G69" s="185"/>
      <c r="H69" s="185"/>
      <c r="I69" s="185"/>
      <c r="J69" s="186">
        <f>J344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121</v>
      </c>
      <c r="E70" s="185"/>
      <c r="F70" s="185"/>
      <c r="G70" s="185"/>
      <c r="H70" s="185"/>
      <c r="I70" s="185"/>
      <c r="J70" s="186">
        <f>J353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122</v>
      </c>
      <c r="E71" s="185"/>
      <c r="F71" s="185"/>
      <c r="G71" s="185"/>
      <c r="H71" s="185"/>
      <c r="I71" s="185"/>
      <c r="J71" s="186">
        <f>J375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123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6.25" customHeight="1">
      <c r="A81" s="41"/>
      <c r="B81" s="42"/>
      <c r="C81" s="43"/>
      <c r="D81" s="43"/>
      <c r="E81" s="172" t="str">
        <f>E7</f>
        <v>UHERSKÝ BROD, OPRAVA STOK UL. HRADIŠŤSKÁ, U SBORU, NERUDOVA, NAARDENSKÁ, SEICHERTOVA</v>
      </c>
      <c r="F81" s="35"/>
      <c r="G81" s="35"/>
      <c r="H81" s="35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" customFormat="1" ht="12" customHeight="1">
      <c r="B82" s="24"/>
      <c r="C82" s="35" t="s">
        <v>107</v>
      </c>
      <c r="D82" s="25"/>
      <c r="E82" s="25"/>
      <c r="F82" s="25"/>
      <c r="G82" s="25"/>
      <c r="H82" s="25"/>
      <c r="I82" s="25"/>
      <c r="J82" s="25"/>
      <c r="K82" s="25"/>
      <c r="L82" s="23"/>
    </row>
    <row r="83" s="2" customFormat="1" ht="16.5" customHeight="1">
      <c r="A83" s="41"/>
      <c r="B83" s="42"/>
      <c r="C83" s="43"/>
      <c r="D83" s="43"/>
      <c r="E83" s="172" t="s">
        <v>108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109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E11</f>
        <v>001.002 - Stoka Cl, Cl6</v>
      </c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F14</f>
        <v>Uherský Brod</v>
      </c>
      <c r="G87" s="43"/>
      <c r="H87" s="43"/>
      <c r="I87" s="35" t="s">
        <v>23</v>
      </c>
      <c r="J87" s="75" t="str">
        <f>IF(J14="","",J14)</f>
        <v>20. 4. 2025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25</v>
      </c>
      <c r="D89" s="43"/>
      <c r="E89" s="43"/>
      <c r="F89" s="30" t="str">
        <f>E17</f>
        <v xml:space="preserve"> </v>
      </c>
      <c r="G89" s="43"/>
      <c r="H89" s="43"/>
      <c r="I89" s="35" t="s">
        <v>31</v>
      </c>
      <c r="J89" s="39" t="str">
        <f>E23</f>
        <v xml:space="preserve"> 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29</v>
      </c>
      <c r="D90" s="43"/>
      <c r="E90" s="43"/>
      <c r="F90" s="30" t="str">
        <f>IF(E20="","",E20)</f>
        <v>Vyplň údaj</v>
      </c>
      <c r="G90" s="43"/>
      <c r="H90" s="43"/>
      <c r="I90" s="35" t="s">
        <v>33</v>
      </c>
      <c r="J90" s="39" t="str">
        <f>E26</f>
        <v xml:space="preserve"> 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8"/>
      <c r="B92" s="189"/>
      <c r="C92" s="190" t="s">
        <v>124</v>
      </c>
      <c r="D92" s="191" t="s">
        <v>55</v>
      </c>
      <c r="E92" s="191" t="s">
        <v>51</v>
      </c>
      <c r="F92" s="191" t="s">
        <v>52</v>
      </c>
      <c r="G92" s="191" t="s">
        <v>125</v>
      </c>
      <c r="H92" s="191" t="s">
        <v>126</v>
      </c>
      <c r="I92" s="191" t="s">
        <v>127</v>
      </c>
      <c r="J92" s="191" t="s">
        <v>113</v>
      </c>
      <c r="K92" s="192" t="s">
        <v>128</v>
      </c>
      <c r="L92" s="193"/>
      <c r="M92" s="95" t="s">
        <v>19</v>
      </c>
      <c r="N92" s="96" t="s">
        <v>40</v>
      </c>
      <c r="O92" s="96" t="s">
        <v>129</v>
      </c>
      <c r="P92" s="96" t="s">
        <v>130</v>
      </c>
      <c r="Q92" s="96" t="s">
        <v>131</v>
      </c>
      <c r="R92" s="96" t="s">
        <v>132</v>
      </c>
      <c r="S92" s="96" t="s">
        <v>133</v>
      </c>
      <c r="T92" s="97" t="s">
        <v>134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1"/>
      <c r="B93" s="42"/>
      <c r="C93" s="102" t="s">
        <v>135</v>
      </c>
      <c r="D93" s="43"/>
      <c r="E93" s="43"/>
      <c r="F93" s="43"/>
      <c r="G93" s="43"/>
      <c r="H93" s="43"/>
      <c r="I93" s="43"/>
      <c r="J93" s="194">
        <f>BK93</f>
        <v>0</v>
      </c>
      <c r="K93" s="43"/>
      <c r="L93" s="47"/>
      <c r="M93" s="98"/>
      <c r="N93" s="195"/>
      <c r="O93" s="99"/>
      <c r="P93" s="196">
        <f>P94</f>
        <v>0</v>
      </c>
      <c r="Q93" s="99"/>
      <c r="R93" s="196">
        <f>R94</f>
        <v>45.521265339999999</v>
      </c>
      <c r="S93" s="99"/>
      <c r="T93" s="197">
        <f>T94</f>
        <v>99.8536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69</v>
      </c>
      <c r="AU93" s="20" t="s">
        <v>114</v>
      </c>
      <c r="BK93" s="198">
        <f>BK94</f>
        <v>0</v>
      </c>
    </row>
    <row r="94" s="12" customFormat="1" ht="25.92" customHeight="1">
      <c r="A94" s="12"/>
      <c r="B94" s="199"/>
      <c r="C94" s="200"/>
      <c r="D94" s="201" t="s">
        <v>69</v>
      </c>
      <c r="E94" s="202" t="s">
        <v>136</v>
      </c>
      <c r="F94" s="202" t="s">
        <v>137</v>
      </c>
      <c r="G94" s="200"/>
      <c r="H94" s="200"/>
      <c r="I94" s="203"/>
      <c r="J94" s="204">
        <f>BK94</f>
        <v>0</v>
      </c>
      <c r="K94" s="200"/>
      <c r="L94" s="205"/>
      <c r="M94" s="206"/>
      <c r="N94" s="207"/>
      <c r="O94" s="207"/>
      <c r="P94" s="208">
        <f>P95+P210+P215+P258+P344+P353+P375</f>
        <v>0</v>
      </c>
      <c r="Q94" s="207"/>
      <c r="R94" s="208">
        <f>R95+R210+R215+R258+R344+R353+R375</f>
        <v>45.521265339999999</v>
      </c>
      <c r="S94" s="207"/>
      <c r="T94" s="209">
        <f>T95+T210+T215+T258+T344+T353+T375</f>
        <v>99.8536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77</v>
      </c>
      <c r="AT94" s="211" t="s">
        <v>69</v>
      </c>
      <c r="AU94" s="211" t="s">
        <v>70</v>
      </c>
      <c r="AY94" s="210" t="s">
        <v>138</v>
      </c>
      <c r="BK94" s="212">
        <f>BK95+BK210+BK215+BK258+BK344+BK353+BK375</f>
        <v>0</v>
      </c>
    </row>
    <row r="95" s="12" customFormat="1" ht="22.8" customHeight="1">
      <c r="A95" s="12"/>
      <c r="B95" s="199"/>
      <c r="C95" s="200"/>
      <c r="D95" s="201" t="s">
        <v>69</v>
      </c>
      <c r="E95" s="213" t="s">
        <v>77</v>
      </c>
      <c r="F95" s="213" t="s">
        <v>139</v>
      </c>
      <c r="G95" s="200"/>
      <c r="H95" s="200"/>
      <c r="I95" s="203"/>
      <c r="J95" s="214">
        <f>BK95</f>
        <v>0</v>
      </c>
      <c r="K95" s="200"/>
      <c r="L95" s="205"/>
      <c r="M95" s="206"/>
      <c r="N95" s="207"/>
      <c r="O95" s="207"/>
      <c r="P95" s="208">
        <f>SUM(P96:P209)</f>
        <v>0</v>
      </c>
      <c r="Q95" s="207"/>
      <c r="R95" s="208">
        <f>SUM(R96:R209)</f>
        <v>3.5963576399999999</v>
      </c>
      <c r="S95" s="207"/>
      <c r="T95" s="209">
        <f>SUM(T96:T209)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77</v>
      </c>
      <c r="AT95" s="211" t="s">
        <v>69</v>
      </c>
      <c r="AU95" s="211" t="s">
        <v>77</v>
      </c>
      <c r="AY95" s="210" t="s">
        <v>138</v>
      </c>
      <c r="BK95" s="212">
        <f>SUM(BK96:BK209)</f>
        <v>0</v>
      </c>
    </row>
    <row r="96" s="2" customFormat="1" ht="49.05" customHeight="1">
      <c r="A96" s="41"/>
      <c r="B96" s="42"/>
      <c r="C96" s="215" t="s">
        <v>77</v>
      </c>
      <c r="D96" s="215" t="s">
        <v>140</v>
      </c>
      <c r="E96" s="216" t="s">
        <v>141</v>
      </c>
      <c r="F96" s="217" t="s">
        <v>142</v>
      </c>
      <c r="G96" s="218" t="s">
        <v>143</v>
      </c>
      <c r="H96" s="219">
        <v>76.599999999999994</v>
      </c>
      <c r="I96" s="220"/>
      <c r="J96" s="221">
        <f>ROUND(I96*H96,2)</f>
        <v>0</v>
      </c>
      <c r="K96" s="217" t="s">
        <v>144</v>
      </c>
      <c r="L96" s="47"/>
      <c r="M96" s="222" t="s">
        <v>19</v>
      </c>
      <c r="N96" s="223" t="s">
        <v>41</v>
      </c>
      <c r="O96" s="87"/>
      <c r="P96" s="224">
        <f>O96*H96</f>
        <v>0</v>
      </c>
      <c r="Q96" s="224">
        <v>0.036900000000000002</v>
      </c>
      <c r="R96" s="224">
        <f>Q96*H96</f>
        <v>2.8265400000000001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145</v>
      </c>
      <c r="AT96" s="226" t="s">
        <v>140</v>
      </c>
      <c r="AU96" s="226" t="s">
        <v>79</v>
      </c>
      <c r="AY96" s="20" t="s">
        <v>138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77</v>
      </c>
      <c r="BK96" s="227">
        <f>ROUND(I96*H96,2)</f>
        <v>0</v>
      </c>
      <c r="BL96" s="20" t="s">
        <v>145</v>
      </c>
      <c r="BM96" s="226" t="s">
        <v>419</v>
      </c>
    </row>
    <row r="97" s="2" customFormat="1">
      <c r="A97" s="41"/>
      <c r="B97" s="42"/>
      <c r="C97" s="43"/>
      <c r="D97" s="228" t="s">
        <v>147</v>
      </c>
      <c r="E97" s="43"/>
      <c r="F97" s="229" t="s">
        <v>148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147</v>
      </c>
      <c r="AU97" s="20" t="s">
        <v>79</v>
      </c>
    </row>
    <row r="98" s="13" customFormat="1">
      <c r="A98" s="13"/>
      <c r="B98" s="233"/>
      <c r="C98" s="234"/>
      <c r="D98" s="235" t="s">
        <v>149</v>
      </c>
      <c r="E98" s="236" t="s">
        <v>19</v>
      </c>
      <c r="F98" s="237" t="s">
        <v>420</v>
      </c>
      <c r="G98" s="234"/>
      <c r="H98" s="236" t="s">
        <v>19</v>
      </c>
      <c r="I98" s="238"/>
      <c r="J98" s="234"/>
      <c r="K98" s="234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149</v>
      </c>
      <c r="AU98" s="243" t="s">
        <v>79</v>
      </c>
      <c r="AV98" s="13" t="s">
        <v>77</v>
      </c>
      <c r="AW98" s="13" t="s">
        <v>32</v>
      </c>
      <c r="AX98" s="13" t="s">
        <v>70</v>
      </c>
      <c r="AY98" s="243" t="s">
        <v>138</v>
      </c>
    </row>
    <row r="99" s="14" customFormat="1">
      <c r="A99" s="14"/>
      <c r="B99" s="244"/>
      <c r="C99" s="245"/>
      <c r="D99" s="235" t="s">
        <v>149</v>
      </c>
      <c r="E99" s="246" t="s">
        <v>19</v>
      </c>
      <c r="F99" s="247" t="s">
        <v>421</v>
      </c>
      <c r="G99" s="245"/>
      <c r="H99" s="248">
        <v>35</v>
      </c>
      <c r="I99" s="249"/>
      <c r="J99" s="245"/>
      <c r="K99" s="245"/>
      <c r="L99" s="250"/>
      <c r="M99" s="251"/>
      <c r="N99" s="252"/>
      <c r="O99" s="252"/>
      <c r="P99" s="252"/>
      <c r="Q99" s="252"/>
      <c r="R99" s="252"/>
      <c r="S99" s="252"/>
      <c r="T99" s="25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4" t="s">
        <v>149</v>
      </c>
      <c r="AU99" s="254" t="s">
        <v>79</v>
      </c>
      <c r="AV99" s="14" t="s">
        <v>79</v>
      </c>
      <c r="AW99" s="14" t="s">
        <v>32</v>
      </c>
      <c r="AX99" s="14" t="s">
        <v>70</v>
      </c>
      <c r="AY99" s="254" t="s">
        <v>138</v>
      </c>
    </row>
    <row r="100" s="14" customFormat="1">
      <c r="A100" s="14"/>
      <c r="B100" s="244"/>
      <c r="C100" s="245"/>
      <c r="D100" s="235" t="s">
        <v>149</v>
      </c>
      <c r="E100" s="246" t="s">
        <v>19</v>
      </c>
      <c r="F100" s="247" t="s">
        <v>422</v>
      </c>
      <c r="G100" s="245"/>
      <c r="H100" s="248">
        <v>41.600000000000001</v>
      </c>
      <c r="I100" s="249"/>
      <c r="J100" s="245"/>
      <c r="K100" s="245"/>
      <c r="L100" s="250"/>
      <c r="M100" s="251"/>
      <c r="N100" s="252"/>
      <c r="O100" s="252"/>
      <c r="P100" s="252"/>
      <c r="Q100" s="252"/>
      <c r="R100" s="252"/>
      <c r="S100" s="252"/>
      <c r="T100" s="253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4" t="s">
        <v>149</v>
      </c>
      <c r="AU100" s="254" t="s">
        <v>79</v>
      </c>
      <c r="AV100" s="14" t="s">
        <v>79</v>
      </c>
      <c r="AW100" s="14" t="s">
        <v>32</v>
      </c>
      <c r="AX100" s="14" t="s">
        <v>70</v>
      </c>
      <c r="AY100" s="254" t="s">
        <v>138</v>
      </c>
    </row>
    <row r="101" s="15" customFormat="1">
      <c r="A101" s="15"/>
      <c r="B101" s="255"/>
      <c r="C101" s="256"/>
      <c r="D101" s="235" t="s">
        <v>149</v>
      </c>
      <c r="E101" s="257" t="s">
        <v>19</v>
      </c>
      <c r="F101" s="258" t="s">
        <v>152</v>
      </c>
      <c r="G101" s="256"/>
      <c r="H101" s="259">
        <v>76.599999999999994</v>
      </c>
      <c r="I101" s="260"/>
      <c r="J101" s="256"/>
      <c r="K101" s="256"/>
      <c r="L101" s="261"/>
      <c r="M101" s="262"/>
      <c r="N101" s="263"/>
      <c r="O101" s="263"/>
      <c r="P101" s="263"/>
      <c r="Q101" s="263"/>
      <c r="R101" s="263"/>
      <c r="S101" s="263"/>
      <c r="T101" s="264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65" t="s">
        <v>149</v>
      </c>
      <c r="AU101" s="265" t="s">
        <v>79</v>
      </c>
      <c r="AV101" s="15" t="s">
        <v>145</v>
      </c>
      <c r="AW101" s="15" t="s">
        <v>32</v>
      </c>
      <c r="AX101" s="15" t="s">
        <v>77</v>
      </c>
      <c r="AY101" s="265" t="s">
        <v>138</v>
      </c>
    </row>
    <row r="102" s="2" customFormat="1" ht="49.05" customHeight="1">
      <c r="A102" s="41"/>
      <c r="B102" s="42"/>
      <c r="C102" s="215" t="s">
        <v>79</v>
      </c>
      <c r="D102" s="215" t="s">
        <v>140</v>
      </c>
      <c r="E102" s="216" t="s">
        <v>423</v>
      </c>
      <c r="F102" s="217" t="s">
        <v>424</v>
      </c>
      <c r="G102" s="218" t="s">
        <v>143</v>
      </c>
      <c r="H102" s="219">
        <v>6.4000000000000004</v>
      </c>
      <c r="I102" s="220"/>
      <c r="J102" s="221">
        <f>ROUND(I102*H102,2)</f>
        <v>0</v>
      </c>
      <c r="K102" s="217" t="s">
        <v>144</v>
      </c>
      <c r="L102" s="47"/>
      <c r="M102" s="222" t="s">
        <v>19</v>
      </c>
      <c r="N102" s="223" t="s">
        <v>41</v>
      </c>
      <c r="O102" s="87"/>
      <c r="P102" s="224">
        <f>O102*H102</f>
        <v>0</v>
      </c>
      <c r="Q102" s="224">
        <v>0.036900000000000002</v>
      </c>
      <c r="R102" s="224">
        <f>Q102*H102</f>
        <v>0.23616000000000004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145</v>
      </c>
      <c r="AT102" s="226" t="s">
        <v>140</v>
      </c>
      <c r="AU102" s="226" t="s">
        <v>79</v>
      </c>
      <c r="AY102" s="20" t="s">
        <v>138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77</v>
      </c>
      <c r="BK102" s="227">
        <f>ROUND(I102*H102,2)</f>
        <v>0</v>
      </c>
      <c r="BL102" s="20" t="s">
        <v>145</v>
      </c>
      <c r="BM102" s="226" t="s">
        <v>425</v>
      </c>
    </row>
    <row r="103" s="2" customFormat="1">
      <c r="A103" s="41"/>
      <c r="B103" s="42"/>
      <c r="C103" s="43"/>
      <c r="D103" s="228" t="s">
        <v>147</v>
      </c>
      <c r="E103" s="43"/>
      <c r="F103" s="229" t="s">
        <v>426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147</v>
      </c>
      <c r="AU103" s="20" t="s">
        <v>79</v>
      </c>
    </row>
    <row r="104" s="13" customFormat="1">
      <c r="A104" s="13"/>
      <c r="B104" s="233"/>
      <c r="C104" s="234"/>
      <c r="D104" s="235" t="s">
        <v>149</v>
      </c>
      <c r="E104" s="236" t="s">
        <v>19</v>
      </c>
      <c r="F104" s="237" t="s">
        <v>420</v>
      </c>
      <c r="G104" s="234"/>
      <c r="H104" s="236" t="s">
        <v>19</v>
      </c>
      <c r="I104" s="238"/>
      <c r="J104" s="234"/>
      <c r="K104" s="234"/>
      <c r="L104" s="239"/>
      <c r="M104" s="240"/>
      <c r="N104" s="241"/>
      <c r="O104" s="241"/>
      <c r="P104" s="241"/>
      <c r="Q104" s="241"/>
      <c r="R104" s="241"/>
      <c r="S104" s="241"/>
      <c r="T104" s="24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3" t="s">
        <v>149</v>
      </c>
      <c r="AU104" s="243" t="s">
        <v>79</v>
      </c>
      <c r="AV104" s="13" t="s">
        <v>77</v>
      </c>
      <c r="AW104" s="13" t="s">
        <v>32</v>
      </c>
      <c r="AX104" s="13" t="s">
        <v>70</v>
      </c>
      <c r="AY104" s="243" t="s">
        <v>138</v>
      </c>
    </row>
    <row r="105" s="14" customFormat="1">
      <c r="A105" s="14"/>
      <c r="B105" s="244"/>
      <c r="C105" s="245"/>
      <c r="D105" s="235" t="s">
        <v>149</v>
      </c>
      <c r="E105" s="246" t="s">
        <v>19</v>
      </c>
      <c r="F105" s="247" t="s">
        <v>427</v>
      </c>
      <c r="G105" s="245"/>
      <c r="H105" s="248">
        <v>6.4000000000000004</v>
      </c>
      <c r="I105" s="249"/>
      <c r="J105" s="245"/>
      <c r="K105" s="245"/>
      <c r="L105" s="250"/>
      <c r="M105" s="251"/>
      <c r="N105" s="252"/>
      <c r="O105" s="252"/>
      <c r="P105" s="252"/>
      <c r="Q105" s="252"/>
      <c r="R105" s="252"/>
      <c r="S105" s="252"/>
      <c r="T105" s="25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4" t="s">
        <v>149</v>
      </c>
      <c r="AU105" s="254" t="s">
        <v>79</v>
      </c>
      <c r="AV105" s="14" t="s">
        <v>79</v>
      </c>
      <c r="AW105" s="14" t="s">
        <v>32</v>
      </c>
      <c r="AX105" s="14" t="s">
        <v>70</v>
      </c>
      <c r="AY105" s="254" t="s">
        <v>138</v>
      </c>
    </row>
    <row r="106" s="15" customFormat="1">
      <c r="A106" s="15"/>
      <c r="B106" s="255"/>
      <c r="C106" s="256"/>
      <c r="D106" s="235" t="s">
        <v>149</v>
      </c>
      <c r="E106" s="257" t="s">
        <v>19</v>
      </c>
      <c r="F106" s="258" t="s">
        <v>152</v>
      </c>
      <c r="G106" s="256"/>
      <c r="H106" s="259">
        <v>6.4000000000000004</v>
      </c>
      <c r="I106" s="260"/>
      <c r="J106" s="256"/>
      <c r="K106" s="256"/>
      <c r="L106" s="261"/>
      <c r="M106" s="262"/>
      <c r="N106" s="263"/>
      <c r="O106" s="263"/>
      <c r="P106" s="263"/>
      <c r="Q106" s="263"/>
      <c r="R106" s="263"/>
      <c r="S106" s="263"/>
      <c r="T106" s="264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5" t="s">
        <v>149</v>
      </c>
      <c r="AU106" s="265" t="s">
        <v>79</v>
      </c>
      <c r="AV106" s="15" t="s">
        <v>145</v>
      </c>
      <c r="AW106" s="15" t="s">
        <v>32</v>
      </c>
      <c r="AX106" s="15" t="s">
        <v>77</v>
      </c>
      <c r="AY106" s="265" t="s">
        <v>138</v>
      </c>
    </row>
    <row r="107" s="2" customFormat="1" ht="24.15" customHeight="1">
      <c r="A107" s="41"/>
      <c r="B107" s="42"/>
      <c r="C107" s="215" t="s">
        <v>161</v>
      </c>
      <c r="D107" s="215" t="s">
        <v>140</v>
      </c>
      <c r="E107" s="216" t="s">
        <v>153</v>
      </c>
      <c r="F107" s="217" t="s">
        <v>154</v>
      </c>
      <c r="G107" s="218" t="s">
        <v>155</v>
      </c>
      <c r="H107" s="219">
        <v>514.15099999999995</v>
      </c>
      <c r="I107" s="220"/>
      <c r="J107" s="221">
        <f>ROUND(I107*H107,2)</f>
        <v>0</v>
      </c>
      <c r="K107" s="217" t="s">
        <v>144</v>
      </c>
      <c r="L107" s="47"/>
      <c r="M107" s="222" t="s">
        <v>19</v>
      </c>
      <c r="N107" s="223" t="s">
        <v>41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145</v>
      </c>
      <c r="AT107" s="226" t="s">
        <v>140</v>
      </c>
      <c r="AU107" s="226" t="s">
        <v>79</v>
      </c>
      <c r="AY107" s="20" t="s">
        <v>138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77</v>
      </c>
      <c r="BK107" s="227">
        <f>ROUND(I107*H107,2)</f>
        <v>0</v>
      </c>
      <c r="BL107" s="20" t="s">
        <v>145</v>
      </c>
      <c r="BM107" s="226" t="s">
        <v>428</v>
      </c>
    </row>
    <row r="108" s="2" customFormat="1">
      <c r="A108" s="41"/>
      <c r="B108" s="42"/>
      <c r="C108" s="43"/>
      <c r="D108" s="228" t="s">
        <v>147</v>
      </c>
      <c r="E108" s="43"/>
      <c r="F108" s="229" t="s">
        <v>157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147</v>
      </c>
      <c r="AU108" s="20" t="s">
        <v>79</v>
      </c>
    </row>
    <row r="109" s="14" customFormat="1">
      <c r="A109" s="14"/>
      <c r="B109" s="244"/>
      <c r="C109" s="245"/>
      <c r="D109" s="235" t="s">
        <v>149</v>
      </c>
      <c r="E109" s="246" t="s">
        <v>19</v>
      </c>
      <c r="F109" s="247" t="s">
        <v>429</v>
      </c>
      <c r="G109" s="245"/>
      <c r="H109" s="248">
        <v>329.19499999999999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149</v>
      </c>
      <c r="AU109" s="254" t="s">
        <v>79</v>
      </c>
      <c r="AV109" s="14" t="s">
        <v>79</v>
      </c>
      <c r="AW109" s="14" t="s">
        <v>32</v>
      </c>
      <c r="AX109" s="14" t="s">
        <v>70</v>
      </c>
      <c r="AY109" s="254" t="s">
        <v>138</v>
      </c>
    </row>
    <row r="110" s="14" customFormat="1">
      <c r="A110" s="14"/>
      <c r="B110" s="244"/>
      <c r="C110" s="245"/>
      <c r="D110" s="235" t="s">
        <v>149</v>
      </c>
      <c r="E110" s="246" t="s">
        <v>19</v>
      </c>
      <c r="F110" s="247" t="s">
        <v>430</v>
      </c>
      <c r="G110" s="245"/>
      <c r="H110" s="248">
        <v>255.30000000000001</v>
      </c>
      <c r="I110" s="249"/>
      <c r="J110" s="245"/>
      <c r="K110" s="245"/>
      <c r="L110" s="250"/>
      <c r="M110" s="251"/>
      <c r="N110" s="252"/>
      <c r="O110" s="252"/>
      <c r="P110" s="252"/>
      <c r="Q110" s="252"/>
      <c r="R110" s="252"/>
      <c r="S110" s="252"/>
      <c r="T110" s="25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4" t="s">
        <v>149</v>
      </c>
      <c r="AU110" s="254" t="s">
        <v>79</v>
      </c>
      <c r="AV110" s="14" t="s">
        <v>79</v>
      </c>
      <c r="AW110" s="14" t="s">
        <v>32</v>
      </c>
      <c r="AX110" s="14" t="s">
        <v>70</v>
      </c>
      <c r="AY110" s="254" t="s">
        <v>138</v>
      </c>
    </row>
    <row r="111" s="14" customFormat="1">
      <c r="A111" s="14"/>
      <c r="B111" s="244"/>
      <c r="C111" s="245"/>
      <c r="D111" s="235" t="s">
        <v>149</v>
      </c>
      <c r="E111" s="246" t="s">
        <v>19</v>
      </c>
      <c r="F111" s="247" t="s">
        <v>431</v>
      </c>
      <c r="G111" s="245"/>
      <c r="H111" s="248">
        <v>25</v>
      </c>
      <c r="I111" s="249"/>
      <c r="J111" s="245"/>
      <c r="K111" s="245"/>
      <c r="L111" s="250"/>
      <c r="M111" s="251"/>
      <c r="N111" s="252"/>
      <c r="O111" s="252"/>
      <c r="P111" s="252"/>
      <c r="Q111" s="252"/>
      <c r="R111" s="252"/>
      <c r="S111" s="252"/>
      <c r="T111" s="25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4" t="s">
        <v>149</v>
      </c>
      <c r="AU111" s="254" t="s">
        <v>79</v>
      </c>
      <c r="AV111" s="14" t="s">
        <v>79</v>
      </c>
      <c r="AW111" s="14" t="s">
        <v>32</v>
      </c>
      <c r="AX111" s="14" t="s">
        <v>70</v>
      </c>
      <c r="AY111" s="254" t="s">
        <v>138</v>
      </c>
    </row>
    <row r="112" s="16" customFormat="1">
      <c r="A112" s="16"/>
      <c r="B112" s="266"/>
      <c r="C112" s="267"/>
      <c r="D112" s="235" t="s">
        <v>149</v>
      </c>
      <c r="E112" s="268" t="s">
        <v>19</v>
      </c>
      <c r="F112" s="269" t="s">
        <v>160</v>
      </c>
      <c r="G112" s="267"/>
      <c r="H112" s="270">
        <v>609.495</v>
      </c>
      <c r="I112" s="271"/>
      <c r="J112" s="267"/>
      <c r="K112" s="267"/>
      <c r="L112" s="272"/>
      <c r="M112" s="273"/>
      <c r="N112" s="274"/>
      <c r="O112" s="274"/>
      <c r="P112" s="274"/>
      <c r="Q112" s="274"/>
      <c r="R112" s="274"/>
      <c r="S112" s="274"/>
      <c r="T112" s="275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T112" s="276" t="s">
        <v>149</v>
      </c>
      <c r="AU112" s="276" t="s">
        <v>79</v>
      </c>
      <c r="AV112" s="16" t="s">
        <v>161</v>
      </c>
      <c r="AW112" s="16" t="s">
        <v>32</v>
      </c>
      <c r="AX112" s="16" t="s">
        <v>70</v>
      </c>
      <c r="AY112" s="276" t="s">
        <v>138</v>
      </c>
    </row>
    <row r="113" s="13" customFormat="1">
      <c r="A113" s="13"/>
      <c r="B113" s="233"/>
      <c r="C113" s="234"/>
      <c r="D113" s="235" t="s">
        <v>149</v>
      </c>
      <c r="E113" s="236" t="s">
        <v>19</v>
      </c>
      <c r="F113" s="237" t="s">
        <v>162</v>
      </c>
      <c r="G113" s="234"/>
      <c r="H113" s="236" t="s">
        <v>19</v>
      </c>
      <c r="I113" s="238"/>
      <c r="J113" s="234"/>
      <c r="K113" s="234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149</v>
      </c>
      <c r="AU113" s="243" t="s">
        <v>79</v>
      </c>
      <c r="AV113" s="13" t="s">
        <v>77</v>
      </c>
      <c r="AW113" s="13" t="s">
        <v>32</v>
      </c>
      <c r="AX113" s="13" t="s">
        <v>70</v>
      </c>
      <c r="AY113" s="243" t="s">
        <v>138</v>
      </c>
    </row>
    <row r="114" s="14" customFormat="1">
      <c r="A114" s="14"/>
      <c r="B114" s="244"/>
      <c r="C114" s="245"/>
      <c r="D114" s="235" t="s">
        <v>149</v>
      </c>
      <c r="E114" s="246" t="s">
        <v>19</v>
      </c>
      <c r="F114" s="247" t="s">
        <v>432</v>
      </c>
      <c r="G114" s="245"/>
      <c r="H114" s="248">
        <v>-46.944000000000003</v>
      </c>
      <c r="I114" s="249"/>
      <c r="J114" s="245"/>
      <c r="K114" s="245"/>
      <c r="L114" s="250"/>
      <c r="M114" s="251"/>
      <c r="N114" s="252"/>
      <c r="O114" s="252"/>
      <c r="P114" s="252"/>
      <c r="Q114" s="252"/>
      <c r="R114" s="252"/>
      <c r="S114" s="252"/>
      <c r="T114" s="25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4" t="s">
        <v>149</v>
      </c>
      <c r="AU114" s="254" t="s">
        <v>79</v>
      </c>
      <c r="AV114" s="14" t="s">
        <v>79</v>
      </c>
      <c r="AW114" s="14" t="s">
        <v>32</v>
      </c>
      <c r="AX114" s="14" t="s">
        <v>70</v>
      </c>
      <c r="AY114" s="254" t="s">
        <v>138</v>
      </c>
    </row>
    <row r="115" s="14" customFormat="1">
      <c r="A115" s="14"/>
      <c r="B115" s="244"/>
      <c r="C115" s="245"/>
      <c r="D115" s="235" t="s">
        <v>149</v>
      </c>
      <c r="E115" s="246" t="s">
        <v>19</v>
      </c>
      <c r="F115" s="247" t="s">
        <v>433</v>
      </c>
      <c r="G115" s="245"/>
      <c r="H115" s="248">
        <v>-44.399999999999999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149</v>
      </c>
      <c r="AU115" s="254" t="s">
        <v>79</v>
      </c>
      <c r="AV115" s="14" t="s">
        <v>79</v>
      </c>
      <c r="AW115" s="14" t="s">
        <v>32</v>
      </c>
      <c r="AX115" s="14" t="s">
        <v>70</v>
      </c>
      <c r="AY115" s="254" t="s">
        <v>138</v>
      </c>
    </row>
    <row r="116" s="14" customFormat="1">
      <c r="A116" s="14"/>
      <c r="B116" s="244"/>
      <c r="C116" s="245"/>
      <c r="D116" s="235" t="s">
        <v>149</v>
      </c>
      <c r="E116" s="246" t="s">
        <v>19</v>
      </c>
      <c r="F116" s="247" t="s">
        <v>434</v>
      </c>
      <c r="G116" s="245"/>
      <c r="H116" s="248">
        <v>-4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149</v>
      </c>
      <c r="AU116" s="254" t="s">
        <v>79</v>
      </c>
      <c r="AV116" s="14" t="s">
        <v>79</v>
      </c>
      <c r="AW116" s="14" t="s">
        <v>32</v>
      </c>
      <c r="AX116" s="14" t="s">
        <v>70</v>
      </c>
      <c r="AY116" s="254" t="s">
        <v>138</v>
      </c>
    </row>
    <row r="117" s="16" customFormat="1">
      <c r="A117" s="16"/>
      <c r="B117" s="266"/>
      <c r="C117" s="267"/>
      <c r="D117" s="235" t="s">
        <v>149</v>
      </c>
      <c r="E117" s="268" t="s">
        <v>19</v>
      </c>
      <c r="F117" s="269" t="s">
        <v>160</v>
      </c>
      <c r="G117" s="267"/>
      <c r="H117" s="270">
        <v>-95.343999999999994</v>
      </c>
      <c r="I117" s="271"/>
      <c r="J117" s="267"/>
      <c r="K117" s="267"/>
      <c r="L117" s="272"/>
      <c r="M117" s="273"/>
      <c r="N117" s="274"/>
      <c r="O117" s="274"/>
      <c r="P117" s="274"/>
      <c r="Q117" s="274"/>
      <c r="R117" s="274"/>
      <c r="S117" s="274"/>
      <c r="T117" s="275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T117" s="276" t="s">
        <v>149</v>
      </c>
      <c r="AU117" s="276" t="s">
        <v>79</v>
      </c>
      <c r="AV117" s="16" t="s">
        <v>161</v>
      </c>
      <c r="AW117" s="16" t="s">
        <v>32</v>
      </c>
      <c r="AX117" s="16" t="s">
        <v>70</v>
      </c>
      <c r="AY117" s="276" t="s">
        <v>138</v>
      </c>
    </row>
    <row r="118" s="15" customFormat="1">
      <c r="A118" s="15"/>
      <c r="B118" s="255"/>
      <c r="C118" s="256"/>
      <c r="D118" s="235" t="s">
        <v>149</v>
      </c>
      <c r="E118" s="257" t="s">
        <v>19</v>
      </c>
      <c r="F118" s="258" t="s">
        <v>152</v>
      </c>
      <c r="G118" s="256"/>
      <c r="H118" s="259">
        <v>514.15100000000007</v>
      </c>
      <c r="I118" s="260"/>
      <c r="J118" s="256"/>
      <c r="K118" s="256"/>
      <c r="L118" s="261"/>
      <c r="M118" s="262"/>
      <c r="N118" s="263"/>
      <c r="O118" s="263"/>
      <c r="P118" s="263"/>
      <c r="Q118" s="263"/>
      <c r="R118" s="263"/>
      <c r="S118" s="263"/>
      <c r="T118" s="264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5" t="s">
        <v>149</v>
      </c>
      <c r="AU118" s="265" t="s">
        <v>79</v>
      </c>
      <c r="AV118" s="15" t="s">
        <v>145</v>
      </c>
      <c r="AW118" s="15" t="s">
        <v>32</v>
      </c>
      <c r="AX118" s="15" t="s">
        <v>77</v>
      </c>
      <c r="AY118" s="265" t="s">
        <v>138</v>
      </c>
    </row>
    <row r="119" s="2" customFormat="1" ht="24.15" customHeight="1">
      <c r="A119" s="41"/>
      <c r="B119" s="42"/>
      <c r="C119" s="215" t="s">
        <v>145</v>
      </c>
      <c r="D119" s="215" t="s">
        <v>140</v>
      </c>
      <c r="E119" s="216" t="s">
        <v>166</v>
      </c>
      <c r="F119" s="217" t="s">
        <v>167</v>
      </c>
      <c r="G119" s="218" t="s">
        <v>155</v>
      </c>
      <c r="H119" s="219">
        <v>33</v>
      </c>
      <c r="I119" s="220"/>
      <c r="J119" s="221">
        <f>ROUND(I119*H119,2)</f>
        <v>0</v>
      </c>
      <c r="K119" s="217" t="s">
        <v>144</v>
      </c>
      <c r="L119" s="47"/>
      <c r="M119" s="222" t="s">
        <v>19</v>
      </c>
      <c r="N119" s="223" t="s">
        <v>41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145</v>
      </c>
      <c r="AT119" s="226" t="s">
        <v>140</v>
      </c>
      <c r="AU119" s="226" t="s">
        <v>79</v>
      </c>
      <c r="AY119" s="20" t="s">
        <v>138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77</v>
      </c>
      <c r="BK119" s="227">
        <f>ROUND(I119*H119,2)</f>
        <v>0</v>
      </c>
      <c r="BL119" s="20" t="s">
        <v>145</v>
      </c>
      <c r="BM119" s="226" t="s">
        <v>435</v>
      </c>
    </row>
    <row r="120" s="2" customFormat="1">
      <c r="A120" s="41"/>
      <c r="B120" s="42"/>
      <c r="C120" s="43"/>
      <c r="D120" s="228" t="s">
        <v>147</v>
      </c>
      <c r="E120" s="43"/>
      <c r="F120" s="229" t="s">
        <v>169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147</v>
      </c>
      <c r="AU120" s="20" t="s">
        <v>79</v>
      </c>
    </row>
    <row r="121" s="13" customFormat="1">
      <c r="A121" s="13"/>
      <c r="B121" s="233"/>
      <c r="C121" s="234"/>
      <c r="D121" s="235" t="s">
        <v>149</v>
      </c>
      <c r="E121" s="236" t="s">
        <v>19</v>
      </c>
      <c r="F121" s="237" t="s">
        <v>170</v>
      </c>
      <c r="G121" s="234"/>
      <c r="H121" s="236" t="s">
        <v>19</v>
      </c>
      <c r="I121" s="238"/>
      <c r="J121" s="234"/>
      <c r="K121" s="234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149</v>
      </c>
      <c r="AU121" s="243" t="s">
        <v>79</v>
      </c>
      <c r="AV121" s="13" t="s">
        <v>77</v>
      </c>
      <c r="AW121" s="13" t="s">
        <v>32</v>
      </c>
      <c r="AX121" s="13" t="s">
        <v>70</v>
      </c>
      <c r="AY121" s="243" t="s">
        <v>138</v>
      </c>
    </row>
    <row r="122" s="13" customFormat="1">
      <c r="A122" s="13"/>
      <c r="B122" s="233"/>
      <c r="C122" s="234"/>
      <c r="D122" s="235" t="s">
        <v>149</v>
      </c>
      <c r="E122" s="236" t="s">
        <v>19</v>
      </c>
      <c r="F122" s="237" t="s">
        <v>420</v>
      </c>
      <c r="G122" s="234"/>
      <c r="H122" s="236" t="s">
        <v>19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149</v>
      </c>
      <c r="AU122" s="243" t="s">
        <v>79</v>
      </c>
      <c r="AV122" s="13" t="s">
        <v>77</v>
      </c>
      <c r="AW122" s="13" t="s">
        <v>32</v>
      </c>
      <c r="AX122" s="13" t="s">
        <v>70</v>
      </c>
      <c r="AY122" s="243" t="s">
        <v>138</v>
      </c>
    </row>
    <row r="123" s="14" customFormat="1">
      <c r="A123" s="14"/>
      <c r="B123" s="244"/>
      <c r="C123" s="245"/>
      <c r="D123" s="235" t="s">
        <v>149</v>
      </c>
      <c r="E123" s="246" t="s">
        <v>19</v>
      </c>
      <c r="F123" s="247" t="s">
        <v>436</v>
      </c>
      <c r="G123" s="245"/>
      <c r="H123" s="248">
        <v>15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149</v>
      </c>
      <c r="AU123" s="254" t="s">
        <v>79</v>
      </c>
      <c r="AV123" s="14" t="s">
        <v>79</v>
      </c>
      <c r="AW123" s="14" t="s">
        <v>32</v>
      </c>
      <c r="AX123" s="14" t="s">
        <v>70</v>
      </c>
      <c r="AY123" s="254" t="s">
        <v>138</v>
      </c>
    </row>
    <row r="124" s="14" customFormat="1">
      <c r="A124" s="14"/>
      <c r="B124" s="244"/>
      <c r="C124" s="245"/>
      <c r="D124" s="235" t="s">
        <v>149</v>
      </c>
      <c r="E124" s="246" t="s">
        <v>19</v>
      </c>
      <c r="F124" s="247" t="s">
        <v>437</v>
      </c>
      <c r="G124" s="245"/>
      <c r="H124" s="248">
        <v>15.6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149</v>
      </c>
      <c r="AU124" s="254" t="s">
        <v>79</v>
      </c>
      <c r="AV124" s="14" t="s">
        <v>79</v>
      </c>
      <c r="AW124" s="14" t="s">
        <v>32</v>
      </c>
      <c r="AX124" s="14" t="s">
        <v>70</v>
      </c>
      <c r="AY124" s="254" t="s">
        <v>138</v>
      </c>
    </row>
    <row r="125" s="14" customFormat="1">
      <c r="A125" s="14"/>
      <c r="B125" s="244"/>
      <c r="C125" s="245"/>
      <c r="D125" s="235" t="s">
        <v>149</v>
      </c>
      <c r="E125" s="246" t="s">
        <v>19</v>
      </c>
      <c r="F125" s="247" t="s">
        <v>438</v>
      </c>
      <c r="G125" s="245"/>
      <c r="H125" s="248">
        <v>2.3999999999999999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149</v>
      </c>
      <c r="AU125" s="254" t="s">
        <v>79</v>
      </c>
      <c r="AV125" s="14" t="s">
        <v>79</v>
      </c>
      <c r="AW125" s="14" t="s">
        <v>32</v>
      </c>
      <c r="AX125" s="14" t="s">
        <v>70</v>
      </c>
      <c r="AY125" s="254" t="s">
        <v>138</v>
      </c>
    </row>
    <row r="126" s="15" customFormat="1">
      <c r="A126" s="15"/>
      <c r="B126" s="255"/>
      <c r="C126" s="256"/>
      <c r="D126" s="235" t="s">
        <v>149</v>
      </c>
      <c r="E126" s="257" t="s">
        <v>19</v>
      </c>
      <c r="F126" s="258" t="s">
        <v>152</v>
      </c>
      <c r="G126" s="256"/>
      <c r="H126" s="259">
        <v>33</v>
      </c>
      <c r="I126" s="260"/>
      <c r="J126" s="256"/>
      <c r="K126" s="256"/>
      <c r="L126" s="261"/>
      <c r="M126" s="262"/>
      <c r="N126" s="263"/>
      <c r="O126" s="263"/>
      <c r="P126" s="263"/>
      <c r="Q126" s="263"/>
      <c r="R126" s="263"/>
      <c r="S126" s="263"/>
      <c r="T126" s="264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5" t="s">
        <v>149</v>
      </c>
      <c r="AU126" s="265" t="s">
        <v>79</v>
      </c>
      <c r="AV126" s="15" t="s">
        <v>145</v>
      </c>
      <c r="AW126" s="15" t="s">
        <v>32</v>
      </c>
      <c r="AX126" s="15" t="s">
        <v>77</v>
      </c>
      <c r="AY126" s="265" t="s">
        <v>138</v>
      </c>
    </row>
    <row r="127" s="2" customFormat="1" ht="24.15" customHeight="1">
      <c r="A127" s="41"/>
      <c r="B127" s="42"/>
      <c r="C127" s="215" t="s">
        <v>178</v>
      </c>
      <c r="D127" s="215" t="s">
        <v>140</v>
      </c>
      <c r="E127" s="216" t="s">
        <v>439</v>
      </c>
      <c r="F127" s="217" t="s">
        <v>440</v>
      </c>
      <c r="G127" s="218" t="s">
        <v>174</v>
      </c>
      <c r="H127" s="219">
        <v>563.65800000000002</v>
      </c>
      <c r="I127" s="220"/>
      <c r="J127" s="221">
        <f>ROUND(I127*H127,2)</f>
        <v>0</v>
      </c>
      <c r="K127" s="217" t="s">
        <v>144</v>
      </c>
      <c r="L127" s="47"/>
      <c r="M127" s="222" t="s">
        <v>19</v>
      </c>
      <c r="N127" s="223" t="s">
        <v>41</v>
      </c>
      <c r="O127" s="87"/>
      <c r="P127" s="224">
        <f>O127*H127</f>
        <v>0</v>
      </c>
      <c r="Q127" s="224">
        <v>0.00058</v>
      </c>
      <c r="R127" s="224">
        <f>Q127*H127</f>
        <v>0.32692164000000001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145</v>
      </c>
      <c r="AT127" s="226" t="s">
        <v>140</v>
      </c>
      <c r="AU127" s="226" t="s">
        <v>79</v>
      </c>
      <c r="AY127" s="20" t="s">
        <v>138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77</v>
      </c>
      <c r="BK127" s="227">
        <f>ROUND(I127*H127,2)</f>
        <v>0</v>
      </c>
      <c r="BL127" s="20" t="s">
        <v>145</v>
      </c>
      <c r="BM127" s="226" t="s">
        <v>441</v>
      </c>
    </row>
    <row r="128" s="2" customFormat="1">
      <c r="A128" s="41"/>
      <c r="B128" s="42"/>
      <c r="C128" s="43"/>
      <c r="D128" s="228" t="s">
        <v>147</v>
      </c>
      <c r="E128" s="43"/>
      <c r="F128" s="229" t="s">
        <v>442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147</v>
      </c>
      <c r="AU128" s="20" t="s">
        <v>79</v>
      </c>
    </row>
    <row r="129" s="14" customFormat="1">
      <c r="A129" s="14"/>
      <c r="B129" s="244"/>
      <c r="C129" s="245"/>
      <c r="D129" s="235" t="s">
        <v>149</v>
      </c>
      <c r="E129" s="246" t="s">
        <v>19</v>
      </c>
      <c r="F129" s="247" t="s">
        <v>443</v>
      </c>
      <c r="G129" s="245"/>
      <c r="H129" s="248">
        <v>548.65800000000002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149</v>
      </c>
      <c r="AU129" s="254" t="s">
        <v>79</v>
      </c>
      <c r="AV129" s="14" t="s">
        <v>79</v>
      </c>
      <c r="AW129" s="14" t="s">
        <v>32</v>
      </c>
      <c r="AX129" s="14" t="s">
        <v>70</v>
      </c>
      <c r="AY129" s="254" t="s">
        <v>138</v>
      </c>
    </row>
    <row r="130" s="14" customFormat="1">
      <c r="A130" s="14"/>
      <c r="B130" s="244"/>
      <c r="C130" s="245"/>
      <c r="D130" s="235" t="s">
        <v>149</v>
      </c>
      <c r="E130" s="246" t="s">
        <v>19</v>
      </c>
      <c r="F130" s="247" t="s">
        <v>444</v>
      </c>
      <c r="G130" s="245"/>
      <c r="H130" s="248">
        <v>15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149</v>
      </c>
      <c r="AU130" s="254" t="s">
        <v>79</v>
      </c>
      <c r="AV130" s="14" t="s">
        <v>79</v>
      </c>
      <c r="AW130" s="14" t="s">
        <v>32</v>
      </c>
      <c r="AX130" s="14" t="s">
        <v>70</v>
      </c>
      <c r="AY130" s="254" t="s">
        <v>138</v>
      </c>
    </row>
    <row r="131" s="15" customFormat="1">
      <c r="A131" s="15"/>
      <c r="B131" s="255"/>
      <c r="C131" s="256"/>
      <c r="D131" s="235" t="s">
        <v>149</v>
      </c>
      <c r="E131" s="257" t="s">
        <v>19</v>
      </c>
      <c r="F131" s="258" t="s">
        <v>152</v>
      </c>
      <c r="G131" s="256"/>
      <c r="H131" s="259">
        <v>563.65800000000002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5" t="s">
        <v>149</v>
      </c>
      <c r="AU131" s="265" t="s">
        <v>79</v>
      </c>
      <c r="AV131" s="15" t="s">
        <v>145</v>
      </c>
      <c r="AW131" s="15" t="s">
        <v>32</v>
      </c>
      <c r="AX131" s="15" t="s">
        <v>77</v>
      </c>
      <c r="AY131" s="265" t="s">
        <v>138</v>
      </c>
    </row>
    <row r="132" s="2" customFormat="1" ht="24.15" customHeight="1">
      <c r="A132" s="41"/>
      <c r="B132" s="42"/>
      <c r="C132" s="215" t="s">
        <v>183</v>
      </c>
      <c r="D132" s="215" t="s">
        <v>140</v>
      </c>
      <c r="E132" s="216" t="s">
        <v>172</v>
      </c>
      <c r="F132" s="217" t="s">
        <v>173</v>
      </c>
      <c r="G132" s="218" t="s">
        <v>174</v>
      </c>
      <c r="H132" s="219">
        <v>350.39999999999998</v>
      </c>
      <c r="I132" s="220"/>
      <c r="J132" s="221">
        <f>ROUND(I132*H132,2)</f>
        <v>0</v>
      </c>
      <c r="K132" s="217" t="s">
        <v>144</v>
      </c>
      <c r="L132" s="47"/>
      <c r="M132" s="222" t="s">
        <v>19</v>
      </c>
      <c r="N132" s="223" t="s">
        <v>41</v>
      </c>
      <c r="O132" s="87"/>
      <c r="P132" s="224">
        <f>O132*H132</f>
        <v>0</v>
      </c>
      <c r="Q132" s="224">
        <v>0.00059000000000000003</v>
      </c>
      <c r="R132" s="224">
        <f>Q132*H132</f>
        <v>0.206736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145</v>
      </c>
      <c r="AT132" s="226" t="s">
        <v>140</v>
      </c>
      <c r="AU132" s="226" t="s">
        <v>79</v>
      </c>
      <c r="AY132" s="20" t="s">
        <v>138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77</v>
      </c>
      <c r="BK132" s="227">
        <f>ROUND(I132*H132,2)</f>
        <v>0</v>
      </c>
      <c r="BL132" s="20" t="s">
        <v>145</v>
      </c>
      <c r="BM132" s="226" t="s">
        <v>445</v>
      </c>
    </row>
    <row r="133" s="2" customFormat="1">
      <c r="A133" s="41"/>
      <c r="B133" s="42"/>
      <c r="C133" s="43"/>
      <c r="D133" s="228" t="s">
        <v>147</v>
      </c>
      <c r="E133" s="43"/>
      <c r="F133" s="229" t="s">
        <v>176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147</v>
      </c>
      <c r="AU133" s="20" t="s">
        <v>79</v>
      </c>
    </row>
    <row r="134" s="14" customFormat="1">
      <c r="A134" s="14"/>
      <c r="B134" s="244"/>
      <c r="C134" s="245"/>
      <c r="D134" s="235" t="s">
        <v>149</v>
      </c>
      <c r="E134" s="246" t="s">
        <v>19</v>
      </c>
      <c r="F134" s="247" t="s">
        <v>446</v>
      </c>
      <c r="G134" s="245"/>
      <c r="H134" s="248">
        <v>340.39999999999998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149</v>
      </c>
      <c r="AU134" s="254" t="s">
        <v>79</v>
      </c>
      <c r="AV134" s="14" t="s">
        <v>79</v>
      </c>
      <c r="AW134" s="14" t="s">
        <v>32</v>
      </c>
      <c r="AX134" s="14" t="s">
        <v>70</v>
      </c>
      <c r="AY134" s="254" t="s">
        <v>138</v>
      </c>
    </row>
    <row r="135" s="14" customFormat="1">
      <c r="A135" s="14"/>
      <c r="B135" s="244"/>
      <c r="C135" s="245"/>
      <c r="D135" s="235" t="s">
        <v>149</v>
      </c>
      <c r="E135" s="246" t="s">
        <v>19</v>
      </c>
      <c r="F135" s="247" t="s">
        <v>447</v>
      </c>
      <c r="G135" s="245"/>
      <c r="H135" s="248">
        <v>10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149</v>
      </c>
      <c r="AU135" s="254" t="s">
        <v>79</v>
      </c>
      <c r="AV135" s="14" t="s">
        <v>79</v>
      </c>
      <c r="AW135" s="14" t="s">
        <v>32</v>
      </c>
      <c r="AX135" s="14" t="s">
        <v>70</v>
      </c>
      <c r="AY135" s="254" t="s">
        <v>138</v>
      </c>
    </row>
    <row r="136" s="15" customFormat="1">
      <c r="A136" s="15"/>
      <c r="B136" s="255"/>
      <c r="C136" s="256"/>
      <c r="D136" s="235" t="s">
        <v>149</v>
      </c>
      <c r="E136" s="257" t="s">
        <v>19</v>
      </c>
      <c r="F136" s="258" t="s">
        <v>152</v>
      </c>
      <c r="G136" s="256"/>
      <c r="H136" s="259">
        <v>350.39999999999998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5" t="s">
        <v>149</v>
      </c>
      <c r="AU136" s="265" t="s">
        <v>79</v>
      </c>
      <c r="AV136" s="15" t="s">
        <v>145</v>
      </c>
      <c r="AW136" s="15" t="s">
        <v>32</v>
      </c>
      <c r="AX136" s="15" t="s">
        <v>77</v>
      </c>
      <c r="AY136" s="265" t="s">
        <v>138</v>
      </c>
    </row>
    <row r="137" s="2" customFormat="1" ht="24.15" customHeight="1">
      <c r="A137" s="41"/>
      <c r="B137" s="42"/>
      <c r="C137" s="215" t="s">
        <v>191</v>
      </c>
      <c r="D137" s="215" t="s">
        <v>140</v>
      </c>
      <c r="E137" s="216" t="s">
        <v>448</v>
      </c>
      <c r="F137" s="217" t="s">
        <v>449</v>
      </c>
      <c r="G137" s="218" t="s">
        <v>174</v>
      </c>
      <c r="H137" s="219">
        <v>563.56799999999998</v>
      </c>
      <c r="I137" s="220"/>
      <c r="J137" s="221">
        <f>ROUND(I137*H137,2)</f>
        <v>0</v>
      </c>
      <c r="K137" s="217" t="s">
        <v>144</v>
      </c>
      <c r="L137" s="47"/>
      <c r="M137" s="222" t="s">
        <v>19</v>
      </c>
      <c r="N137" s="223" t="s">
        <v>41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145</v>
      </c>
      <c r="AT137" s="226" t="s">
        <v>140</v>
      </c>
      <c r="AU137" s="226" t="s">
        <v>79</v>
      </c>
      <c r="AY137" s="20" t="s">
        <v>138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77</v>
      </c>
      <c r="BK137" s="227">
        <f>ROUND(I137*H137,2)</f>
        <v>0</v>
      </c>
      <c r="BL137" s="20" t="s">
        <v>145</v>
      </c>
      <c r="BM137" s="226" t="s">
        <v>450</v>
      </c>
    </row>
    <row r="138" s="2" customFormat="1">
      <c r="A138" s="41"/>
      <c r="B138" s="42"/>
      <c r="C138" s="43"/>
      <c r="D138" s="228" t="s">
        <v>147</v>
      </c>
      <c r="E138" s="43"/>
      <c r="F138" s="229" t="s">
        <v>451</v>
      </c>
      <c r="G138" s="43"/>
      <c r="H138" s="43"/>
      <c r="I138" s="230"/>
      <c r="J138" s="43"/>
      <c r="K138" s="43"/>
      <c r="L138" s="47"/>
      <c r="M138" s="231"/>
      <c r="N138" s="23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147</v>
      </c>
      <c r="AU138" s="20" t="s">
        <v>79</v>
      </c>
    </row>
    <row r="139" s="2" customFormat="1" ht="24.15" customHeight="1">
      <c r="A139" s="41"/>
      <c r="B139" s="42"/>
      <c r="C139" s="215" t="s">
        <v>197</v>
      </c>
      <c r="D139" s="215" t="s">
        <v>140</v>
      </c>
      <c r="E139" s="216" t="s">
        <v>179</v>
      </c>
      <c r="F139" s="217" t="s">
        <v>180</v>
      </c>
      <c r="G139" s="218" t="s">
        <v>174</v>
      </c>
      <c r="H139" s="219">
        <v>350.39999999999998</v>
      </c>
      <c r="I139" s="220"/>
      <c r="J139" s="221">
        <f>ROUND(I139*H139,2)</f>
        <v>0</v>
      </c>
      <c r="K139" s="217" t="s">
        <v>144</v>
      </c>
      <c r="L139" s="47"/>
      <c r="M139" s="222" t="s">
        <v>19</v>
      </c>
      <c r="N139" s="223" t="s">
        <v>41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145</v>
      </c>
      <c r="AT139" s="226" t="s">
        <v>140</v>
      </c>
      <c r="AU139" s="226" t="s">
        <v>79</v>
      </c>
      <c r="AY139" s="20" t="s">
        <v>138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77</v>
      </c>
      <c r="BK139" s="227">
        <f>ROUND(I139*H139,2)</f>
        <v>0</v>
      </c>
      <c r="BL139" s="20" t="s">
        <v>145</v>
      </c>
      <c r="BM139" s="226" t="s">
        <v>452</v>
      </c>
    </row>
    <row r="140" s="2" customFormat="1">
      <c r="A140" s="41"/>
      <c r="B140" s="42"/>
      <c r="C140" s="43"/>
      <c r="D140" s="228" t="s">
        <v>147</v>
      </c>
      <c r="E140" s="43"/>
      <c r="F140" s="229" t="s">
        <v>182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147</v>
      </c>
      <c r="AU140" s="20" t="s">
        <v>79</v>
      </c>
    </row>
    <row r="141" s="2" customFormat="1" ht="37.8" customHeight="1">
      <c r="A141" s="41"/>
      <c r="B141" s="42"/>
      <c r="C141" s="215" t="s">
        <v>202</v>
      </c>
      <c r="D141" s="215" t="s">
        <v>140</v>
      </c>
      <c r="E141" s="216" t="s">
        <v>184</v>
      </c>
      <c r="F141" s="217" t="s">
        <v>185</v>
      </c>
      <c r="G141" s="218" t="s">
        <v>155</v>
      </c>
      <c r="H141" s="219">
        <v>33.012999999999998</v>
      </c>
      <c r="I141" s="220"/>
      <c r="J141" s="221">
        <f>ROUND(I141*H141,2)</f>
        <v>0</v>
      </c>
      <c r="K141" s="217" t="s">
        <v>144</v>
      </c>
      <c r="L141" s="47"/>
      <c r="M141" s="222" t="s">
        <v>19</v>
      </c>
      <c r="N141" s="223" t="s">
        <v>41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145</v>
      </c>
      <c r="AT141" s="226" t="s">
        <v>140</v>
      </c>
      <c r="AU141" s="226" t="s">
        <v>79</v>
      </c>
      <c r="AY141" s="20" t="s">
        <v>138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77</v>
      </c>
      <c r="BK141" s="227">
        <f>ROUND(I141*H141,2)</f>
        <v>0</v>
      </c>
      <c r="BL141" s="20" t="s">
        <v>145</v>
      </c>
      <c r="BM141" s="226" t="s">
        <v>453</v>
      </c>
    </row>
    <row r="142" s="2" customFormat="1">
      <c r="A142" s="41"/>
      <c r="B142" s="42"/>
      <c r="C142" s="43"/>
      <c r="D142" s="228" t="s">
        <v>147</v>
      </c>
      <c r="E142" s="43"/>
      <c r="F142" s="229" t="s">
        <v>187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147</v>
      </c>
      <c r="AU142" s="20" t="s">
        <v>79</v>
      </c>
    </row>
    <row r="143" s="13" customFormat="1">
      <c r="A143" s="13"/>
      <c r="B143" s="233"/>
      <c r="C143" s="234"/>
      <c r="D143" s="235" t="s">
        <v>149</v>
      </c>
      <c r="E143" s="236" t="s">
        <v>19</v>
      </c>
      <c r="F143" s="237" t="s">
        <v>188</v>
      </c>
      <c r="G143" s="234"/>
      <c r="H143" s="236" t="s">
        <v>19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149</v>
      </c>
      <c r="AU143" s="243" t="s">
        <v>79</v>
      </c>
      <c r="AV143" s="13" t="s">
        <v>77</v>
      </c>
      <c r="AW143" s="13" t="s">
        <v>32</v>
      </c>
      <c r="AX143" s="13" t="s">
        <v>70</v>
      </c>
      <c r="AY143" s="243" t="s">
        <v>138</v>
      </c>
    </row>
    <row r="144" s="14" customFormat="1">
      <c r="A144" s="14"/>
      <c r="B144" s="244"/>
      <c r="C144" s="245"/>
      <c r="D144" s="235" t="s">
        <v>149</v>
      </c>
      <c r="E144" s="246" t="s">
        <v>19</v>
      </c>
      <c r="F144" s="247" t="s">
        <v>454</v>
      </c>
      <c r="G144" s="245"/>
      <c r="H144" s="248">
        <v>6.774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149</v>
      </c>
      <c r="AU144" s="254" t="s">
        <v>79</v>
      </c>
      <c r="AV144" s="14" t="s">
        <v>79</v>
      </c>
      <c r="AW144" s="14" t="s">
        <v>32</v>
      </c>
      <c r="AX144" s="14" t="s">
        <v>70</v>
      </c>
      <c r="AY144" s="254" t="s">
        <v>138</v>
      </c>
    </row>
    <row r="145" s="14" customFormat="1">
      <c r="A145" s="14"/>
      <c r="B145" s="244"/>
      <c r="C145" s="245"/>
      <c r="D145" s="235" t="s">
        <v>149</v>
      </c>
      <c r="E145" s="246" t="s">
        <v>19</v>
      </c>
      <c r="F145" s="247" t="s">
        <v>455</v>
      </c>
      <c r="G145" s="245"/>
      <c r="H145" s="248">
        <v>12.289999999999999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149</v>
      </c>
      <c r="AU145" s="254" t="s">
        <v>79</v>
      </c>
      <c r="AV145" s="14" t="s">
        <v>79</v>
      </c>
      <c r="AW145" s="14" t="s">
        <v>32</v>
      </c>
      <c r="AX145" s="14" t="s">
        <v>70</v>
      </c>
      <c r="AY145" s="254" t="s">
        <v>138</v>
      </c>
    </row>
    <row r="146" s="14" customFormat="1">
      <c r="A146" s="14"/>
      <c r="B146" s="244"/>
      <c r="C146" s="245"/>
      <c r="D146" s="235" t="s">
        <v>149</v>
      </c>
      <c r="E146" s="246" t="s">
        <v>19</v>
      </c>
      <c r="F146" s="247" t="s">
        <v>456</v>
      </c>
      <c r="G146" s="245"/>
      <c r="H146" s="248">
        <v>13.949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149</v>
      </c>
      <c r="AU146" s="254" t="s">
        <v>79</v>
      </c>
      <c r="AV146" s="14" t="s">
        <v>79</v>
      </c>
      <c r="AW146" s="14" t="s">
        <v>32</v>
      </c>
      <c r="AX146" s="14" t="s">
        <v>70</v>
      </c>
      <c r="AY146" s="254" t="s">
        <v>138</v>
      </c>
    </row>
    <row r="147" s="15" customFormat="1">
      <c r="A147" s="15"/>
      <c r="B147" s="255"/>
      <c r="C147" s="256"/>
      <c r="D147" s="235" t="s">
        <v>149</v>
      </c>
      <c r="E147" s="257" t="s">
        <v>19</v>
      </c>
      <c r="F147" s="258" t="s">
        <v>152</v>
      </c>
      <c r="G147" s="256"/>
      <c r="H147" s="259">
        <v>33.012999999999998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5" t="s">
        <v>149</v>
      </c>
      <c r="AU147" s="265" t="s">
        <v>79</v>
      </c>
      <c r="AV147" s="15" t="s">
        <v>145</v>
      </c>
      <c r="AW147" s="15" t="s">
        <v>32</v>
      </c>
      <c r="AX147" s="15" t="s">
        <v>77</v>
      </c>
      <c r="AY147" s="265" t="s">
        <v>138</v>
      </c>
    </row>
    <row r="148" s="2" customFormat="1" ht="37.8" customHeight="1">
      <c r="A148" s="41"/>
      <c r="B148" s="42"/>
      <c r="C148" s="215" t="s">
        <v>209</v>
      </c>
      <c r="D148" s="215" t="s">
        <v>140</v>
      </c>
      <c r="E148" s="216" t="s">
        <v>192</v>
      </c>
      <c r="F148" s="217" t="s">
        <v>193</v>
      </c>
      <c r="G148" s="218" t="s">
        <v>155</v>
      </c>
      <c r="H148" s="219">
        <v>514.15099999999995</v>
      </c>
      <c r="I148" s="220"/>
      <c r="J148" s="221">
        <f>ROUND(I148*H148,2)</f>
        <v>0</v>
      </c>
      <c r="K148" s="217" t="s">
        <v>144</v>
      </c>
      <c r="L148" s="47"/>
      <c r="M148" s="222" t="s">
        <v>19</v>
      </c>
      <c r="N148" s="223" t="s">
        <v>41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145</v>
      </c>
      <c r="AT148" s="226" t="s">
        <v>140</v>
      </c>
      <c r="AU148" s="226" t="s">
        <v>79</v>
      </c>
      <c r="AY148" s="20" t="s">
        <v>138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77</v>
      </c>
      <c r="BK148" s="227">
        <f>ROUND(I148*H148,2)</f>
        <v>0</v>
      </c>
      <c r="BL148" s="20" t="s">
        <v>145</v>
      </c>
      <c r="BM148" s="226" t="s">
        <v>457</v>
      </c>
    </row>
    <row r="149" s="2" customFormat="1">
      <c r="A149" s="41"/>
      <c r="B149" s="42"/>
      <c r="C149" s="43"/>
      <c r="D149" s="228" t="s">
        <v>147</v>
      </c>
      <c r="E149" s="43"/>
      <c r="F149" s="229" t="s">
        <v>195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147</v>
      </c>
      <c r="AU149" s="20" t="s">
        <v>79</v>
      </c>
    </row>
    <row r="150" s="13" customFormat="1">
      <c r="A150" s="13"/>
      <c r="B150" s="233"/>
      <c r="C150" s="234"/>
      <c r="D150" s="235" t="s">
        <v>149</v>
      </c>
      <c r="E150" s="236" t="s">
        <v>19</v>
      </c>
      <c r="F150" s="237" t="s">
        <v>196</v>
      </c>
      <c r="G150" s="234"/>
      <c r="H150" s="236" t="s">
        <v>19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149</v>
      </c>
      <c r="AU150" s="243" t="s">
        <v>79</v>
      </c>
      <c r="AV150" s="13" t="s">
        <v>77</v>
      </c>
      <c r="AW150" s="13" t="s">
        <v>32</v>
      </c>
      <c r="AX150" s="13" t="s">
        <v>70</v>
      </c>
      <c r="AY150" s="243" t="s">
        <v>138</v>
      </c>
    </row>
    <row r="151" s="14" customFormat="1">
      <c r="A151" s="14"/>
      <c r="B151" s="244"/>
      <c r="C151" s="245"/>
      <c r="D151" s="235" t="s">
        <v>149</v>
      </c>
      <c r="E151" s="246" t="s">
        <v>19</v>
      </c>
      <c r="F151" s="247" t="s">
        <v>429</v>
      </c>
      <c r="G151" s="245"/>
      <c r="H151" s="248">
        <v>329.19499999999999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149</v>
      </c>
      <c r="AU151" s="254" t="s">
        <v>79</v>
      </c>
      <c r="AV151" s="14" t="s">
        <v>79</v>
      </c>
      <c r="AW151" s="14" t="s">
        <v>32</v>
      </c>
      <c r="AX151" s="14" t="s">
        <v>70</v>
      </c>
      <c r="AY151" s="254" t="s">
        <v>138</v>
      </c>
    </row>
    <row r="152" s="14" customFormat="1">
      <c r="A152" s="14"/>
      <c r="B152" s="244"/>
      <c r="C152" s="245"/>
      <c r="D152" s="235" t="s">
        <v>149</v>
      </c>
      <c r="E152" s="246" t="s">
        <v>19</v>
      </c>
      <c r="F152" s="247" t="s">
        <v>430</v>
      </c>
      <c r="G152" s="245"/>
      <c r="H152" s="248">
        <v>255.30000000000001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149</v>
      </c>
      <c r="AU152" s="254" t="s">
        <v>79</v>
      </c>
      <c r="AV152" s="14" t="s">
        <v>79</v>
      </c>
      <c r="AW152" s="14" t="s">
        <v>32</v>
      </c>
      <c r="AX152" s="14" t="s">
        <v>70</v>
      </c>
      <c r="AY152" s="254" t="s">
        <v>138</v>
      </c>
    </row>
    <row r="153" s="14" customFormat="1">
      <c r="A153" s="14"/>
      <c r="B153" s="244"/>
      <c r="C153" s="245"/>
      <c r="D153" s="235" t="s">
        <v>149</v>
      </c>
      <c r="E153" s="246" t="s">
        <v>19</v>
      </c>
      <c r="F153" s="247" t="s">
        <v>431</v>
      </c>
      <c r="G153" s="245"/>
      <c r="H153" s="248">
        <v>25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149</v>
      </c>
      <c r="AU153" s="254" t="s">
        <v>79</v>
      </c>
      <c r="AV153" s="14" t="s">
        <v>79</v>
      </c>
      <c r="AW153" s="14" t="s">
        <v>32</v>
      </c>
      <c r="AX153" s="14" t="s">
        <v>70</v>
      </c>
      <c r="AY153" s="254" t="s">
        <v>138</v>
      </c>
    </row>
    <row r="154" s="16" customFormat="1">
      <c r="A154" s="16"/>
      <c r="B154" s="266"/>
      <c r="C154" s="267"/>
      <c r="D154" s="235" t="s">
        <v>149</v>
      </c>
      <c r="E154" s="268" t="s">
        <v>19</v>
      </c>
      <c r="F154" s="269" t="s">
        <v>160</v>
      </c>
      <c r="G154" s="267"/>
      <c r="H154" s="270">
        <v>609.495</v>
      </c>
      <c r="I154" s="271"/>
      <c r="J154" s="267"/>
      <c r="K154" s="267"/>
      <c r="L154" s="272"/>
      <c r="M154" s="273"/>
      <c r="N154" s="274"/>
      <c r="O154" s="274"/>
      <c r="P154" s="274"/>
      <c r="Q154" s="274"/>
      <c r="R154" s="274"/>
      <c r="S154" s="274"/>
      <c r="T154" s="275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76" t="s">
        <v>149</v>
      </c>
      <c r="AU154" s="276" t="s">
        <v>79</v>
      </c>
      <c r="AV154" s="16" t="s">
        <v>161</v>
      </c>
      <c r="AW154" s="16" t="s">
        <v>32</v>
      </c>
      <c r="AX154" s="16" t="s">
        <v>70</v>
      </c>
      <c r="AY154" s="276" t="s">
        <v>138</v>
      </c>
    </row>
    <row r="155" s="13" customFormat="1">
      <c r="A155" s="13"/>
      <c r="B155" s="233"/>
      <c r="C155" s="234"/>
      <c r="D155" s="235" t="s">
        <v>149</v>
      </c>
      <c r="E155" s="236" t="s">
        <v>19</v>
      </c>
      <c r="F155" s="237" t="s">
        <v>162</v>
      </c>
      <c r="G155" s="234"/>
      <c r="H155" s="236" t="s">
        <v>19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149</v>
      </c>
      <c r="AU155" s="243" t="s">
        <v>79</v>
      </c>
      <c r="AV155" s="13" t="s">
        <v>77</v>
      </c>
      <c r="AW155" s="13" t="s">
        <v>32</v>
      </c>
      <c r="AX155" s="13" t="s">
        <v>70</v>
      </c>
      <c r="AY155" s="243" t="s">
        <v>138</v>
      </c>
    </row>
    <row r="156" s="14" customFormat="1">
      <c r="A156" s="14"/>
      <c r="B156" s="244"/>
      <c r="C156" s="245"/>
      <c r="D156" s="235" t="s">
        <v>149</v>
      </c>
      <c r="E156" s="246" t="s">
        <v>19</v>
      </c>
      <c r="F156" s="247" t="s">
        <v>432</v>
      </c>
      <c r="G156" s="245"/>
      <c r="H156" s="248">
        <v>-46.944000000000003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149</v>
      </c>
      <c r="AU156" s="254" t="s">
        <v>79</v>
      </c>
      <c r="AV156" s="14" t="s">
        <v>79</v>
      </c>
      <c r="AW156" s="14" t="s">
        <v>32</v>
      </c>
      <c r="AX156" s="14" t="s">
        <v>70</v>
      </c>
      <c r="AY156" s="254" t="s">
        <v>138</v>
      </c>
    </row>
    <row r="157" s="14" customFormat="1">
      <c r="A157" s="14"/>
      <c r="B157" s="244"/>
      <c r="C157" s="245"/>
      <c r="D157" s="235" t="s">
        <v>149</v>
      </c>
      <c r="E157" s="246" t="s">
        <v>19</v>
      </c>
      <c r="F157" s="247" t="s">
        <v>433</v>
      </c>
      <c r="G157" s="245"/>
      <c r="H157" s="248">
        <v>-44.399999999999999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149</v>
      </c>
      <c r="AU157" s="254" t="s">
        <v>79</v>
      </c>
      <c r="AV157" s="14" t="s">
        <v>79</v>
      </c>
      <c r="AW157" s="14" t="s">
        <v>32</v>
      </c>
      <c r="AX157" s="14" t="s">
        <v>70</v>
      </c>
      <c r="AY157" s="254" t="s">
        <v>138</v>
      </c>
    </row>
    <row r="158" s="14" customFormat="1">
      <c r="A158" s="14"/>
      <c r="B158" s="244"/>
      <c r="C158" s="245"/>
      <c r="D158" s="235" t="s">
        <v>149</v>
      </c>
      <c r="E158" s="246" t="s">
        <v>19</v>
      </c>
      <c r="F158" s="247" t="s">
        <v>434</v>
      </c>
      <c r="G158" s="245"/>
      <c r="H158" s="248">
        <v>-4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149</v>
      </c>
      <c r="AU158" s="254" t="s">
        <v>79</v>
      </c>
      <c r="AV158" s="14" t="s">
        <v>79</v>
      </c>
      <c r="AW158" s="14" t="s">
        <v>32</v>
      </c>
      <c r="AX158" s="14" t="s">
        <v>70</v>
      </c>
      <c r="AY158" s="254" t="s">
        <v>138</v>
      </c>
    </row>
    <row r="159" s="16" customFormat="1">
      <c r="A159" s="16"/>
      <c r="B159" s="266"/>
      <c r="C159" s="267"/>
      <c r="D159" s="235" t="s">
        <v>149</v>
      </c>
      <c r="E159" s="268" t="s">
        <v>19</v>
      </c>
      <c r="F159" s="269" t="s">
        <v>160</v>
      </c>
      <c r="G159" s="267"/>
      <c r="H159" s="270">
        <v>-95.343999999999994</v>
      </c>
      <c r="I159" s="271"/>
      <c r="J159" s="267"/>
      <c r="K159" s="267"/>
      <c r="L159" s="272"/>
      <c r="M159" s="273"/>
      <c r="N159" s="274"/>
      <c r="O159" s="274"/>
      <c r="P159" s="274"/>
      <c r="Q159" s="274"/>
      <c r="R159" s="274"/>
      <c r="S159" s="274"/>
      <c r="T159" s="275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76" t="s">
        <v>149</v>
      </c>
      <c r="AU159" s="276" t="s">
        <v>79</v>
      </c>
      <c r="AV159" s="16" t="s">
        <v>161</v>
      </c>
      <c r="AW159" s="16" t="s">
        <v>32</v>
      </c>
      <c r="AX159" s="16" t="s">
        <v>70</v>
      </c>
      <c r="AY159" s="276" t="s">
        <v>138</v>
      </c>
    </row>
    <row r="160" s="15" customFormat="1">
      <c r="A160" s="15"/>
      <c r="B160" s="255"/>
      <c r="C160" s="256"/>
      <c r="D160" s="235" t="s">
        <v>149</v>
      </c>
      <c r="E160" s="257" t="s">
        <v>19</v>
      </c>
      <c r="F160" s="258" t="s">
        <v>152</v>
      </c>
      <c r="G160" s="256"/>
      <c r="H160" s="259">
        <v>514.15100000000007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5" t="s">
        <v>149</v>
      </c>
      <c r="AU160" s="265" t="s">
        <v>79</v>
      </c>
      <c r="AV160" s="15" t="s">
        <v>145</v>
      </c>
      <c r="AW160" s="15" t="s">
        <v>32</v>
      </c>
      <c r="AX160" s="15" t="s">
        <v>77</v>
      </c>
      <c r="AY160" s="265" t="s">
        <v>138</v>
      </c>
    </row>
    <row r="161" s="2" customFormat="1" ht="24.15" customHeight="1">
      <c r="A161" s="41"/>
      <c r="B161" s="42"/>
      <c r="C161" s="215" t="s">
        <v>219</v>
      </c>
      <c r="D161" s="215" t="s">
        <v>140</v>
      </c>
      <c r="E161" s="216" t="s">
        <v>198</v>
      </c>
      <c r="F161" s="217" t="s">
        <v>199</v>
      </c>
      <c r="G161" s="218" t="s">
        <v>155</v>
      </c>
      <c r="H161" s="219">
        <v>33.012999999999998</v>
      </c>
      <c r="I161" s="220"/>
      <c r="J161" s="221">
        <f>ROUND(I161*H161,2)</f>
        <v>0</v>
      </c>
      <c r="K161" s="217" t="s">
        <v>144</v>
      </c>
      <c r="L161" s="47"/>
      <c r="M161" s="222" t="s">
        <v>19</v>
      </c>
      <c r="N161" s="223" t="s">
        <v>41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145</v>
      </c>
      <c r="AT161" s="226" t="s">
        <v>140</v>
      </c>
      <c r="AU161" s="226" t="s">
        <v>79</v>
      </c>
      <c r="AY161" s="20" t="s">
        <v>138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77</v>
      </c>
      <c r="BK161" s="227">
        <f>ROUND(I161*H161,2)</f>
        <v>0</v>
      </c>
      <c r="BL161" s="20" t="s">
        <v>145</v>
      </c>
      <c r="BM161" s="226" t="s">
        <v>458</v>
      </c>
    </row>
    <row r="162" s="2" customFormat="1">
      <c r="A162" s="41"/>
      <c r="B162" s="42"/>
      <c r="C162" s="43"/>
      <c r="D162" s="228" t="s">
        <v>147</v>
      </c>
      <c r="E162" s="43"/>
      <c r="F162" s="229" t="s">
        <v>201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147</v>
      </c>
      <c r="AU162" s="20" t="s">
        <v>79</v>
      </c>
    </row>
    <row r="163" s="13" customFormat="1">
      <c r="A163" s="13"/>
      <c r="B163" s="233"/>
      <c r="C163" s="234"/>
      <c r="D163" s="235" t="s">
        <v>149</v>
      </c>
      <c r="E163" s="236" t="s">
        <v>19</v>
      </c>
      <c r="F163" s="237" t="s">
        <v>188</v>
      </c>
      <c r="G163" s="234"/>
      <c r="H163" s="236" t="s">
        <v>19</v>
      </c>
      <c r="I163" s="238"/>
      <c r="J163" s="234"/>
      <c r="K163" s="234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149</v>
      </c>
      <c r="AU163" s="243" t="s">
        <v>79</v>
      </c>
      <c r="AV163" s="13" t="s">
        <v>77</v>
      </c>
      <c r="AW163" s="13" t="s">
        <v>32</v>
      </c>
      <c r="AX163" s="13" t="s">
        <v>70</v>
      </c>
      <c r="AY163" s="243" t="s">
        <v>138</v>
      </c>
    </row>
    <row r="164" s="14" customFormat="1">
      <c r="A164" s="14"/>
      <c r="B164" s="244"/>
      <c r="C164" s="245"/>
      <c r="D164" s="235" t="s">
        <v>149</v>
      </c>
      <c r="E164" s="246" t="s">
        <v>19</v>
      </c>
      <c r="F164" s="247" t="s">
        <v>454</v>
      </c>
      <c r="G164" s="245"/>
      <c r="H164" s="248">
        <v>6.774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149</v>
      </c>
      <c r="AU164" s="254" t="s">
        <v>79</v>
      </c>
      <c r="AV164" s="14" t="s">
        <v>79</v>
      </c>
      <c r="AW164" s="14" t="s">
        <v>32</v>
      </c>
      <c r="AX164" s="14" t="s">
        <v>70</v>
      </c>
      <c r="AY164" s="254" t="s">
        <v>138</v>
      </c>
    </row>
    <row r="165" s="14" customFormat="1">
      <c r="A165" s="14"/>
      <c r="B165" s="244"/>
      <c r="C165" s="245"/>
      <c r="D165" s="235" t="s">
        <v>149</v>
      </c>
      <c r="E165" s="246" t="s">
        <v>19</v>
      </c>
      <c r="F165" s="247" t="s">
        <v>455</v>
      </c>
      <c r="G165" s="245"/>
      <c r="H165" s="248">
        <v>12.289999999999999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149</v>
      </c>
      <c r="AU165" s="254" t="s">
        <v>79</v>
      </c>
      <c r="AV165" s="14" t="s">
        <v>79</v>
      </c>
      <c r="AW165" s="14" t="s">
        <v>32</v>
      </c>
      <c r="AX165" s="14" t="s">
        <v>70</v>
      </c>
      <c r="AY165" s="254" t="s">
        <v>138</v>
      </c>
    </row>
    <row r="166" s="14" customFormat="1">
      <c r="A166" s="14"/>
      <c r="B166" s="244"/>
      <c r="C166" s="245"/>
      <c r="D166" s="235" t="s">
        <v>149</v>
      </c>
      <c r="E166" s="246" t="s">
        <v>19</v>
      </c>
      <c r="F166" s="247" t="s">
        <v>456</v>
      </c>
      <c r="G166" s="245"/>
      <c r="H166" s="248">
        <v>13.949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149</v>
      </c>
      <c r="AU166" s="254" t="s">
        <v>79</v>
      </c>
      <c r="AV166" s="14" t="s">
        <v>79</v>
      </c>
      <c r="AW166" s="14" t="s">
        <v>32</v>
      </c>
      <c r="AX166" s="14" t="s">
        <v>70</v>
      </c>
      <c r="AY166" s="254" t="s">
        <v>138</v>
      </c>
    </row>
    <row r="167" s="15" customFormat="1">
      <c r="A167" s="15"/>
      <c r="B167" s="255"/>
      <c r="C167" s="256"/>
      <c r="D167" s="235" t="s">
        <v>149</v>
      </c>
      <c r="E167" s="257" t="s">
        <v>19</v>
      </c>
      <c r="F167" s="258" t="s">
        <v>152</v>
      </c>
      <c r="G167" s="256"/>
      <c r="H167" s="259">
        <v>33.012999999999998</v>
      </c>
      <c r="I167" s="260"/>
      <c r="J167" s="256"/>
      <c r="K167" s="256"/>
      <c r="L167" s="261"/>
      <c r="M167" s="262"/>
      <c r="N167" s="263"/>
      <c r="O167" s="263"/>
      <c r="P167" s="263"/>
      <c r="Q167" s="263"/>
      <c r="R167" s="263"/>
      <c r="S167" s="263"/>
      <c r="T167" s="264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5" t="s">
        <v>149</v>
      </c>
      <c r="AU167" s="265" t="s">
        <v>79</v>
      </c>
      <c r="AV167" s="15" t="s">
        <v>145</v>
      </c>
      <c r="AW167" s="15" t="s">
        <v>32</v>
      </c>
      <c r="AX167" s="15" t="s">
        <v>77</v>
      </c>
      <c r="AY167" s="265" t="s">
        <v>138</v>
      </c>
    </row>
    <row r="168" s="2" customFormat="1" ht="24.15" customHeight="1">
      <c r="A168" s="41"/>
      <c r="B168" s="42"/>
      <c r="C168" s="215" t="s">
        <v>8</v>
      </c>
      <c r="D168" s="215" t="s">
        <v>140</v>
      </c>
      <c r="E168" s="216" t="s">
        <v>203</v>
      </c>
      <c r="F168" s="217" t="s">
        <v>204</v>
      </c>
      <c r="G168" s="218" t="s">
        <v>205</v>
      </c>
      <c r="H168" s="219">
        <v>1028.3019999999999</v>
      </c>
      <c r="I168" s="220"/>
      <c r="J168" s="221">
        <f>ROUND(I168*H168,2)</f>
        <v>0</v>
      </c>
      <c r="K168" s="217" t="s">
        <v>144</v>
      </c>
      <c r="L168" s="47"/>
      <c r="M168" s="222" t="s">
        <v>19</v>
      </c>
      <c r="N168" s="223" t="s">
        <v>41</v>
      </c>
      <c r="O168" s="87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145</v>
      </c>
      <c r="AT168" s="226" t="s">
        <v>140</v>
      </c>
      <c r="AU168" s="226" t="s">
        <v>79</v>
      </c>
      <c r="AY168" s="20" t="s">
        <v>138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77</v>
      </c>
      <c r="BK168" s="227">
        <f>ROUND(I168*H168,2)</f>
        <v>0</v>
      </c>
      <c r="BL168" s="20" t="s">
        <v>145</v>
      </c>
      <c r="BM168" s="226" t="s">
        <v>459</v>
      </c>
    </row>
    <row r="169" s="2" customFormat="1">
      <c r="A169" s="41"/>
      <c r="B169" s="42"/>
      <c r="C169" s="43"/>
      <c r="D169" s="228" t="s">
        <v>147</v>
      </c>
      <c r="E169" s="43"/>
      <c r="F169" s="229" t="s">
        <v>207</v>
      </c>
      <c r="G169" s="43"/>
      <c r="H169" s="43"/>
      <c r="I169" s="230"/>
      <c r="J169" s="43"/>
      <c r="K169" s="43"/>
      <c r="L169" s="47"/>
      <c r="M169" s="231"/>
      <c r="N169" s="232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147</v>
      </c>
      <c r="AU169" s="20" t="s">
        <v>79</v>
      </c>
    </row>
    <row r="170" s="13" customFormat="1">
      <c r="A170" s="13"/>
      <c r="B170" s="233"/>
      <c r="C170" s="234"/>
      <c r="D170" s="235" t="s">
        <v>149</v>
      </c>
      <c r="E170" s="236" t="s">
        <v>19</v>
      </c>
      <c r="F170" s="237" t="s">
        <v>196</v>
      </c>
      <c r="G170" s="234"/>
      <c r="H170" s="236" t="s">
        <v>19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149</v>
      </c>
      <c r="AU170" s="243" t="s">
        <v>79</v>
      </c>
      <c r="AV170" s="13" t="s">
        <v>77</v>
      </c>
      <c r="AW170" s="13" t="s">
        <v>32</v>
      </c>
      <c r="AX170" s="13" t="s">
        <v>70</v>
      </c>
      <c r="AY170" s="243" t="s">
        <v>138</v>
      </c>
    </row>
    <row r="171" s="14" customFormat="1">
      <c r="A171" s="14"/>
      <c r="B171" s="244"/>
      <c r="C171" s="245"/>
      <c r="D171" s="235" t="s">
        <v>149</v>
      </c>
      <c r="E171" s="246" t="s">
        <v>19</v>
      </c>
      <c r="F171" s="247" t="s">
        <v>429</v>
      </c>
      <c r="G171" s="245"/>
      <c r="H171" s="248">
        <v>329.19499999999999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149</v>
      </c>
      <c r="AU171" s="254" t="s">
        <v>79</v>
      </c>
      <c r="AV171" s="14" t="s">
        <v>79</v>
      </c>
      <c r="AW171" s="14" t="s">
        <v>32</v>
      </c>
      <c r="AX171" s="14" t="s">
        <v>70</v>
      </c>
      <c r="AY171" s="254" t="s">
        <v>138</v>
      </c>
    </row>
    <row r="172" s="14" customFormat="1">
      <c r="A172" s="14"/>
      <c r="B172" s="244"/>
      <c r="C172" s="245"/>
      <c r="D172" s="235" t="s">
        <v>149</v>
      </c>
      <c r="E172" s="246" t="s">
        <v>19</v>
      </c>
      <c r="F172" s="247" t="s">
        <v>430</v>
      </c>
      <c r="G172" s="245"/>
      <c r="H172" s="248">
        <v>255.30000000000001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149</v>
      </c>
      <c r="AU172" s="254" t="s">
        <v>79</v>
      </c>
      <c r="AV172" s="14" t="s">
        <v>79</v>
      </c>
      <c r="AW172" s="14" t="s">
        <v>32</v>
      </c>
      <c r="AX172" s="14" t="s">
        <v>70</v>
      </c>
      <c r="AY172" s="254" t="s">
        <v>138</v>
      </c>
    </row>
    <row r="173" s="14" customFormat="1">
      <c r="A173" s="14"/>
      <c r="B173" s="244"/>
      <c r="C173" s="245"/>
      <c r="D173" s="235" t="s">
        <v>149</v>
      </c>
      <c r="E173" s="246" t="s">
        <v>19</v>
      </c>
      <c r="F173" s="247" t="s">
        <v>431</v>
      </c>
      <c r="G173" s="245"/>
      <c r="H173" s="248">
        <v>25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149</v>
      </c>
      <c r="AU173" s="254" t="s">
        <v>79</v>
      </c>
      <c r="AV173" s="14" t="s">
        <v>79</v>
      </c>
      <c r="AW173" s="14" t="s">
        <v>32</v>
      </c>
      <c r="AX173" s="14" t="s">
        <v>70</v>
      </c>
      <c r="AY173" s="254" t="s">
        <v>138</v>
      </c>
    </row>
    <row r="174" s="16" customFormat="1">
      <c r="A174" s="16"/>
      <c r="B174" s="266"/>
      <c r="C174" s="267"/>
      <c r="D174" s="235" t="s">
        <v>149</v>
      </c>
      <c r="E174" s="268" t="s">
        <v>19</v>
      </c>
      <c r="F174" s="269" t="s">
        <v>160</v>
      </c>
      <c r="G174" s="267"/>
      <c r="H174" s="270">
        <v>609.495</v>
      </c>
      <c r="I174" s="271"/>
      <c r="J174" s="267"/>
      <c r="K174" s="267"/>
      <c r="L174" s="272"/>
      <c r="M174" s="273"/>
      <c r="N174" s="274"/>
      <c r="O174" s="274"/>
      <c r="P174" s="274"/>
      <c r="Q174" s="274"/>
      <c r="R174" s="274"/>
      <c r="S174" s="274"/>
      <c r="T174" s="275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76" t="s">
        <v>149</v>
      </c>
      <c r="AU174" s="276" t="s">
        <v>79</v>
      </c>
      <c r="AV174" s="16" t="s">
        <v>161</v>
      </c>
      <c r="AW174" s="16" t="s">
        <v>32</v>
      </c>
      <c r="AX174" s="16" t="s">
        <v>70</v>
      </c>
      <c r="AY174" s="276" t="s">
        <v>138</v>
      </c>
    </row>
    <row r="175" s="13" customFormat="1">
      <c r="A175" s="13"/>
      <c r="B175" s="233"/>
      <c r="C175" s="234"/>
      <c r="D175" s="235" t="s">
        <v>149</v>
      </c>
      <c r="E175" s="236" t="s">
        <v>19</v>
      </c>
      <c r="F175" s="237" t="s">
        <v>162</v>
      </c>
      <c r="G175" s="234"/>
      <c r="H175" s="236" t="s">
        <v>19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149</v>
      </c>
      <c r="AU175" s="243" t="s">
        <v>79</v>
      </c>
      <c r="AV175" s="13" t="s">
        <v>77</v>
      </c>
      <c r="AW175" s="13" t="s">
        <v>32</v>
      </c>
      <c r="AX175" s="13" t="s">
        <v>70</v>
      </c>
      <c r="AY175" s="243" t="s">
        <v>138</v>
      </c>
    </row>
    <row r="176" s="14" customFormat="1">
      <c r="A176" s="14"/>
      <c r="B176" s="244"/>
      <c r="C176" s="245"/>
      <c r="D176" s="235" t="s">
        <v>149</v>
      </c>
      <c r="E176" s="246" t="s">
        <v>19</v>
      </c>
      <c r="F176" s="247" t="s">
        <v>432</v>
      </c>
      <c r="G176" s="245"/>
      <c r="H176" s="248">
        <v>-46.944000000000003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149</v>
      </c>
      <c r="AU176" s="254" t="s">
        <v>79</v>
      </c>
      <c r="AV176" s="14" t="s">
        <v>79</v>
      </c>
      <c r="AW176" s="14" t="s">
        <v>32</v>
      </c>
      <c r="AX176" s="14" t="s">
        <v>70</v>
      </c>
      <c r="AY176" s="254" t="s">
        <v>138</v>
      </c>
    </row>
    <row r="177" s="14" customFormat="1">
      <c r="A177" s="14"/>
      <c r="B177" s="244"/>
      <c r="C177" s="245"/>
      <c r="D177" s="235" t="s">
        <v>149</v>
      </c>
      <c r="E177" s="246" t="s">
        <v>19</v>
      </c>
      <c r="F177" s="247" t="s">
        <v>433</v>
      </c>
      <c r="G177" s="245"/>
      <c r="H177" s="248">
        <v>-44.399999999999999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149</v>
      </c>
      <c r="AU177" s="254" t="s">
        <v>79</v>
      </c>
      <c r="AV177" s="14" t="s">
        <v>79</v>
      </c>
      <c r="AW177" s="14" t="s">
        <v>32</v>
      </c>
      <c r="AX177" s="14" t="s">
        <v>70</v>
      </c>
      <c r="AY177" s="254" t="s">
        <v>138</v>
      </c>
    </row>
    <row r="178" s="14" customFormat="1">
      <c r="A178" s="14"/>
      <c r="B178" s="244"/>
      <c r="C178" s="245"/>
      <c r="D178" s="235" t="s">
        <v>149</v>
      </c>
      <c r="E178" s="246" t="s">
        <v>19</v>
      </c>
      <c r="F178" s="247" t="s">
        <v>434</v>
      </c>
      <c r="G178" s="245"/>
      <c r="H178" s="248">
        <v>-4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149</v>
      </c>
      <c r="AU178" s="254" t="s">
        <v>79</v>
      </c>
      <c r="AV178" s="14" t="s">
        <v>79</v>
      </c>
      <c r="AW178" s="14" t="s">
        <v>32</v>
      </c>
      <c r="AX178" s="14" t="s">
        <v>70</v>
      </c>
      <c r="AY178" s="254" t="s">
        <v>138</v>
      </c>
    </row>
    <row r="179" s="16" customFormat="1">
      <c r="A179" s="16"/>
      <c r="B179" s="266"/>
      <c r="C179" s="267"/>
      <c r="D179" s="235" t="s">
        <v>149</v>
      </c>
      <c r="E179" s="268" t="s">
        <v>19</v>
      </c>
      <c r="F179" s="269" t="s">
        <v>160</v>
      </c>
      <c r="G179" s="267"/>
      <c r="H179" s="270">
        <v>-95.343999999999994</v>
      </c>
      <c r="I179" s="271"/>
      <c r="J179" s="267"/>
      <c r="K179" s="267"/>
      <c r="L179" s="272"/>
      <c r="M179" s="273"/>
      <c r="N179" s="274"/>
      <c r="O179" s="274"/>
      <c r="P179" s="274"/>
      <c r="Q179" s="274"/>
      <c r="R179" s="274"/>
      <c r="S179" s="274"/>
      <c r="T179" s="275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76" t="s">
        <v>149</v>
      </c>
      <c r="AU179" s="276" t="s">
        <v>79</v>
      </c>
      <c r="AV179" s="16" t="s">
        <v>161</v>
      </c>
      <c r="AW179" s="16" t="s">
        <v>32</v>
      </c>
      <c r="AX179" s="16" t="s">
        <v>70</v>
      </c>
      <c r="AY179" s="276" t="s">
        <v>138</v>
      </c>
    </row>
    <row r="180" s="15" customFormat="1">
      <c r="A180" s="15"/>
      <c r="B180" s="255"/>
      <c r="C180" s="256"/>
      <c r="D180" s="235" t="s">
        <v>149</v>
      </c>
      <c r="E180" s="257" t="s">
        <v>19</v>
      </c>
      <c r="F180" s="258" t="s">
        <v>152</v>
      </c>
      <c r="G180" s="256"/>
      <c r="H180" s="259">
        <v>514.15100000000007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5" t="s">
        <v>149</v>
      </c>
      <c r="AU180" s="265" t="s">
        <v>79</v>
      </c>
      <c r="AV180" s="15" t="s">
        <v>145</v>
      </c>
      <c r="AW180" s="15" t="s">
        <v>32</v>
      </c>
      <c r="AX180" s="15" t="s">
        <v>77</v>
      </c>
      <c r="AY180" s="265" t="s">
        <v>138</v>
      </c>
    </row>
    <row r="181" s="14" customFormat="1">
      <c r="A181" s="14"/>
      <c r="B181" s="244"/>
      <c r="C181" s="245"/>
      <c r="D181" s="235" t="s">
        <v>149</v>
      </c>
      <c r="E181" s="245"/>
      <c r="F181" s="247" t="s">
        <v>460</v>
      </c>
      <c r="G181" s="245"/>
      <c r="H181" s="248">
        <v>1028.3019999999999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149</v>
      </c>
      <c r="AU181" s="254" t="s">
        <v>79</v>
      </c>
      <c r="AV181" s="14" t="s">
        <v>79</v>
      </c>
      <c r="AW181" s="14" t="s">
        <v>4</v>
      </c>
      <c r="AX181" s="14" t="s">
        <v>77</v>
      </c>
      <c r="AY181" s="254" t="s">
        <v>138</v>
      </c>
    </row>
    <row r="182" s="2" customFormat="1" ht="24.15" customHeight="1">
      <c r="A182" s="41"/>
      <c r="B182" s="42"/>
      <c r="C182" s="215" t="s">
        <v>230</v>
      </c>
      <c r="D182" s="215" t="s">
        <v>140</v>
      </c>
      <c r="E182" s="216" t="s">
        <v>210</v>
      </c>
      <c r="F182" s="217" t="s">
        <v>211</v>
      </c>
      <c r="G182" s="218" t="s">
        <v>155</v>
      </c>
      <c r="H182" s="219">
        <v>300.214</v>
      </c>
      <c r="I182" s="220"/>
      <c r="J182" s="221">
        <f>ROUND(I182*H182,2)</f>
        <v>0</v>
      </c>
      <c r="K182" s="217" t="s">
        <v>144</v>
      </c>
      <c r="L182" s="47"/>
      <c r="M182" s="222" t="s">
        <v>19</v>
      </c>
      <c r="N182" s="223" t="s">
        <v>41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145</v>
      </c>
      <c r="AT182" s="226" t="s">
        <v>140</v>
      </c>
      <c r="AU182" s="226" t="s">
        <v>79</v>
      </c>
      <c r="AY182" s="20" t="s">
        <v>138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77</v>
      </c>
      <c r="BK182" s="227">
        <f>ROUND(I182*H182,2)</f>
        <v>0</v>
      </c>
      <c r="BL182" s="20" t="s">
        <v>145</v>
      </c>
      <c r="BM182" s="226" t="s">
        <v>461</v>
      </c>
    </row>
    <row r="183" s="2" customFormat="1">
      <c r="A183" s="41"/>
      <c r="B183" s="42"/>
      <c r="C183" s="43"/>
      <c r="D183" s="228" t="s">
        <v>147</v>
      </c>
      <c r="E183" s="43"/>
      <c r="F183" s="229" t="s">
        <v>213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147</v>
      </c>
      <c r="AU183" s="20" t="s">
        <v>79</v>
      </c>
    </row>
    <row r="184" s="13" customFormat="1">
      <c r="A184" s="13"/>
      <c r="B184" s="233"/>
      <c r="C184" s="234"/>
      <c r="D184" s="235" t="s">
        <v>149</v>
      </c>
      <c r="E184" s="236" t="s">
        <v>19</v>
      </c>
      <c r="F184" s="237" t="s">
        <v>214</v>
      </c>
      <c r="G184" s="234"/>
      <c r="H184" s="236" t="s">
        <v>19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149</v>
      </c>
      <c r="AU184" s="243" t="s">
        <v>79</v>
      </c>
      <c r="AV184" s="13" t="s">
        <v>77</v>
      </c>
      <c r="AW184" s="13" t="s">
        <v>32</v>
      </c>
      <c r="AX184" s="13" t="s">
        <v>70</v>
      </c>
      <c r="AY184" s="243" t="s">
        <v>138</v>
      </c>
    </row>
    <row r="185" s="14" customFormat="1">
      <c r="A185" s="14"/>
      <c r="B185" s="244"/>
      <c r="C185" s="245"/>
      <c r="D185" s="235" t="s">
        <v>149</v>
      </c>
      <c r="E185" s="246" t="s">
        <v>19</v>
      </c>
      <c r="F185" s="247" t="s">
        <v>429</v>
      </c>
      <c r="G185" s="245"/>
      <c r="H185" s="248">
        <v>329.19499999999999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149</v>
      </c>
      <c r="AU185" s="254" t="s">
        <v>79</v>
      </c>
      <c r="AV185" s="14" t="s">
        <v>79</v>
      </c>
      <c r="AW185" s="14" t="s">
        <v>32</v>
      </c>
      <c r="AX185" s="14" t="s">
        <v>70</v>
      </c>
      <c r="AY185" s="254" t="s">
        <v>138</v>
      </c>
    </row>
    <row r="186" s="14" customFormat="1">
      <c r="A186" s="14"/>
      <c r="B186" s="244"/>
      <c r="C186" s="245"/>
      <c r="D186" s="235" t="s">
        <v>149</v>
      </c>
      <c r="E186" s="246" t="s">
        <v>19</v>
      </c>
      <c r="F186" s="247" t="s">
        <v>430</v>
      </c>
      <c r="G186" s="245"/>
      <c r="H186" s="248">
        <v>255.30000000000001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149</v>
      </c>
      <c r="AU186" s="254" t="s">
        <v>79</v>
      </c>
      <c r="AV186" s="14" t="s">
        <v>79</v>
      </c>
      <c r="AW186" s="14" t="s">
        <v>32</v>
      </c>
      <c r="AX186" s="14" t="s">
        <v>70</v>
      </c>
      <c r="AY186" s="254" t="s">
        <v>138</v>
      </c>
    </row>
    <row r="187" s="14" customFormat="1">
      <c r="A187" s="14"/>
      <c r="B187" s="244"/>
      <c r="C187" s="245"/>
      <c r="D187" s="235" t="s">
        <v>149</v>
      </c>
      <c r="E187" s="246" t="s">
        <v>19</v>
      </c>
      <c r="F187" s="247" t="s">
        <v>431</v>
      </c>
      <c r="G187" s="245"/>
      <c r="H187" s="248">
        <v>25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149</v>
      </c>
      <c r="AU187" s="254" t="s">
        <v>79</v>
      </c>
      <c r="AV187" s="14" t="s">
        <v>79</v>
      </c>
      <c r="AW187" s="14" t="s">
        <v>32</v>
      </c>
      <c r="AX187" s="14" t="s">
        <v>70</v>
      </c>
      <c r="AY187" s="254" t="s">
        <v>138</v>
      </c>
    </row>
    <row r="188" s="16" customFormat="1">
      <c r="A188" s="16"/>
      <c r="B188" s="266"/>
      <c r="C188" s="267"/>
      <c r="D188" s="235" t="s">
        <v>149</v>
      </c>
      <c r="E188" s="268" t="s">
        <v>19</v>
      </c>
      <c r="F188" s="269" t="s">
        <v>160</v>
      </c>
      <c r="G188" s="267"/>
      <c r="H188" s="270">
        <v>609.495</v>
      </c>
      <c r="I188" s="271"/>
      <c r="J188" s="267"/>
      <c r="K188" s="267"/>
      <c r="L188" s="272"/>
      <c r="M188" s="273"/>
      <c r="N188" s="274"/>
      <c r="O188" s="274"/>
      <c r="P188" s="274"/>
      <c r="Q188" s="274"/>
      <c r="R188" s="274"/>
      <c r="S188" s="274"/>
      <c r="T188" s="275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76" t="s">
        <v>149</v>
      </c>
      <c r="AU188" s="276" t="s">
        <v>79</v>
      </c>
      <c r="AV188" s="16" t="s">
        <v>161</v>
      </c>
      <c r="AW188" s="16" t="s">
        <v>32</v>
      </c>
      <c r="AX188" s="16" t="s">
        <v>70</v>
      </c>
      <c r="AY188" s="276" t="s">
        <v>138</v>
      </c>
    </row>
    <row r="189" s="13" customFormat="1">
      <c r="A189" s="13"/>
      <c r="B189" s="233"/>
      <c r="C189" s="234"/>
      <c r="D189" s="235" t="s">
        <v>149</v>
      </c>
      <c r="E189" s="236" t="s">
        <v>19</v>
      </c>
      <c r="F189" s="237" t="s">
        <v>162</v>
      </c>
      <c r="G189" s="234"/>
      <c r="H189" s="236" t="s">
        <v>19</v>
      </c>
      <c r="I189" s="238"/>
      <c r="J189" s="234"/>
      <c r="K189" s="234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149</v>
      </c>
      <c r="AU189" s="243" t="s">
        <v>79</v>
      </c>
      <c r="AV189" s="13" t="s">
        <v>77</v>
      </c>
      <c r="AW189" s="13" t="s">
        <v>32</v>
      </c>
      <c r="AX189" s="13" t="s">
        <v>70</v>
      </c>
      <c r="AY189" s="243" t="s">
        <v>138</v>
      </c>
    </row>
    <row r="190" s="14" customFormat="1">
      <c r="A190" s="14"/>
      <c r="B190" s="244"/>
      <c r="C190" s="245"/>
      <c r="D190" s="235" t="s">
        <v>149</v>
      </c>
      <c r="E190" s="246" t="s">
        <v>19</v>
      </c>
      <c r="F190" s="247" t="s">
        <v>432</v>
      </c>
      <c r="G190" s="245"/>
      <c r="H190" s="248">
        <v>-46.944000000000003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149</v>
      </c>
      <c r="AU190" s="254" t="s">
        <v>79</v>
      </c>
      <c r="AV190" s="14" t="s">
        <v>79</v>
      </c>
      <c r="AW190" s="14" t="s">
        <v>32</v>
      </c>
      <c r="AX190" s="14" t="s">
        <v>70</v>
      </c>
      <c r="AY190" s="254" t="s">
        <v>138</v>
      </c>
    </row>
    <row r="191" s="14" customFormat="1">
      <c r="A191" s="14"/>
      <c r="B191" s="244"/>
      <c r="C191" s="245"/>
      <c r="D191" s="235" t="s">
        <v>149</v>
      </c>
      <c r="E191" s="246" t="s">
        <v>19</v>
      </c>
      <c r="F191" s="247" t="s">
        <v>433</v>
      </c>
      <c r="G191" s="245"/>
      <c r="H191" s="248">
        <v>-44.399999999999999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149</v>
      </c>
      <c r="AU191" s="254" t="s">
        <v>79</v>
      </c>
      <c r="AV191" s="14" t="s">
        <v>79</v>
      </c>
      <c r="AW191" s="14" t="s">
        <v>32</v>
      </c>
      <c r="AX191" s="14" t="s">
        <v>70</v>
      </c>
      <c r="AY191" s="254" t="s">
        <v>138</v>
      </c>
    </row>
    <row r="192" s="14" customFormat="1">
      <c r="A192" s="14"/>
      <c r="B192" s="244"/>
      <c r="C192" s="245"/>
      <c r="D192" s="235" t="s">
        <v>149</v>
      </c>
      <c r="E192" s="246" t="s">
        <v>19</v>
      </c>
      <c r="F192" s="247" t="s">
        <v>434</v>
      </c>
      <c r="G192" s="245"/>
      <c r="H192" s="248">
        <v>-4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149</v>
      </c>
      <c r="AU192" s="254" t="s">
        <v>79</v>
      </c>
      <c r="AV192" s="14" t="s">
        <v>79</v>
      </c>
      <c r="AW192" s="14" t="s">
        <v>32</v>
      </c>
      <c r="AX192" s="14" t="s">
        <v>70</v>
      </c>
      <c r="AY192" s="254" t="s">
        <v>138</v>
      </c>
    </row>
    <row r="193" s="16" customFormat="1">
      <c r="A193" s="16"/>
      <c r="B193" s="266"/>
      <c r="C193" s="267"/>
      <c r="D193" s="235" t="s">
        <v>149</v>
      </c>
      <c r="E193" s="268" t="s">
        <v>19</v>
      </c>
      <c r="F193" s="269" t="s">
        <v>160</v>
      </c>
      <c r="G193" s="267"/>
      <c r="H193" s="270">
        <v>-95.343999999999994</v>
      </c>
      <c r="I193" s="271"/>
      <c r="J193" s="267"/>
      <c r="K193" s="267"/>
      <c r="L193" s="272"/>
      <c r="M193" s="273"/>
      <c r="N193" s="274"/>
      <c r="O193" s="274"/>
      <c r="P193" s="274"/>
      <c r="Q193" s="274"/>
      <c r="R193" s="274"/>
      <c r="S193" s="274"/>
      <c r="T193" s="275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76" t="s">
        <v>149</v>
      </c>
      <c r="AU193" s="276" t="s">
        <v>79</v>
      </c>
      <c r="AV193" s="16" t="s">
        <v>161</v>
      </c>
      <c r="AW193" s="16" t="s">
        <v>32</v>
      </c>
      <c r="AX193" s="16" t="s">
        <v>70</v>
      </c>
      <c r="AY193" s="276" t="s">
        <v>138</v>
      </c>
    </row>
    <row r="194" s="13" customFormat="1">
      <c r="A194" s="13"/>
      <c r="B194" s="233"/>
      <c r="C194" s="234"/>
      <c r="D194" s="235" t="s">
        <v>149</v>
      </c>
      <c r="E194" s="236" t="s">
        <v>19</v>
      </c>
      <c r="F194" s="237" t="s">
        <v>215</v>
      </c>
      <c r="G194" s="234"/>
      <c r="H194" s="236" t="s">
        <v>19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149</v>
      </c>
      <c r="AU194" s="243" t="s">
        <v>79</v>
      </c>
      <c r="AV194" s="13" t="s">
        <v>77</v>
      </c>
      <c r="AW194" s="13" t="s">
        <v>32</v>
      </c>
      <c r="AX194" s="13" t="s">
        <v>70</v>
      </c>
      <c r="AY194" s="243" t="s">
        <v>138</v>
      </c>
    </row>
    <row r="195" s="14" customFormat="1">
      <c r="A195" s="14"/>
      <c r="B195" s="244"/>
      <c r="C195" s="245"/>
      <c r="D195" s="235" t="s">
        <v>149</v>
      </c>
      <c r="E195" s="246" t="s">
        <v>19</v>
      </c>
      <c r="F195" s="247" t="s">
        <v>462</v>
      </c>
      <c r="G195" s="245"/>
      <c r="H195" s="248">
        <v>-88.019999999999996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149</v>
      </c>
      <c r="AU195" s="254" t="s">
        <v>79</v>
      </c>
      <c r="AV195" s="14" t="s">
        <v>79</v>
      </c>
      <c r="AW195" s="14" t="s">
        <v>32</v>
      </c>
      <c r="AX195" s="14" t="s">
        <v>70</v>
      </c>
      <c r="AY195" s="254" t="s">
        <v>138</v>
      </c>
    </row>
    <row r="196" s="14" customFormat="1">
      <c r="A196" s="14"/>
      <c r="B196" s="244"/>
      <c r="C196" s="245"/>
      <c r="D196" s="235" t="s">
        <v>149</v>
      </c>
      <c r="E196" s="246" t="s">
        <v>19</v>
      </c>
      <c r="F196" s="247" t="s">
        <v>463</v>
      </c>
      <c r="G196" s="245"/>
      <c r="H196" s="248">
        <v>-108.78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149</v>
      </c>
      <c r="AU196" s="254" t="s">
        <v>79</v>
      </c>
      <c r="AV196" s="14" t="s">
        <v>79</v>
      </c>
      <c r="AW196" s="14" t="s">
        <v>32</v>
      </c>
      <c r="AX196" s="14" t="s">
        <v>70</v>
      </c>
      <c r="AY196" s="254" t="s">
        <v>138</v>
      </c>
    </row>
    <row r="197" s="14" customFormat="1">
      <c r="A197" s="14"/>
      <c r="B197" s="244"/>
      <c r="C197" s="245"/>
      <c r="D197" s="235" t="s">
        <v>149</v>
      </c>
      <c r="E197" s="246" t="s">
        <v>19</v>
      </c>
      <c r="F197" s="247" t="s">
        <v>464</v>
      </c>
      <c r="G197" s="245"/>
      <c r="H197" s="248">
        <v>-3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149</v>
      </c>
      <c r="AU197" s="254" t="s">
        <v>79</v>
      </c>
      <c r="AV197" s="14" t="s">
        <v>79</v>
      </c>
      <c r="AW197" s="14" t="s">
        <v>32</v>
      </c>
      <c r="AX197" s="14" t="s">
        <v>70</v>
      </c>
      <c r="AY197" s="254" t="s">
        <v>138</v>
      </c>
    </row>
    <row r="198" s="14" customFormat="1">
      <c r="A198" s="14"/>
      <c r="B198" s="244"/>
      <c r="C198" s="245"/>
      <c r="D198" s="235" t="s">
        <v>149</v>
      </c>
      <c r="E198" s="246" t="s">
        <v>19</v>
      </c>
      <c r="F198" s="247" t="s">
        <v>465</v>
      </c>
      <c r="G198" s="245"/>
      <c r="H198" s="248">
        <v>-14.137000000000001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149</v>
      </c>
      <c r="AU198" s="254" t="s">
        <v>79</v>
      </c>
      <c r="AV198" s="14" t="s">
        <v>79</v>
      </c>
      <c r="AW198" s="14" t="s">
        <v>32</v>
      </c>
      <c r="AX198" s="14" t="s">
        <v>70</v>
      </c>
      <c r="AY198" s="254" t="s">
        <v>138</v>
      </c>
    </row>
    <row r="199" s="16" customFormat="1">
      <c r="A199" s="16"/>
      <c r="B199" s="266"/>
      <c r="C199" s="267"/>
      <c r="D199" s="235" t="s">
        <v>149</v>
      </c>
      <c r="E199" s="268" t="s">
        <v>19</v>
      </c>
      <c r="F199" s="269" t="s">
        <v>160</v>
      </c>
      <c r="G199" s="267"/>
      <c r="H199" s="270">
        <v>-213.93700000000001</v>
      </c>
      <c r="I199" s="271"/>
      <c r="J199" s="267"/>
      <c r="K199" s="267"/>
      <c r="L199" s="272"/>
      <c r="M199" s="273"/>
      <c r="N199" s="274"/>
      <c r="O199" s="274"/>
      <c r="P199" s="274"/>
      <c r="Q199" s="274"/>
      <c r="R199" s="274"/>
      <c r="S199" s="274"/>
      <c r="T199" s="275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76" t="s">
        <v>149</v>
      </c>
      <c r="AU199" s="276" t="s">
        <v>79</v>
      </c>
      <c r="AV199" s="16" t="s">
        <v>161</v>
      </c>
      <c r="AW199" s="16" t="s">
        <v>32</v>
      </c>
      <c r="AX199" s="16" t="s">
        <v>70</v>
      </c>
      <c r="AY199" s="276" t="s">
        <v>138</v>
      </c>
    </row>
    <row r="200" s="15" customFormat="1">
      <c r="A200" s="15"/>
      <c r="B200" s="255"/>
      <c r="C200" s="256"/>
      <c r="D200" s="235" t="s">
        <v>149</v>
      </c>
      <c r="E200" s="257" t="s">
        <v>19</v>
      </c>
      <c r="F200" s="258" t="s">
        <v>152</v>
      </c>
      <c r="G200" s="256"/>
      <c r="H200" s="259">
        <v>300.21400000000011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5" t="s">
        <v>149</v>
      </c>
      <c r="AU200" s="265" t="s">
        <v>79</v>
      </c>
      <c r="AV200" s="15" t="s">
        <v>145</v>
      </c>
      <c r="AW200" s="15" t="s">
        <v>32</v>
      </c>
      <c r="AX200" s="15" t="s">
        <v>77</v>
      </c>
      <c r="AY200" s="265" t="s">
        <v>138</v>
      </c>
    </row>
    <row r="201" s="2" customFormat="1" ht="16.5" customHeight="1">
      <c r="A201" s="41"/>
      <c r="B201" s="42"/>
      <c r="C201" s="277" t="s">
        <v>236</v>
      </c>
      <c r="D201" s="277" t="s">
        <v>220</v>
      </c>
      <c r="E201" s="278" t="s">
        <v>221</v>
      </c>
      <c r="F201" s="279" t="s">
        <v>222</v>
      </c>
      <c r="G201" s="280" t="s">
        <v>205</v>
      </c>
      <c r="H201" s="281">
        <v>600.428</v>
      </c>
      <c r="I201" s="282"/>
      <c r="J201" s="283">
        <f>ROUND(I201*H201,2)</f>
        <v>0</v>
      </c>
      <c r="K201" s="279" t="s">
        <v>144</v>
      </c>
      <c r="L201" s="284"/>
      <c r="M201" s="285" t="s">
        <v>19</v>
      </c>
      <c r="N201" s="286" t="s">
        <v>41</v>
      </c>
      <c r="O201" s="87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197</v>
      </c>
      <c r="AT201" s="226" t="s">
        <v>220</v>
      </c>
      <c r="AU201" s="226" t="s">
        <v>79</v>
      </c>
      <c r="AY201" s="20" t="s">
        <v>138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77</v>
      </c>
      <c r="BK201" s="227">
        <f>ROUND(I201*H201,2)</f>
        <v>0</v>
      </c>
      <c r="BL201" s="20" t="s">
        <v>145</v>
      </c>
      <c r="BM201" s="226" t="s">
        <v>466</v>
      </c>
    </row>
    <row r="202" s="14" customFormat="1">
      <c r="A202" s="14"/>
      <c r="B202" s="244"/>
      <c r="C202" s="245"/>
      <c r="D202" s="235" t="s">
        <v>149</v>
      </c>
      <c r="E202" s="245"/>
      <c r="F202" s="247" t="s">
        <v>467</v>
      </c>
      <c r="G202" s="245"/>
      <c r="H202" s="248">
        <v>600.428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149</v>
      </c>
      <c r="AU202" s="254" t="s">
        <v>79</v>
      </c>
      <c r="AV202" s="14" t="s">
        <v>79</v>
      </c>
      <c r="AW202" s="14" t="s">
        <v>4</v>
      </c>
      <c r="AX202" s="14" t="s">
        <v>77</v>
      </c>
      <c r="AY202" s="254" t="s">
        <v>138</v>
      </c>
    </row>
    <row r="203" s="2" customFormat="1" ht="37.8" customHeight="1">
      <c r="A203" s="41"/>
      <c r="B203" s="42"/>
      <c r="C203" s="215" t="s">
        <v>242</v>
      </c>
      <c r="D203" s="215" t="s">
        <v>140</v>
      </c>
      <c r="E203" s="216" t="s">
        <v>225</v>
      </c>
      <c r="F203" s="217" t="s">
        <v>226</v>
      </c>
      <c r="G203" s="218" t="s">
        <v>155</v>
      </c>
      <c r="H203" s="219">
        <v>97.290000000000006</v>
      </c>
      <c r="I203" s="220"/>
      <c r="J203" s="221">
        <f>ROUND(I203*H203,2)</f>
        <v>0</v>
      </c>
      <c r="K203" s="217" t="s">
        <v>144</v>
      </c>
      <c r="L203" s="47"/>
      <c r="M203" s="222" t="s">
        <v>19</v>
      </c>
      <c r="N203" s="223" t="s">
        <v>41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145</v>
      </c>
      <c r="AT203" s="226" t="s">
        <v>140</v>
      </c>
      <c r="AU203" s="226" t="s">
        <v>79</v>
      </c>
      <c r="AY203" s="20" t="s">
        <v>138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77</v>
      </c>
      <c r="BK203" s="227">
        <f>ROUND(I203*H203,2)</f>
        <v>0</v>
      </c>
      <c r="BL203" s="20" t="s">
        <v>145</v>
      </c>
      <c r="BM203" s="226" t="s">
        <v>468</v>
      </c>
    </row>
    <row r="204" s="2" customFormat="1">
      <c r="A204" s="41"/>
      <c r="B204" s="42"/>
      <c r="C204" s="43"/>
      <c r="D204" s="228" t="s">
        <v>147</v>
      </c>
      <c r="E204" s="43"/>
      <c r="F204" s="229" t="s">
        <v>228</v>
      </c>
      <c r="G204" s="43"/>
      <c r="H204" s="43"/>
      <c r="I204" s="230"/>
      <c r="J204" s="43"/>
      <c r="K204" s="43"/>
      <c r="L204" s="47"/>
      <c r="M204" s="231"/>
      <c r="N204" s="232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147</v>
      </c>
      <c r="AU204" s="20" t="s">
        <v>79</v>
      </c>
    </row>
    <row r="205" s="14" customFormat="1">
      <c r="A205" s="14"/>
      <c r="B205" s="244"/>
      <c r="C205" s="245"/>
      <c r="D205" s="235" t="s">
        <v>149</v>
      </c>
      <c r="E205" s="246" t="s">
        <v>19</v>
      </c>
      <c r="F205" s="247" t="s">
        <v>469</v>
      </c>
      <c r="G205" s="245"/>
      <c r="H205" s="248">
        <v>44.009999999999998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149</v>
      </c>
      <c r="AU205" s="254" t="s">
        <v>79</v>
      </c>
      <c r="AV205" s="14" t="s">
        <v>79</v>
      </c>
      <c r="AW205" s="14" t="s">
        <v>32</v>
      </c>
      <c r="AX205" s="14" t="s">
        <v>70</v>
      </c>
      <c r="AY205" s="254" t="s">
        <v>138</v>
      </c>
    </row>
    <row r="206" s="14" customFormat="1">
      <c r="A206" s="14"/>
      <c r="B206" s="244"/>
      <c r="C206" s="245"/>
      <c r="D206" s="235" t="s">
        <v>149</v>
      </c>
      <c r="E206" s="246" t="s">
        <v>19</v>
      </c>
      <c r="F206" s="247" t="s">
        <v>470</v>
      </c>
      <c r="G206" s="245"/>
      <c r="H206" s="248">
        <v>53.280000000000001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149</v>
      </c>
      <c r="AU206" s="254" t="s">
        <v>79</v>
      </c>
      <c r="AV206" s="14" t="s">
        <v>79</v>
      </c>
      <c r="AW206" s="14" t="s">
        <v>32</v>
      </c>
      <c r="AX206" s="14" t="s">
        <v>70</v>
      </c>
      <c r="AY206" s="254" t="s">
        <v>138</v>
      </c>
    </row>
    <row r="207" s="15" customFormat="1">
      <c r="A207" s="15"/>
      <c r="B207" s="255"/>
      <c r="C207" s="256"/>
      <c r="D207" s="235" t="s">
        <v>149</v>
      </c>
      <c r="E207" s="257" t="s">
        <v>19</v>
      </c>
      <c r="F207" s="258" t="s">
        <v>152</v>
      </c>
      <c r="G207" s="256"/>
      <c r="H207" s="259">
        <v>97.289999999999992</v>
      </c>
      <c r="I207" s="260"/>
      <c r="J207" s="256"/>
      <c r="K207" s="256"/>
      <c r="L207" s="261"/>
      <c r="M207" s="262"/>
      <c r="N207" s="263"/>
      <c r="O207" s="263"/>
      <c r="P207" s="263"/>
      <c r="Q207" s="263"/>
      <c r="R207" s="263"/>
      <c r="S207" s="263"/>
      <c r="T207" s="26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5" t="s">
        <v>149</v>
      </c>
      <c r="AU207" s="265" t="s">
        <v>79</v>
      </c>
      <c r="AV207" s="15" t="s">
        <v>145</v>
      </c>
      <c r="AW207" s="15" t="s">
        <v>32</v>
      </c>
      <c r="AX207" s="15" t="s">
        <v>77</v>
      </c>
      <c r="AY207" s="265" t="s">
        <v>138</v>
      </c>
    </row>
    <row r="208" s="2" customFormat="1" ht="16.5" customHeight="1">
      <c r="A208" s="41"/>
      <c r="B208" s="42"/>
      <c r="C208" s="277" t="s">
        <v>248</v>
      </c>
      <c r="D208" s="277" t="s">
        <v>220</v>
      </c>
      <c r="E208" s="278" t="s">
        <v>231</v>
      </c>
      <c r="F208" s="279" t="s">
        <v>232</v>
      </c>
      <c r="G208" s="280" t="s">
        <v>205</v>
      </c>
      <c r="H208" s="281">
        <v>194.58000000000001</v>
      </c>
      <c r="I208" s="282"/>
      <c r="J208" s="283">
        <f>ROUND(I208*H208,2)</f>
        <v>0</v>
      </c>
      <c r="K208" s="279" t="s">
        <v>144</v>
      </c>
      <c r="L208" s="284"/>
      <c r="M208" s="285" t="s">
        <v>19</v>
      </c>
      <c r="N208" s="286" t="s">
        <v>41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197</v>
      </c>
      <c r="AT208" s="226" t="s">
        <v>220</v>
      </c>
      <c r="AU208" s="226" t="s">
        <v>79</v>
      </c>
      <c r="AY208" s="20" t="s">
        <v>138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77</v>
      </c>
      <c r="BK208" s="227">
        <f>ROUND(I208*H208,2)</f>
        <v>0</v>
      </c>
      <c r="BL208" s="20" t="s">
        <v>145</v>
      </c>
      <c r="BM208" s="226" t="s">
        <v>471</v>
      </c>
    </row>
    <row r="209" s="14" customFormat="1">
      <c r="A209" s="14"/>
      <c r="B209" s="244"/>
      <c r="C209" s="245"/>
      <c r="D209" s="235" t="s">
        <v>149</v>
      </c>
      <c r="E209" s="245"/>
      <c r="F209" s="247" t="s">
        <v>472</v>
      </c>
      <c r="G209" s="245"/>
      <c r="H209" s="248">
        <v>194.58000000000001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149</v>
      </c>
      <c r="AU209" s="254" t="s">
        <v>79</v>
      </c>
      <c r="AV209" s="14" t="s">
        <v>79</v>
      </c>
      <c r="AW209" s="14" t="s">
        <v>4</v>
      </c>
      <c r="AX209" s="14" t="s">
        <v>77</v>
      </c>
      <c r="AY209" s="254" t="s">
        <v>138</v>
      </c>
    </row>
    <row r="210" s="12" customFormat="1" ht="22.8" customHeight="1">
      <c r="A210" s="12"/>
      <c r="B210" s="199"/>
      <c r="C210" s="200"/>
      <c r="D210" s="201" t="s">
        <v>69</v>
      </c>
      <c r="E210" s="213" t="s">
        <v>161</v>
      </c>
      <c r="F210" s="213" t="s">
        <v>235</v>
      </c>
      <c r="G210" s="200"/>
      <c r="H210" s="200"/>
      <c r="I210" s="203"/>
      <c r="J210" s="214">
        <f>BK210</f>
        <v>0</v>
      </c>
      <c r="K210" s="200"/>
      <c r="L210" s="205"/>
      <c r="M210" s="206"/>
      <c r="N210" s="207"/>
      <c r="O210" s="207"/>
      <c r="P210" s="208">
        <f>SUM(P211:P214)</f>
        <v>0</v>
      </c>
      <c r="Q210" s="207"/>
      <c r="R210" s="208">
        <f>SUM(R211:R214)</f>
        <v>0</v>
      </c>
      <c r="S210" s="207"/>
      <c r="T210" s="209">
        <f>SUM(T211:T214)</f>
        <v>16.2576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0" t="s">
        <v>77</v>
      </c>
      <c r="AT210" s="211" t="s">
        <v>69</v>
      </c>
      <c r="AU210" s="211" t="s">
        <v>77</v>
      </c>
      <c r="AY210" s="210" t="s">
        <v>138</v>
      </c>
      <c r="BK210" s="212">
        <f>SUM(BK211:BK214)</f>
        <v>0</v>
      </c>
    </row>
    <row r="211" s="2" customFormat="1" ht="21.75" customHeight="1">
      <c r="A211" s="41"/>
      <c r="B211" s="42"/>
      <c r="C211" s="215" t="s">
        <v>255</v>
      </c>
      <c r="D211" s="215" t="s">
        <v>140</v>
      </c>
      <c r="E211" s="216" t="s">
        <v>237</v>
      </c>
      <c r="F211" s="217" t="s">
        <v>238</v>
      </c>
      <c r="G211" s="218" t="s">
        <v>155</v>
      </c>
      <c r="H211" s="219">
        <v>6.774</v>
      </c>
      <c r="I211" s="220"/>
      <c r="J211" s="221">
        <f>ROUND(I211*H211,2)</f>
        <v>0</v>
      </c>
      <c r="K211" s="217" t="s">
        <v>144</v>
      </c>
      <c r="L211" s="47"/>
      <c r="M211" s="222" t="s">
        <v>19</v>
      </c>
      <c r="N211" s="223" t="s">
        <v>41</v>
      </c>
      <c r="O211" s="87"/>
      <c r="P211" s="224">
        <f>O211*H211</f>
        <v>0</v>
      </c>
      <c r="Q211" s="224">
        <v>0</v>
      </c>
      <c r="R211" s="224">
        <f>Q211*H211</f>
        <v>0</v>
      </c>
      <c r="S211" s="224">
        <v>2.3999999999999999</v>
      </c>
      <c r="T211" s="225">
        <f>S211*H211</f>
        <v>16.2576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145</v>
      </c>
      <c r="AT211" s="226" t="s">
        <v>140</v>
      </c>
      <c r="AU211" s="226" t="s">
        <v>79</v>
      </c>
      <c r="AY211" s="20" t="s">
        <v>138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77</v>
      </c>
      <c r="BK211" s="227">
        <f>ROUND(I211*H211,2)</f>
        <v>0</v>
      </c>
      <c r="BL211" s="20" t="s">
        <v>145</v>
      </c>
      <c r="BM211" s="226" t="s">
        <v>473</v>
      </c>
    </row>
    <row r="212" s="2" customFormat="1">
      <c r="A212" s="41"/>
      <c r="B212" s="42"/>
      <c r="C212" s="43"/>
      <c r="D212" s="228" t="s">
        <v>147</v>
      </c>
      <c r="E212" s="43"/>
      <c r="F212" s="229" t="s">
        <v>240</v>
      </c>
      <c r="G212" s="43"/>
      <c r="H212" s="43"/>
      <c r="I212" s="230"/>
      <c r="J212" s="43"/>
      <c r="K212" s="43"/>
      <c r="L212" s="47"/>
      <c r="M212" s="231"/>
      <c r="N212" s="232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147</v>
      </c>
      <c r="AU212" s="20" t="s">
        <v>79</v>
      </c>
    </row>
    <row r="213" s="14" customFormat="1">
      <c r="A213" s="14"/>
      <c r="B213" s="244"/>
      <c r="C213" s="245"/>
      <c r="D213" s="235" t="s">
        <v>149</v>
      </c>
      <c r="E213" s="246" t="s">
        <v>19</v>
      </c>
      <c r="F213" s="247" t="s">
        <v>454</v>
      </c>
      <c r="G213" s="245"/>
      <c r="H213" s="248">
        <v>6.774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149</v>
      </c>
      <c r="AU213" s="254" t="s">
        <v>79</v>
      </c>
      <c r="AV213" s="14" t="s">
        <v>79</v>
      </c>
      <c r="AW213" s="14" t="s">
        <v>32</v>
      </c>
      <c r="AX213" s="14" t="s">
        <v>70</v>
      </c>
      <c r="AY213" s="254" t="s">
        <v>138</v>
      </c>
    </row>
    <row r="214" s="15" customFormat="1">
      <c r="A214" s="15"/>
      <c r="B214" s="255"/>
      <c r="C214" s="256"/>
      <c r="D214" s="235" t="s">
        <v>149</v>
      </c>
      <c r="E214" s="257" t="s">
        <v>19</v>
      </c>
      <c r="F214" s="258" t="s">
        <v>152</v>
      </c>
      <c r="G214" s="256"/>
      <c r="H214" s="259">
        <v>6.774</v>
      </c>
      <c r="I214" s="260"/>
      <c r="J214" s="256"/>
      <c r="K214" s="256"/>
      <c r="L214" s="261"/>
      <c r="M214" s="262"/>
      <c r="N214" s="263"/>
      <c r="O214" s="263"/>
      <c r="P214" s="263"/>
      <c r="Q214" s="263"/>
      <c r="R214" s="263"/>
      <c r="S214" s="263"/>
      <c r="T214" s="264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5" t="s">
        <v>149</v>
      </c>
      <c r="AU214" s="265" t="s">
        <v>79</v>
      </c>
      <c r="AV214" s="15" t="s">
        <v>145</v>
      </c>
      <c r="AW214" s="15" t="s">
        <v>32</v>
      </c>
      <c r="AX214" s="15" t="s">
        <v>77</v>
      </c>
      <c r="AY214" s="265" t="s">
        <v>138</v>
      </c>
    </row>
    <row r="215" s="12" customFormat="1" ht="22.8" customHeight="1">
      <c r="A215" s="12"/>
      <c r="B215" s="199"/>
      <c r="C215" s="200"/>
      <c r="D215" s="201" t="s">
        <v>69</v>
      </c>
      <c r="E215" s="213" t="s">
        <v>145</v>
      </c>
      <c r="F215" s="213" t="s">
        <v>241</v>
      </c>
      <c r="G215" s="200"/>
      <c r="H215" s="200"/>
      <c r="I215" s="203"/>
      <c r="J215" s="214">
        <f>BK215</f>
        <v>0</v>
      </c>
      <c r="K215" s="200"/>
      <c r="L215" s="205"/>
      <c r="M215" s="206"/>
      <c r="N215" s="207"/>
      <c r="O215" s="207"/>
      <c r="P215" s="208">
        <f>SUM(P216:P257)</f>
        <v>0</v>
      </c>
      <c r="Q215" s="207"/>
      <c r="R215" s="208">
        <f>SUM(R216:R257)</f>
        <v>1.2030027000000001</v>
      </c>
      <c r="S215" s="207"/>
      <c r="T215" s="209">
        <f>SUM(T216:T257)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0" t="s">
        <v>77</v>
      </c>
      <c r="AT215" s="211" t="s">
        <v>69</v>
      </c>
      <c r="AU215" s="211" t="s">
        <v>77</v>
      </c>
      <c r="AY215" s="210" t="s">
        <v>138</v>
      </c>
      <c r="BK215" s="212">
        <f>SUM(BK216:BK257)</f>
        <v>0</v>
      </c>
    </row>
    <row r="216" s="2" customFormat="1" ht="16.5" customHeight="1">
      <c r="A216" s="41"/>
      <c r="B216" s="42"/>
      <c r="C216" s="215" t="s">
        <v>259</v>
      </c>
      <c r="D216" s="215" t="s">
        <v>140</v>
      </c>
      <c r="E216" s="216" t="s">
        <v>243</v>
      </c>
      <c r="F216" s="217" t="s">
        <v>244</v>
      </c>
      <c r="G216" s="218" t="s">
        <v>155</v>
      </c>
      <c r="H216" s="219">
        <v>34.253999999999998</v>
      </c>
      <c r="I216" s="220"/>
      <c r="J216" s="221">
        <f>ROUND(I216*H216,2)</f>
        <v>0</v>
      </c>
      <c r="K216" s="217" t="s">
        <v>144</v>
      </c>
      <c r="L216" s="47"/>
      <c r="M216" s="222" t="s">
        <v>19</v>
      </c>
      <c r="N216" s="223" t="s">
        <v>41</v>
      </c>
      <c r="O216" s="87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145</v>
      </c>
      <c r="AT216" s="226" t="s">
        <v>140</v>
      </c>
      <c r="AU216" s="226" t="s">
        <v>79</v>
      </c>
      <c r="AY216" s="20" t="s">
        <v>138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77</v>
      </c>
      <c r="BK216" s="227">
        <f>ROUND(I216*H216,2)</f>
        <v>0</v>
      </c>
      <c r="BL216" s="20" t="s">
        <v>145</v>
      </c>
      <c r="BM216" s="226" t="s">
        <v>474</v>
      </c>
    </row>
    <row r="217" s="2" customFormat="1">
      <c r="A217" s="41"/>
      <c r="B217" s="42"/>
      <c r="C217" s="43"/>
      <c r="D217" s="228" t="s">
        <v>147</v>
      </c>
      <c r="E217" s="43"/>
      <c r="F217" s="229" t="s">
        <v>246</v>
      </c>
      <c r="G217" s="43"/>
      <c r="H217" s="43"/>
      <c r="I217" s="230"/>
      <c r="J217" s="43"/>
      <c r="K217" s="43"/>
      <c r="L217" s="47"/>
      <c r="M217" s="231"/>
      <c r="N217" s="232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147</v>
      </c>
      <c r="AU217" s="20" t="s">
        <v>79</v>
      </c>
    </row>
    <row r="218" s="14" customFormat="1">
      <c r="A218" s="14"/>
      <c r="B218" s="244"/>
      <c r="C218" s="245"/>
      <c r="D218" s="235" t="s">
        <v>149</v>
      </c>
      <c r="E218" s="246" t="s">
        <v>19</v>
      </c>
      <c r="F218" s="247" t="s">
        <v>475</v>
      </c>
      <c r="G218" s="245"/>
      <c r="H218" s="248">
        <v>17.603999999999999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149</v>
      </c>
      <c r="AU218" s="254" t="s">
        <v>79</v>
      </c>
      <c r="AV218" s="14" t="s">
        <v>79</v>
      </c>
      <c r="AW218" s="14" t="s">
        <v>32</v>
      </c>
      <c r="AX218" s="14" t="s">
        <v>70</v>
      </c>
      <c r="AY218" s="254" t="s">
        <v>138</v>
      </c>
    </row>
    <row r="219" s="14" customFormat="1">
      <c r="A219" s="14"/>
      <c r="B219" s="244"/>
      <c r="C219" s="245"/>
      <c r="D219" s="235" t="s">
        <v>149</v>
      </c>
      <c r="E219" s="246" t="s">
        <v>19</v>
      </c>
      <c r="F219" s="247" t="s">
        <v>476</v>
      </c>
      <c r="G219" s="245"/>
      <c r="H219" s="248">
        <v>16.649999999999999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149</v>
      </c>
      <c r="AU219" s="254" t="s">
        <v>79</v>
      </c>
      <c r="AV219" s="14" t="s">
        <v>79</v>
      </c>
      <c r="AW219" s="14" t="s">
        <v>32</v>
      </c>
      <c r="AX219" s="14" t="s">
        <v>70</v>
      </c>
      <c r="AY219" s="254" t="s">
        <v>138</v>
      </c>
    </row>
    <row r="220" s="15" customFormat="1">
      <c r="A220" s="15"/>
      <c r="B220" s="255"/>
      <c r="C220" s="256"/>
      <c r="D220" s="235" t="s">
        <v>149</v>
      </c>
      <c r="E220" s="257" t="s">
        <v>19</v>
      </c>
      <c r="F220" s="258" t="s">
        <v>152</v>
      </c>
      <c r="G220" s="256"/>
      <c r="H220" s="259">
        <v>34.253999999999998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5" t="s">
        <v>149</v>
      </c>
      <c r="AU220" s="265" t="s">
        <v>79</v>
      </c>
      <c r="AV220" s="15" t="s">
        <v>145</v>
      </c>
      <c r="AW220" s="15" t="s">
        <v>32</v>
      </c>
      <c r="AX220" s="15" t="s">
        <v>77</v>
      </c>
      <c r="AY220" s="265" t="s">
        <v>138</v>
      </c>
    </row>
    <row r="221" s="2" customFormat="1" ht="16.5" customHeight="1">
      <c r="A221" s="41"/>
      <c r="B221" s="42"/>
      <c r="C221" s="215" t="s">
        <v>265</v>
      </c>
      <c r="D221" s="215" t="s">
        <v>140</v>
      </c>
      <c r="E221" s="216" t="s">
        <v>249</v>
      </c>
      <c r="F221" s="217" t="s">
        <v>250</v>
      </c>
      <c r="G221" s="218" t="s">
        <v>251</v>
      </c>
      <c r="H221" s="219">
        <v>6</v>
      </c>
      <c r="I221" s="220"/>
      <c r="J221" s="221">
        <f>ROUND(I221*H221,2)</f>
        <v>0</v>
      </c>
      <c r="K221" s="217" t="s">
        <v>144</v>
      </c>
      <c r="L221" s="47"/>
      <c r="M221" s="222" t="s">
        <v>19</v>
      </c>
      <c r="N221" s="223" t="s">
        <v>41</v>
      </c>
      <c r="O221" s="87"/>
      <c r="P221" s="224">
        <f>O221*H221</f>
        <v>0</v>
      </c>
      <c r="Q221" s="224">
        <v>0.087417999999999996</v>
      </c>
      <c r="R221" s="224">
        <f>Q221*H221</f>
        <v>0.52450799999999997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145</v>
      </c>
      <c r="AT221" s="226" t="s">
        <v>140</v>
      </c>
      <c r="AU221" s="226" t="s">
        <v>79</v>
      </c>
      <c r="AY221" s="20" t="s">
        <v>138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77</v>
      </c>
      <c r="BK221" s="227">
        <f>ROUND(I221*H221,2)</f>
        <v>0</v>
      </c>
      <c r="BL221" s="20" t="s">
        <v>145</v>
      </c>
      <c r="BM221" s="226" t="s">
        <v>477</v>
      </c>
    </row>
    <row r="222" s="2" customFormat="1">
      <c r="A222" s="41"/>
      <c r="B222" s="42"/>
      <c r="C222" s="43"/>
      <c r="D222" s="228" t="s">
        <v>147</v>
      </c>
      <c r="E222" s="43"/>
      <c r="F222" s="229" t="s">
        <v>253</v>
      </c>
      <c r="G222" s="43"/>
      <c r="H222" s="43"/>
      <c r="I222" s="230"/>
      <c r="J222" s="43"/>
      <c r="K222" s="43"/>
      <c r="L222" s="47"/>
      <c r="M222" s="231"/>
      <c r="N222" s="232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147</v>
      </c>
      <c r="AU222" s="20" t="s">
        <v>79</v>
      </c>
    </row>
    <row r="223" s="14" customFormat="1">
      <c r="A223" s="14"/>
      <c r="B223" s="244"/>
      <c r="C223" s="245"/>
      <c r="D223" s="235" t="s">
        <v>149</v>
      </c>
      <c r="E223" s="246" t="s">
        <v>19</v>
      </c>
      <c r="F223" s="247" t="s">
        <v>478</v>
      </c>
      <c r="G223" s="245"/>
      <c r="H223" s="248">
        <v>2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149</v>
      </c>
      <c r="AU223" s="254" t="s">
        <v>79</v>
      </c>
      <c r="AV223" s="14" t="s">
        <v>79</v>
      </c>
      <c r="AW223" s="14" t="s">
        <v>32</v>
      </c>
      <c r="AX223" s="14" t="s">
        <v>70</v>
      </c>
      <c r="AY223" s="254" t="s">
        <v>138</v>
      </c>
    </row>
    <row r="224" s="14" customFormat="1">
      <c r="A224" s="14"/>
      <c r="B224" s="244"/>
      <c r="C224" s="245"/>
      <c r="D224" s="235" t="s">
        <v>149</v>
      </c>
      <c r="E224" s="246" t="s">
        <v>19</v>
      </c>
      <c r="F224" s="247" t="s">
        <v>479</v>
      </c>
      <c r="G224" s="245"/>
      <c r="H224" s="248">
        <v>2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149</v>
      </c>
      <c r="AU224" s="254" t="s">
        <v>79</v>
      </c>
      <c r="AV224" s="14" t="s">
        <v>79</v>
      </c>
      <c r="AW224" s="14" t="s">
        <v>32</v>
      </c>
      <c r="AX224" s="14" t="s">
        <v>70</v>
      </c>
      <c r="AY224" s="254" t="s">
        <v>138</v>
      </c>
    </row>
    <row r="225" s="14" customFormat="1">
      <c r="A225" s="14"/>
      <c r="B225" s="244"/>
      <c r="C225" s="245"/>
      <c r="D225" s="235" t="s">
        <v>149</v>
      </c>
      <c r="E225" s="246" t="s">
        <v>19</v>
      </c>
      <c r="F225" s="247" t="s">
        <v>480</v>
      </c>
      <c r="G225" s="245"/>
      <c r="H225" s="248">
        <v>2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149</v>
      </c>
      <c r="AU225" s="254" t="s">
        <v>79</v>
      </c>
      <c r="AV225" s="14" t="s">
        <v>79</v>
      </c>
      <c r="AW225" s="14" t="s">
        <v>32</v>
      </c>
      <c r="AX225" s="14" t="s">
        <v>70</v>
      </c>
      <c r="AY225" s="254" t="s">
        <v>138</v>
      </c>
    </row>
    <row r="226" s="15" customFormat="1">
      <c r="A226" s="15"/>
      <c r="B226" s="255"/>
      <c r="C226" s="256"/>
      <c r="D226" s="235" t="s">
        <v>149</v>
      </c>
      <c r="E226" s="257" t="s">
        <v>19</v>
      </c>
      <c r="F226" s="258" t="s">
        <v>152</v>
      </c>
      <c r="G226" s="256"/>
      <c r="H226" s="259">
        <v>6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5" t="s">
        <v>149</v>
      </c>
      <c r="AU226" s="265" t="s">
        <v>79</v>
      </c>
      <c r="AV226" s="15" t="s">
        <v>145</v>
      </c>
      <c r="AW226" s="15" t="s">
        <v>32</v>
      </c>
      <c r="AX226" s="15" t="s">
        <v>77</v>
      </c>
      <c r="AY226" s="265" t="s">
        <v>138</v>
      </c>
    </row>
    <row r="227" s="2" customFormat="1" ht="16.5" customHeight="1">
      <c r="A227" s="41"/>
      <c r="B227" s="42"/>
      <c r="C227" s="277" t="s">
        <v>269</v>
      </c>
      <c r="D227" s="277" t="s">
        <v>220</v>
      </c>
      <c r="E227" s="278" t="s">
        <v>481</v>
      </c>
      <c r="F227" s="279" t="s">
        <v>482</v>
      </c>
      <c r="G227" s="280" t="s">
        <v>251</v>
      </c>
      <c r="H227" s="281">
        <v>2</v>
      </c>
      <c r="I227" s="282"/>
      <c r="J227" s="283">
        <f>ROUND(I227*H227,2)</f>
        <v>0</v>
      </c>
      <c r="K227" s="279" t="s">
        <v>144</v>
      </c>
      <c r="L227" s="284"/>
      <c r="M227" s="285" t="s">
        <v>19</v>
      </c>
      <c r="N227" s="286" t="s">
        <v>41</v>
      </c>
      <c r="O227" s="87"/>
      <c r="P227" s="224">
        <f>O227*H227</f>
        <v>0</v>
      </c>
      <c r="Q227" s="224">
        <v>0.040000000000000001</v>
      </c>
      <c r="R227" s="224">
        <f>Q227*H227</f>
        <v>0.080000000000000002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197</v>
      </c>
      <c r="AT227" s="226" t="s">
        <v>220</v>
      </c>
      <c r="AU227" s="226" t="s">
        <v>79</v>
      </c>
      <c r="AY227" s="20" t="s">
        <v>138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77</v>
      </c>
      <c r="BK227" s="227">
        <f>ROUND(I227*H227,2)</f>
        <v>0</v>
      </c>
      <c r="BL227" s="20" t="s">
        <v>145</v>
      </c>
      <c r="BM227" s="226" t="s">
        <v>483</v>
      </c>
    </row>
    <row r="228" s="14" customFormat="1">
      <c r="A228" s="14"/>
      <c r="B228" s="244"/>
      <c r="C228" s="245"/>
      <c r="D228" s="235" t="s">
        <v>149</v>
      </c>
      <c r="E228" s="246" t="s">
        <v>19</v>
      </c>
      <c r="F228" s="247" t="s">
        <v>478</v>
      </c>
      <c r="G228" s="245"/>
      <c r="H228" s="248">
        <v>2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149</v>
      </c>
      <c r="AU228" s="254" t="s">
        <v>79</v>
      </c>
      <c r="AV228" s="14" t="s">
        <v>79</v>
      </c>
      <c r="AW228" s="14" t="s">
        <v>32</v>
      </c>
      <c r="AX228" s="14" t="s">
        <v>70</v>
      </c>
      <c r="AY228" s="254" t="s">
        <v>138</v>
      </c>
    </row>
    <row r="229" s="15" customFormat="1">
      <c r="A229" s="15"/>
      <c r="B229" s="255"/>
      <c r="C229" s="256"/>
      <c r="D229" s="235" t="s">
        <v>149</v>
      </c>
      <c r="E229" s="257" t="s">
        <v>19</v>
      </c>
      <c r="F229" s="258" t="s">
        <v>152</v>
      </c>
      <c r="G229" s="256"/>
      <c r="H229" s="259">
        <v>2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5" t="s">
        <v>149</v>
      </c>
      <c r="AU229" s="265" t="s">
        <v>79</v>
      </c>
      <c r="AV229" s="15" t="s">
        <v>145</v>
      </c>
      <c r="AW229" s="15" t="s">
        <v>32</v>
      </c>
      <c r="AX229" s="15" t="s">
        <v>77</v>
      </c>
      <c r="AY229" s="265" t="s">
        <v>138</v>
      </c>
    </row>
    <row r="230" s="2" customFormat="1" ht="16.5" customHeight="1">
      <c r="A230" s="41"/>
      <c r="B230" s="42"/>
      <c r="C230" s="277" t="s">
        <v>7</v>
      </c>
      <c r="D230" s="277" t="s">
        <v>220</v>
      </c>
      <c r="E230" s="278" t="s">
        <v>256</v>
      </c>
      <c r="F230" s="279" t="s">
        <v>257</v>
      </c>
      <c r="G230" s="280" t="s">
        <v>251</v>
      </c>
      <c r="H230" s="281">
        <v>2</v>
      </c>
      <c r="I230" s="282"/>
      <c r="J230" s="283">
        <f>ROUND(I230*H230,2)</f>
        <v>0</v>
      </c>
      <c r="K230" s="279" t="s">
        <v>144</v>
      </c>
      <c r="L230" s="284"/>
      <c r="M230" s="285" t="s">
        <v>19</v>
      </c>
      <c r="N230" s="286" t="s">
        <v>41</v>
      </c>
      <c r="O230" s="87"/>
      <c r="P230" s="224">
        <f>O230*H230</f>
        <v>0</v>
      </c>
      <c r="Q230" s="224">
        <v>0.050999999999999997</v>
      </c>
      <c r="R230" s="224">
        <f>Q230*H230</f>
        <v>0.10199999999999999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197</v>
      </c>
      <c r="AT230" s="226" t="s">
        <v>220</v>
      </c>
      <c r="AU230" s="226" t="s">
        <v>79</v>
      </c>
      <c r="AY230" s="20" t="s">
        <v>138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77</v>
      </c>
      <c r="BK230" s="227">
        <f>ROUND(I230*H230,2)</f>
        <v>0</v>
      </c>
      <c r="BL230" s="20" t="s">
        <v>145</v>
      </c>
      <c r="BM230" s="226" t="s">
        <v>484</v>
      </c>
    </row>
    <row r="231" s="14" customFormat="1">
      <c r="A231" s="14"/>
      <c r="B231" s="244"/>
      <c r="C231" s="245"/>
      <c r="D231" s="235" t="s">
        <v>149</v>
      </c>
      <c r="E231" s="246" t="s">
        <v>19</v>
      </c>
      <c r="F231" s="247" t="s">
        <v>479</v>
      </c>
      <c r="G231" s="245"/>
      <c r="H231" s="248">
        <v>2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149</v>
      </c>
      <c r="AU231" s="254" t="s">
        <v>79</v>
      </c>
      <c r="AV231" s="14" t="s">
        <v>79</v>
      </c>
      <c r="AW231" s="14" t="s">
        <v>32</v>
      </c>
      <c r="AX231" s="14" t="s">
        <v>70</v>
      </c>
      <c r="AY231" s="254" t="s">
        <v>138</v>
      </c>
    </row>
    <row r="232" s="15" customFormat="1">
      <c r="A232" s="15"/>
      <c r="B232" s="255"/>
      <c r="C232" s="256"/>
      <c r="D232" s="235" t="s">
        <v>149</v>
      </c>
      <c r="E232" s="257" t="s">
        <v>19</v>
      </c>
      <c r="F232" s="258" t="s">
        <v>152</v>
      </c>
      <c r="G232" s="256"/>
      <c r="H232" s="259">
        <v>2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5" t="s">
        <v>149</v>
      </c>
      <c r="AU232" s="265" t="s">
        <v>79</v>
      </c>
      <c r="AV232" s="15" t="s">
        <v>145</v>
      </c>
      <c r="AW232" s="15" t="s">
        <v>32</v>
      </c>
      <c r="AX232" s="15" t="s">
        <v>77</v>
      </c>
      <c r="AY232" s="265" t="s">
        <v>138</v>
      </c>
    </row>
    <row r="233" s="2" customFormat="1" ht="16.5" customHeight="1">
      <c r="A233" s="41"/>
      <c r="B233" s="42"/>
      <c r="C233" s="277" t="s">
        <v>280</v>
      </c>
      <c r="D233" s="277" t="s">
        <v>220</v>
      </c>
      <c r="E233" s="278" t="s">
        <v>485</v>
      </c>
      <c r="F233" s="279" t="s">
        <v>486</v>
      </c>
      <c r="G233" s="280" t="s">
        <v>251</v>
      </c>
      <c r="H233" s="281">
        <v>2</v>
      </c>
      <c r="I233" s="282"/>
      <c r="J233" s="283">
        <f>ROUND(I233*H233,2)</f>
        <v>0</v>
      </c>
      <c r="K233" s="279" t="s">
        <v>144</v>
      </c>
      <c r="L233" s="284"/>
      <c r="M233" s="285" t="s">
        <v>19</v>
      </c>
      <c r="N233" s="286" t="s">
        <v>41</v>
      </c>
      <c r="O233" s="87"/>
      <c r="P233" s="224">
        <f>O233*H233</f>
        <v>0</v>
      </c>
      <c r="Q233" s="224">
        <v>0.068000000000000005</v>
      </c>
      <c r="R233" s="224">
        <f>Q233*H233</f>
        <v>0.13600000000000001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197</v>
      </c>
      <c r="AT233" s="226" t="s">
        <v>220</v>
      </c>
      <c r="AU233" s="226" t="s">
        <v>79</v>
      </c>
      <c r="AY233" s="20" t="s">
        <v>138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77</v>
      </c>
      <c r="BK233" s="227">
        <f>ROUND(I233*H233,2)</f>
        <v>0</v>
      </c>
      <c r="BL233" s="20" t="s">
        <v>145</v>
      </c>
      <c r="BM233" s="226" t="s">
        <v>487</v>
      </c>
    </row>
    <row r="234" s="14" customFormat="1">
      <c r="A234" s="14"/>
      <c r="B234" s="244"/>
      <c r="C234" s="245"/>
      <c r="D234" s="235" t="s">
        <v>149</v>
      </c>
      <c r="E234" s="246" t="s">
        <v>19</v>
      </c>
      <c r="F234" s="247" t="s">
        <v>480</v>
      </c>
      <c r="G234" s="245"/>
      <c r="H234" s="248">
        <v>2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149</v>
      </c>
      <c r="AU234" s="254" t="s">
        <v>79</v>
      </c>
      <c r="AV234" s="14" t="s">
        <v>79</v>
      </c>
      <c r="AW234" s="14" t="s">
        <v>32</v>
      </c>
      <c r="AX234" s="14" t="s">
        <v>70</v>
      </c>
      <c r="AY234" s="254" t="s">
        <v>138</v>
      </c>
    </row>
    <row r="235" s="15" customFormat="1">
      <c r="A235" s="15"/>
      <c r="B235" s="255"/>
      <c r="C235" s="256"/>
      <c r="D235" s="235" t="s">
        <v>149</v>
      </c>
      <c r="E235" s="257" t="s">
        <v>19</v>
      </c>
      <c r="F235" s="258" t="s">
        <v>152</v>
      </c>
      <c r="G235" s="256"/>
      <c r="H235" s="259">
        <v>2</v>
      </c>
      <c r="I235" s="260"/>
      <c r="J235" s="256"/>
      <c r="K235" s="256"/>
      <c r="L235" s="261"/>
      <c r="M235" s="262"/>
      <c r="N235" s="263"/>
      <c r="O235" s="263"/>
      <c r="P235" s="263"/>
      <c r="Q235" s="263"/>
      <c r="R235" s="263"/>
      <c r="S235" s="263"/>
      <c r="T235" s="264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5" t="s">
        <v>149</v>
      </c>
      <c r="AU235" s="265" t="s">
        <v>79</v>
      </c>
      <c r="AV235" s="15" t="s">
        <v>145</v>
      </c>
      <c r="AW235" s="15" t="s">
        <v>32</v>
      </c>
      <c r="AX235" s="15" t="s">
        <v>77</v>
      </c>
      <c r="AY235" s="265" t="s">
        <v>138</v>
      </c>
    </row>
    <row r="236" s="2" customFormat="1" ht="21.75" customHeight="1">
      <c r="A236" s="41"/>
      <c r="B236" s="42"/>
      <c r="C236" s="215" t="s">
        <v>286</v>
      </c>
      <c r="D236" s="215" t="s">
        <v>140</v>
      </c>
      <c r="E236" s="216" t="s">
        <v>260</v>
      </c>
      <c r="F236" s="217" t="s">
        <v>261</v>
      </c>
      <c r="G236" s="218" t="s">
        <v>251</v>
      </c>
      <c r="H236" s="219">
        <v>2</v>
      </c>
      <c r="I236" s="220"/>
      <c r="J236" s="221">
        <f>ROUND(I236*H236,2)</f>
        <v>0</v>
      </c>
      <c r="K236" s="217" t="s">
        <v>144</v>
      </c>
      <c r="L236" s="47"/>
      <c r="M236" s="222" t="s">
        <v>19</v>
      </c>
      <c r="N236" s="223" t="s">
        <v>41</v>
      </c>
      <c r="O236" s="87"/>
      <c r="P236" s="224">
        <f>O236*H236</f>
        <v>0</v>
      </c>
      <c r="Q236" s="224">
        <v>0.087419999999999998</v>
      </c>
      <c r="R236" s="224">
        <f>Q236*H236</f>
        <v>0.17484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145</v>
      </c>
      <c r="AT236" s="226" t="s">
        <v>140</v>
      </c>
      <c r="AU236" s="226" t="s">
        <v>79</v>
      </c>
      <c r="AY236" s="20" t="s">
        <v>138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77</v>
      </c>
      <c r="BK236" s="227">
        <f>ROUND(I236*H236,2)</f>
        <v>0</v>
      </c>
      <c r="BL236" s="20" t="s">
        <v>145</v>
      </c>
      <c r="BM236" s="226" t="s">
        <v>488</v>
      </c>
    </row>
    <row r="237" s="2" customFormat="1">
      <c r="A237" s="41"/>
      <c r="B237" s="42"/>
      <c r="C237" s="43"/>
      <c r="D237" s="228" t="s">
        <v>147</v>
      </c>
      <c r="E237" s="43"/>
      <c r="F237" s="229" t="s">
        <v>263</v>
      </c>
      <c r="G237" s="43"/>
      <c r="H237" s="43"/>
      <c r="I237" s="230"/>
      <c r="J237" s="43"/>
      <c r="K237" s="43"/>
      <c r="L237" s="47"/>
      <c r="M237" s="231"/>
      <c r="N237" s="23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147</v>
      </c>
      <c r="AU237" s="20" t="s">
        <v>79</v>
      </c>
    </row>
    <row r="238" s="14" customFormat="1">
      <c r="A238" s="14"/>
      <c r="B238" s="244"/>
      <c r="C238" s="245"/>
      <c r="D238" s="235" t="s">
        <v>149</v>
      </c>
      <c r="E238" s="246" t="s">
        <v>19</v>
      </c>
      <c r="F238" s="247" t="s">
        <v>489</v>
      </c>
      <c r="G238" s="245"/>
      <c r="H238" s="248">
        <v>2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149</v>
      </c>
      <c r="AU238" s="254" t="s">
        <v>79</v>
      </c>
      <c r="AV238" s="14" t="s">
        <v>79</v>
      </c>
      <c r="AW238" s="14" t="s">
        <v>32</v>
      </c>
      <c r="AX238" s="14" t="s">
        <v>70</v>
      </c>
      <c r="AY238" s="254" t="s">
        <v>138</v>
      </c>
    </row>
    <row r="239" s="15" customFormat="1">
      <c r="A239" s="15"/>
      <c r="B239" s="255"/>
      <c r="C239" s="256"/>
      <c r="D239" s="235" t="s">
        <v>149</v>
      </c>
      <c r="E239" s="257" t="s">
        <v>19</v>
      </c>
      <c r="F239" s="258" t="s">
        <v>152</v>
      </c>
      <c r="G239" s="256"/>
      <c r="H239" s="259">
        <v>2</v>
      </c>
      <c r="I239" s="260"/>
      <c r="J239" s="256"/>
      <c r="K239" s="256"/>
      <c r="L239" s="261"/>
      <c r="M239" s="262"/>
      <c r="N239" s="263"/>
      <c r="O239" s="263"/>
      <c r="P239" s="263"/>
      <c r="Q239" s="263"/>
      <c r="R239" s="263"/>
      <c r="S239" s="263"/>
      <c r="T239" s="264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5" t="s">
        <v>149</v>
      </c>
      <c r="AU239" s="265" t="s">
        <v>79</v>
      </c>
      <c r="AV239" s="15" t="s">
        <v>145</v>
      </c>
      <c r="AW239" s="15" t="s">
        <v>32</v>
      </c>
      <c r="AX239" s="15" t="s">
        <v>77</v>
      </c>
      <c r="AY239" s="265" t="s">
        <v>138</v>
      </c>
    </row>
    <row r="240" s="2" customFormat="1" ht="16.5" customHeight="1">
      <c r="A240" s="41"/>
      <c r="B240" s="42"/>
      <c r="C240" s="277" t="s">
        <v>292</v>
      </c>
      <c r="D240" s="277" t="s">
        <v>220</v>
      </c>
      <c r="E240" s="278" t="s">
        <v>266</v>
      </c>
      <c r="F240" s="279" t="s">
        <v>267</v>
      </c>
      <c r="G240" s="280" t="s">
        <v>251</v>
      </c>
      <c r="H240" s="281">
        <v>2</v>
      </c>
      <c r="I240" s="282"/>
      <c r="J240" s="283">
        <f>ROUND(I240*H240,2)</f>
        <v>0</v>
      </c>
      <c r="K240" s="279" t="s">
        <v>144</v>
      </c>
      <c r="L240" s="284"/>
      <c r="M240" s="285" t="s">
        <v>19</v>
      </c>
      <c r="N240" s="286" t="s">
        <v>41</v>
      </c>
      <c r="O240" s="87"/>
      <c r="P240" s="224">
        <f>O240*H240</f>
        <v>0</v>
      </c>
      <c r="Q240" s="224">
        <v>0.081000000000000003</v>
      </c>
      <c r="R240" s="224">
        <f>Q240*H240</f>
        <v>0.16200000000000001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197</v>
      </c>
      <c r="AT240" s="226" t="s">
        <v>220</v>
      </c>
      <c r="AU240" s="226" t="s">
        <v>79</v>
      </c>
      <c r="AY240" s="20" t="s">
        <v>138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77</v>
      </c>
      <c r="BK240" s="227">
        <f>ROUND(I240*H240,2)</f>
        <v>0</v>
      </c>
      <c r="BL240" s="20" t="s">
        <v>145</v>
      </c>
      <c r="BM240" s="226" t="s">
        <v>490</v>
      </c>
    </row>
    <row r="241" s="14" customFormat="1">
      <c r="A241" s="14"/>
      <c r="B241" s="244"/>
      <c r="C241" s="245"/>
      <c r="D241" s="235" t="s">
        <v>149</v>
      </c>
      <c r="E241" s="246" t="s">
        <v>19</v>
      </c>
      <c r="F241" s="247" t="s">
        <v>489</v>
      </c>
      <c r="G241" s="245"/>
      <c r="H241" s="248">
        <v>2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4" t="s">
        <v>149</v>
      </c>
      <c r="AU241" s="254" t="s">
        <v>79</v>
      </c>
      <c r="AV241" s="14" t="s">
        <v>79</v>
      </c>
      <c r="AW241" s="14" t="s">
        <v>32</v>
      </c>
      <c r="AX241" s="14" t="s">
        <v>70</v>
      </c>
      <c r="AY241" s="254" t="s">
        <v>138</v>
      </c>
    </row>
    <row r="242" s="15" customFormat="1">
      <c r="A242" s="15"/>
      <c r="B242" s="255"/>
      <c r="C242" s="256"/>
      <c r="D242" s="235" t="s">
        <v>149</v>
      </c>
      <c r="E242" s="257" t="s">
        <v>19</v>
      </c>
      <c r="F242" s="258" t="s">
        <v>152</v>
      </c>
      <c r="G242" s="256"/>
      <c r="H242" s="259">
        <v>2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5" t="s">
        <v>149</v>
      </c>
      <c r="AU242" s="265" t="s">
        <v>79</v>
      </c>
      <c r="AV242" s="15" t="s">
        <v>145</v>
      </c>
      <c r="AW242" s="15" t="s">
        <v>32</v>
      </c>
      <c r="AX242" s="15" t="s">
        <v>77</v>
      </c>
      <c r="AY242" s="265" t="s">
        <v>138</v>
      </c>
    </row>
    <row r="243" s="2" customFormat="1" ht="24.15" customHeight="1">
      <c r="A243" s="41"/>
      <c r="B243" s="42"/>
      <c r="C243" s="215" t="s">
        <v>298</v>
      </c>
      <c r="D243" s="215" t="s">
        <v>140</v>
      </c>
      <c r="E243" s="216" t="s">
        <v>270</v>
      </c>
      <c r="F243" s="217" t="s">
        <v>271</v>
      </c>
      <c r="G243" s="218" t="s">
        <v>155</v>
      </c>
      <c r="H243" s="219">
        <v>1.125</v>
      </c>
      <c r="I243" s="220"/>
      <c r="J243" s="221">
        <f>ROUND(I243*H243,2)</f>
        <v>0</v>
      </c>
      <c r="K243" s="217" t="s">
        <v>144</v>
      </c>
      <c r="L243" s="47"/>
      <c r="M243" s="222" t="s">
        <v>19</v>
      </c>
      <c r="N243" s="223" t="s">
        <v>41</v>
      </c>
      <c r="O243" s="87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145</v>
      </c>
      <c r="AT243" s="226" t="s">
        <v>140</v>
      </c>
      <c r="AU243" s="226" t="s">
        <v>79</v>
      </c>
      <c r="AY243" s="20" t="s">
        <v>138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77</v>
      </c>
      <c r="BK243" s="227">
        <f>ROUND(I243*H243,2)</f>
        <v>0</v>
      </c>
      <c r="BL243" s="20" t="s">
        <v>145</v>
      </c>
      <c r="BM243" s="226" t="s">
        <v>491</v>
      </c>
    </row>
    <row r="244" s="2" customFormat="1">
      <c r="A244" s="41"/>
      <c r="B244" s="42"/>
      <c r="C244" s="43"/>
      <c r="D244" s="228" t="s">
        <v>147</v>
      </c>
      <c r="E244" s="43"/>
      <c r="F244" s="229" t="s">
        <v>273</v>
      </c>
      <c r="G244" s="43"/>
      <c r="H244" s="43"/>
      <c r="I244" s="230"/>
      <c r="J244" s="43"/>
      <c r="K244" s="43"/>
      <c r="L244" s="47"/>
      <c r="M244" s="231"/>
      <c r="N244" s="232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147</v>
      </c>
      <c r="AU244" s="20" t="s">
        <v>79</v>
      </c>
    </row>
    <row r="245" s="14" customFormat="1">
      <c r="A245" s="14"/>
      <c r="B245" s="244"/>
      <c r="C245" s="245"/>
      <c r="D245" s="235" t="s">
        <v>149</v>
      </c>
      <c r="E245" s="246" t="s">
        <v>19</v>
      </c>
      <c r="F245" s="247" t="s">
        <v>492</v>
      </c>
      <c r="G245" s="245"/>
      <c r="H245" s="248">
        <v>1.125</v>
      </c>
      <c r="I245" s="249"/>
      <c r="J245" s="245"/>
      <c r="K245" s="245"/>
      <c r="L245" s="250"/>
      <c r="M245" s="251"/>
      <c r="N245" s="252"/>
      <c r="O245" s="252"/>
      <c r="P245" s="252"/>
      <c r="Q245" s="252"/>
      <c r="R245" s="252"/>
      <c r="S245" s="252"/>
      <c r="T245" s="25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4" t="s">
        <v>149</v>
      </c>
      <c r="AU245" s="254" t="s">
        <v>79</v>
      </c>
      <c r="AV245" s="14" t="s">
        <v>79</v>
      </c>
      <c r="AW245" s="14" t="s">
        <v>32</v>
      </c>
      <c r="AX245" s="14" t="s">
        <v>70</v>
      </c>
      <c r="AY245" s="254" t="s">
        <v>138</v>
      </c>
    </row>
    <row r="246" s="15" customFormat="1">
      <c r="A246" s="15"/>
      <c r="B246" s="255"/>
      <c r="C246" s="256"/>
      <c r="D246" s="235" t="s">
        <v>149</v>
      </c>
      <c r="E246" s="257" t="s">
        <v>19</v>
      </c>
      <c r="F246" s="258" t="s">
        <v>152</v>
      </c>
      <c r="G246" s="256"/>
      <c r="H246" s="259">
        <v>1.125</v>
      </c>
      <c r="I246" s="260"/>
      <c r="J246" s="256"/>
      <c r="K246" s="256"/>
      <c r="L246" s="261"/>
      <c r="M246" s="262"/>
      <c r="N246" s="263"/>
      <c r="O246" s="263"/>
      <c r="P246" s="263"/>
      <c r="Q246" s="263"/>
      <c r="R246" s="263"/>
      <c r="S246" s="263"/>
      <c r="T246" s="264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5" t="s">
        <v>149</v>
      </c>
      <c r="AU246" s="265" t="s">
        <v>79</v>
      </c>
      <c r="AV246" s="15" t="s">
        <v>145</v>
      </c>
      <c r="AW246" s="15" t="s">
        <v>32</v>
      </c>
      <c r="AX246" s="15" t="s">
        <v>77</v>
      </c>
      <c r="AY246" s="265" t="s">
        <v>138</v>
      </c>
    </row>
    <row r="247" s="2" customFormat="1" ht="24.15" customHeight="1">
      <c r="A247" s="41"/>
      <c r="B247" s="42"/>
      <c r="C247" s="215" t="s">
        <v>304</v>
      </c>
      <c r="D247" s="215" t="s">
        <v>140</v>
      </c>
      <c r="E247" s="216" t="s">
        <v>275</v>
      </c>
      <c r="F247" s="217" t="s">
        <v>276</v>
      </c>
      <c r="G247" s="218" t="s">
        <v>155</v>
      </c>
      <c r="H247" s="219">
        <v>36.844000000000001</v>
      </c>
      <c r="I247" s="220"/>
      <c r="J247" s="221">
        <f>ROUND(I247*H247,2)</f>
        <v>0</v>
      </c>
      <c r="K247" s="217" t="s">
        <v>144</v>
      </c>
      <c r="L247" s="47"/>
      <c r="M247" s="222" t="s">
        <v>19</v>
      </c>
      <c r="N247" s="223" t="s">
        <v>41</v>
      </c>
      <c r="O247" s="87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6" t="s">
        <v>145</v>
      </c>
      <c r="AT247" s="226" t="s">
        <v>140</v>
      </c>
      <c r="AU247" s="226" t="s">
        <v>79</v>
      </c>
      <c r="AY247" s="20" t="s">
        <v>138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20" t="s">
        <v>77</v>
      </c>
      <c r="BK247" s="227">
        <f>ROUND(I247*H247,2)</f>
        <v>0</v>
      </c>
      <c r="BL247" s="20" t="s">
        <v>145</v>
      </c>
      <c r="BM247" s="226" t="s">
        <v>493</v>
      </c>
    </row>
    <row r="248" s="2" customFormat="1">
      <c r="A248" s="41"/>
      <c r="B248" s="42"/>
      <c r="C248" s="43"/>
      <c r="D248" s="228" t="s">
        <v>147</v>
      </c>
      <c r="E248" s="43"/>
      <c r="F248" s="229" t="s">
        <v>278</v>
      </c>
      <c r="G248" s="43"/>
      <c r="H248" s="43"/>
      <c r="I248" s="230"/>
      <c r="J248" s="43"/>
      <c r="K248" s="43"/>
      <c r="L248" s="47"/>
      <c r="M248" s="231"/>
      <c r="N248" s="232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147</v>
      </c>
      <c r="AU248" s="20" t="s">
        <v>79</v>
      </c>
    </row>
    <row r="249" s="14" customFormat="1">
      <c r="A249" s="14"/>
      <c r="B249" s="244"/>
      <c r="C249" s="245"/>
      <c r="D249" s="235" t="s">
        <v>149</v>
      </c>
      <c r="E249" s="246" t="s">
        <v>19</v>
      </c>
      <c r="F249" s="247" t="s">
        <v>494</v>
      </c>
      <c r="G249" s="245"/>
      <c r="H249" s="248">
        <v>17.603999999999999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149</v>
      </c>
      <c r="AU249" s="254" t="s">
        <v>79</v>
      </c>
      <c r="AV249" s="14" t="s">
        <v>79</v>
      </c>
      <c r="AW249" s="14" t="s">
        <v>32</v>
      </c>
      <c r="AX249" s="14" t="s">
        <v>70</v>
      </c>
      <c r="AY249" s="254" t="s">
        <v>138</v>
      </c>
    </row>
    <row r="250" s="14" customFormat="1">
      <c r="A250" s="14"/>
      <c r="B250" s="244"/>
      <c r="C250" s="245"/>
      <c r="D250" s="235" t="s">
        <v>149</v>
      </c>
      <c r="E250" s="246" t="s">
        <v>19</v>
      </c>
      <c r="F250" s="247" t="s">
        <v>495</v>
      </c>
      <c r="G250" s="245"/>
      <c r="H250" s="248">
        <v>19.239999999999998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149</v>
      </c>
      <c r="AU250" s="254" t="s">
        <v>79</v>
      </c>
      <c r="AV250" s="14" t="s">
        <v>79</v>
      </c>
      <c r="AW250" s="14" t="s">
        <v>32</v>
      </c>
      <c r="AX250" s="14" t="s">
        <v>70</v>
      </c>
      <c r="AY250" s="254" t="s">
        <v>138</v>
      </c>
    </row>
    <row r="251" s="15" customFormat="1">
      <c r="A251" s="15"/>
      <c r="B251" s="255"/>
      <c r="C251" s="256"/>
      <c r="D251" s="235" t="s">
        <v>149</v>
      </c>
      <c r="E251" s="257" t="s">
        <v>19</v>
      </c>
      <c r="F251" s="258" t="s">
        <v>152</v>
      </c>
      <c r="G251" s="256"/>
      <c r="H251" s="259">
        <v>36.843999999999994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5" t="s">
        <v>149</v>
      </c>
      <c r="AU251" s="265" t="s">
        <v>79</v>
      </c>
      <c r="AV251" s="15" t="s">
        <v>145</v>
      </c>
      <c r="AW251" s="15" t="s">
        <v>32</v>
      </c>
      <c r="AX251" s="15" t="s">
        <v>77</v>
      </c>
      <c r="AY251" s="265" t="s">
        <v>138</v>
      </c>
    </row>
    <row r="252" s="2" customFormat="1" ht="24.15" customHeight="1">
      <c r="A252" s="41"/>
      <c r="B252" s="42"/>
      <c r="C252" s="215" t="s">
        <v>308</v>
      </c>
      <c r="D252" s="215" t="s">
        <v>140</v>
      </c>
      <c r="E252" s="216" t="s">
        <v>281</v>
      </c>
      <c r="F252" s="217" t="s">
        <v>282</v>
      </c>
      <c r="G252" s="218" t="s">
        <v>174</v>
      </c>
      <c r="H252" s="219">
        <v>3</v>
      </c>
      <c r="I252" s="220"/>
      <c r="J252" s="221">
        <f>ROUND(I252*H252,2)</f>
        <v>0</v>
      </c>
      <c r="K252" s="217" t="s">
        <v>144</v>
      </c>
      <c r="L252" s="47"/>
      <c r="M252" s="222" t="s">
        <v>19</v>
      </c>
      <c r="N252" s="223" t="s">
        <v>41</v>
      </c>
      <c r="O252" s="87"/>
      <c r="P252" s="224">
        <f>O252*H252</f>
        <v>0</v>
      </c>
      <c r="Q252" s="224">
        <v>0.0078849000000000002</v>
      </c>
      <c r="R252" s="224">
        <f>Q252*H252</f>
        <v>0.023654700000000001</v>
      </c>
      <c r="S252" s="224">
        <v>0</v>
      </c>
      <c r="T252" s="22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6" t="s">
        <v>145</v>
      </c>
      <c r="AT252" s="226" t="s">
        <v>140</v>
      </c>
      <c r="AU252" s="226" t="s">
        <v>79</v>
      </c>
      <c r="AY252" s="20" t="s">
        <v>138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20" t="s">
        <v>77</v>
      </c>
      <c r="BK252" s="227">
        <f>ROUND(I252*H252,2)</f>
        <v>0</v>
      </c>
      <c r="BL252" s="20" t="s">
        <v>145</v>
      </c>
      <c r="BM252" s="226" t="s">
        <v>496</v>
      </c>
    </row>
    <row r="253" s="2" customFormat="1">
      <c r="A253" s="41"/>
      <c r="B253" s="42"/>
      <c r="C253" s="43"/>
      <c r="D253" s="228" t="s">
        <v>147</v>
      </c>
      <c r="E253" s="43"/>
      <c r="F253" s="229" t="s">
        <v>284</v>
      </c>
      <c r="G253" s="43"/>
      <c r="H253" s="43"/>
      <c r="I253" s="230"/>
      <c r="J253" s="43"/>
      <c r="K253" s="43"/>
      <c r="L253" s="47"/>
      <c r="M253" s="231"/>
      <c r="N253" s="232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147</v>
      </c>
      <c r="AU253" s="20" t="s">
        <v>79</v>
      </c>
    </row>
    <row r="254" s="14" customFormat="1">
      <c r="A254" s="14"/>
      <c r="B254" s="244"/>
      <c r="C254" s="245"/>
      <c r="D254" s="235" t="s">
        <v>149</v>
      </c>
      <c r="E254" s="246" t="s">
        <v>19</v>
      </c>
      <c r="F254" s="247" t="s">
        <v>497</v>
      </c>
      <c r="G254" s="245"/>
      <c r="H254" s="248">
        <v>3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4" t="s">
        <v>149</v>
      </c>
      <c r="AU254" s="254" t="s">
        <v>79</v>
      </c>
      <c r="AV254" s="14" t="s">
        <v>79</v>
      </c>
      <c r="AW254" s="14" t="s">
        <v>32</v>
      </c>
      <c r="AX254" s="14" t="s">
        <v>70</v>
      </c>
      <c r="AY254" s="254" t="s">
        <v>138</v>
      </c>
    </row>
    <row r="255" s="15" customFormat="1">
      <c r="A255" s="15"/>
      <c r="B255" s="255"/>
      <c r="C255" s="256"/>
      <c r="D255" s="235" t="s">
        <v>149</v>
      </c>
      <c r="E255" s="257" t="s">
        <v>19</v>
      </c>
      <c r="F255" s="258" t="s">
        <v>152</v>
      </c>
      <c r="G255" s="256"/>
      <c r="H255" s="259">
        <v>3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5" t="s">
        <v>149</v>
      </c>
      <c r="AU255" s="265" t="s">
        <v>79</v>
      </c>
      <c r="AV255" s="15" t="s">
        <v>145</v>
      </c>
      <c r="AW255" s="15" t="s">
        <v>32</v>
      </c>
      <c r="AX255" s="15" t="s">
        <v>77</v>
      </c>
      <c r="AY255" s="265" t="s">
        <v>138</v>
      </c>
    </row>
    <row r="256" s="2" customFormat="1" ht="24.15" customHeight="1">
      <c r="A256" s="41"/>
      <c r="B256" s="42"/>
      <c r="C256" s="215" t="s">
        <v>313</v>
      </c>
      <c r="D256" s="215" t="s">
        <v>140</v>
      </c>
      <c r="E256" s="216" t="s">
        <v>287</v>
      </c>
      <c r="F256" s="217" t="s">
        <v>288</v>
      </c>
      <c r="G256" s="218" t="s">
        <v>174</v>
      </c>
      <c r="H256" s="219">
        <v>3</v>
      </c>
      <c r="I256" s="220"/>
      <c r="J256" s="221">
        <f>ROUND(I256*H256,2)</f>
        <v>0</v>
      </c>
      <c r="K256" s="217" t="s">
        <v>144</v>
      </c>
      <c r="L256" s="47"/>
      <c r="M256" s="222" t="s">
        <v>19</v>
      </c>
      <c r="N256" s="223" t="s">
        <v>41</v>
      </c>
      <c r="O256" s="87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145</v>
      </c>
      <c r="AT256" s="226" t="s">
        <v>140</v>
      </c>
      <c r="AU256" s="226" t="s">
        <v>79</v>
      </c>
      <c r="AY256" s="20" t="s">
        <v>138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77</v>
      </c>
      <c r="BK256" s="227">
        <f>ROUND(I256*H256,2)</f>
        <v>0</v>
      </c>
      <c r="BL256" s="20" t="s">
        <v>145</v>
      </c>
      <c r="BM256" s="226" t="s">
        <v>498</v>
      </c>
    </row>
    <row r="257" s="2" customFormat="1">
      <c r="A257" s="41"/>
      <c r="B257" s="42"/>
      <c r="C257" s="43"/>
      <c r="D257" s="228" t="s">
        <v>147</v>
      </c>
      <c r="E257" s="43"/>
      <c r="F257" s="229" t="s">
        <v>290</v>
      </c>
      <c r="G257" s="43"/>
      <c r="H257" s="43"/>
      <c r="I257" s="230"/>
      <c r="J257" s="43"/>
      <c r="K257" s="43"/>
      <c r="L257" s="47"/>
      <c r="M257" s="231"/>
      <c r="N257" s="232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147</v>
      </c>
      <c r="AU257" s="20" t="s">
        <v>79</v>
      </c>
    </row>
    <row r="258" s="12" customFormat="1" ht="22.8" customHeight="1">
      <c r="A258" s="12"/>
      <c r="B258" s="199"/>
      <c r="C258" s="200"/>
      <c r="D258" s="201" t="s">
        <v>69</v>
      </c>
      <c r="E258" s="213" t="s">
        <v>197</v>
      </c>
      <c r="F258" s="213" t="s">
        <v>499</v>
      </c>
      <c r="G258" s="200"/>
      <c r="H258" s="200"/>
      <c r="I258" s="203"/>
      <c r="J258" s="214">
        <f>BK258</f>
        <v>0</v>
      </c>
      <c r="K258" s="200"/>
      <c r="L258" s="205"/>
      <c r="M258" s="206"/>
      <c r="N258" s="207"/>
      <c r="O258" s="207"/>
      <c r="P258" s="208">
        <f>SUM(P259:P343)</f>
        <v>0</v>
      </c>
      <c r="Q258" s="207"/>
      <c r="R258" s="208">
        <f>SUM(R259:R343)</f>
        <v>40.721905</v>
      </c>
      <c r="S258" s="207"/>
      <c r="T258" s="209">
        <f>SUM(T259:T343)</f>
        <v>83.596000000000004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0" t="s">
        <v>77</v>
      </c>
      <c r="AT258" s="211" t="s">
        <v>69</v>
      </c>
      <c r="AU258" s="211" t="s">
        <v>77</v>
      </c>
      <c r="AY258" s="210" t="s">
        <v>138</v>
      </c>
      <c r="BK258" s="212">
        <f>SUM(BK259:BK343)</f>
        <v>0</v>
      </c>
    </row>
    <row r="259" s="2" customFormat="1" ht="16.5" customHeight="1">
      <c r="A259" s="41"/>
      <c r="B259" s="42"/>
      <c r="C259" s="215" t="s">
        <v>319</v>
      </c>
      <c r="D259" s="215" t="s">
        <v>140</v>
      </c>
      <c r="E259" s="216" t="s">
        <v>293</v>
      </c>
      <c r="F259" s="217" t="s">
        <v>294</v>
      </c>
      <c r="G259" s="218" t="s">
        <v>143</v>
      </c>
      <c r="H259" s="219">
        <v>97.799999999999997</v>
      </c>
      <c r="I259" s="220"/>
      <c r="J259" s="221">
        <f>ROUND(I259*H259,2)</f>
        <v>0</v>
      </c>
      <c r="K259" s="217" t="s">
        <v>144</v>
      </c>
      <c r="L259" s="47"/>
      <c r="M259" s="222" t="s">
        <v>19</v>
      </c>
      <c r="N259" s="223" t="s">
        <v>41</v>
      </c>
      <c r="O259" s="87"/>
      <c r="P259" s="224">
        <f>O259*H259</f>
        <v>0</v>
      </c>
      <c r="Q259" s="224">
        <v>0</v>
      </c>
      <c r="R259" s="224">
        <f>Q259*H259</f>
        <v>0</v>
      </c>
      <c r="S259" s="224">
        <v>0.32000000000000001</v>
      </c>
      <c r="T259" s="225">
        <f>S259*H259</f>
        <v>31.295999999999999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6" t="s">
        <v>145</v>
      </c>
      <c r="AT259" s="226" t="s">
        <v>140</v>
      </c>
      <c r="AU259" s="226" t="s">
        <v>79</v>
      </c>
      <c r="AY259" s="20" t="s">
        <v>138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20" t="s">
        <v>77</v>
      </c>
      <c r="BK259" s="227">
        <f>ROUND(I259*H259,2)</f>
        <v>0</v>
      </c>
      <c r="BL259" s="20" t="s">
        <v>145</v>
      </c>
      <c r="BM259" s="226" t="s">
        <v>500</v>
      </c>
    </row>
    <row r="260" s="2" customFormat="1">
      <c r="A260" s="41"/>
      <c r="B260" s="42"/>
      <c r="C260" s="43"/>
      <c r="D260" s="228" t="s">
        <v>147</v>
      </c>
      <c r="E260" s="43"/>
      <c r="F260" s="229" t="s">
        <v>296</v>
      </c>
      <c r="G260" s="43"/>
      <c r="H260" s="43"/>
      <c r="I260" s="230"/>
      <c r="J260" s="43"/>
      <c r="K260" s="43"/>
      <c r="L260" s="47"/>
      <c r="M260" s="231"/>
      <c r="N260" s="232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147</v>
      </c>
      <c r="AU260" s="20" t="s">
        <v>79</v>
      </c>
    </row>
    <row r="261" s="14" customFormat="1">
      <c r="A261" s="14"/>
      <c r="B261" s="244"/>
      <c r="C261" s="245"/>
      <c r="D261" s="235" t="s">
        <v>149</v>
      </c>
      <c r="E261" s="246" t="s">
        <v>19</v>
      </c>
      <c r="F261" s="247" t="s">
        <v>501</v>
      </c>
      <c r="G261" s="245"/>
      <c r="H261" s="248">
        <v>97.799999999999997</v>
      </c>
      <c r="I261" s="249"/>
      <c r="J261" s="245"/>
      <c r="K261" s="245"/>
      <c r="L261" s="250"/>
      <c r="M261" s="251"/>
      <c r="N261" s="252"/>
      <c r="O261" s="252"/>
      <c r="P261" s="252"/>
      <c r="Q261" s="252"/>
      <c r="R261" s="252"/>
      <c r="S261" s="252"/>
      <c r="T261" s="25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4" t="s">
        <v>149</v>
      </c>
      <c r="AU261" s="254" t="s">
        <v>79</v>
      </c>
      <c r="AV261" s="14" t="s">
        <v>79</v>
      </c>
      <c r="AW261" s="14" t="s">
        <v>32</v>
      </c>
      <c r="AX261" s="14" t="s">
        <v>70</v>
      </c>
      <c r="AY261" s="254" t="s">
        <v>138</v>
      </c>
    </row>
    <row r="262" s="15" customFormat="1">
      <c r="A262" s="15"/>
      <c r="B262" s="255"/>
      <c r="C262" s="256"/>
      <c r="D262" s="235" t="s">
        <v>149</v>
      </c>
      <c r="E262" s="257" t="s">
        <v>19</v>
      </c>
      <c r="F262" s="258" t="s">
        <v>152</v>
      </c>
      <c r="G262" s="256"/>
      <c r="H262" s="259">
        <v>97.799999999999997</v>
      </c>
      <c r="I262" s="260"/>
      <c r="J262" s="256"/>
      <c r="K262" s="256"/>
      <c r="L262" s="261"/>
      <c r="M262" s="262"/>
      <c r="N262" s="263"/>
      <c r="O262" s="263"/>
      <c r="P262" s="263"/>
      <c r="Q262" s="263"/>
      <c r="R262" s="263"/>
      <c r="S262" s="263"/>
      <c r="T262" s="264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5" t="s">
        <v>149</v>
      </c>
      <c r="AU262" s="265" t="s">
        <v>79</v>
      </c>
      <c r="AV262" s="15" t="s">
        <v>145</v>
      </c>
      <c r="AW262" s="15" t="s">
        <v>32</v>
      </c>
      <c r="AX262" s="15" t="s">
        <v>77</v>
      </c>
      <c r="AY262" s="265" t="s">
        <v>138</v>
      </c>
    </row>
    <row r="263" s="2" customFormat="1" ht="16.5" customHeight="1">
      <c r="A263" s="41"/>
      <c r="B263" s="42"/>
      <c r="C263" s="215" t="s">
        <v>324</v>
      </c>
      <c r="D263" s="215" t="s">
        <v>140</v>
      </c>
      <c r="E263" s="216" t="s">
        <v>502</v>
      </c>
      <c r="F263" s="217" t="s">
        <v>503</v>
      </c>
      <c r="G263" s="218" t="s">
        <v>143</v>
      </c>
      <c r="H263" s="219">
        <v>74</v>
      </c>
      <c r="I263" s="220"/>
      <c r="J263" s="221">
        <f>ROUND(I263*H263,2)</f>
        <v>0</v>
      </c>
      <c r="K263" s="217" t="s">
        <v>144</v>
      </c>
      <c r="L263" s="47"/>
      <c r="M263" s="222" t="s">
        <v>19</v>
      </c>
      <c r="N263" s="223" t="s">
        <v>41</v>
      </c>
      <c r="O263" s="87"/>
      <c r="P263" s="224">
        <f>O263*H263</f>
        <v>0</v>
      </c>
      <c r="Q263" s="224">
        <v>0</v>
      </c>
      <c r="R263" s="224">
        <f>Q263*H263</f>
        <v>0</v>
      </c>
      <c r="S263" s="224">
        <v>0.69999999999999996</v>
      </c>
      <c r="T263" s="225">
        <f>S263*H263</f>
        <v>51.799999999999997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145</v>
      </c>
      <c r="AT263" s="226" t="s">
        <v>140</v>
      </c>
      <c r="AU263" s="226" t="s">
        <v>79</v>
      </c>
      <c r="AY263" s="20" t="s">
        <v>138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77</v>
      </c>
      <c r="BK263" s="227">
        <f>ROUND(I263*H263,2)</f>
        <v>0</v>
      </c>
      <c r="BL263" s="20" t="s">
        <v>145</v>
      </c>
      <c r="BM263" s="226" t="s">
        <v>504</v>
      </c>
    </row>
    <row r="264" s="2" customFormat="1">
      <c r="A264" s="41"/>
      <c r="B264" s="42"/>
      <c r="C264" s="43"/>
      <c r="D264" s="228" t="s">
        <v>147</v>
      </c>
      <c r="E264" s="43"/>
      <c r="F264" s="229" t="s">
        <v>505</v>
      </c>
      <c r="G264" s="43"/>
      <c r="H264" s="43"/>
      <c r="I264" s="230"/>
      <c r="J264" s="43"/>
      <c r="K264" s="43"/>
      <c r="L264" s="47"/>
      <c r="M264" s="231"/>
      <c r="N264" s="232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147</v>
      </c>
      <c r="AU264" s="20" t="s">
        <v>79</v>
      </c>
    </row>
    <row r="265" s="14" customFormat="1">
      <c r="A265" s="14"/>
      <c r="B265" s="244"/>
      <c r="C265" s="245"/>
      <c r="D265" s="235" t="s">
        <v>149</v>
      </c>
      <c r="E265" s="246" t="s">
        <v>19</v>
      </c>
      <c r="F265" s="247" t="s">
        <v>506</v>
      </c>
      <c r="G265" s="245"/>
      <c r="H265" s="248">
        <v>74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149</v>
      </c>
      <c r="AU265" s="254" t="s">
        <v>79</v>
      </c>
      <c r="AV265" s="14" t="s">
        <v>79</v>
      </c>
      <c r="AW265" s="14" t="s">
        <v>32</v>
      </c>
      <c r="AX265" s="14" t="s">
        <v>70</v>
      </c>
      <c r="AY265" s="254" t="s">
        <v>138</v>
      </c>
    </row>
    <row r="266" s="15" customFormat="1">
      <c r="A266" s="15"/>
      <c r="B266" s="255"/>
      <c r="C266" s="256"/>
      <c r="D266" s="235" t="s">
        <v>149</v>
      </c>
      <c r="E266" s="257" t="s">
        <v>19</v>
      </c>
      <c r="F266" s="258" t="s">
        <v>152</v>
      </c>
      <c r="G266" s="256"/>
      <c r="H266" s="259">
        <v>74</v>
      </c>
      <c r="I266" s="260"/>
      <c r="J266" s="256"/>
      <c r="K266" s="256"/>
      <c r="L266" s="261"/>
      <c r="M266" s="262"/>
      <c r="N266" s="263"/>
      <c r="O266" s="263"/>
      <c r="P266" s="263"/>
      <c r="Q266" s="263"/>
      <c r="R266" s="263"/>
      <c r="S266" s="263"/>
      <c r="T266" s="264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5" t="s">
        <v>149</v>
      </c>
      <c r="AU266" s="265" t="s">
        <v>79</v>
      </c>
      <c r="AV266" s="15" t="s">
        <v>145</v>
      </c>
      <c r="AW266" s="15" t="s">
        <v>32</v>
      </c>
      <c r="AX266" s="15" t="s">
        <v>77</v>
      </c>
      <c r="AY266" s="265" t="s">
        <v>138</v>
      </c>
    </row>
    <row r="267" s="2" customFormat="1" ht="24.15" customHeight="1">
      <c r="A267" s="41"/>
      <c r="B267" s="42"/>
      <c r="C267" s="215" t="s">
        <v>331</v>
      </c>
      <c r="D267" s="215" t="s">
        <v>140</v>
      </c>
      <c r="E267" s="216" t="s">
        <v>507</v>
      </c>
      <c r="F267" s="217" t="s">
        <v>508</v>
      </c>
      <c r="G267" s="218" t="s">
        <v>143</v>
      </c>
      <c r="H267" s="219">
        <v>97.799999999999997</v>
      </c>
      <c r="I267" s="220"/>
      <c r="J267" s="221">
        <f>ROUND(I267*H267,2)</f>
        <v>0</v>
      </c>
      <c r="K267" s="217" t="s">
        <v>144</v>
      </c>
      <c r="L267" s="47"/>
      <c r="M267" s="222" t="s">
        <v>19</v>
      </c>
      <c r="N267" s="223" t="s">
        <v>41</v>
      </c>
      <c r="O267" s="87"/>
      <c r="P267" s="224">
        <f>O267*H267</f>
        <v>0</v>
      </c>
      <c r="Q267" s="224">
        <v>8.0000000000000007E-05</v>
      </c>
      <c r="R267" s="224">
        <f>Q267*H267</f>
        <v>0.0078240000000000011</v>
      </c>
      <c r="S267" s="224">
        <v>0</v>
      </c>
      <c r="T267" s="225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6" t="s">
        <v>145</v>
      </c>
      <c r="AT267" s="226" t="s">
        <v>140</v>
      </c>
      <c r="AU267" s="226" t="s">
        <v>79</v>
      </c>
      <c r="AY267" s="20" t="s">
        <v>138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20" t="s">
        <v>77</v>
      </c>
      <c r="BK267" s="227">
        <f>ROUND(I267*H267,2)</f>
        <v>0</v>
      </c>
      <c r="BL267" s="20" t="s">
        <v>145</v>
      </c>
      <c r="BM267" s="226" t="s">
        <v>509</v>
      </c>
    </row>
    <row r="268" s="2" customFormat="1">
      <c r="A268" s="41"/>
      <c r="B268" s="42"/>
      <c r="C268" s="43"/>
      <c r="D268" s="228" t="s">
        <v>147</v>
      </c>
      <c r="E268" s="43"/>
      <c r="F268" s="229" t="s">
        <v>510</v>
      </c>
      <c r="G268" s="43"/>
      <c r="H268" s="43"/>
      <c r="I268" s="230"/>
      <c r="J268" s="43"/>
      <c r="K268" s="43"/>
      <c r="L268" s="47"/>
      <c r="M268" s="231"/>
      <c r="N268" s="232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147</v>
      </c>
      <c r="AU268" s="20" t="s">
        <v>79</v>
      </c>
    </row>
    <row r="269" s="14" customFormat="1">
      <c r="A269" s="14"/>
      <c r="B269" s="244"/>
      <c r="C269" s="245"/>
      <c r="D269" s="235" t="s">
        <v>149</v>
      </c>
      <c r="E269" s="246" t="s">
        <v>19</v>
      </c>
      <c r="F269" s="247" t="s">
        <v>501</v>
      </c>
      <c r="G269" s="245"/>
      <c r="H269" s="248">
        <v>97.799999999999997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149</v>
      </c>
      <c r="AU269" s="254" t="s">
        <v>79</v>
      </c>
      <c r="AV269" s="14" t="s">
        <v>79</v>
      </c>
      <c r="AW269" s="14" t="s">
        <v>32</v>
      </c>
      <c r="AX269" s="14" t="s">
        <v>70</v>
      </c>
      <c r="AY269" s="254" t="s">
        <v>138</v>
      </c>
    </row>
    <row r="270" s="15" customFormat="1">
      <c r="A270" s="15"/>
      <c r="B270" s="255"/>
      <c r="C270" s="256"/>
      <c r="D270" s="235" t="s">
        <v>149</v>
      </c>
      <c r="E270" s="257" t="s">
        <v>19</v>
      </c>
      <c r="F270" s="258" t="s">
        <v>152</v>
      </c>
      <c r="G270" s="256"/>
      <c r="H270" s="259">
        <v>97.799999999999997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5" t="s">
        <v>149</v>
      </c>
      <c r="AU270" s="265" t="s">
        <v>79</v>
      </c>
      <c r="AV270" s="15" t="s">
        <v>145</v>
      </c>
      <c r="AW270" s="15" t="s">
        <v>32</v>
      </c>
      <c r="AX270" s="15" t="s">
        <v>77</v>
      </c>
      <c r="AY270" s="265" t="s">
        <v>138</v>
      </c>
    </row>
    <row r="271" s="2" customFormat="1" ht="16.5" customHeight="1">
      <c r="A271" s="41"/>
      <c r="B271" s="42"/>
      <c r="C271" s="277" t="s">
        <v>336</v>
      </c>
      <c r="D271" s="277" t="s">
        <v>220</v>
      </c>
      <c r="E271" s="278" t="s">
        <v>511</v>
      </c>
      <c r="F271" s="279" t="s">
        <v>512</v>
      </c>
      <c r="G271" s="280" t="s">
        <v>143</v>
      </c>
      <c r="H271" s="281">
        <v>99.266999999999996</v>
      </c>
      <c r="I271" s="282"/>
      <c r="J271" s="283">
        <f>ROUND(I271*H271,2)</f>
        <v>0</v>
      </c>
      <c r="K271" s="279" t="s">
        <v>144</v>
      </c>
      <c r="L271" s="284"/>
      <c r="M271" s="285" t="s">
        <v>19</v>
      </c>
      <c r="N271" s="286" t="s">
        <v>41</v>
      </c>
      <c r="O271" s="87"/>
      <c r="P271" s="224">
        <f>O271*H271</f>
        <v>0</v>
      </c>
      <c r="Q271" s="224">
        <v>0.071999999999999995</v>
      </c>
      <c r="R271" s="224">
        <f>Q271*H271</f>
        <v>7.1472239999999996</v>
      </c>
      <c r="S271" s="224">
        <v>0</v>
      </c>
      <c r="T271" s="225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6" t="s">
        <v>197</v>
      </c>
      <c r="AT271" s="226" t="s">
        <v>220</v>
      </c>
      <c r="AU271" s="226" t="s">
        <v>79</v>
      </c>
      <c r="AY271" s="20" t="s">
        <v>138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20" t="s">
        <v>77</v>
      </c>
      <c r="BK271" s="227">
        <f>ROUND(I271*H271,2)</f>
        <v>0</v>
      </c>
      <c r="BL271" s="20" t="s">
        <v>145</v>
      </c>
      <c r="BM271" s="226" t="s">
        <v>513</v>
      </c>
    </row>
    <row r="272" s="14" customFormat="1">
      <c r="A272" s="14"/>
      <c r="B272" s="244"/>
      <c r="C272" s="245"/>
      <c r="D272" s="235" t="s">
        <v>149</v>
      </c>
      <c r="E272" s="245"/>
      <c r="F272" s="247" t="s">
        <v>514</v>
      </c>
      <c r="G272" s="245"/>
      <c r="H272" s="248">
        <v>99.266999999999996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4" t="s">
        <v>149</v>
      </c>
      <c r="AU272" s="254" t="s">
        <v>79</v>
      </c>
      <c r="AV272" s="14" t="s">
        <v>79</v>
      </c>
      <c r="AW272" s="14" t="s">
        <v>4</v>
      </c>
      <c r="AX272" s="14" t="s">
        <v>77</v>
      </c>
      <c r="AY272" s="254" t="s">
        <v>138</v>
      </c>
    </row>
    <row r="273" s="2" customFormat="1" ht="24.15" customHeight="1">
      <c r="A273" s="41"/>
      <c r="B273" s="42"/>
      <c r="C273" s="215" t="s">
        <v>341</v>
      </c>
      <c r="D273" s="215" t="s">
        <v>140</v>
      </c>
      <c r="E273" s="216" t="s">
        <v>515</v>
      </c>
      <c r="F273" s="217" t="s">
        <v>516</v>
      </c>
      <c r="G273" s="218" t="s">
        <v>143</v>
      </c>
      <c r="H273" s="219">
        <v>73.5</v>
      </c>
      <c r="I273" s="220"/>
      <c r="J273" s="221">
        <f>ROUND(I273*H273,2)</f>
        <v>0</v>
      </c>
      <c r="K273" s="217" t="s">
        <v>144</v>
      </c>
      <c r="L273" s="47"/>
      <c r="M273" s="222" t="s">
        <v>19</v>
      </c>
      <c r="N273" s="223" t="s">
        <v>41</v>
      </c>
      <c r="O273" s="87"/>
      <c r="P273" s="224">
        <f>O273*H273</f>
        <v>0</v>
      </c>
      <c r="Q273" s="224">
        <v>0.00013999999999999999</v>
      </c>
      <c r="R273" s="224">
        <f>Q273*H273</f>
        <v>0.010289999999999999</v>
      </c>
      <c r="S273" s="224">
        <v>0</v>
      </c>
      <c r="T273" s="225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6" t="s">
        <v>145</v>
      </c>
      <c r="AT273" s="226" t="s">
        <v>140</v>
      </c>
      <c r="AU273" s="226" t="s">
        <v>79</v>
      </c>
      <c r="AY273" s="20" t="s">
        <v>138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20" t="s">
        <v>77</v>
      </c>
      <c r="BK273" s="227">
        <f>ROUND(I273*H273,2)</f>
        <v>0</v>
      </c>
      <c r="BL273" s="20" t="s">
        <v>145</v>
      </c>
      <c r="BM273" s="226" t="s">
        <v>517</v>
      </c>
    </row>
    <row r="274" s="2" customFormat="1">
      <c r="A274" s="41"/>
      <c r="B274" s="42"/>
      <c r="C274" s="43"/>
      <c r="D274" s="228" t="s">
        <v>147</v>
      </c>
      <c r="E274" s="43"/>
      <c r="F274" s="229" t="s">
        <v>518</v>
      </c>
      <c r="G274" s="43"/>
      <c r="H274" s="43"/>
      <c r="I274" s="230"/>
      <c r="J274" s="43"/>
      <c r="K274" s="43"/>
      <c r="L274" s="47"/>
      <c r="M274" s="231"/>
      <c r="N274" s="232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147</v>
      </c>
      <c r="AU274" s="20" t="s">
        <v>79</v>
      </c>
    </row>
    <row r="275" s="14" customFormat="1">
      <c r="A275" s="14"/>
      <c r="B275" s="244"/>
      <c r="C275" s="245"/>
      <c r="D275" s="235" t="s">
        <v>149</v>
      </c>
      <c r="E275" s="246" t="s">
        <v>19</v>
      </c>
      <c r="F275" s="247" t="s">
        <v>519</v>
      </c>
      <c r="G275" s="245"/>
      <c r="H275" s="248">
        <v>73.5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4" t="s">
        <v>149</v>
      </c>
      <c r="AU275" s="254" t="s">
        <v>79</v>
      </c>
      <c r="AV275" s="14" t="s">
        <v>79</v>
      </c>
      <c r="AW275" s="14" t="s">
        <v>32</v>
      </c>
      <c r="AX275" s="14" t="s">
        <v>70</v>
      </c>
      <c r="AY275" s="254" t="s">
        <v>138</v>
      </c>
    </row>
    <row r="276" s="15" customFormat="1">
      <c r="A276" s="15"/>
      <c r="B276" s="255"/>
      <c r="C276" s="256"/>
      <c r="D276" s="235" t="s">
        <v>149</v>
      </c>
      <c r="E276" s="257" t="s">
        <v>19</v>
      </c>
      <c r="F276" s="258" t="s">
        <v>152</v>
      </c>
      <c r="G276" s="256"/>
      <c r="H276" s="259">
        <v>73.5</v>
      </c>
      <c r="I276" s="260"/>
      <c r="J276" s="256"/>
      <c r="K276" s="256"/>
      <c r="L276" s="261"/>
      <c r="M276" s="262"/>
      <c r="N276" s="263"/>
      <c r="O276" s="263"/>
      <c r="P276" s="263"/>
      <c r="Q276" s="263"/>
      <c r="R276" s="263"/>
      <c r="S276" s="263"/>
      <c r="T276" s="264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5" t="s">
        <v>149</v>
      </c>
      <c r="AU276" s="265" t="s">
        <v>79</v>
      </c>
      <c r="AV276" s="15" t="s">
        <v>145</v>
      </c>
      <c r="AW276" s="15" t="s">
        <v>32</v>
      </c>
      <c r="AX276" s="15" t="s">
        <v>77</v>
      </c>
      <c r="AY276" s="265" t="s">
        <v>138</v>
      </c>
    </row>
    <row r="277" s="2" customFormat="1" ht="16.5" customHeight="1">
      <c r="A277" s="41"/>
      <c r="B277" s="42"/>
      <c r="C277" s="277" t="s">
        <v>346</v>
      </c>
      <c r="D277" s="277" t="s">
        <v>220</v>
      </c>
      <c r="E277" s="278" t="s">
        <v>520</v>
      </c>
      <c r="F277" s="279" t="s">
        <v>521</v>
      </c>
      <c r="G277" s="280" t="s">
        <v>143</v>
      </c>
      <c r="H277" s="281">
        <v>74.602999999999994</v>
      </c>
      <c r="I277" s="282"/>
      <c r="J277" s="283">
        <f>ROUND(I277*H277,2)</f>
        <v>0</v>
      </c>
      <c r="K277" s="279" t="s">
        <v>144</v>
      </c>
      <c r="L277" s="284"/>
      <c r="M277" s="285" t="s">
        <v>19</v>
      </c>
      <c r="N277" s="286" t="s">
        <v>41</v>
      </c>
      <c r="O277" s="87"/>
      <c r="P277" s="224">
        <f>O277*H277</f>
        <v>0</v>
      </c>
      <c r="Q277" s="224">
        <v>0.17399999999999999</v>
      </c>
      <c r="R277" s="224">
        <f>Q277*H277</f>
        <v>12.980921999999998</v>
      </c>
      <c r="S277" s="224">
        <v>0</v>
      </c>
      <c r="T277" s="225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26" t="s">
        <v>197</v>
      </c>
      <c r="AT277" s="226" t="s">
        <v>220</v>
      </c>
      <c r="AU277" s="226" t="s">
        <v>79</v>
      </c>
      <c r="AY277" s="20" t="s">
        <v>138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20" t="s">
        <v>77</v>
      </c>
      <c r="BK277" s="227">
        <f>ROUND(I277*H277,2)</f>
        <v>0</v>
      </c>
      <c r="BL277" s="20" t="s">
        <v>145</v>
      </c>
      <c r="BM277" s="226" t="s">
        <v>522</v>
      </c>
    </row>
    <row r="278" s="14" customFormat="1">
      <c r="A278" s="14"/>
      <c r="B278" s="244"/>
      <c r="C278" s="245"/>
      <c r="D278" s="235" t="s">
        <v>149</v>
      </c>
      <c r="E278" s="245"/>
      <c r="F278" s="247" t="s">
        <v>523</v>
      </c>
      <c r="G278" s="245"/>
      <c r="H278" s="248">
        <v>74.602999999999994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149</v>
      </c>
      <c r="AU278" s="254" t="s">
        <v>79</v>
      </c>
      <c r="AV278" s="14" t="s">
        <v>79</v>
      </c>
      <c r="AW278" s="14" t="s">
        <v>4</v>
      </c>
      <c r="AX278" s="14" t="s">
        <v>77</v>
      </c>
      <c r="AY278" s="254" t="s">
        <v>138</v>
      </c>
    </row>
    <row r="279" s="2" customFormat="1" ht="16.5" customHeight="1">
      <c r="A279" s="41"/>
      <c r="B279" s="42"/>
      <c r="C279" s="215" t="s">
        <v>352</v>
      </c>
      <c r="D279" s="215" t="s">
        <v>140</v>
      </c>
      <c r="E279" s="216" t="s">
        <v>524</v>
      </c>
      <c r="F279" s="217" t="s">
        <v>525</v>
      </c>
      <c r="G279" s="218" t="s">
        <v>143</v>
      </c>
      <c r="H279" s="219">
        <v>97.799999999999997</v>
      </c>
      <c r="I279" s="220"/>
      <c r="J279" s="221">
        <f>ROUND(I279*H279,2)</f>
        <v>0</v>
      </c>
      <c r="K279" s="217" t="s">
        <v>144</v>
      </c>
      <c r="L279" s="47"/>
      <c r="M279" s="222" t="s">
        <v>19</v>
      </c>
      <c r="N279" s="223" t="s">
        <v>41</v>
      </c>
      <c r="O279" s="87"/>
      <c r="P279" s="224">
        <f>O279*H279</f>
        <v>0</v>
      </c>
      <c r="Q279" s="224">
        <v>0</v>
      </c>
      <c r="R279" s="224">
        <f>Q279*H279</f>
        <v>0</v>
      </c>
      <c r="S279" s="224">
        <v>0</v>
      </c>
      <c r="T279" s="225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26" t="s">
        <v>145</v>
      </c>
      <c r="AT279" s="226" t="s">
        <v>140</v>
      </c>
      <c r="AU279" s="226" t="s">
        <v>79</v>
      </c>
      <c r="AY279" s="20" t="s">
        <v>138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20" t="s">
        <v>77</v>
      </c>
      <c r="BK279" s="227">
        <f>ROUND(I279*H279,2)</f>
        <v>0</v>
      </c>
      <c r="BL279" s="20" t="s">
        <v>145</v>
      </c>
      <c r="BM279" s="226" t="s">
        <v>526</v>
      </c>
    </row>
    <row r="280" s="2" customFormat="1">
      <c r="A280" s="41"/>
      <c r="B280" s="42"/>
      <c r="C280" s="43"/>
      <c r="D280" s="228" t="s">
        <v>147</v>
      </c>
      <c r="E280" s="43"/>
      <c r="F280" s="229" t="s">
        <v>527</v>
      </c>
      <c r="G280" s="43"/>
      <c r="H280" s="43"/>
      <c r="I280" s="230"/>
      <c r="J280" s="43"/>
      <c r="K280" s="43"/>
      <c r="L280" s="47"/>
      <c r="M280" s="231"/>
      <c r="N280" s="232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147</v>
      </c>
      <c r="AU280" s="20" t="s">
        <v>79</v>
      </c>
    </row>
    <row r="281" s="14" customFormat="1">
      <c r="A281" s="14"/>
      <c r="B281" s="244"/>
      <c r="C281" s="245"/>
      <c r="D281" s="235" t="s">
        <v>149</v>
      </c>
      <c r="E281" s="246" t="s">
        <v>19</v>
      </c>
      <c r="F281" s="247" t="s">
        <v>501</v>
      </c>
      <c r="G281" s="245"/>
      <c r="H281" s="248">
        <v>97.799999999999997</v>
      </c>
      <c r="I281" s="249"/>
      <c r="J281" s="245"/>
      <c r="K281" s="245"/>
      <c r="L281" s="250"/>
      <c r="M281" s="251"/>
      <c r="N281" s="252"/>
      <c r="O281" s="252"/>
      <c r="P281" s="252"/>
      <c r="Q281" s="252"/>
      <c r="R281" s="252"/>
      <c r="S281" s="252"/>
      <c r="T281" s="25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4" t="s">
        <v>149</v>
      </c>
      <c r="AU281" s="254" t="s">
        <v>79</v>
      </c>
      <c r="AV281" s="14" t="s">
        <v>79</v>
      </c>
      <c r="AW281" s="14" t="s">
        <v>32</v>
      </c>
      <c r="AX281" s="14" t="s">
        <v>70</v>
      </c>
      <c r="AY281" s="254" t="s">
        <v>138</v>
      </c>
    </row>
    <row r="282" s="15" customFormat="1">
      <c r="A282" s="15"/>
      <c r="B282" s="255"/>
      <c r="C282" s="256"/>
      <c r="D282" s="235" t="s">
        <v>149</v>
      </c>
      <c r="E282" s="257" t="s">
        <v>19</v>
      </c>
      <c r="F282" s="258" t="s">
        <v>152</v>
      </c>
      <c r="G282" s="256"/>
      <c r="H282" s="259">
        <v>97.799999999999997</v>
      </c>
      <c r="I282" s="260"/>
      <c r="J282" s="256"/>
      <c r="K282" s="256"/>
      <c r="L282" s="261"/>
      <c r="M282" s="262"/>
      <c r="N282" s="263"/>
      <c r="O282" s="263"/>
      <c r="P282" s="263"/>
      <c r="Q282" s="263"/>
      <c r="R282" s="263"/>
      <c r="S282" s="263"/>
      <c r="T282" s="264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5" t="s">
        <v>149</v>
      </c>
      <c r="AU282" s="265" t="s">
        <v>79</v>
      </c>
      <c r="AV282" s="15" t="s">
        <v>145</v>
      </c>
      <c r="AW282" s="15" t="s">
        <v>32</v>
      </c>
      <c r="AX282" s="15" t="s">
        <v>77</v>
      </c>
      <c r="AY282" s="265" t="s">
        <v>138</v>
      </c>
    </row>
    <row r="283" s="2" customFormat="1" ht="16.5" customHeight="1">
      <c r="A283" s="41"/>
      <c r="B283" s="42"/>
      <c r="C283" s="215" t="s">
        <v>356</v>
      </c>
      <c r="D283" s="215" t="s">
        <v>140</v>
      </c>
      <c r="E283" s="216" t="s">
        <v>528</v>
      </c>
      <c r="F283" s="217" t="s">
        <v>529</v>
      </c>
      <c r="G283" s="218" t="s">
        <v>143</v>
      </c>
      <c r="H283" s="219">
        <v>97.799999999999997</v>
      </c>
      <c r="I283" s="220"/>
      <c r="J283" s="221">
        <f>ROUND(I283*H283,2)</f>
        <v>0</v>
      </c>
      <c r="K283" s="217" t="s">
        <v>144</v>
      </c>
      <c r="L283" s="47"/>
      <c r="M283" s="222" t="s">
        <v>19</v>
      </c>
      <c r="N283" s="223" t="s">
        <v>41</v>
      </c>
      <c r="O283" s="87"/>
      <c r="P283" s="224">
        <f>O283*H283</f>
        <v>0</v>
      </c>
      <c r="Q283" s="224">
        <v>0</v>
      </c>
      <c r="R283" s="224">
        <f>Q283*H283</f>
        <v>0</v>
      </c>
      <c r="S283" s="224">
        <v>0</v>
      </c>
      <c r="T283" s="225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26" t="s">
        <v>145</v>
      </c>
      <c r="AT283" s="226" t="s">
        <v>140</v>
      </c>
      <c r="AU283" s="226" t="s">
        <v>79</v>
      </c>
      <c r="AY283" s="20" t="s">
        <v>138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20" t="s">
        <v>77</v>
      </c>
      <c r="BK283" s="227">
        <f>ROUND(I283*H283,2)</f>
        <v>0</v>
      </c>
      <c r="BL283" s="20" t="s">
        <v>145</v>
      </c>
      <c r="BM283" s="226" t="s">
        <v>530</v>
      </c>
    </row>
    <row r="284" s="2" customFormat="1">
      <c r="A284" s="41"/>
      <c r="B284" s="42"/>
      <c r="C284" s="43"/>
      <c r="D284" s="228" t="s">
        <v>147</v>
      </c>
      <c r="E284" s="43"/>
      <c r="F284" s="229" t="s">
        <v>531</v>
      </c>
      <c r="G284" s="43"/>
      <c r="H284" s="43"/>
      <c r="I284" s="230"/>
      <c r="J284" s="43"/>
      <c r="K284" s="43"/>
      <c r="L284" s="47"/>
      <c r="M284" s="231"/>
      <c r="N284" s="232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147</v>
      </c>
      <c r="AU284" s="20" t="s">
        <v>79</v>
      </c>
    </row>
    <row r="285" s="14" customFormat="1">
      <c r="A285" s="14"/>
      <c r="B285" s="244"/>
      <c r="C285" s="245"/>
      <c r="D285" s="235" t="s">
        <v>149</v>
      </c>
      <c r="E285" s="246" t="s">
        <v>19</v>
      </c>
      <c r="F285" s="247" t="s">
        <v>532</v>
      </c>
      <c r="G285" s="245"/>
      <c r="H285" s="248">
        <v>97.799999999999997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149</v>
      </c>
      <c r="AU285" s="254" t="s">
        <v>79</v>
      </c>
      <c r="AV285" s="14" t="s">
        <v>79</v>
      </c>
      <c r="AW285" s="14" t="s">
        <v>32</v>
      </c>
      <c r="AX285" s="14" t="s">
        <v>70</v>
      </c>
      <c r="AY285" s="254" t="s">
        <v>138</v>
      </c>
    </row>
    <row r="286" s="15" customFormat="1">
      <c r="A286" s="15"/>
      <c r="B286" s="255"/>
      <c r="C286" s="256"/>
      <c r="D286" s="235" t="s">
        <v>149</v>
      </c>
      <c r="E286" s="257" t="s">
        <v>19</v>
      </c>
      <c r="F286" s="258" t="s">
        <v>152</v>
      </c>
      <c r="G286" s="256"/>
      <c r="H286" s="259">
        <v>97.799999999999997</v>
      </c>
      <c r="I286" s="260"/>
      <c r="J286" s="256"/>
      <c r="K286" s="256"/>
      <c r="L286" s="261"/>
      <c r="M286" s="262"/>
      <c r="N286" s="263"/>
      <c r="O286" s="263"/>
      <c r="P286" s="263"/>
      <c r="Q286" s="263"/>
      <c r="R286" s="263"/>
      <c r="S286" s="263"/>
      <c r="T286" s="264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5" t="s">
        <v>149</v>
      </c>
      <c r="AU286" s="265" t="s">
        <v>79</v>
      </c>
      <c r="AV286" s="15" t="s">
        <v>145</v>
      </c>
      <c r="AW286" s="15" t="s">
        <v>32</v>
      </c>
      <c r="AX286" s="15" t="s">
        <v>77</v>
      </c>
      <c r="AY286" s="265" t="s">
        <v>138</v>
      </c>
    </row>
    <row r="287" s="2" customFormat="1" ht="16.5" customHeight="1">
      <c r="A287" s="41"/>
      <c r="B287" s="42"/>
      <c r="C287" s="215" t="s">
        <v>361</v>
      </c>
      <c r="D287" s="215" t="s">
        <v>140</v>
      </c>
      <c r="E287" s="216" t="s">
        <v>309</v>
      </c>
      <c r="F287" s="217" t="s">
        <v>310</v>
      </c>
      <c r="G287" s="218" t="s">
        <v>143</v>
      </c>
      <c r="H287" s="219">
        <v>73.5</v>
      </c>
      <c r="I287" s="220"/>
      <c r="J287" s="221">
        <f>ROUND(I287*H287,2)</f>
        <v>0</v>
      </c>
      <c r="K287" s="217" t="s">
        <v>144</v>
      </c>
      <c r="L287" s="47"/>
      <c r="M287" s="222" t="s">
        <v>19</v>
      </c>
      <c r="N287" s="223" t="s">
        <v>41</v>
      </c>
      <c r="O287" s="87"/>
      <c r="P287" s="224">
        <f>O287*H287</f>
        <v>0</v>
      </c>
      <c r="Q287" s="224">
        <v>0</v>
      </c>
      <c r="R287" s="224">
        <f>Q287*H287</f>
        <v>0</v>
      </c>
      <c r="S287" s="224">
        <v>0</v>
      </c>
      <c r="T287" s="225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6" t="s">
        <v>145</v>
      </c>
      <c r="AT287" s="226" t="s">
        <v>140</v>
      </c>
      <c r="AU287" s="226" t="s">
        <v>79</v>
      </c>
      <c r="AY287" s="20" t="s">
        <v>138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20" t="s">
        <v>77</v>
      </c>
      <c r="BK287" s="227">
        <f>ROUND(I287*H287,2)</f>
        <v>0</v>
      </c>
      <c r="BL287" s="20" t="s">
        <v>145</v>
      </c>
      <c r="BM287" s="226" t="s">
        <v>533</v>
      </c>
    </row>
    <row r="288" s="2" customFormat="1">
      <c r="A288" s="41"/>
      <c r="B288" s="42"/>
      <c r="C288" s="43"/>
      <c r="D288" s="228" t="s">
        <v>147</v>
      </c>
      <c r="E288" s="43"/>
      <c r="F288" s="229" t="s">
        <v>312</v>
      </c>
      <c r="G288" s="43"/>
      <c r="H288" s="43"/>
      <c r="I288" s="230"/>
      <c r="J288" s="43"/>
      <c r="K288" s="43"/>
      <c r="L288" s="47"/>
      <c r="M288" s="231"/>
      <c r="N288" s="232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147</v>
      </c>
      <c r="AU288" s="20" t="s">
        <v>79</v>
      </c>
    </row>
    <row r="289" s="14" customFormat="1">
      <c r="A289" s="14"/>
      <c r="B289" s="244"/>
      <c r="C289" s="245"/>
      <c r="D289" s="235" t="s">
        <v>149</v>
      </c>
      <c r="E289" s="246" t="s">
        <v>19</v>
      </c>
      <c r="F289" s="247" t="s">
        <v>519</v>
      </c>
      <c r="G289" s="245"/>
      <c r="H289" s="248">
        <v>73.5</v>
      </c>
      <c r="I289" s="249"/>
      <c r="J289" s="245"/>
      <c r="K289" s="245"/>
      <c r="L289" s="250"/>
      <c r="M289" s="251"/>
      <c r="N289" s="252"/>
      <c r="O289" s="252"/>
      <c r="P289" s="252"/>
      <c r="Q289" s="252"/>
      <c r="R289" s="252"/>
      <c r="S289" s="252"/>
      <c r="T289" s="25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4" t="s">
        <v>149</v>
      </c>
      <c r="AU289" s="254" t="s">
        <v>79</v>
      </c>
      <c r="AV289" s="14" t="s">
        <v>79</v>
      </c>
      <c r="AW289" s="14" t="s">
        <v>32</v>
      </c>
      <c r="AX289" s="14" t="s">
        <v>70</v>
      </c>
      <c r="AY289" s="254" t="s">
        <v>138</v>
      </c>
    </row>
    <row r="290" s="15" customFormat="1">
      <c r="A290" s="15"/>
      <c r="B290" s="255"/>
      <c r="C290" s="256"/>
      <c r="D290" s="235" t="s">
        <v>149</v>
      </c>
      <c r="E290" s="257" t="s">
        <v>19</v>
      </c>
      <c r="F290" s="258" t="s">
        <v>152</v>
      </c>
      <c r="G290" s="256"/>
      <c r="H290" s="259">
        <v>73.5</v>
      </c>
      <c r="I290" s="260"/>
      <c r="J290" s="256"/>
      <c r="K290" s="256"/>
      <c r="L290" s="261"/>
      <c r="M290" s="262"/>
      <c r="N290" s="263"/>
      <c r="O290" s="263"/>
      <c r="P290" s="263"/>
      <c r="Q290" s="263"/>
      <c r="R290" s="263"/>
      <c r="S290" s="263"/>
      <c r="T290" s="264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5" t="s">
        <v>149</v>
      </c>
      <c r="AU290" s="265" t="s">
        <v>79</v>
      </c>
      <c r="AV290" s="15" t="s">
        <v>145</v>
      </c>
      <c r="AW290" s="15" t="s">
        <v>32</v>
      </c>
      <c r="AX290" s="15" t="s">
        <v>77</v>
      </c>
      <c r="AY290" s="265" t="s">
        <v>138</v>
      </c>
    </row>
    <row r="291" s="2" customFormat="1" ht="16.5" customHeight="1">
      <c r="A291" s="41"/>
      <c r="B291" s="42"/>
      <c r="C291" s="215" t="s">
        <v>367</v>
      </c>
      <c r="D291" s="215" t="s">
        <v>140</v>
      </c>
      <c r="E291" s="216" t="s">
        <v>314</v>
      </c>
      <c r="F291" s="217" t="s">
        <v>315</v>
      </c>
      <c r="G291" s="218" t="s">
        <v>143</v>
      </c>
      <c r="H291" s="219">
        <v>73.5</v>
      </c>
      <c r="I291" s="220"/>
      <c r="J291" s="221">
        <f>ROUND(I291*H291,2)</f>
        <v>0</v>
      </c>
      <c r="K291" s="217" t="s">
        <v>144</v>
      </c>
      <c r="L291" s="47"/>
      <c r="M291" s="222" t="s">
        <v>19</v>
      </c>
      <c r="N291" s="223" t="s">
        <v>41</v>
      </c>
      <c r="O291" s="87"/>
      <c r="P291" s="224">
        <f>O291*H291</f>
        <v>0</v>
      </c>
      <c r="Q291" s="224">
        <v>1.0000000000000001E-05</v>
      </c>
      <c r="R291" s="224">
        <f>Q291*H291</f>
        <v>0.00073500000000000008</v>
      </c>
      <c r="S291" s="224">
        <v>0</v>
      </c>
      <c r="T291" s="225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26" t="s">
        <v>145</v>
      </c>
      <c r="AT291" s="226" t="s">
        <v>140</v>
      </c>
      <c r="AU291" s="226" t="s">
        <v>79</v>
      </c>
      <c r="AY291" s="20" t="s">
        <v>138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20" t="s">
        <v>77</v>
      </c>
      <c r="BK291" s="227">
        <f>ROUND(I291*H291,2)</f>
        <v>0</v>
      </c>
      <c r="BL291" s="20" t="s">
        <v>145</v>
      </c>
      <c r="BM291" s="226" t="s">
        <v>534</v>
      </c>
    </row>
    <row r="292" s="2" customFormat="1">
      <c r="A292" s="41"/>
      <c r="B292" s="42"/>
      <c r="C292" s="43"/>
      <c r="D292" s="228" t="s">
        <v>147</v>
      </c>
      <c r="E292" s="43"/>
      <c r="F292" s="229" t="s">
        <v>317</v>
      </c>
      <c r="G292" s="43"/>
      <c r="H292" s="43"/>
      <c r="I292" s="230"/>
      <c r="J292" s="43"/>
      <c r="K292" s="43"/>
      <c r="L292" s="47"/>
      <c r="M292" s="231"/>
      <c r="N292" s="232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147</v>
      </c>
      <c r="AU292" s="20" t="s">
        <v>79</v>
      </c>
    </row>
    <row r="293" s="14" customFormat="1">
      <c r="A293" s="14"/>
      <c r="B293" s="244"/>
      <c r="C293" s="245"/>
      <c r="D293" s="235" t="s">
        <v>149</v>
      </c>
      <c r="E293" s="246" t="s">
        <v>19</v>
      </c>
      <c r="F293" s="247" t="s">
        <v>535</v>
      </c>
      <c r="G293" s="245"/>
      <c r="H293" s="248">
        <v>73.5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149</v>
      </c>
      <c r="AU293" s="254" t="s">
        <v>79</v>
      </c>
      <c r="AV293" s="14" t="s">
        <v>79</v>
      </c>
      <c r="AW293" s="14" t="s">
        <v>32</v>
      </c>
      <c r="AX293" s="14" t="s">
        <v>70</v>
      </c>
      <c r="AY293" s="254" t="s">
        <v>138</v>
      </c>
    </row>
    <row r="294" s="15" customFormat="1">
      <c r="A294" s="15"/>
      <c r="B294" s="255"/>
      <c r="C294" s="256"/>
      <c r="D294" s="235" t="s">
        <v>149</v>
      </c>
      <c r="E294" s="257" t="s">
        <v>19</v>
      </c>
      <c r="F294" s="258" t="s">
        <v>152</v>
      </c>
      <c r="G294" s="256"/>
      <c r="H294" s="259">
        <v>73.5</v>
      </c>
      <c r="I294" s="260"/>
      <c r="J294" s="256"/>
      <c r="K294" s="256"/>
      <c r="L294" s="261"/>
      <c r="M294" s="262"/>
      <c r="N294" s="263"/>
      <c r="O294" s="263"/>
      <c r="P294" s="263"/>
      <c r="Q294" s="263"/>
      <c r="R294" s="263"/>
      <c r="S294" s="263"/>
      <c r="T294" s="264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5" t="s">
        <v>149</v>
      </c>
      <c r="AU294" s="265" t="s">
        <v>79</v>
      </c>
      <c r="AV294" s="15" t="s">
        <v>145</v>
      </c>
      <c r="AW294" s="15" t="s">
        <v>32</v>
      </c>
      <c r="AX294" s="15" t="s">
        <v>77</v>
      </c>
      <c r="AY294" s="265" t="s">
        <v>138</v>
      </c>
    </row>
    <row r="295" s="2" customFormat="1" ht="16.5" customHeight="1">
      <c r="A295" s="41"/>
      <c r="B295" s="42"/>
      <c r="C295" s="215" t="s">
        <v>372</v>
      </c>
      <c r="D295" s="215" t="s">
        <v>140</v>
      </c>
      <c r="E295" s="216" t="s">
        <v>320</v>
      </c>
      <c r="F295" s="217" t="s">
        <v>321</v>
      </c>
      <c r="G295" s="218" t="s">
        <v>251</v>
      </c>
      <c r="H295" s="219">
        <v>2</v>
      </c>
      <c r="I295" s="220"/>
      <c r="J295" s="221">
        <f>ROUND(I295*H295,2)</f>
        <v>0</v>
      </c>
      <c r="K295" s="217" t="s">
        <v>144</v>
      </c>
      <c r="L295" s="47"/>
      <c r="M295" s="222" t="s">
        <v>19</v>
      </c>
      <c r="N295" s="223" t="s">
        <v>41</v>
      </c>
      <c r="O295" s="87"/>
      <c r="P295" s="224">
        <f>O295*H295</f>
        <v>0</v>
      </c>
      <c r="Q295" s="224">
        <v>0.47094000000000003</v>
      </c>
      <c r="R295" s="224">
        <f>Q295*H295</f>
        <v>0.94188000000000005</v>
      </c>
      <c r="S295" s="224">
        <v>0</v>
      </c>
      <c r="T295" s="225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145</v>
      </c>
      <c r="AT295" s="226" t="s">
        <v>140</v>
      </c>
      <c r="AU295" s="226" t="s">
        <v>79</v>
      </c>
      <c r="AY295" s="20" t="s">
        <v>138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77</v>
      </c>
      <c r="BK295" s="227">
        <f>ROUND(I295*H295,2)</f>
        <v>0</v>
      </c>
      <c r="BL295" s="20" t="s">
        <v>145</v>
      </c>
      <c r="BM295" s="226" t="s">
        <v>536</v>
      </c>
    </row>
    <row r="296" s="2" customFormat="1">
      <c r="A296" s="41"/>
      <c r="B296" s="42"/>
      <c r="C296" s="43"/>
      <c r="D296" s="228" t="s">
        <v>147</v>
      </c>
      <c r="E296" s="43"/>
      <c r="F296" s="229" t="s">
        <v>323</v>
      </c>
      <c r="G296" s="43"/>
      <c r="H296" s="43"/>
      <c r="I296" s="230"/>
      <c r="J296" s="43"/>
      <c r="K296" s="43"/>
      <c r="L296" s="47"/>
      <c r="M296" s="231"/>
      <c r="N296" s="232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147</v>
      </c>
      <c r="AU296" s="20" t="s">
        <v>79</v>
      </c>
    </row>
    <row r="297" s="2" customFormat="1" ht="16.5" customHeight="1">
      <c r="A297" s="41"/>
      <c r="B297" s="42"/>
      <c r="C297" s="215" t="s">
        <v>381</v>
      </c>
      <c r="D297" s="215" t="s">
        <v>140</v>
      </c>
      <c r="E297" s="216" t="s">
        <v>537</v>
      </c>
      <c r="F297" s="217" t="s">
        <v>538</v>
      </c>
      <c r="G297" s="218" t="s">
        <v>251</v>
      </c>
      <c r="H297" s="219">
        <v>3</v>
      </c>
      <c r="I297" s="220"/>
      <c r="J297" s="221">
        <f>ROUND(I297*H297,2)</f>
        <v>0</v>
      </c>
      <c r="K297" s="217" t="s">
        <v>144</v>
      </c>
      <c r="L297" s="47"/>
      <c r="M297" s="222" t="s">
        <v>19</v>
      </c>
      <c r="N297" s="223" t="s">
        <v>41</v>
      </c>
      <c r="O297" s="87"/>
      <c r="P297" s="224">
        <f>O297*H297</f>
        <v>0</v>
      </c>
      <c r="Q297" s="224">
        <v>0.41948000000000002</v>
      </c>
      <c r="R297" s="224">
        <f>Q297*H297</f>
        <v>1.25844</v>
      </c>
      <c r="S297" s="224">
        <v>0</v>
      </c>
      <c r="T297" s="225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145</v>
      </c>
      <c r="AT297" s="226" t="s">
        <v>140</v>
      </c>
      <c r="AU297" s="226" t="s">
        <v>79</v>
      </c>
      <c r="AY297" s="20" t="s">
        <v>138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77</v>
      </c>
      <c r="BK297" s="227">
        <f>ROUND(I297*H297,2)</f>
        <v>0</v>
      </c>
      <c r="BL297" s="20" t="s">
        <v>145</v>
      </c>
      <c r="BM297" s="226" t="s">
        <v>539</v>
      </c>
    </row>
    <row r="298" s="2" customFormat="1">
      <c r="A298" s="41"/>
      <c r="B298" s="42"/>
      <c r="C298" s="43"/>
      <c r="D298" s="228" t="s">
        <v>147</v>
      </c>
      <c r="E298" s="43"/>
      <c r="F298" s="229" t="s">
        <v>540</v>
      </c>
      <c r="G298" s="43"/>
      <c r="H298" s="43"/>
      <c r="I298" s="230"/>
      <c r="J298" s="43"/>
      <c r="K298" s="43"/>
      <c r="L298" s="47"/>
      <c r="M298" s="231"/>
      <c r="N298" s="232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147</v>
      </c>
      <c r="AU298" s="20" t="s">
        <v>79</v>
      </c>
    </row>
    <row r="299" s="14" customFormat="1">
      <c r="A299" s="14"/>
      <c r="B299" s="244"/>
      <c r="C299" s="245"/>
      <c r="D299" s="235" t="s">
        <v>149</v>
      </c>
      <c r="E299" s="246" t="s">
        <v>19</v>
      </c>
      <c r="F299" s="247" t="s">
        <v>541</v>
      </c>
      <c r="G299" s="245"/>
      <c r="H299" s="248">
        <v>3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4" t="s">
        <v>149</v>
      </c>
      <c r="AU299" s="254" t="s">
        <v>79</v>
      </c>
      <c r="AV299" s="14" t="s">
        <v>79</v>
      </c>
      <c r="AW299" s="14" t="s">
        <v>32</v>
      </c>
      <c r="AX299" s="14" t="s">
        <v>70</v>
      </c>
      <c r="AY299" s="254" t="s">
        <v>138</v>
      </c>
    </row>
    <row r="300" s="15" customFormat="1">
      <c r="A300" s="15"/>
      <c r="B300" s="255"/>
      <c r="C300" s="256"/>
      <c r="D300" s="235" t="s">
        <v>149</v>
      </c>
      <c r="E300" s="257" t="s">
        <v>19</v>
      </c>
      <c r="F300" s="258" t="s">
        <v>152</v>
      </c>
      <c r="G300" s="256"/>
      <c r="H300" s="259">
        <v>3</v>
      </c>
      <c r="I300" s="260"/>
      <c r="J300" s="256"/>
      <c r="K300" s="256"/>
      <c r="L300" s="261"/>
      <c r="M300" s="262"/>
      <c r="N300" s="263"/>
      <c r="O300" s="263"/>
      <c r="P300" s="263"/>
      <c r="Q300" s="263"/>
      <c r="R300" s="263"/>
      <c r="S300" s="263"/>
      <c r="T300" s="264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5" t="s">
        <v>149</v>
      </c>
      <c r="AU300" s="265" t="s">
        <v>79</v>
      </c>
      <c r="AV300" s="15" t="s">
        <v>145</v>
      </c>
      <c r="AW300" s="15" t="s">
        <v>32</v>
      </c>
      <c r="AX300" s="15" t="s">
        <v>77</v>
      </c>
      <c r="AY300" s="265" t="s">
        <v>138</v>
      </c>
    </row>
    <row r="301" s="2" customFormat="1" ht="16.5" customHeight="1">
      <c r="A301" s="41"/>
      <c r="B301" s="42"/>
      <c r="C301" s="277" t="s">
        <v>389</v>
      </c>
      <c r="D301" s="277" t="s">
        <v>220</v>
      </c>
      <c r="E301" s="278" t="s">
        <v>542</v>
      </c>
      <c r="F301" s="279" t="s">
        <v>543</v>
      </c>
      <c r="G301" s="280" t="s">
        <v>251</v>
      </c>
      <c r="H301" s="281">
        <v>3</v>
      </c>
      <c r="I301" s="282"/>
      <c r="J301" s="283">
        <f>ROUND(I301*H301,2)</f>
        <v>0</v>
      </c>
      <c r="K301" s="279" t="s">
        <v>19</v>
      </c>
      <c r="L301" s="284"/>
      <c r="M301" s="285" t="s">
        <v>19</v>
      </c>
      <c r="N301" s="286" t="s">
        <v>41</v>
      </c>
      <c r="O301" s="87"/>
      <c r="P301" s="224">
        <f>O301*H301</f>
        <v>0</v>
      </c>
      <c r="Q301" s="224">
        <v>1.5800000000000001</v>
      </c>
      <c r="R301" s="224">
        <f>Q301*H301</f>
        <v>4.7400000000000002</v>
      </c>
      <c r="S301" s="224">
        <v>0</v>
      </c>
      <c r="T301" s="225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6" t="s">
        <v>197</v>
      </c>
      <c r="AT301" s="226" t="s">
        <v>220</v>
      </c>
      <c r="AU301" s="226" t="s">
        <v>79</v>
      </c>
      <c r="AY301" s="20" t="s">
        <v>138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20" t="s">
        <v>77</v>
      </c>
      <c r="BK301" s="227">
        <f>ROUND(I301*H301,2)</f>
        <v>0</v>
      </c>
      <c r="BL301" s="20" t="s">
        <v>145</v>
      </c>
      <c r="BM301" s="226" t="s">
        <v>544</v>
      </c>
    </row>
    <row r="302" s="14" customFormat="1">
      <c r="A302" s="14"/>
      <c r="B302" s="244"/>
      <c r="C302" s="245"/>
      <c r="D302" s="235" t="s">
        <v>149</v>
      </c>
      <c r="E302" s="246" t="s">
        <v>19</v>
      </c>
      <c r="F302" s="247" t="s">
        <v>545</v>
      </c>
      <c r="G302" s="245"/>
      <c r="H302" s="248">
        <v>3</v>
      </c>
      <c r="I302" s="249"/>
      <c r="J302" s="245"/>
      <c r="K302" s="245"/>
      <c r="L302" s="250"/>
      <c r="M302" s="251"/>
      <c r="N302" s="252"/>
      <c r="O302" s="252"/>
      <c r="P302" s="252"/>
      <c r="Q302" s="252"/>
      <c r="R302" s="252"/>
      <c r="S302" s="252"/>
      <c r="T302" s="25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4" t="s">
        <v>149</v>
      </c>
      <c r="AU302" s="254" t="s">
        <v>79</v>
      </c>
      <c r="AV302" s="14" t="s">
        <v>79</v>
      </c>
      <c r="AW302" s="14" t="s">
        <v>32</v>
      </c>
      <c r="AX302" s="14" t="s">
        <v>70</v>
      </c>
      <c r="AY302" s="254" t="s">
        <v>138</v>
      </c>
    </row>
    <row r="303" s="15" customFormat="1">
      <c r="A303" s="15"/>
      <c r="B303" s="255"/>
      <c r="C303" s="256"/>
      <c r="D303" s="235" t="s">
        <v>149</v>
      </c>
      <c r="E303" s="257" t="s">
        <v>19</v>
      </c>
      <c r="F303" s="258" t="s">
        <v>152</v>
      </c>
      <c r="G303" s="256"/>
      <c r="H303" s="259">
        <v>3</v>
      </c>
      <c r="I303" s="260"/>
      <c r="J303" s="256"/>
      <c r="K303" s="256"/>
      <c r="L303" s="261"/>
      <c r="M303" s="262"/>
      <c r="N303" s="263"/>
      <c r="O303" s="263"/>
      <c r="P303" s="263"/>
      <c r="Q303" s="263"/>
      <c r="R303" s="263"/>
      <c r="S303" s="263"/>
      <c r="T303" s="264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5" t="s">
        <v>149</v>
      </c>
      <c r="AU303" s="265" t="s">
        <v>79</v>
      </c>
      <c r="AV303" s="15" t="s">
        <v>145</v>
      </c>
      <c r="AW303" s="15" t="s">
        <v>32</v>
      </c>
      <c r="AX303" s="15" t="s">
        <v>77</v>
      </c>
      <c r="AY303" s="265" t="s">
        <v>138</v>
      </c>
    </row>
    <row r="304" s="2" customFormat="1" ht="16.5" customHeight="1">
      <c r="A304" s="41"/>
      <c r="B304" s="42"/>
      <c r="C304" s="215" t="s">
        <v>395</v>
      </c>
      <c r="D304" s="215" t="s">
        <v>140</v>
      </c>
      <c r="E304" s="216" t="s">
        <v>325</v>
      </c>
      <c r="F304" s="217" t="s">
        <v>326</v>
      </c>
      <c r="G304" s="218" t="s">
        <v>251</v>
      </c>
      <c r="H304" s="219">
        <v>2</v>
      </c>
      <c r="I304" s="220"/>
      <c r="J304" s="221">
        <f>ROUND(I304*H304,2)</f>
        <v>0</v>
      </c>
      <c r="K304" s="217" t="s">
        <v>144</v>
      </c>
      <c r="L304" s="47"/>
      <c r="M304" s="222" t="s">
        <v>19</v>
      </c>
      <c r="N304" s="223" t="s">
        <v>41</v>
      </c>
      <c r="O304" s="87"/>
      <c r="P304" s="224">
        <f>O304*H304</f>
        <v>0</v>
      </c>
      <c r="Q304" s="224">
        <v>0.41948000000000002</v>
      </c>
      <c r="R304" s="224">
        <f>Q304*H304</f>
        <v>0.83896000000000004</v>
      </c>
      <c r="S304" s="224">
        <v>0</v>
      </c>
      <c r="T304" s="225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26" t="s">
        <v>145</v>
      </c>
      <c r="AT304" s="226" t="s">
        <v>140</v>
      </c>
      <c r="AU304" s="226" t="s">
        <v>79</v>
      </c>
      <c r="AY304" s="20" t="s">
        <v>138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20" t="s">
        <v>77</v>
      </c>
      <c r="BK304" s="227">
        <f>ROUND(I304*H304,2)</f>
        <v>0</v>
      </c>
      <c r="BL304" s="20" t="s">
        <v>145</v>
      </c>
      <c r="BM304" s="226" t="s">
        <v>546</v>
      </c>
    </row>
    <row r="305" s="2" customFormat="1">
      <c r="A305" s="41"/>
      <c r="B305" s="42"/>
      <c r="C305" s="43"/>
      <c r="D305" s="228" t="s">
        <v>147</v>
      </c>
      <c r="E305" s="43"/>
      <c r="F305" s="229" t="s">
        <v>328</v>
      </c>
      <c r="G305" s="43"/>
      <c r="H305" s="43"/>
      <c r="I305" s="230"/>
      <c r="J305" s="43"/>
      <c r="K305" s="43"/>
      <c r="L305" s="47"/>
      <c r="M305" s="231"/>
      <c r="N305" s="232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147</v>
      </c>
      <c r="AU305" s="20" t="s">
        <v>79</v>
      </c>
    </row>
    <row r="306" s="14" customFormat="1">
      <c r="A306" s="14"/>
      <c r="B306" s="244"/>
      <c r="C306" s="245"/>
      <c r="D306" s="235" t="s">
        <v>149</v>
      </c>
      <c r="E306" s="246" t="s">
        <v>19</v>
      </c>
      <c r="F306" s="247" t="s">
        <v>329</v>
      </c>
      <c r="G306" s="245"/>
      <c r="H306" s="248">
        <v>1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4" t="s">
        <v>149</v>
      </c>
      <c r="AU306" s="254" t="s">
        <v>79</v>
      </c>
      <c r="AV306" s="14" t="s">
        <v>79</v>
      </c>
      <c r="AW306" s="14" t="s">
        <v>32</v>
      </c>
      <c r="AX306" s="14" t="s">
        <v>70</v>
      </c>
      <c r="AY306" s="254" t="s">
        <v>138</v>
      </c>
    </row>
    <row r="307" s="14" customFormat="1">
      <c r="A307" s="14"/>
      <c r="B307" s="244"/>
      <c r="C307" s="245"/>
      <c r="D307" s="235" t="s">
        <v>149</v>
      </c>
      <c r="E307" s="246" t="s">
        <v>19</v>
      </c>
      <c r="F307" s="247" t="s">
        <v>330</v>
      </c>
      <c r="G307" s="245"/>
      <c r="H307" s="248">
        <v>1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149</v>
      </c>
      <c r="AU307" s="254" t="s">
        <v>79</v>
      </c>
      <c r="AV307" s="14" t="s">
        <v>79</v>
      </c>
      <c r="AW307" s="14" t="s">
        <v>32</v>
      </c>
      <c r="AX307" s="14" t="s">
        <v>70</v>
      </c>
      <c r="AY307" s="254" t="s">
        <v>138</v>
      </c>
    </row>
    <row r="308" s="15" customFormat="1">
      <c r="A308" s="15"/>
      <c r="B308" s="255"/>
      <c r="C308" s="256"/>
      <c r="D308" s="235" t="s">
        <v>149</v>
      </c>
      <c r="E308" s="257" t="s">
        <v>19</v>
      </c>
      <c r="F308" s="258" t="s">
        <v>152</v>
      </c>
      <c r="G308" s="256"/>
      <c r="H308" s="259">
        <v>2</v>
      </c>
      <c r="I308" s="260"/>
      <c r="J308" s="256"/>
      <c r="K308" s="256"/>
      <c r="L308" s="261"/>
      <c r="M308" s="262"/>
      <c r="N308" s="263"/>
      <c r="O308" s="263"/>
      <c r="P308" s="263"/>
      <c r="Q308" s="263"/>
      <c r="R308" s="263"/>
      <c r="S308" s="263"/>
      <c r="T308" s="264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5" t="s">
        <v>149</v>
      </c>
      <c r="AU308" s="265" t="s">
        <v>79</v>
      </c>
      <c r="AV308" s="15" t="s">
        <v>145</v>
      </c>
      <c r="AW308" s="15" t="s">
        <v>32</v>
      </c>
      <c r="AX308" s="15" t="s">
        <v>77</v>
      </c>
      <c r="AY308" s="265" t="s">
        <v>138</v>
      </c>
    </row>
    <row r="309" s="2" customFormat="1" ht="16.5" customHeight="1">
      <c r="A309" s="41"/>
      <c r="B309" s="42"/>
      <c r="C309" s="277" t="s">
        <v>400</v>
      </c>
      <c r="D309" s="277" t="s">
        <v>220</v>
      </c>
      <c r="E309" s="278" t="s">
        <v>547</v>
      </c>
      <c r="F309" s="279" t="s">
        <v>548</v>
      </c>
      <c r="G309" s="280" t="s">
        <v>251</v>
      </c>
      <c r="H309" s="281">
        <v>2</v>
      </c>
      <c r="I309" s="282"/>
      <c r="J309" s="283">
        <f>ROUND(I309*H309,2)</f>
        <v>0</v>
      </c>
      <c r="K309" s="279" t="s">
        <v>19</v>
      </c>
      <c r="L309" s="284"/>
      <c r="M309" s="285" t="s">
        <v>19</v>
      </c>
      <c r="N309" s="286" t="s">
        <v>41</v>
      </c>
      <c r="O309" s="87"/>
      <c r="P309" s="224">
        <f>O309*H309</f>
        <v>0</v>
      </c>
      <c r="Q309" s="224">
        <v>1.5800000000000001</v>
      </c>
      <c r="R309" s="224">
        <f>Q309*H309</f>
        <v>3.1600000000000001</v>
      </c>
      <c r="S309" s="224">
        <v>0</v>
      </c>
      <c r="T309" s="225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26" t="s">
        <v>197</v>
      </c>
      <c r="AT309" s="226" t="s">
        <v>220</v>
      </c>
      <c r="AU309" s="226" t="s">
        <v>79</v>
      </c>
      <c r="AY309" s="20" t="s">
        <v>138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20" t="s">
        <v>77</v>
      </c>
      <c r="BK309" s="227">
        <f>ROUND(I309*H309,2)</f>
        <v>0</v>
      </c>
      <c r="BL309" s="20" t="s">
        <v>145</v>
      </c>
      <c r="BM309" s="226" t="s">
        <v>549</v>
      </c>
    </row>
    <row r="310" s="14" customFormat="1">
      <c r="A310" s="14"/>
      <c r="B310" s="244"/>
      <c r="C310" s="245"/>
      <c r="D310" s="235" t="s">
        <v>149</v>
      </c>
      <c r="E310" s="246" t="s">
        <v>19</v>
      </c>
      <c r="F310" s="247" t="s">
        <v>550</v>
      </c>
      <c r="G310" s="245"/>
      <c r="H310" s="248">
        <v>2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4" t="s">
        <v>149</v>
      </c>
      <c r="AU310" s="254" t="s">
        <v>79</v>
      </c>
      <c r="AV310" s="14" t="s">
        <v>79</v>
      </c>
      <c r="AW310" s="14" t="s">
        <v>32</v>
      </c>
      <c r="AX310" s="14" t="s">
        <v>70</v>
      </c>
      <c r="AY310" s="254" t="s">
        <v>138</v>
      </c>
    </row>
    <row r="311" s="15" customFormat="1">
      <c r="A311" s="15"/>
      <c r="B311" s="255"/>
      <c r="C311" s="256"/>
      <c r="D311" s="235" t="s">
        <v>149</v>
      </c>
      <c r="E311" s="257" t="s">
        <v>19</v>
      </c>
      <c r="F311" s="258" t="s">
        <v>152</v>
      </c>
      <c r="G311" s="256"/>
      <c r="H311" s="259">
        <v>2</v>
      </c>
      <c r="I311" s="260"/>
      <c r="J311" s="256"/>
      <c r="K311" s="256"/>
      <c r="L311" s="261"/>
      <c r="M311" s="262"/>
      <c r="N311" s="263"/>
      <c r="O311" s="263"/>
      <c r="P311" s="263"/>
      <c r="Q311" s="263"/>
      <c r="R311" s="263"/>
      <c r="S311" s="263"/>
      <c r="T311" s="26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5" t="s">
        <v>149</v>
      </c>
      <c r="AU311" s="265" t="s">
        <v>79</v>
      </c>
      <c r="AV311" s="15" t="s">
        <v>145</v>
      </c>
      <c r="AW311" s="15" t="s">
        <v>32</v>
      </c>
      <c r="AX311" s="15" t="s">
        <v>77</v>
      </c>
      <c r="AY311" s="265" t="s">
        <v>138</v>
      </c>
    </row>
    <row r="312" s="2" customFormat="1" ht="16.5" customHeight="1">
      <c r="A312" s="41"/>
      <c r="B312" s="42"/>
      <c r="C312" s="277" t="s">
        <v>407</v>
      </c>
      <c r="D312" s="277" t="s">
        <v>220</v>
      </c>
      <c r="E312" s="278" t="s">
        <v>342</v>
      </c>
      <c r="F312" s="279" t="s">
        <v>343</v>
      </c>
      <c r="G312" s="280" t="s">
        <v>251</v>
      </c>
      <c r="H312" s="281">
        <v>12</v>
      </c>
      <c r="I312" s="282"/>
      <c r="J312" s="283">
        <f>ROUND(I312*H312,2)</f>
        <v>0</v>
      </c>
      <c r="K312" s="279" t="s">
        <v>144</v>
      </c>
      <c r="L312" s="284"/>
      <c r="M312" s="285" t="s">
        <v>19</v>
      </c>
      <c r="N312" s="286" t="s">
        <v>41</v>
      </c>
      <c r="O312" s="87"/>
      <c r="P312" s="224">
        <f>O312*H312</f>
        <v>0</v>
      </c>
      <c r="Q312" s="224">
        <v>0.002</v>
      </c>
      <c r="R312" s="224">
        <f>Q312*H312</f>
        <v>0.024</v>
      </c>
      <c r="S312" s="224">
        <v>0</v>
      </c>
      <c r="T312" s="225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26" t="s">
        <v>197</v>
      </c>
      <c r="AT312" s="226" t="s">
        <v>220</v>
      </c>
      <c r="AU312" s="226" t="s">
        <v>79</v>
      </c>
      <c r="AY312" s="20" t="s">
        <v>138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20" t="s">
        <v>77</v>
      </c>
      <c r="BK312" s="227">
        <f>ROUND(I312*H312,2)</f>
        <v>0</v>
      </c>
      <c r="BL312" s="20" t="s">
        <v>145</v>
      </c>
      <c r="BM312" s="226" t="s">
        <v>551</v>
      </c>
    </row>
    <row r="313" s="14" customFormat="1">
      <c r="A313" s="14"/>
      <c r="B313" s="244"/>
      <c r="C313" s="245"/>
      <c r="D313" s="235" t="s">
        <v>149</v>
      </c>
      <c r="E313" s="246" t="s">
        <v>19</v>
      </c>
      <c r="F313" s="247" t="s">
        <v>552</v>
      </c>
      <c r="G313" s="245"/>
      <c r="H313" s="248">
        <v>12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149</v>
      </c>
      <c r="AU313" s="254" t="s">
        <v>79</v>
      </c>
      <c r="AV313" s="14" t="s">
        <v>79</v>
      </c>
      <c r="AW313" s="14" t="s">
        <v>32</v>
      </c>
      <c r="AX313" s="14" t="s">
        <v>70</v>
      </c>
      <c r="AY313" s="254" t="s">
        <v>138</v>
      </c>
    </row>
    <row r="314" s="15" customFormat="1">
      <c r="A314" s="15"/>
      <c r="B314" s="255"/>
      <c r="C314" s="256"/>
      <c r="D314" s="235" t="s">
        <v>149</v>
      </c>
      <c r="E314" s="257" t="s">
        <v>19</v>
      </c>
      <c r="F314" s="258" t="s">
        <v>152</v>
      </c>
      <c r="G314" s="256"/>
      <c r="H314" s="259">
        <v>12</v>
      </c>
      <c r="I314" s="260"/>
      <c r="J314" s="256"/>
      <c r="K314" s="256"/>
      <c r="L314" s="261"/>
      <c r="M314" s="262"/>
      <c r="N314" s="263"/>
      <c r="O314" s="263"/>
      <c r="P314" s="263"/>
      <c r="Q314" s="263"/>
      <c r="R314" s="263"/>
      <c r="S314" s="263"/>
      <c r="T314" s="264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5" t="s">
        <v>149</v>
      </c>
      <c r="AU314" s="265" t="s">
        <v>79</v>
      </c>
      <c r="AV314" s="15" t="s">
        <v>145</v>
      </c>
      <c r="AW314" s="15" t="s">
        <v>32</v>
      </c>
      <c r="AX314" s="15" t="s">
        <v>77</v>
      </c>
      <c r="AY314" s="265" t="s">
        <v>138</v>
      </c>
    </row>
    <row r="315" s="2" customFormat="1" ht="16.5" customHeight="1">
      <c r="A315" s="41"/>
      <c r="B315" s="42"/>
      <c r="C315" s="215" t="s">
        <v>412</v>
      </c>
      <c r="D315" s="215" t="s">
        <v>140</v>
      </c>
      <c r="E315" s="216" t="s">
        <v>553</v>
      </c>
      <c r="F315" s="217" t="s">
        <v>554</v>
      </c>
      <c r="G315" s="218" t="s">
        <v>251</v>
      </c>
      <c r="H315" s="219">
        <v>1</v>
      </c>
      <c r="I315" s="220"/>
      <c r="J315" s="221">
        <f>ROUND(I315*H315,2)</f>
        <v>0</v>
      </c>
      <c r="K315" s="217" t="s">
        <v>144</v>
      </c>
      <c r="L315" s="47"/>
      <c r="M315" s="222" t="s">
        <v>19</v>
      </c>
      <c r="N315" s="223" t="s">
        <v>41</v>
      </c>
      <c r="O315" s="87"/>
      <c r="P315" s="224">
        <f>O315*H315</f>
        <v>0</v>
      </c>
      <c r="Q315" s="224">
        <v>0.0098899999999999995</v>
      </c>
      <c r="R315" s="224">
        <f>Q315*H315</f>
        <v>0.0098899999999999995</v>
      </c>
      <c r="S315" s="224">
        <v>0</v>
      </c>
      <c r="T315" s="225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26" t="s">
        <v>145</v>
      </c>
      <c r="AT315" s="226" t="s">
        <v>140</v>
      </c>
      <c r="AU315" s="226" t="s">
        <v>79</v>
      </c>
      <c r="AY315" s="20" t="s">
        <v>138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20" t="s">
        <v>77</v>
      </c>
      <c r="BK315" s="227">
        <f>ROUND(I315*H315,2)</f>
        <v>0</v>
      </c>
      <c r="BL315" s="20" t="s">
        <v>145</v>
      </c>
      <c r="BM315" s="226" t="s">
        <v>555</v>
      </c>
    </row>
    <row r="316" s="2" customFormat="1">
      <c r="A316" s="41"/>
      <c r="B316" s="42"/>
      <c r="C316" s="43"/>
      <c r="D316" s="228" t="s">
        <v>147</v>
      </c>
      <c r="E316" s="43"/>
      <c r="F316" s="229" t="s">
        <v>556</v>
      </c>
      <c r="G316" s="43"/>
      <c r="H316" s="43"/>
      <c r="I316" s="230"/>
      <c r="J316" s="43"/>
      <c r="K316" s="43"/>
      <c r="L316" s="47"/>
      <c r="M316" s="231"/>
      <c r="N316" s="232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147</v>
      </c>
      <c r="AU316" s="20" t="s">
        <v>79</v>
      </c>
    </row>
    <row r="317" s="14" customFormat="1">
      <c r="A317" s="14"/>
      <c r="B317" s="244"/>
      <c r="C317" s="245"/>
      <c r="D317" s="235" t="s">
        <v>149</v>
      </c>
      <c r="E317" s="246" t="s">
        <v>19</v>
      </c>
      <c r="F317" s="247" t="s">
        <v>557</v>
      </c>
      <c r="G317" s="245"/>
      <c r="H317" s="248">
        <v>1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4" t="s">
        <v>149</v>
      </c>
      <c r="AU317" s="254" t="s">
        <v>79</v>
      </c>
      <c r="AV317" s="14" t="s">
        <v>79</v>
      </c>
      <c r="AW317" s="14" t="s">
        <v>32</v>
      </c>
      <c r="AX317" s="14" t="s">
        <v>70</v>
      </c>
      <c r="AY317" s="254" t="s">
        <v>138</v>
      </c>
    </row>
    <row r="318" s="15" customFormat="1">
      <c r="A318" s="15"/>
      <c r="B318" s="255"/>
      <c r="C318" s="256"/>
      <c r="D318" s="235" t="s">
        <v>149</v>
      </c>
      <c r="E318" s="257" t="s">
        <v>19</v>
      </c>
      <c r="F318" s="258" t="s">
        <v>152</v>
      </c>
      <c r="G318" s="256"/>
      <c r="H318" s="259">
        <v>1</v>
      </c>
      <c r="I318" s="260"/>
      <c r="J318" s="256"/>
      <c r="K318" s="256"/>
      <c r="L318" s="261"/>
      <c r="M318" s="262"/>
      <c r="N318" s="263"/>
      <c r="O318" s="263"/>
      <c r="P318" s="263"/>
      <c r="Q318" s="263"/>
      <c r="R318" s="263"/>
      <c r="S318" s="263"/>
      <c r="T318" s="264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5" t="s">
        <v>149</v>
      </c>
      <c r="AU318" s="265" t="s">
        <v>79</v>
      </c>
      <c r="AV318" s="15" t="s">
        <v>145</v>
      </c>
      <c r="AW318" s="15" t="s">
        <v>32</v>
      </c>
      <c r="AX318" s="15" t="s">
        <v>77</v>
      </c>
      <c r="AY318" s="265" t="s">
        <v>138</v>
      </c>
    </row>
    <row r="319" s="2" customFormat="1" ht="16.5" customHeight="1">
      <c r="A319" s="41"/>
      <c r="B319" s="42"/>
      <c r="C319" s="277" t="s">
        <v>558</v>
      </c>
      <c r="D319" s="277" t="s">
        <v>220</v>
      </c>
      <c r="E319" s="278" t="s">
        <v>559</v>
      </c>
      <c r="F319" s="279" t="s">
        <v>560</v>
      </c>
      <c r="G319" s="280" t="s">
        <v>251</v>
      </c>
      <c r="H319" s="281">
        <v>1</v>
      </c>
      <c r="I319" s="282"/>
      <c r="J319" s="283">
        <f>ROUND(I319*H319,2)</f>
        <v>0</v>
      </c>
      <c r="K319" s="279" t="s">
        <v>144</v>
      </c>
      <c r="L319" s="284"/>
      <c r="M319" s="285" t="s">
        <v>19</v>
      </c>
      <c r="N319" s="286" t="s">
        <v>41</v>
      </c>
      <c r="O319" s="87"/>
      <c r="P319" s="224">
        <f>O319*H319</f>
        <v>0</v>
      </c>
      <c r="Q319" s="224">
        <v>0.254</v>
      </c>
      <c r="R319" s="224">
        <f>Q319*H319</f>
        <v>0.254</v>
      </c>
      <c r="S319" s="224">
        <v>0</v>
      </c>
      <c r="T319" s="225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26" t="s">
        <v>197</v>
      </c>
      <c r="AT319" s="226" t="s">
        <v>220</v>
      </c>
      <c r="AU319" s="226" t="s">
        <v>79</v>
      </c>
      <c r="AY319" s="20" t="s">
        <v>138</v>
      </c>
      <c r="BE319" s="227">
        <f>IF(N319="základní",J319,0)</f>
        <v>0</v>
      </c>
      <c r="BF319" s="227">
        <f>IF(N319="snížená",J319,0)</f>
        <v>0</v>
      </c>
      <c r="BG319" s="227">
        <f>IF(N319="zákl. přenesená",J319,0)</f>
        <v>0</v>
      </c>
      <c r="BH319" s="227">
        <f>IF(N319="sníž. přenesená",J319,0)</f>
        <v>0</v>
      </c>
      <c r="BI319" s="227">
        <f>IF(N319="nulová",J319,0)</f>
        <v>0</v>
      </c>
      <c r="BJ319" s="20" t="s">
        <v>77</v>
      </c>
      <c r="BK319" s="227">
        <f>ROUND(I319*H319,2)</f>
        <v>0</v>
      </c>
      <c r="BL319" s="20" t="s">
        <v>145</v>
      </c>
      <c r="BM319" s="226" t="s">
        <v>561</v>
      </c>
    </row>
    <row r="320" s="2" customFormat="1" ht="16.5" customHeight="1">
      <c r="A320" s="41"/>
      <c r="B320" s="42"/>
      <c r="C320" s="215" t="s">
        <v>562</v>
      </c>
      <c r="D320" s="215" t="s">
        <v>140</v>
      </c>
      <c r="E320" s="216" t="s">
        <v>563</v>
      </c>
      <c r="F320" s="217" t="s">
        <v>564</v>
      </c>
      <c r="G320" s="218" t="s">
        <v>251</v>
      </c>
      <c r="H320" s="219">
        <v>1</v>
      </c>
      <c r="I320" s="220"/>
      <c r="J320" s="221">
        <f>ROUND(I320*H320,2)</f>
        <v>0</v>
      </c>
      <c r="K320" s="217" t="s">
        <v>144</v>
      </c>
      <c r="L320" s="47"/>
      <c r="M320" s="222" t="s">
        <v>19</v>
      </c>
      <c r="N320" s="223" t="s">
        <v>41</v>
      </c>
      <c r="O320" s="87"/>
      <c r="P320" s="224">
        <f>O320*H320</f>
        <v>0</v>
      </c>
      <c r="Q320" s="224">
        <v>0.0098899999999999995</v>
      </c>
      <c r="R320" s="224">
        <f>Q320*H320</f>
        <v>0.0098899999999999995</v>
      </c>
      <c r="S320" s="224">
        <v>0</v>
      </c>
      <c r="T320" s="225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26" t="s">
        <v>145</v>
      </c>
      <c r="AT320" s="226" t="s">
        <v>140</v>
      </c>
      <c r="AU320" s="226" t="s">
        <v>79</v>
      </c>
      <c r="AY320" s="20" t="s">
        <v>138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20" t="s">
        <v>77</v>
      </c>
      <c r="BK320" s="227">
        <f>ROUND(I320*H320,2)</f>
        <v>0</v>
      </c>
      <c r="BL320" s="20" t="s">
        <v>145</v>
      </c>
      <c r="BM320" s="226" t="s">
        <v>565</v>
      </c>
    </row>
    <row r="321" s="2" customFormat="1">
      <c r="A321" s="41"/>
      <c r="B321" s="42"/>
      <c r="C321" s="43"/>
      <c r="D321" s="228" t="s">
        <v>147</v>
      </c>
      <c r="E321" s="43"/>
      <c r="F321" s="229" t="s">
        <v>566</v>
      </c>
      <c r="G321" s="43"/>
      <c r="H321" s="43"/>
      <c r="I321" s="230"/>
      <c r="J321" s="43"/>
      <c r="K321" s="43"/>
      <c r="L321" s="47"/>
      <c r="M321" s="231"/>
      <c r="N321" s="232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147</v>
      </c>
      <c r="AU321" s="20" t="s">
        <v>79</v>
      </c>
    </row>
    <row r="322" s="14" customFormat="1">
      <c r="A322" s="14"/>
      <c r="B322" s="244"/>
      <c r="C322" s="245"/>
      <c r="D322" s="235" t="s">
        <v>149</v>
      </c>
      <c r="E322" s="246" t="s">
        <v>19</v>
      </c>
      <c r="F322" s="247" t="s">
        <v>567</v>
      </c>
      <c r="G322" s="245"/>
      <c r="H322" s="248">
        <v>1</v>
      </c>
      <c r="I322" s="249"/>
      <c r="J322" s="245"/>
      <c r="K322" s="245"/>
      <c r="L322" s="250"/>
      <c r="M322" s="251"/>
      <c r="N322" s="252"/>
      <c r="O322" s="252"/>
      <c r="P322" s="252"/>
      <c r="Q322" s="252"/>
      <c r="R322" s="252"/>
      <c r="S322" s="252"/>
      <c r="T322" s="253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4" t="s">
        <v>149</v>
      </c>
      <c r="AU322" s="254" t="s">
        <v>79</v>
      </c>
      <c r="AV322" s="14" t="s">
        <v>79</v>
      </c>
      <c r="AW322" s="14" t="s">
        <v>32</v>
      </c>
      <c r="AX322" s="14" t="s">
        <v>70</v>
      </c>
      <c r="AY322" s="254" t="s">
        <v>138</v>
      </c>
    </row>
    <row r="323" s="15" customFormat="1">
      <c r="A323" s="15"/>
      <c r="B323" s="255"/>
      <c r="C323" s="256"/>
      <c r="D323" s="235" t="s">
        <v>149</v>
      </c>
      <c r="E323" s="257" t="s">
        <v>19</v>
      </c>
      <c r="F323" s="258" t="s">
        <v>152</v>
      </c>
      <c r="G323" s="256"/>
      <c r="H323" s="259">
        <v>1</v>
      </c>
      <c r="I323" s="260"/>
      <c r="J323" s="256"/>
      <c r="K323" s="256"/>
      <c r="L323" s="261"/>
      <c r="M323" s="262"/>
      <c r="N323" s="263"/>
      <c r="O323" s="263"/>
      <c r="P323" s="263"/>
      <c r="Q323" s="263"/>
      <c r="R323" s="263"/>
      <c r="S323" s="263"/>
      <c r="T323" s="264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5" t="s">
        <v>149</v>
      </c>
      <c r="AU323" s="265" t="s">
        <v>79</v>
      </c>
      <c r="AV323" s="15" t="s">
        <v>145</v>
      </c>
      <c r="AW323" s="15" t="s">
        <v>32</v>
      </c>
      <c r="AX323" s="15" t="s">
        <v>77</v>
      </c>
      <c r="AY323" s="265" t="s">
        <v>138</v>
      </c>
    </row>
    <row r="324" s="2" customFormat="1" ht="16.5" customHeight="1">
      <c r="A324" s="41"/>
      <c r="B324" s="42"/>
      <c r="C324" s="277" t="s">
        <v>568</v>
      </c>
      <c r="D324" s="277" t="s">
        <v>220</v>
      </c>
      <c r="E324" s="278" t="s">
        <v>569</v>
      </c>
      <c r="F324" s="279" t="s">
        <v>570</v>
      </c>
      <c r="G324" s="280" t="s">
        <v>251</v>
      </c>
      <c r="H324" s="281">
        <v>1</v>
      </c>
      <c r="I324" s="282"/>
      <c r="J324" s="283">
        <f>ROUND(I324*H324,2)</f>
        <v>0</v>
      </c>
      <c r="K324" s="279" t="s">
        <v>144</v>
      </c>
      <c r="L324" s="284"/>
      <c r="M324" s="285" t="s">
        <v>19</v>
      </c>
      <c r="N324" s="286" t="s">
        <v>41</v>
      </c>
      <c r="O324" s="87"/>
      <c r="P324" s="224">
        <f>O324*H324</f>
        <v>0</v>
      </c>
      <c r="Q324" s="224">
        <v>0.50600000000000001</v>
      </c>
      <c r="R324" s="224">
        <f>Q324*H324</f>
        <v>0.50600000000000001</v>
      </c>
      <c r="S324" s="224">
        <v>0</v>
      </c>
      <c r="T324" s="225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26" t="s">
        <v>197</v>
      </c>
      <c r="AT324" s="226" t="s">
        <v>220</v>
      </c>
      <c r="AU324" s="226" t="s">
        <v>79</v>
      </c>
      <c r="AY324" s="20" t="s">
        <v>138</v>
      </c>
      <c r="BE324" s="227">
        <f>IF(N324="základní",J324,0)</f>
        <v>0</v>
      </c>
      <c r="BF324" s="227">
        <f>IF(N324="snížená",J324,0)</f>
        <v>0</v>
      </c>
      <c r="BG324" s="227">
        <f>IF(N324="zákl. přenesená",J324,0)</f>
        <v>0</v>
      </c>
      <c r="BH324" s="227">
        <f>IF(N324="sníž. přenesená",J324,0)</f>
        <v>0</v>
      </c>
      <c r="BI324" s="227">
        <f>IF(N324="nulová",J324,0)</f>
        <v>0</v>
      </c>
      <c r="BJ324" s="20" t="s">
        <v>77</v>
      </c>
      <c r="BK324" s="227">
        <f>ROUND(I324*H324,2)</f>
        <v>0</v>
      </c>
      <c r="BL324" s="20" t="s">
        <v>145</v>
      </c>
      <c r="BM324" s="226" t="s">
        <v>571</v>
      </c>
    </row>
    <row r="325" s="2" customFormat="1" ht="16.5" customHeight="1">
      <c r="A325" s="41"/>
      <c r="B325" s="42"/>
      <c r="C325" s="215" t="s">
        <v>572</v>
      </c>
      <c r="D325" s="215" t="s">
        <v>140</v>
      </c>
      <c r="E325" s="216" t="s">
        <v>573</v>
      </c>
      <c r="F325" s="217" t="s">
        <v>574</v>
      </c>
      <c r="G325" s="218" t="s">
        <v>251</v>
      </c>
      <c r="H325" s="219">
        <v>5</v>
      </c>
      <c r="I325" s="220"/>
      <c r="J325" s="221">
        <f>ROUND(I325*H325,2)</f>
        <v>0</v>
      </c>
      <c r="K325" s="217" t="s">
        <v>144</v>
      </c>
      <c r="L325" s="47"/>
      <c r="M325" s="222" t="s">
        <v>19</v>
      </c>
      <c r="N325" s="223" t="s">
        <v>41</v>
      </c>
      <c r="O325" s="87"/>
      <c r="P325" s="224">
        <f>O325*H325</f>
        <v>0</v>
      </c>
      <c r="Q325" s="224">
        <v>0.0098899999999999995</v>
      </c>
      <c r="R325" s="224">
        <f>Q325*H325</f>
        <v>0.049449999999999994</v>
      </c>
      <c r="S325" s="224">
        <v>0</v>
      </c>
      <c r="T325" s="225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26" t="s">
        <v>145</v>
      </c>
      <c r="AT325" s="226" t="s">
        <v>140</v>
      </c>
      <c r="AU325" s="226" t="s">
        <v>79</v>
      </c>
      <c r="AY325" s="20" t="s">
        <v>138</v>
      </c>
      <c r="BE325" s="227">
        <f>IF(N325="základní",J325,0)</f>
        <v>0</v>
      </c>
      <c r="BF325" s="227">
        <f>IF(N325="snížená",J325,0)</f>
        <v>0</v>
      </c>
      <c r="BG325" s="227">
        <f>IF(N325="zákl. přenesená",J325,0)</f>
        <v>0</v>
      </c>
      <c r="BH325" s="227">
        <f>IF(N325="sníž. přenesená",J325,0)</f>
        <v>0</v>
      </c>
      <c r="BI325" s="227">
        <f>IF(N325="nulová",J325,0)</f>
        <v>0</v>
      </c>
      <c r="BJ325" s="20" t="s">
        <v>77</v>
      </c>
      <c r="BK325" s="227">
        <f>ROUND(I325*H325,2)</f>
        <v>0</v>
      </c>
      <c r="BL325" s="20" t="s">
        <v>145</v>
      </c>
      <c r="BM325" s="226" t="s">
        <v>575</v>
      </c>
    </row>
    <row r="326" s="2" customFormat="1">
      <c r="A326" s="41"/>
      <c r="B326" s="42"/>
      <c r="C326" s="43"/>
      <c r="D326" s="228" t="s">
        <v>147</v>
      </c>
      <c r="E326" s="43"/>
      <c r="F326" s="229" t="s">
        <v>576</v>
      </c>
      <c r="G326" s="43"/>
      <c r="H326" s="43"/>
      <c r="I326" s="230"/>
      <c r="J326" s="43"/>
      <c r="K326" s="43"/>
      <c r="L326" s="47"/>
      <c r="M326" s="231"/>
      <c r="N326" s="232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147</v>
      </c>
      <c r="AU326" s="20" t="s">
        <v>79</v>
      </c>
    </row>
    <row r="327" s="14" customFormat="1">
      <c r="A327" s="14"/>
      <c r="B327" s="244"/>
      <c r="C327" s="245"/>
      <c r="D327" s="235" t="s">
        <v>149</v>
      </c>
      <c r="E327" s="246" t="s">
        <v>19</v>
      </c>
      <c r="F327" s="247" t="s">
        <v>577</v>
      </c>
      <c r="G327" s="245"/>
      <c r="H327" s="248">
        <v>5</v>
      </c>
      <c r="I327" s="249"/>
      <c r="J327" s="245"/>
      <c r="K327" s="245"/>
      <c r="L327" s="250"/>
      <c r="M327" s="251"/>
      <c r="N327" s="252"/>
      <c r="O327" s="252"/>
      <c r="P327" s="252"/>
      <c r="Q327" s="252"/>
      <c r="R327" s="252"/>
      <c r="S327" s="252"/>
      <c r="T327" s="25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4" t="s">
        <v>149</v>
      </c>
      <c r="AU327" s="254" t="s">
        <v>79</v>
      </c>
      <c r="AV327" s="14" t="s">
        <v>79</v>
      </c>
      <c r="AW327" s="14" t="s">
        <v>32</v>
      </c>
      <c r="AX327" s="14" t="s">
        <v>70</v>
      </c>
      <c r="AY327" s="254" t="s">
        <v>138</v>
      </c>
    </row>
    <row r="328" s="15" customFormat="1">
      <c r="A328" s="15"/>
      <c r="B328" s="255"/>
      <c r="C328" s="256"/>
      <c r="D328" s="235" t="s">
        <v>149</v>
      </c>
      <c r="E328" s="257" t="s">
        <v>19</v>
      </c>
      <c r="F328" s="258" t="s">
        <v>152</v>
      </c>
      <c r="G328" s="256"/>
      <c r="H328" s="259">
        <v>5</v>
      </c>
      <c r="I328" s="260"/>
      <c r="J328" s="256"/>
      <c r="K328" s="256"/>
      <c r="L328" s="261"/>
      <c r="M328" s="262"/>
      <c r="N328" s="263"/>
      <c r="O328" s="263"/>
      <c r="P328" s="263"/>
      <c r="Q328" s="263"/>
      <c r="R328" s="263"/>
      <c r="S328" s="263"/>
      <c r="T328" s="264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65" t="s">
        <v>149</v>
      </c>
      <c r="AU328" s="265" t="s">
        <v>79</v>
      </c>
      <c r="AV328" s="15" t="s">
        <v>145</v>
      </c>
      <c r="AW328" s="15" t="s">
        <v>32</v>
      </c>
      <c r="AX328" s="15" t="s">
        <v>77</v>
      </c>
      <c r="AY328" s="265" t="s">
        <v>138</v>
      </c>
    </row>
    <row r="329" s="2" customFormat="1" ht="16.5" customHeight="1">
      <c r="A329" s="41"/>
      <c r="B329" s="42"/>
      <c r="C329" s="277" t="s">
        <v>578</v>
      </c>
      <c r="D329" s="277" t="s">
        <v>220</v>
      </c>
      <c r="E329" s="278" t="s">
        <v>579</v>
      </c>
      <c r="F329" s="279" t="s">
        <v>580</v>
      </c>
      <c r="G329" s="280" t="s">
        <v>251</v>
      </c>
      <c r="H329" s="281">
        <v>5</v>
      </c>
      <c r="I329" s="282"/>
      <c r="J329" s="283">
        <f>ROUND(I329*H329,2)</f>
        <v>0</v>
      </c>
      <c r="K329" s="279" t="s">
        <v>144</v>
      </c>
      <c r="L329" s="284"/>
      <c r="M329" s="285" t="s">
        <v>19</v>
      </c>
      <c r="N329" s="286" t="s">
        <v>41</v>
      </c>
      <c r="O329" s="87"/>
      <c r="P329" s="224">
        <f>O329*H329</f>
        <v>0</v>
      </c>
      <c r="Q329" s="224">
        <v>1.0129999999999999</v>
      </c>
      <c r="R329" s="224">
        <f>Q329*H329</f>
        <v>5.0649999999999995</v>
      </c>
      <c r="S329" s="224">
        <v>0</v>
      </c>
      <c r="T329" s="225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26" t="s">
        <v>197</v>
      </c>
      <c r="AT329" s="226" t="s">
        <v>220</v>
      </c>
      <c r="AU329" s="226" t="s">
        <v>79</v>
      </c>
      <c r="AY329" s="20" t="s">
        <v>138</v>
      </c>
      <c r="BE329" s="227">
        <f>IF(N329="základní",J329,0)</f>
        <v>0</v>
      </c>
      <c r="BF329" s="227">
        <f>IF(N329="snížená",J329,0)</f>
        <v>0</v>
      </c>
      <c r="BG329" s="227">
        <f>IF(N329="zákl. přenesená",J329,0)</f>
        <v>0</v>
      </c>
      <c r="BH329" s="227">
        <f>IF(N329="sníž. přenesená",J329,0)</f>
        <v>0</v>
      </c>
      <c r="BI329" s="227">
        <f>IF(N329="nulová",J329,0)</f>
        <v>0</v>
      </c>
      <c r="BJ329" s="20" t="s">
        <v>77</v>
      </c>
      <c r="BK329" s="227">
        <f>ROUND(I329*H329,2)</f>
        <v>0</v>
      </c>
      <c r="BL329" s="20" t="s">
        <v>145</v>
      </c>
      <c r="BM329" s="226" t="s">
        <v>581</v>
      </c>
    </row>
    <row r="330" s="2" customFormat="1" ht="16.5" customHeight="1">
      <c r="A330" s="41"/>
      <c r="B330" s="42"/>
      <c r="C330" s="215" t="s">
        <v>582</v>
      </c>
      <c r="D330" s="215" t="s">
        <v>140</v>
      </c>
      <c r="E330" s="216" t="s">
        <v>583</v>
      </c>
      <c r="F330" s="217" t="s">
        <v>584</v>
      </c>
      <c r="G330" s="218" t="s">
        <v>251</v>
      </c>
      <c r="H330" s="219">
        <v>5</v>
      </c>
      <c r="I330" s="220"/>
      <c r="J330" s="221">
        <f>ROUND(I330*H330,2)</f>
        <v>0</v>
      </c>
      <c r="K330" s="217" t="s">
        <v>144</v>
      </c>
      <c r="L330" s="47"/>
      <c r="M330" s="222" t="s">
        <v>19</v>
      </c>
      <c r="N330" s="223" t="s">
        <v>41</v>
      </c>
      <c r="O330" s="87"/>
      <c r="P330" s="224">
        <f>O330*H330</f>
        <v>0</v>
      </c>
      <c r="Q330" s="224">
        <v>0.01218</v>
      </c>
      <c r="R330" s="224">
        <f>Q330*H330</f>
        <v>0.060899999999999996</v>
      </c>
      <c r="S330" s="224">
        <v>0</v>
      </c>
      <c r="T330" s="225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26" t="s">
        <v>145</v>
      </c>
      <c r="AT330" s="226" t="s">
        <v>140</v>
      </c>
      <c r="AU330" s="226" t="s">
        <v>79</v>
      </c>
      <c r="AY330" s="20" t="s">
        <v>138</v>
      </c>
      <c r="BE330" s="227">
        <f>IF(N330="základní",J330,0)</f>
        <v>0</v>
      </c>
      <c r="BF330" s="227">
        <f>IF(N330="snížená",J330,0)</f>
        <v>0</v>
      </c>
      <c r="BG330" s="227">
        <f>IF(N330="zákl. přenesená",J330,0)</f>
        <v>0</v>
      </c>
      <c r="BH330" s="227">
        <f>IF(N330="sníž. přenesená",J330,0)</f>
        <v>0</v>
      </c>
      <c r="BI330" s="227">
        <f>IF(N330="nulová",J330,0)</f>
        <v>0</v>
      </c>
      <c r="BJ330" s="20" t="s">
        <v>77</v>
      </c>
      <c r="BK330" s="227">
        <f>ROUND(I330*H330,2)</f>
        <v>0</v>
      </c>
      <c r="BL330" s="20" t="s">
        <v>145</v>
      </c>
      <c r="BM330" s="226" t="s">
        <v>585</v>
      </c>
    </row>
    <row r="331" s="2" customFormat="1">
      <c r="A331" s="41"/>
      <c r="B331" s="42"/>
      <c r="C331" s="43"/>
      <c r="D331" s="228" t="s">
        <v>147</v>
      </c>
      <c r="E331" s="43"/>
      <c r="F331" s="229" t="s">
        <v>586</v>
      </c>
      <c r="G331" s="43"/>
      <c r="H331" s="43"/>
      <c r="I331" s="230"/>
      <c r="J331" s="43"/>
      <c r="K331" s="43"/>
      <c r="L331" s="47"/>
      <c r="M331" s="231"/>
      <c r="N331" s="232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147</v>
      </c>
      <c r="AU331" s="20" t="s">
        <v>79</v>
      </c>
    </row>
    <row r="332" s="14" customFormat="1">
      <c r="A332" s="14"/>
      <c r="B332" s="244"/>
      <c r="C332" s="245"/>
      <c r="D332" s="235" t="s">
        <v>149</v>
      </c>
      <c r="E332" s="246" t="s">
        <v>19</v>
      </c>
      <c r="F332" s="247" t="s">
        <v>587</v>
      </c>
      <c r="G332" s="245"/>
      <c r="H332" s="248">
        <v>5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149</v>
      </c>
      <c r="AU332" s="254" t="s">
        <v>79</v>
      </c>
      <c r="AV332" s="14" t="s">
        <v>79</v>
      </c>
      <c r="AW332" s="14" t="s">
        <v>32</v>
      </c>
      <c r="AX332" s="14" t="s">
        <v>70</v>
      </c>
      <c r="AY332" s="254" t="s">
        <v>138</v>
      </c>
    </row>
    <row r="333" s="15" customFormat="1">
      <c r="A333" s="15"/>
      <c r="B333" s="255"/>
      <c r="C333" s="256"/>
      <c r="D333" s="235" t="s">
        <v>149</v>
      </c>
      <c r="E333" s="257" t="s">
        <v>19</v>
      </c>
      <c r="F333" s="258" t="s">
        <v>152</v>
      </c>
      <c r="G333" s="256"/>
      <c r="H333" s="259">
        <v>5</v>
      </c>
      <c r="I333" s="260"/>
      <c r="J333" s="256"/>
      <c r="K333" s="256"/>
      <c r="L333" s="261"/>
      <c r="M333" s="262"/>
      <c r="N333" s="263"/>
      <c r="O333" s="263"/>
      <c r="P333" s="263"/>
      <c r="Q333" s="263"/>
      <c r="R333" s="263"/>
      <c r="S333" s="263"/>
      <c r="T333" s="264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5" t="s">
        <v>149</v>
      </c>
      <c r="AU333" s="265" t="s">
        <v>79</v>
      </c>
      <c r="AV333" s="15" t="s">
        <v>145</v>
      </c>
      <c r="AW333" s="15" t="s">
        <v>32</v>
      </c>
      <c r="AX333" s="15" t="s">
        <v>77</v>
      </c>
      <c r="AY333" s="265" t="s">
        <v>138</v>
      </c>
    </row>
    <row r="334" s="2" customFormat="1" ht="16.5" customHeight="1">
      <c r="A334" s="41"/>
      <c r="B334" s="42"/>
      <c r="C334" s="277" t="s">
        <v>588</v>
      </c>
      <c r="D334" s="277" t="s">
        <v>220</v>
      </c>
      <c r="E334" s="278" t="s">
        <v>589</v>
      </c>
      <c r="F334" s="279" t="s">
        <v>590</v>
      </c>
      <c r="G334" s="280" t="s">
        <v>251</v>
      </c>
      <c r="H334" s="281">
        <v>5</v>
      </c>
      <c r="I334" s="282"/>
      <c r="J334" s="283">
        <f>ROUND(I334*H334,2)</f>
        <v>0</v>
      </c>
      <c r="K334" s="279" t="s">
        <v>144</v>
      </c>
      <c r="L334" s="284"/>
      <c r="M334" s="285" t="s">
        <v>19</v>
      </c>
      <c r="N334" s="286" t="s">
        <v>41</v>
      </c>
      <c r="O334" s="87"/>
      <c r="P334" s="224">
        <f>O334*H334</f>
        <v>0</v>
      </c>
      <c r="Q334" s="224">
        <v>0.58499999999999996</v>
      </c>
      <c r="R334" s="224">
        <f>Q334*H334</f>
        <v>2.9249999999999998</v>
      </c>
      <c r="S334" s="224">
        <v>0</v>
      </c>
      <c r="T334" s="225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26" t="s">
        <v>197</v>
      </c>
      <c r="AT334" s="226" t="s">
        <v>220</v>
      </c>
      <c r="AU334" s="226" t="s">
        <v>79</v>
      </c>
      <c r="AY334" s="20" t="s">
        <v>138</v>
      </c>
      <c r="BE334" s="227">
        <f>IF(N334="základní",J334,0)</f>
        <v>0</v>
      </c>
      <c r="BF334" s="227">
        <f>IF(N334="snížená",J334,0)</f>
        <v>0</v>
      </c>
      <c r="BG334" s="227">
        <f>IF(N334="zákl. přenesená",J334,0)</f>
        <v>0</v>
      </c>
      <c r="BH334" s="227">
        <f>IF(N334="sníž. přenesená",J334,0)</f>
        <v>0</v>
      </c>
      <c r="BI334" s="227">
        <f>IF(N334="nulová",J334,0)</f>
        <v>0</v>
      </c>
      <c r="BJ334" s="20" t="s">
        <v>77</v>
      </c>
      <c r="BK334" s="227">
        <f>ROUND(I334*H334,2)</f>
        <v>0</v>
      </c>
      <c r="BL334" s="20" t="s">
        <v>145</v>
      </c>
      <c r="BM334" s="226" t="s">
        <v>591</v>
      </c>
    </row>
    <row r="335" s="14" customFormat="1">
      <c r="A335" s="14"/>
      <c r="B335" s="244"/>
      <c r="C335" s="245"/>
      <c r="D335" s="235" t="s">
        <v>149</v>
      </c>
      <c r="E335" s="246" t="s">
        <v>19</v>
      </c>
      <c r="F335" s="247" t="s">
        <v>587</v>
      </c>
      <c r="G335" s="245"/>
      <c r="H335" s="248">
        <v>5</v>
      </c>
      <c r="I335" s="249"/>
      <c r="J335" s="245"/>
      <c r="K335" s="245"/>
      <c r="L335" s="250"/>
      <c r="M335" s="251"/>
      <c r="N335" s="252"/>
      <c r="O335" s="252"/>
      <c r="P335" s="252"/>
      <c r="Q335" s="252"/>
      <c r="R335" s="252"/>
      <c r="S335" s="252"/>
      <c r="T335" s="253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4" t="s">
        <v>149</v>
      </c>
      <c r="AU335" s="254" t="s">
        <v>79</v>
      </c>
      <c r="AV335" s="14" t="s">
        <v>79</v>
      </c>
      <c r="AW335" s="14" t="s">
        <v>32</v>
      </c>
      <c r="AX335" s="14" t="s">
        <v>70</v>
      </c>
      <c r="AY335" s="254" t="s">
        <v>138</v>
      </c>
    </row>
    <row r="336" s="15" customFormat="1">
      <c r="A336" s="15"/>
      <c r="B336" s="255"/>
      <c r="C336" s="256"/>
      <c r="D336" s="235" t="s">
        <v>149</v>
      </c>
      <c r="E336" s="257" t="s">
        <v>19</v>
      </c>
      <c r="F336" s="258" t="s">
        <v>152</v>
      </c>
      <c r="G336" s="256"/>
      <c r="H336" s="259">
        <v>5</v>
      </c>
      <c r="I336" s="260"/>
      <c r="J336" s="256"/>
      <c r="K336" s="256"/>
      <c r="L336" s="261"/>
      <c r="M336" s="262"/>
      <c r="N336" s="263"/>
      <c r="O336" s="263"/>
      <c r="P336" s="263"/>
      <c r="Q336" s="263"/>
      <c r="R336" s="263"/>
      <c r="S336" s="263"/>
      <c r="T336" s="264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5" t="s">
        <v>149</v>
      </c>
      <c r="AU336" s="265" t="s">
        <v>79</v>
      </c>
      <c r="AV336" s="15" t="s">
        <v>145</v>
      </c>
      <c r="AW336" s="15" t="s">
        <v>32</v>
      </c>
      <c r="AX336" s="15" t="s">
        <v>77</v>
      </c>
      <c r="AY336" s="265" t="s">
        <v>138</v>
      </c>
    </row>
    <row r="337" s="2" customFormat="1" ht="16.5" customHeight="1">
      <c r="A337" s="41"/>
      <c r="B337" s="42"/>
      <c r="C337" s="215" t="s">
        <v>592</v>
      </c>
      <c r="D337" s="215" t="s">
        <v>140</v>
      </c>
      <c r="E337" s="216" t="s">
        <v>357</v>
      </c>
      <c r="F337" s="217" t="s">
        <v>358</v>
      </c>
      <c r="G337" s="218" t="s">
        <v>251</v>
      </c>
      <c r="H337" s="219">
        <v>5</v>
      </c>
      <c r="I337" s="220"/>
      <c r="J337" s="221">
        <f>ROUND(I337*H337,2)</f>
        <v>0</v>
      </c>
      <c r="K337" s="217" t="s">
        <v>144</v>
      </c>
      <c r="L337" s="47"/>
      <c r="M337" s="222" t="s">
        <v>19</v>
      </c>
      <c r="N337" s="223" t="s">
        <v>41</v>
      </c>
      <c r="O337" s="87"/>
      <c r="P337" s="224">
        <f>O337*H337</f>
        <v>0</v>
      </c>
      <c r="Q337" s="224">
        <v>0</v>
      </c>
      <c r="R337" s="224">
        <f>Q337*H337</f>
        <v>0</v>
      </c>
      <c r="S337" s="224">
        <v>0.10000000000000001</v>
      </c>
      <c r="T337" s="225">
        <f>S337*H337</f>
        <v>0.5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26" t="s">
        <v>145</v>
      </c>
      <c r="AT337" s="226" t="s">
        <v>140</v>
      </c>
      <c r="AU337" s="226" t="s">
        <v>79</v>
      </c>
      <c r="AY337" s="20" t="s">
        <v>138</v>
      </c>
      <c r="BE337" s="227">
        <f>IF(N337="základní",J337,0)</f>
        <v>0</v>
      </c>
      <c r="BF337" s="227">
        <f>IF(N337="snížená",J337,0)</f>
        <v>0</v>
      </c>
      <c r="BG337" s="227">
        <f>IF(N337="zákl. přenesená",J337,0)</f>
        <v>0</v>
      </c>
      <c r="BH337" s="227">
        <f>IF(N337="sníž. přenesená",J337,0)</f>
        <v>0</v>
      </c>
      <c r="BI337" s="227">
        <f>IF(N337="nulová",J337,0)</f>
        <v>0</v>
      </c>
      <c r="BJ337" s="20" t="s">
        <v>77</v>
      </c>
      <c r="BK337" s="227">
        <f>ROUND(I337*H337,2)</f>
        <v>0</v>
      </c>
      <c r="BL337" s="20" t="s">
        <v>145</v>
      </c>
      <c r="BM337" s="226" t="s">
        <v>593</v>
      </c>
    </row>
    <row r="338" s="2" customFormat="1">
      <c r="A338" s="41"/>
      <c r="B338" s="42"/>
      <c r="C338" s="43"/>
      <c r="D338" s="228" t="s">
        <v>147</v>
      </c>
      <c r="E338" s="43"/>
      <c r="F338" s="229" t="s">
        <v>360</v>
      </c>
      <c r="G338" s="43"/>
      <c r="H338" s="43"/>
      <c r="I338" s="230"/>
      <c r="J338" s="43"/>
      <c r="K338" s="43"/>
      <c r="L338" s="47"/>
      <c r="M338" s="231"/>
      <c r="N338" s="232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147</v>
      </c>
      <c r="AU338" s="20" t="s">
        <v>79</v>
      </c>
    </row>
    <row r="339" s="2" customFormat="1" ht="24.15" customHeight="1">
      <c r="A339" s="41"/>
      <c r="B339" s="42"/>
      <c r="C339" s="215" t="s">
        <v>594</v>
      </c>
      <c r="D339" s="215" t="s">
        <v>140</v>
      </c>
      <c r="E339" s="216" t="s">
        <v>362</v>
      </c>
      <c r="F339" s="217" t="s">
        <v>363</v>
      </c>
      <c r="G339" s="218" t="s">
        <v>251</v>
      </c>
      <c r="H339" s="219">
        <v>5</v>
      </c>
      <c r="I339" s="220"/>
      <c r="J339" s="221">
        <f>ROUND(I339*H339,2)</f>
        <v>0</v>
      </c>
      <c r="K339" s="217" t="s">
        <v>144</v>
      </c>
      <c r="L339" s="47"/>
      <c r="M339" s="222" t="s">
        <v>19</v>
      </c>
      <c r="N339" s="223" t="s">
        <v>41</v>
      </c>
      <c r="O339" s="87"/>
      <c r="P339" s="224">
        <f>O339*H339</f>
        <v>0</v>
      </c>
      <c r="Q339" s="224">
        <v>0.089999999999999997</v>
      </c>
      <c r="R339" s="224">
        <f>Q339*H339</f>
        <v>0.44999999999999996</v>
      </c>
      <c r="S339" s="224">
        <v>0</v>
      </c>
      <c r="T339" s="225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26" t="s">
        <v>145</v>
      </c>
      <c r="AT339" s="226" t="s">
        <v>140</v>
      </c>
      <c r="AU339" s="226" t="s">
        <v>79</v>
      </c>
      <c r="AY339" s="20" t="s">
        <v>138</v>
      </c>
      <c r="BE339" s="227">
        <f>IF(N339="základní",J339,0)</f>
        <v>0</v>
      </c>
      <c r="BF339" s="227">
        <f>IF(N339="snížená",J339,0)</f>
        <v>0</v>
      </c>
      <c r="BG339" s="227">
        <f>IF(N339="zákl. přenesená",J339,0)</f>
        <v>0</v>
      </c>
      <c r="BH339" s="227">
        <f>IF(N339="sníž. přenesená",J339,0)</f>
        <v>0</v>
      </c>
      <c r="BI339" s="227">
        <f>IF(N339="nulová",J339,0)</f>
        <v>0</v>
      </c>
      <c r="BJ339" s="20" t="s">
        <v>77</v>
      </c>
      <c r="BK339" s="227">
        <f>ROUND(I339*H339,2)</f>
        <v>0</v>
      </c>
      <c r="BL339" s="20" t="s">
        <v>145</v>
      </c>
      <c r="BM339" s="226" t="s">
        <v>595</v>
      </c>
    </row>
    <row r="340" s="2" customFormat="1">
      <c r="A340" s="41"/>
      <c r="B340" s="42"/>
      <c r="C340" s="43"/>
      <c r="D340" s="228" t="s">
        <v>147</v>
      </c>
      <c r="E340" s="43"/>
      <c r="F340" s="229" t="s">
        <v>365</v>
      </c>
      <c r="G340" s="43"/>
      <c r="H340" s="43"/>
      <c r="I340" s="230"/>
      <c r="J340" s="43"/>
      <c r="K340" s="43"/>
      <c r="L340" s="47"/>
      <c r="M340" s="231"/>
      <c r="N340" s="232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147</v>
      </c>
      <c r="AU340" s="20" t="s">
        <v>79</v>
      </c>
    </row>
    <row r="341" s="14" customFormat="1">
      <c r="A341" s="14"/>
      <c r="B341" s="244"/>
      <c r="C341" s="245"/>
      <c r="D341" s="235" t="s">
        <v>149</v>
      </c>
      <c r="E341" s="246" t="s">
        <v>19</v>
      </c>
      <c r="F341" s="247" t="s">
        <v>596</v>
      </c>
      <c r="G341" s="245"/>
      <c r="H341" s="248">
        <v>5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4" t="s">
        <v>149</v>
      </c>
      <c r="AU341" s="254" t="s">
        <v>79</v>
      </c>
      <c r="AV341" s="14" t="s">
        <v>79</v>
      </c>
      <c r="AW341" s="14" t="s">
        <v>32</v>
      </c>
      <c r="AX341" s="14" t="s">
        <v>70</v>
      </c>
      <c r="AY341" s="254" t="s">
        <v>138</v>
      </c>
    </row>
    <row r="342" s="15" customFormat="1">
      <c r="A342" s="15"/>
      <c r="B342" s="255"/>
      <c r="C342" s="256"/>
      <c r="D342" s="235" t="s">
        <v>149</v>
      </c>
      <c r="E342" s="257" t="s">
        <v>19</v>
      </c>
      <c r="F342" s="258" t="s">
        <v>152</v>
      </c>
      <c r="G342" s="256"/>
      <c r="H342" s="259">
        <v>5</v>
      </c>
      <c r="I342" s="260"/>
      <c r="J342" s="256"/>
      <c r="K342" s="256"/>
      <c r="L342" s="261"/>
      <c r="M342" s="262"/>
      <c r="N342" s="263"/>
      <c r="O342" s="263"/>
      <c r="P342" s="263"/>
      <c r="Q342" s="263"/>
      <c r="R342" s="263"/>
      <c r="S342" s="263"/>
      <c r="T342" s="264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65" t="s">
        <v>149</v>
      </c>
      <c r="AU342" s="265" t="s">
        <v>79</v>
      </c>
      <c r="AV342" s="15" t="s">
        <v>145</v>
      </c>
      <c r="AW342" s="15" t="s">
        <v>32</v>
      </c>
      <c r="AX342" s="15" t="s">
        <v>77</v>
      </c>
      <c r="AY342" s="265" t="s">
        <v>138</v>
      </c>
    </row>
    <row r="343" s="2" customFormat="1" ht="16.5" customHeight="1">
      <c r="A343" s="41"/>
      <c r="B343" s="42"/>
      <c r="C343" s="277" t="s">
        <v>597</v>
      </c>
      <c r="D343" s="277" t="s">
        <v>220</v>
      </c>
      <c r="E343" s="278" t="s">
        <v>368</v>
      </c>
      <c r="F343" s="279" t="s">
        <v>369</v>
      </c>
      <c r="G343" s="280" t="s">
        <v>251</v>
      </c>
      <c r="H343" s="281">
        <v>5</v>
      </c>
      <c r="I343" s="282"/>
      <c r="J343" s="283">
        <f>ROUND(I343*H343,2)</f>
        <v>0</v>
      </c>
      <c r="K343" s="279" t="s">
        <v>144</v>
      </c>
      <c r="L343" s="284"/>
      <c r="M343" s="285" t="s">
        <v>19</v>
      </c>
      <c r="N343" s="286" t="s">
        <v>41</v>
      </c>
      <c r="O343" s="87"/>
      <c r="P343" s="224">
        <f>O343*H343</f>
        <v>0</v>
      </c>
      <c r="Q343" s="224">
        <v>0.056300000000000003</v>
      </c>
      <c r="R343" s="224">
        <f>Q343*H343</f>
        <v>0.28150000000000003</v>
      </c>
      <c r="S343" s="224">
        <v>0</v>
      </c>
      <c r="T343" s="225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26" t="s">
        <v>197</v>
      </c>
      <c r="AT343" s="226" t="s">
        <v>220</v>
      </c>
      <c r="AU343" s="226" t="s">
        <v>79</v>
      </c>
      <c r="AY343" s="20" t="s">
        <v>138</v>
      </c>
      <c r="BE343" s="227">
        <f>IF(N343="základní",J343,0)</f>
        <v>0</v>
      </c>
      <c r="BF343" s="227">
        <f>IF(N343="snížená",J343,0)</f>
        <v>0</v>
      </c>
      <c r="BG343" s="227">
        <f>IF(N343="zákl. přenesená",J343,0)</f>
        <v>0</v>
      </c>
      <c r="BH343" s="227">
        <f>IF(N343="sníž. přenesená",J343,0)</f>
        <v>0</v>
      </c>
      <c r="BI343" s="227">
        <f>IF(N343="nulová",J343,0)</f>
        <v>0</v>
      </c>
      <c r="BJ343" s="20" t="s">
        <v>77</v>
      </c>
      <c r="BK343" s="227">
        <f>ROUND(I343*H343,2)</f>
        <v>0</v>
      </c>
      <c r="BL343" s="20" t="s">
        <v>145</v>
      </c>
      <c r="BM343" s="226" t="s">
        <v>598</v>
      </c>
    </row>
    <row r="344" s="12" customFormat="1" ht="22.8" customHeight="1">
      <c r="A344" s="12"/>
      <c r="B344" s="199"/>
      <c r="C344" s="200"/>
      <c r="D344" s="201" t="s">
        <v>69</v>
      </c>
      <c r="E344" s="213" t="s">
        <v>202</v>
      </c>
      <c r="F344" s="213" t="s">
        <v>371</v>
      </c>
      <c r="G344" s="200"/>
      <c r="H344" s="200"/>
      <c r="I344" s="203"/>
      <c r="J344" s="214">
        <f>BK344</f>
        <v>0</v>
      </c>
      <c r="K344" s="200"/>
      <c r="L344" s="205"/>
      <c r="M344" s="206"/>
      <c r="N344" s="207"/>
      <c r="O344" s="207"/>
      <c r="P344" s="208">
        <f>SUM(P345:P352)</f>
        <v>0</v>
      </c>
      <c r="Q344" s="207"/>
      <c r="R344" s="208">
        <f>SUM(R345:R352)</f>
        <v>0</v>
      </c>
      <c r="S344" s="207"/>
      <c r="T344" s="209">
        <f>SUM(T345:T352)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10" t="s">
        <v>77</v>
      </c>
      <c r="AT344" s="211" t="s">
        <v>69</v>
      </c>
      <c r="AU344" s="211" t="s">
        <v>77</v>
      </c>
      <c r="AY344" s="210" t="s">
        <v>138</v>
      </c>
      <c r="BK344" s="212">
        <f>SUM(BK345:BK352)</f>
        <v>0</v>
      </c>
    </row>
    <row r="345" s="2" customFormat="1" ht="16.5" customHeight="1">
      <c r="A345" s="41"/>
      <c r="B345" s="42"/>
      <c r="C345" s="215" t="s">
        <v>599</v>
      </c>
      <c r="D345" s="215" t="s">
        <v>140</v>
      </c>
      <c r="E345" s="216" t="s">
        <v>373</v>
      </c>
      <c r="F345" s="217" t="s">
        <v>374</v>
      </c>
      <c r="G345" s="218" t="s">
        <v>251</v>
      </c>
      <c r="H345" s="219">
        <v>1</v>
      </c>
      <c r="I345" s="220"/>
      <c r="J345" s="221">
        <f>ROUND(I345*H345,2)</f>
        <v>0</v>
      </c>
      <c r="K345" s="217" t="s">
        <v>19</v>
      </c>
      <c r="L345" s="47"/>
      <c r="M345" s="222" t="s">
        <v>19</v>
      </c>
      <c r="N345" s="223" t="s">
        <v>41</v>
      </c>
      <c r="O345" s="87"/>
      <c r="P345" s="224">
        <f>O345*H345</f>
        <v>0</v>
      </c>
      <c r="Q345" s="224">
        <v>0</v>
      </c>
      <c r="R345" s="224">
        <f>Q345*H345</f>
        <v>0</v>
      </c>
      <c r="S345" s="224">
        <v>0</v>
      </c>
      <c r="T345" s="225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26" t="s">
        <v>145</v>
      </c>
      <c r="AT345" s="226" t="s">
        <v>140</v>
      </c>
      <c r="AU345" s="226" t="s">
        <v>79</v>
      </c>
      <c r="AY345" s="20" t="s">
        <v>138</v>
      </c>
      <c r="BE345" s="227">
        <f>IF(N345="základní",J345,0)</f>
        <v>0</v>
      </c>
      <c r="BF345" s="227">
        <f>IF(N345="snížená",J345,0)</f>
        <v>0</v>
      </c>
      <c r="BG345" s="227">
        <f>IF(N345="zákl. přenesená",J345,0)</f>
        <v>0</v>
      </c>
      <c r="BH345" s="227">
        <f>IF(N345="sníž. přenesená",J345,0)</f>
        <v>0</v>
      </c>
      <c r="BI345" s="227">
        <f>IF(N345="nulová",J345,0)</f>
        <v>0</v>
      </c>
      <c r="BJ345" s="20" t="s">
        <v>77</v>
      </c>
      <c r="BK345" s="227">
        <f>ROUND(I345*H345,2)</f>
        <v>0</v>
      </c>
      <c r="BL345" s="20" t="s">
        <v>145</v>
      </c>
      <c r="BM345" s="226" t="s">
        <v>600</v>
      </c>
    </row>
    <row r="346" s="2" customFormat="1">
      <c r="A346" s="41"/>
      <c r="B346" s="42"/>
      <c r="C346" s="43"/>
      <c r="D346" s="235" t="s">
        <v>376</v>
      </c>
      <c r="E346" s="43"/>
      <c r="F346" s="287" t="s">
        <v>377</v>
      </c>
      <c r="G346" s="43"/>
      <c r="H346" s="43"/>
      <c r="I346" s="230"/>
      <c r="J346" s="43"/>
      <c r="K346" s="43"/>
      <c r="L346" s="47"/>
      <c r="M346" s="231"/>
      <c r="N346" s="232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376</v>
      </c>
      <c r="AU346" s="20" t="s">
        <v>79</v>
      </c>
    </row>
    <row r="347" s="14" customFormat="1">
      <c r="A347" s="14"/>
      <c r="B347" s="244"/>
      <c r="C347" s="245"/>
      <c r="D347" s="235" t="s">
        <v>149</v>
      </c>
      <c r="E347" s="246" t="s">
        <v>19</v>
      </c>
      <c r="F347" s="247" t="s">
        <v>601</v>
      </c>
      <c r="G347" s="245"/>
      <c r="H347" s="248">
        <v>1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4" t="s">
        <v>149</v>
      </c>
      <c r="AU347" s="254" t="s">
        <v>79</v>
      </c>
      <c r="AV347" s="14" t="s">
        <v>79</v>
      </c>
      <c r="AW347" s="14" t="s">
        <v>32</v>
      </c>
      <c r="AX347" s="14" t="s">
        <v>70</v>
      </c>
      <c r="AY347" s="254" t="s">
        <v>138</v>
      </c>
    </row>
    <row r="348" s="15" customFormat="1">
      <c r="A348" s="15"/>
      <c r="B348" s="255"/>
      <c r="C348" s="256"/>
      <c r="D348" s="235" t="s">
        <v>149</v>
      </c>
      <c r="E348" s="257" t="s">
        <v>19</v>
      </c>
      <c r="F348" s="258" t="s">
        <v>152</v>
      </c>
      <c r="G348" s="256"/>
      <c r="H348" s="259">
        <v>1</v>
      </c>
      <c r="I348" s="260"/>
      <c r="J348" s="256"/>
      <c r="K348" s="256"/>
      <c r="L348" s="261"/>
      <c r="M348" s="262"/>
      <c r="N348" s="263"/>
      <c r="O348" s="263"/>
      <c r="P348" s="263"/>
      <c r="Q348" s="263"/>
      <c r="R348" s="263"/>
      <c r="S348" s="263"/>
      <c r="T348" s="264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5" t="s">
        <v>149</v>
      </c>
      <c r="AU348" s="265" t="s">
        <v>79</v>
      </c>
      <c r="AV348" s="15" t="s">
        <v>145</v>
      </c>
      <c r="AW348" s="15" t="s">
        <v>32</v>
      </c>
      <c r="AX348" s="15" t="s">
        <v>77</v>
      </c>
      <c r="AY348" s="265" t="s">
        <v>138</v>
      </c>
    </row>
    <row r="349" s="2" customFormat="1" ht="16.5" customHeight="1">
      <c r="A349" s="41"/>
      <c r="B349" s="42"/>
      <c r="C349" s="215" t="s">
        <v>602</v>
      </c>
      <c r="D349" s="215" t="s">
        <v>140</v>
      </c>
      <c r="E349" s="216" t="s">
        <v>603</v>
      </c>
      <c r="F349" s="217" t="s">
        <v>604</v>
      </c>
      <c r="G349" s="218" t="s">
        <v>251</v>
      </c>
      <c r="H349" s="219">
        <v>1</v>
      </c>
      <c r="I349" s="220"/>
      <c r="J349" s="221">
        <f>ROUND(I349*H349,2)</f>
        <v>0</v>
      </c>
      <c r="K349" s="217" t="s">
        <v>19</v>
      </c>
      <c r="L349" s="47"/>
      <c r="M349" s="222" t="s">
        <v>19</v>
      </c>
      <c r="N349" s="223" t="s">
        <v>41</v>
      </c>
      <c r="O349" s="87"/>
      <c r="P349" s="224">
        <f>O349*H349</f>
        <v>0</v>
      </c>
      <c r="Q349" s="224">
        <v>0</v>
      </c>
      <c r="R349" s="224">
        <f>Q349*H349</f>
        <v>0</v>
      </c>
      <c r="S349" s="224">
        <v>0</v>
      </c>
      <c r="T349" s="225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26" t="s">
        <v>145</v>
      </c>
      <c r="AT349" s="226" t="s">
        <v>140</v>
      </c>
      <c r="AU349" s="226" t="s">
        <v>79</v>
      </c>
      <c r="AY349" s="20" t="s">
        <v>138</v>
      </c>
      <c r="BE349" s="227">
        <f>IF(N349="základní",J349,0)</f>
        <v>0</v>
      </c>
      <c r="BF349" s="227">
        <f>IF(N349="snížená",J349,0)</f>
        <v>0</v>
      </c>
      <c r="BG349" s="227">
        <f>IF(N349="zákl. přenesená",J349,0)</f>
        <v>0</v>
      </c>
      <c r="BH349" s="227">
        <f>IF(N349="sníž. přenesená",J349,0)</f>
        <v>0</v>
      </c>
      <c r="BI349" s="227">
        <f>IF(N349="nulová",J349,0)</f>
        <v>0</v>
      </c>
      <c r="BJ349" s="20" t="s">
        <v>77</v>
      </c>
      <c r="BK349" s="227">
        <f>ROUND(I349*H349,2)</f>
        <v>0</v>
      </c>
      <c r="BL349" s="20" t="s">
        <v>145</v>
      </c>
      <c r="BM349" s="226" t="s">
        <v>605</v>
      </c>
    </row>
    <row r="350" s="2" customFormat="1">
      <c r="A350" s="41"/>
      <c r="B350" s="42"/>
      <c r="C350" s="43"/>
      <c r="D350" s="235" t="s">
        <v>376</v>
      </c>
      <c r="E350" s="43"/>
      <c r="F350" s="287" t="s">
        <v>606</v>
      </c>
      <c r="G350" s="43"/>
      <c r="H350" s="43"/>
      <c r="I350" s="230"/>
      <c r="J350" s="43"/>
      <c r="K350" s="43"/>
      <c r="L350" s="47"/>
      <c r="M350" s="231"/>
      <c r="N350" s="232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376</v>
      </c>
      <c r="AU350" s="20" t="s">
        <v>79</v>
      </c>
    </row>
    <row r="351" s="14" customFormat="1">
      <c r="A351" s="14"/>
      <c r="B351" s="244"/>
      <c r="C351" s="245"/>
      <c r="D351" s="235" t="s">
        <v>149</v>
      </c>
      <c r="E351" s="246" t="s">
        <v>19</v>
      </c>
      <c r="F351" s="247" t="s">
        <v>607</v>
      </c>
      <c r="G351" s="245"/>
      <c r="H351" s="248">
        <v>1</v>
      </c>
      <c r="I351" s="249"/>
      <c r="J351" s="245"/>
      <c r="K351" s="245"/>
      <c r="L351" s="250"/>
      <c r="M351" s="251"/>
      <c r="N351" s="252"/>
      <c r="O351" s="252"/>
      <c r="P351" s="252"/>
      <c r="Q351" s="252"/>
      <c r="R351" s="252"/>
      <c r="S351" s="252"/>
      <c r="T351" s="253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4" t="s">
        <v>149</v>
      </c>
      <c r="AU351" s="254" t="s">
        <v>79</v>
      </c>
      <c r="AV351" s="14" t="s">
        <v>79</v>
      </c>
      <c r="AW351" s="14" t="s">
        <v>32</v>
      </c>
      <c r="AX351" s="14" t="s">
        <v>70</v>
      </c>
      <c r="AY351" s="254" t="s">
        <v>138</v>
      </c>
    </row>
    <row r="352" s="15" customFormat="1">
      <c r="A352" s="15"/>
      <c r="B352" s="255"/>
      <c r="C352" s="256"/>
      <c r="D352" s="235" t="s">
        <v>149</v>
      </c>
      <c r="E352" s="257" t="s">
        <v>19</v>
      </c>
      <c r="F352" s="258" t="s">
        <v>152</v>
      </c>
      <c r="G352" s="256"/>
      <c r="H352" s="259">
        <v>1</v>
      </c>
      <c r="I352" s="260"/>
      <c r="J352" s="256"/>
      <c r="K352" s="256"/>
      <c r="L352" s="261"/>
      <c r="M352" s="262"/>
      <c r="N352" s="263"/>
      <c r="O352" s="263"/>
      <c r="P352" s="263"/>
      <c r="Q352" s="263"/>
      <c r="R352" s="263"/>
      <c r="S352" s="263"/>
      <c r="T352" s="264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5" t="s">
        <v>149</v>
      </c>
      <c r="AU352" s="265" t="s">
        <v>79</v>
      </c>
      <c r="AV352" s="15" t="s">
        <v>145</v>
      </c>
      <c r="AW352" s="15" t="s">
        <v>32</v>
      </c>
      <c r="AX352" s="15" t="s">
        <v>77</v>
      </c>
      <c r="AY352" s="265" t="s">
        <v>138</v>
      </c>
    </row>
    <row r="353" s="12" customFormat="1" ht="22.8" customHeight="1">
      <c r="A353" s="12"/>
      <c r="B353" s="199"/>
      <c r="C353" s="200"/>
      <c r="D353" s="201" t="s">
        <v>69</v>
      </c>
      <c r="E353" s="213" t="s">
        <v>379</v>
      </c>
      <c r="F353" s="213" t="s">
        <v>380</v>
      </c>
      <c r="G353" s="200"/>
      <c r="H353" s="200"/>
      <c r="I353" s="203"/>
      <c r="J353" s="214">
        <f>BK353</f>
        <v>0</v>
      </c>
      <c r="K353" s="200"/>
      <c r="L353" s="205"/>
      <c r="M353" s="206"/>
      <c r="N353" s="207"/>
      <c r="O353" s="207"/>
      <c r="P353" s="208">
        <f>SUM(P354:P374)</f>
        <v>0</v>
      </c>
      <c r="Q353" s="207"/>
      <c r="R353" s="208">
        <f>SUM(R354:R374)</f>
        <v>0</v>
      </c>
      <c r="S353" s="207"/>
      <c r="T353" s="209">
        <f>SUM(T354:T374)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210" t="s">
        <v>77</v>
      </c>
      <c r="AT353" s="211" t="s">
        <v>69</v>
      </c>
      <c r="AU353" s="211" t="s">
        <v>77</v>
      </c>
      <c r="AY353" s="210" t="s">
        <v>138</v>
      </c>
      <c r="BK353" s="212">
        <f>SUM(BK354:BK374)</f>
        <v>0</v>
      </c>
    </row>
    <row r="354" s="2" customFormat="1" ht="24.15" customHeight="1">
      <c r="A354" s="41"/>
      <c r="B354" s="42"/>
      <c r="C354" s="215" t="s">
        <v>608</v>
      </c>
      <c r="D354" s="215" t="s">
        <v>140</v>
      </c>
      <c r="E354" s="216" t="s">
        <v>382</v>
      </c>
      <c r="F354" s="217" t="s">
        <v>383</v>
      </c>
      <c r="G354" s="218" t="s">
        <v>205</v>
      </c>
      <c r="H354" s="219">
        <v>99.353999999999999</v>
      </c>
      <c r="I354" s="220"/>
      <c r="J354" s="221">
        <f>ROUND(I354*H354,2)</f>
        <v>0</v>
      </c>
      <c r="K354" s="217" t="s">
        <v>144</v>
      </c>
      <c r="L354" s="47"/>
      <c r="M354" s="222" t="s">
        <v>19</v>
      </c>
      <c r="N354" s="223" t="s">
        <v>41</v>
      </c>
      <c r="O354" s="87"/>
      <c r="P354" s="224">
        <f>O354*H354</f>
        <v>0</v>
      </c>
      <c r="Q354" s="224">
        <v>0</v>
      </c>
      <c r="R354" s="224">
        <f>Q354*H354</f>
        <v>0</v>
      </c>
      <c r="S354" s="224">
        <v>0</v>
      </c>
      <c r="T354" s="225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26" t="s">
        <v>145</v>
      </c>
      <c r="AT354" s="226" t="s">
        <v>140</v>
      </c>
      <c r="AU354" s="226" t="s">
        <v>79</v>
      </c>
      <c r="AY354" s="20" t="s">
        <v>138</v>
      </c>
      <c r="BE354" s="227">
        <f>IF(N354="základní",J354,0)</f>
        <v>0</v>
      </c>
      <c r="BF354" s="227">
        <f>IF(N354="snížená",J354,0)</f>
        <v>0</v>
      </c>
      <c r="BG354" s="227">
        <f>IF(N354="zákl. přenesená",J354,0)</f>
        <v>0</v>
      </c>
      <c r="BH354" s="227">
        <f>IF(N354="sníž. přenesená",J354,0)</f>
        <v>0</v>
      </c>
      <c r="BI354" s="227">
        <f>IF(N354="nulová",J354,0)</f>
        <v>0</v>
      </c>
      <c r="BJ354" s="20" t="s">
        <v>77</v>
      </c>
      <c r="BK354" s="227">
        <f>ROUND(I354*H354,2)</f>
        <v>0</v>
      </c>
      <c r="BL354" s="20" t="s">
        <v>145</v>
      </c>
      <c r="BM354" s="226" t="s">
        <v>609</v>
      </c>
    </row>
    <row r="355" s="2" customFormat="1">
      <c r="A355" s="41"/>
      <c r="B355" s="42"/>
      <c r="C355" s="43"/>
      <c r="D355" s="228" t="s">
        <v>147</v>
      </c>
      <c r="E355" s="43"/>
      <c r="F355" s="229" t="s">
        <v>385</v>
      </c>
      <c r="G355" s="43"/>
      <c r="H355" s="43"/>
      <c r="I355" s="230"/>
      <c r="J355" s="43"/>
      <c r="K355" s="43"/>
      <c r="L355" s="47"/>
      <c r="M355" s="231"/>
      <c r="N355" s="232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147</v>
      </c>
      <c r="AU355" s="20" t="s">
        <v>79</v>
      </c>
    </row>
    <row r="356" s="13" customFormat="1">
      <c r="A356" s="13"/>
      <c r="B356" s="233"/>
      <c r="C356" s="234"/>
      <c r="D356" s="235" t="s">
        <v>149</v>
      </c>
      <c r="E356" s="236" t="s">
        <v>19</v>
      </c>
      <c r="F356" s="237" t="s">
        <v>386</v>
      </c>
      <c r="G356" s="234"/>
      <c r="H356" s="236" t="s">
        <v>19</v>
      </c>
      <c r="I356" s="238"/>
      <c r="J356" s="234"/>
      <c r="K356" s="234"/>
      <c r="L356" s="239"/>
      <c r="M356" s="240"/>
      <c r="N356" s="241"/>
      <c r="O356" s="241"/>
      <c r="P356" s="241"/>
      <c r="Q356" s="241"/>
      <c r="R356" s="241"/>
      <c r="S356" s="241"/>
      <c r="T356" s="242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3" t="s">
        <v>149</v>
      </c>
      <c r="AU356" s="243" t="s">
        <v>79</v>
      </c>
      <c r="AV356" s="13" t="s">
        <v>77</v>
      </c>
      <c r="AW356" s="13" t="s">
        <v>32</v>
      </c>
      <c r="AX356" s="13" t="s">
        <v>70</v>
      </c>
      <c r="AY356" s="243" t="s">
        <v>138</v>
      </c>
    </row>
    <row r="357" s="14" customFormat="1">
      <c r="A357" s="14"/>
      <c r="B357" s="244"/>
      <c r="C357" s="245"/>
      <c r="D357" s="235" t="s">
        <v>149</v>
      </c>
      <c r="E357" s="246" t="s">
        <v>19</v>
      </c>
      <c r="F357" s="247" t="s">
        <v>610</v>
      </c>
      <c r="G357" s="245"/>
      <c r="H357" s="248">
        <v>16.257999999999999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4" t="s">
        <v>149</v>
      </c>
      <c r="AU357" s="254" t="s">
        <v>79</v>
      </c>
      <c r="AV357" s="14" t="s">
        <v>79</v>
      </c>
      <c r="AW357" s="14" t="s">
        <v>32</v>
      </c>
      <c r="AX357" s="14" t="s">
        <v>70</v>
      </c>
      <c r="AY357" s="254" t="s">
        <v>138</v>
      </c>
    </row>
    <row r="358" s="14" customFormat="1">
      <c r="A358" s="14"/>
      <c r="B358" s="244"/>
      <c r="C358" s="245"/>
      <c r="D358" s="235" t="s">
        <v>149</v>
      </c>
      <c r="E358" s="246" t="s">
        <v>19</v>
      </c>
      <c r="F358" s="247" t="s">
        <v>611</v>
      </c>
      <c r="G358" s="245"/>
      <c r="H358" s="248">
        <v>83.096000000000004</v>
      </c>
      <c r="I358" s="249"/>
      <c r="J358" s="245"/>
      <c r="K358" s="245"/>
      <c r="L358" s="250"/>
      <c r="M358" s="251"/>
      <c r="N358" s="252"/>
      <c r="O358" s="252"/>
      <c r="P358" s="252"/>
      <c r="Q358" s="252"/>
      <c r="R358" s="252"/>
      <c r="S358" s="252"/>
      <c r="T358" s="253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4" t="s">
        <v>149</v>
      </c>
      <c r="AU358" s="254" t="s">
        <v>79</v>
      </c>
      <c r="AV358" s="14" t="s">
        <v>79</v>
      </c>
      <c r="AW358" s="14" t="s">
        <v>32</v>
      </c>
      <c r="AX358" s="14" t="s">
        <v>70</v>
      </c>
      <c r="AY358" s="254" t="s">
        <v>138</v>
      </c>
    </row>
    <row r="359" s="15" customFormat="1">
      <c r="A359" s="15"/>
      <c r="B359" s="255"/>
      <c r="C359" s="256"/>
      <c r="D359" s="235" t="s">
        <v>149</v>
      </c>
      <c r="E359" s="257" t="s">
        <v>19</v>
      </c>
      <c r="F359" s="258" t="s">
        <v>152</v>
      </c>
      <c r="G359" s="256"/>
      <c r="H359" s="259">
        <v>99.353999999999999</v>
      </c>
      <c r="I359" s="260"/>
      <c r="J359" s="256"/>
      <c r="K359" s="256"/>
      <c r="L359" s="261"/>
      <c r="M359" s="262"/>
      <c r="N359" s="263"/>
      <c r="O359" s="263"/>
      <c r="P359" s="263"/>
      <c r="Q359" s="263"/>
      <c r="R359" s="263"/>
      <c r="S359" s="263"/>
      <c r="T359" s="264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5" t="s">
        <v>149</v>
      </c>
      <c r="AU359" s="265" t="s">
        <v>79</v>
      </c>
      <c r="AV359" s="15" t="s">
        <v>145</v>
      </c>
      <c r="AW359" s="15" t="s">
        <v>32</v>
      </c>
      <c r="AX359" s="15" t="s">
        <v>77</v>
      </c>
      <c r="AY359" s="265" t="s">
        <v>138</v>
      </c>
    </row>
    <row r="360" s="2" customFormat="1" ht="24.15" customHeight="1">
      <c r="A360" s="41"/>
      <c r="B360" s="42"/>
      <c r="C360" s="215" t="s">
        <v>612</v>
      </c>
      <c r="D360" s="215" t="s">
        <v>140</v>
      </c>
      <c r="E360" s="216" t="s">
        <v>390</v>
      </c>
      <c r="F360" s="217" t="s">
        <v>391</v>
      </c>
      <c r="G360" s="218" t="s">
        <v>205</v>
      </c>
      <c r="H360" s="219">
        <v>596.12400000000002</v>
      </c>
      <c r="I360" s="220"/>
      <c r="J360" s="221">
        <f>ROUND(I360*H360,2)</f>
        <v>0</v>
      </c>
      <c r="K360" s="217" t="s">
        <v>144</v>
      </c>
      <c r="L360" s="47"/>
      <c r="M360" s="222" t="s">
        <v>19</v>
      </c>
      <c r="N360" s="223" t="s">
        <v>41</v>
      </c>
      <c r="O360" s="87"/>
      <c r="P360" s="224">
        <f>O360*H360</f>
        <v>0</v>
      </c>
      <c r="Q360" s="224">
        <v>0</v>
      </c>
      <c r="R360" s="224">
        <f>Q360*H360</f>
        <v>0</v>
      </c>
      <c r="S360" s="224">
        <v>0</v>
      </c>
      <c r="T360" s="225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26" t="s">
        <v>145</v>
      </c>
      <c r="AT360" s="226" t="s">
        <v>140</v>
      </c>
      <c r="AU360" s="226" t="s">
        <v>79</v>
      </c>
      <c r="AY360" s="20" t="s">
        <v>138</v>
      </c>
      <c r="BE360" s="227">
        <f>IF(N360="základní",J360,0)</f>
        <v>0</v>
      </c>
      <c r="BF360" s="227">
        <f>IF(N360="snížená",J360,0)</f>
        <v>0</v>
      </c>
      <c r="BG360" s="227">
        <f>IF(N360="zákl. přenesená",J360,0)</f>
        <v>0</v>
      </c>
      <c r="BH360" s="227">
        <f>IF(N360="sníž. přenesená",J360,0)</f>
        <v>0</v>
      </c>
      <c r="BI360" s="227">
        <f>IF(N360="nulová",J360,0)</f>
        <v>0</v>
      </c>
      <c r="BJ360" s="20" t="s">
        <v>77</v>
      </c>
      <c r="BK360" s="227">
        <f>ROUND(I360*H360,2)</f>
        <v>0</v>
      </c>
      <c r="BL360" s="20" t="s">
        <v>145</v>
      </c>
      <c r="BM360" s="226" t="s">
        <v>613</v>
      </c>
    </row>
    <row r="361" s="2" customFormat="1">
      <c r="A361" s="41"/>
      <c r="B361" s="42"/>
      <c r="C361" s="43"/>
      <c r="D361" s="228" t="s">
        <v>147</v>
      </c>
      <c r="E361" s="43"/>
      <c r="F361" s="229" t="s">
        <v>393</v>
      </c>
      <c r="G361" s="43"/>
      <c r="H361" s="43"/>
      <c r="I361" s="230"/>
      <c r="J361" s="43"/>
      <c r="K361" s="43"/>
      <c r="L361" s="47"/>
      <c r="M361" s="231"/>
      <c r="N361" s="232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147</v>
      </c>
      <c r="AU361" s="20" t="s">
        <v>79</v>
      </c>
    </row>
    <row r="362" s="13" customFormat="1">
      <c r="A362" s="13"/>
      <c r="B362" s="233"/>
      <c r="C362" s="234"/>
      <c r="D362" s="235" t="s">
        <v>149</v>
      </c>
      <c r="E362" s="236" t="s">
        <v>19</v>
      </c>
      <c r="F362" s="237" t="s">
        <v>386</v>
      </c>
      <c r="G362" s="234"/>
      <c r="H362" s="236" t="s">
        <v>19</v>
      </c>
      <c r="I362" s="238"/>
      <c r="J362" s="234"/>
      <c r="K362" s="234"/>
      <c r="L362" s="239"/>
      <c r="M362" s="240"/>
      <c r="N362" s="241"/>
      <c r="O362" s="241"/>
      <c r="P362" s="241"/>
      <c r="Q362" s="241"/>
      <c r="R362" s="241"/>
      <c r="S362" s="241"/>
      <c r="T362" s="24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3" t="s">
        <v>149</v>
      </c>
      <c r="AU362" s="243" t="s">
        <v>79</v>
      </c>
      <c r="AV362" s="13" t="s">
        <v>77</v>
      </c>
      <c r="AW362" s="13" t="s">
        <v>32</v>
      </c>
      <c r="AX362" s="13" t="s">
        <v>70</v>
      </c>
      <c r="AY362" s="243" t="s">
        <v>138</v>
      </c>
    </row>
    <row r="363" s="14" customFormat="1">
      <c r="A363" s="14"/>
      <c r="B363" s="244"/>
      <c r="C363" s="245"/>
      <c r="D363" s="235" t="s">
        <v>149</v>
      </c>
      <c r="E363" s="246" t="s">
        <v>19</v>
      </c>
      <c r="F363" s="247" t="s">
        <v>610</v>
      </c>
      <c r="G363" s="245"/>
      <c r="H363" s="248">
        <v>16.257999999999999</v>
      </c>
      <c r="I363" s="249"/>
      <c r="J363" s="245"/>
      <c r="K363" s="245"/>
      <c r="L363" s="250"/>
      <c r="M363" s="251"/>
      <c r="N363" s="252"/>
      <c r="O363" s="252"/>
      <c r="P363" s="252"/>
      <c r="Q363" s="252"/>
      <c r="R363" s="252"/>
      <c r="S363" s="252"/>
      <c r="T363" s="253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4" t="s">
        <v>149</v>
      </c>
      <c r="AU363" s="254" t="s">
        <v>79</v>
      </c>
      <c r="AV363" s="14" t="s">
        <v>79</v>
      </c>
      <c r="AW363" s="14" t="s">
        <v>32</v>
      </c>
      <c r="AX363" s="14" t="s">
        <v>70</v>
      </c>
      <c r="AY363" s="254" t="s">
        <v>138</v>
      </c>
    </row>
    <row r="364" s="14" customFormat="1">
      <c r="A364" s="14"/>
      <c r="B364" s="244"/>
      <c r="C364" s="245"/>
      <c r="D364" s="235" t="s">
        <v>149</v>
      </c>
      <c r="E364" s="246" t="s">
        <v>19</v>
      </c>
      <c r="F364" s="247" t="s">
        <v>611</v>
      </c>
      <c r="G364" s="245"/>
      <c r="H364" s="248">
        <v>83.096000000000004</v>
      </c>
      <c r="I364" s="249"/>
      <c r="J364" s="245"/>
      <c r="K364" s="245"/>
      <c r="L364" s="250"/>
      <c r="M364" s="251"/>
      <c r="N364" s="252"/>
      <c r="O364" s="252"/>
      <c r="P364" s="252"/>
      <c r="Q364" s="252"/>
      <c r="R364" s="252"/>
      <c r="S364" s="252"/>
      <c r="T364" s="25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4" t="s">
        <v>149</v>
      </c>
      <c r="AU364" s="254" t="s">
        <v>79</v>
      </c>
      <c r="AV364" s="14" t="s">
        <v>79</v>
      </c>
      <c r="AW364" s="14" t="s">
        <v>32</v>
      </c>
      <c r="AX364" s="14" t="s">
        <v>70</v>
      </c>
      <c r="AY364" s="254" t="s">
        <v>138</v>
      </c>
    </row>
    <row r="365" s="15" customFormat="1">
      <c r="A365" s="15"/>
      <c r="B365" s="255"/>
      <c r="C365" s="256"/>
      <c r="D365" s="235" t="s">
        <v>149</v>
      </c>
      <c r="E365" s="257" t="s">
        <v>19</v>
      </c>
      <c r="F365" s="258" t="s">
        <v>152</v>
      </c>
      <c r="G365" s="256"/>
      <c r="H365" s="259">
        <v>99.353999999999999</v>
      </c>
      <c r="I365" s="260"/>
      <c r="J365" s="256"/>
      <c r="K365" s="256"/>
      <c r="L365" s="261"/>
      <c r="M365" s="262"/>
      <c r="N365" s="263"/>
      <c r="O365" s="263"/>
      <c r="P365" s="263"/>
      <c r="Q365" s="263"/>
      <c r="R365" s="263"/>
      <c r="S365" s="263"/>
      <c r="T365" s="264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65" t="s">
        <v>149</v>
      </c>
      <c r="AU365" s="265" t="s">
        <v>79</v>
      </c>
      <c r="AV365" s="15" t="s">
        <v>145</v>
      </c>
      <c r="AW365" s="15" t="s">
        <v>32</v>
      </c>
      <c r="AX365" s="15" t="s">
        <v>77</v>
      </c>
      <c r="AY365" s="265" t="s">
        <v>138</v>
      </c>
    </row>
    <row r="366" s="14" customFormat="1">
      <c r="A366" s="14"/>
      <c r="B366" s="244"/>
      <c r="C366" s="245"/>
      <c r="D366" s="235" t="s">
        <v>149</v>
      </c>
      <c r="E366" s="245"/>
      <c r="F366" s="247" t="s">
        <v>614</v>
      </c>
      <c r="G366" s="245"/>
      <c r="H366" s="248">
        <v>596.12400000000002</v>
      </c>
      <c r="I366" s="249"/>
      <c r="J366" s="245"/>
      <c r="K366" s="245"/>
      <c r="L366" s="250"/>
      <c r="M366" s="251"/>
      <c r="N366" s="252"/>
      <c r="O366" s="252"/>
      <c r="P366" s="252"/>
      <c r="Q366" s="252"/>
      <c r="R366" s="252"/>
      <c r="S366" s="252"/>
      <c r="T366" s="253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4" t="s">
        <v>149</v>
      </c>
      <c r="AU366" s="254" t="s">
        <v>79</v>
      </c>
      <c r="AV366" s="14" t="s">
        <v>79</v>
      </c>
      <c r="AW366" s="14" t="s">
        <v>4</v>
      </c>
      <c r="AX366" s="14" t="s">
        <v>77</v>
      </c>
      <c r="AY366" s="254" t="s">
        <v>138</v>
      </c>
    </row>
    <row r="367" s="2" customFormat="1" ht="24.15" customHeight="1">
      <c r="A367" s="41"/>
      <c r="B367" s="42"/>
      <c r="C367" s="215" t="s">
        <v>615</v>
      </c>
      <c r="D367" s="215" t="s">
        <v>140</v>
      </c>
      <c r="E367" s="216" t="s">
        <v>396</v>
      </c>
      <c r="F367" s="217" t="s">
        <v>397</v>
      </c>
      <c r="G367" s="218" t="s">
        <v>205</v>
      </c>
      <c r="H367" s="219">
        <v>83.096000000000004</v>
      </c>
      <c r="I367" s="220"/>
      <c r="J367" s="221">
        <f>ROUND(I367*H367,2)</f>
        <v>0</v>
      </c>
      <c r="K367" s="217" t="s">
        <v>144</v>
      </c>
      <c r="L367" s="47"/>
      <c r="M367" s="222" t="s">
        <v>19</v>
      </c>
      <c r="N367" s="223" t="s">
        <v>41</v>
      </c>
      <c r="O367" s="87"/>
      <c r="P367" s="224">
        <f>O367*H367</f>
        <v>0</v>
      </c>
      <c r="Q367" s="224">
        <v>0</v>
      </c>
      <c r="R367" s="224">
        <f>Q367*H367</f>
        <v>0</v>
      </c>
      <c r="S367" s="224">
        <v>0</v>
      </c>
      <c r="T367" s="225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26" t="s">
        <v>145</v>
      </c>
      <c r="AT367" s="226" t="s">
        <v>140</v>
      </c>
      <c r="AU367" s="226" t="s">
        <v>79</v>
      </c>
      <c r="AY367" s="20" t="s">
        <v>138</v>
      </c>
      <c r="BE367" s="227">
        <f>IF(N367="základní",J367,0)</f>
        <v>0</v>
      </c>
      <c r="BF367" s="227">
        <f>IF(N367="snížená",J367,0)</f>
        <v>0</v>
      </c>
      <c r="BG367" s="227">
        <f>IF(N367="zákl. přenesená",J367,0)</f>
        <v>0</v>
      </c>
      <c r="BH367" s="227">
        <f>IF(N367="sníž. přenesená",J367,0)</f>
        <v>0</v>
      </c>
      <c r="BI367" s="227">
        <f>IF(N367="nulová",J367,0)</f>
        <v>0</v>
      </c>
      <c r="BJ367" s="20" t="s">
        <v>77</v>
      </c>
      <c r="BK367" s="227">
        <f>ROUND(I367*H367,2)</f>
        <v>0</v>
      </c>
      <c r="BL367" s="20" t="s">
        <v>145</v>
      </c>
      <c r="BM367" s="226" t="s">
        <v>616</v>
      </c>
    </row>
    <row r="368" s="2" customFormat="1">
      <c r="A368" s="41"/>
      <c r="B368" s="42"/>
      <c r="C368" s="43"/>
      <c r="D368" s="228" t="s">
        <v>147</v>
      </c>
      <c r="E368" s="43"/>
      <c r="F368" s="229" t="s">
        <v>399</v>
      </c>
      <c r="G368" s="43"/>
      <c r="H368" s="43"/>
      <c r="I368" s="230"/>
      <c r="J368" s="43"/>
      <c r="K368" s="43"/>
      <c r="L368" s="47"/>
      <c r="M368" s="231"/>
      <c r="N368" s="232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147</v>
      </c>
      <c r="AU368" s="20" t="s">
        <v>79</v>
      </c>
    </row>
    <row r="369" s="14" customFormat="1">
      <c r="A369" s="14"/>
      <c r="B369" s="244"/>
      <c r="C369" s="245"/>
      <c r="D369" s="235" t="s">
        <v>149</v>
      </c>
      <c r="E369" s="246" t="s">
        <v>19</v>
      </c>
      <c r="F369" s="247" t="s">
        <v>611</v>
      </c>
      <c r="G369" s="245"/>
      <c r="H369" s="248">
        <v>83.096000000000004</v>
      </c>
      <c r="I369" s="249"/>
      <c r="J369" s="245"/>
      <c r="K369" s="245"/>
      <c r="L369" s="250"/>
      <c r="M369" s="251"/>
      <c r="N369" s="252"/>
      <c r="O369" s="252"/>
      <c r="P369" s="252"/>
      <c r="Q369" s="252"/>
      <c r="R369" s="252"/>
      <c r="S369" s="252"/>
      <c r="T369" s="25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4" t="s">
        <v>149</v>
      </c>
      <c r="AU369" s="254" t="s">
        <v>79</v>
      </c>
      <c r="AV369" s="14" t="s">
        <v>79</v>
      </c>
      <c r="AW369" s="14" t="s">
        <v>32</v>
      </c>
      <c r="AX369" s="14" t="s">
        <v>70</v>
      </c>
      <c r="AY369" s="254" t="s">
        <v>138</v>
      </c>
    </row>
    <row r="370" s="15" customFormat="1">
      <c r="A370" s="15"/>
      <c r="B370" s="255"/>
      <c r="C370" s="256"/>
      <c r="D370" s="235" t="s">
        <v>149</v>
      </c>
      <c r="E370" s="257" t="s">
        <v>19</v>
      </c>
      <c r="F370" s="258" t="s">
        <v>152</v>
      </c>
      <c r="G370" s="256"/>
      <c r="H370" s="259">
        <v>83.096000000000004</v>
      </c>
      <c r="I370" s="260"/>
      <c r="J370" s="256"/>
      <c r="K370" s="256"/>
      <c r="L370" s="261"/>
      <c r="M370" s="262"/>
      <c r="N370" s="263"/>
      <c r="O370" s="263"/>
      <c r="P370" s="263"/>
      <c r="Q370" s="263"/>
      <c r="R370" s="263"/>
      <c r="S370" s="263"/>
      <c r="T370" s="264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65" t="s">
        <v>149</v>
      </c>
      <c r="AU370" s="265" t="s">
        <v>79</v>
      </c>
      <c r="AV370" s="15" t="s">
        <v>145</v>
      </c>
      <c r="AW370" s="15" t="s">
        <v>32</v>
      </c>
      <c r="AX370" s="15" t="s">
        <v>77</v>
      </c>
      <c r="AY370" s="265" t="s">
        <v>138</v>
      </c>
    </row>
    <row r="371" s="2" customFormat="1" ht="24.15" customHeight="1">
      <c r="A371" s="41"/>
      <c r="B371" s="42"/>
      <c r="C371" s="215" t="s">
        <v>617</v>
      </c>
      <c r="D371" s="215" t="s">
        <v>140</v>
      </c>
      <c r="E371" s="216" t="s">
        <v>401</v>
      </c>
      <c r="F371" s="217" t="s">
        <v>402</v>
      </c>
      <c r="G371" s="218" t="s">
        <v>205</v>
      </c>
      <c r="H371" s="219">
        <v>16.257999999999999</v>
      </c>
      <c r="I371" s="220"/>
      <c r="J371" s="221">
        <f>ROUND(I371*H371,2)</f>
        <v>0</v>
      </c>
      <c r="K371" s="217" t="s">
        <v>144</v>
      </c>
      <c r="L371" s="47"/>
      <c r="M371" s="222" t="s">
        <v>19</v>
      </c>
      <c r="N371" s="223" t="s">
        <v>41</v>
      </c>
      <c r="O371" s="87"/>
      <c r="P371" s="224">
        <f>O371*H371</f>
        <v>0</v>
      </c>
      <c r="Q371" s="224">
        <v>0</v>
      </c>
      <c r="R371" s="224">
        <f>Q371*H371</f>
        <v>0</v>
      </c>
      <c r="S371" s="224">
        <v>0</v>
      </c>
      <c r="T371" s="225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26" t="s">
        <v>145</v>
      </c>
      <c r="AT371" s="226" t="s">
        <v>140</v>
      </c>
      <c r="AU371" s="226" t="s">
        <v>79</v>
      </c>
      <c r="AY371" s="20" t="s">
        <v>138</v>
      </c>
      <c r="BE371" s="227">
        <f>IF(N371="základní",J371,0)</f>
        <v>0</v>
      </c>
      <c r="BF371" s="227">
        <f>IF(N371="snížená",J371,0)</f>
        <v>0</v>
      </c>
      <c r="BG371" s="227">
        <f>IF(N371="zákl. přenesená",J371,0)</f>
        <v>0</v>
      </c>
      <c r="BH371" s="227">
        <f>IF(N371="sníž. přenesená",J371,0)</f>
        <v>0</v>
      </c>
      <c r="BI371" s="227">
        <f>IF(N371="nulová",J371,0)</f>
        <v>0</v>
      </c>
      <c r="BJ371" s="20" t="s">
        <v>77</v>
      </c>
      <c r="BK371" s="227">
        <f>ROUND(I371*H371,2)</f>
        <v>0</v>
      </c>
      <c r="BL371" s="20" t="s">
        <v>145</v>
      </c>
      <c r="BM371" s="226" t="s">
        <v>618</v>
      </c>
    </row>
    <row r="372" s="2" customFormat="1">
      <c r="A372" s="41"/>
      <c r="B372" s="42"/>
      <c r="C372" s="43"/>
      <c r="D372" s="228" t="s">
        <v>147</v>
      </c>
      <c r="E372" s="43"/>
      <c r="F372" s="229" t="s">
        <v>404</v>
      </c>
      <c r="G372" s="43"/>
      <c r="H372" s="43"/>
      <c r="I372" s="230"/>
      <c r="J372" s="43"/>
      <c r="K372" s="43"/>
      <c r="L372" s="47"/>
      <c r="M372" s="231"/>
      <c r="N372" s="232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147</v>
      </c>
      <c r="AU372" s="20" t="s">
        <v>79</v>
      </c>
    </row>
    <row r="373" s="14" customFormat="1">
      <c r="A373" s="14"/>
      <c r="B373" s="244"/>
      <c r="C373" s="245"/>
      <c r="D373" s="235" t="s">
        <v>149</v>
      </c>
      <c r="E373" s="246" t="s">
        <v>19</v>
      </c>
      <c r="F373" s="247" t="s">
        <v>610</v>
      </c>
      <c r="G373" s="245"/>
      <c r="H373" s="248">
        <v>16.257999999999999</v>
      </c>
      <c r="I373" s="249"/>
      <c r="J373" s="245"/>
      <c r="K373" s="245"/>
      <c r="L373" s="250"/>
      <c r="M373" s="251"/>
      <c r="N373" s="252"/>
      <c r="O373" s="252"/>
      <c r="P373" s="252"/>
      <c r="Q373" s="252"/>
      <c r="R373" s="252"/>
      <c r="S373" s="252"/>
      <c r="T373" s="25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4" t="s">
        <v>149</v>
      </c>
      <c r="AU373" s="254" t="s">
        <v>79</v>
      </c>
      <c r="AV373" s="14" t="s">
        <v>79</v>
      </c>
      <c r="AW373" s="14" t="s">
        <v>32</v>
      </c>
      <c r="AX373" s="14" t="s">
        <v>70</v>
      </c>
      <c r="AY373" s="254" t="s">
        <v>138</v>
      </c>
    </row>
    <row r="374" s="15" customFormat="1">
      <c r="A374" s="15"/>
      <c r="B374" s="255"/>
      <c r="C374" s="256"/>
      <c r="D374" s="235" t="s">
        <v>149</v>
      </c>
      <c r="E374" s="257" t="s">
        <v>19</v>
      </c>
      <c r="F374" s="258" t="s">
        <v>152</v>
      </c>
      <c r="G374" s="256"/>
      <c r="H374" s="259">
        <v>16.257999999999999</v>
      </c>
      <c r="I374" s="260"/>
      <c r="J374" s="256"/>
      <c r="K374" s="256"/>
      <c r="L374" s="261"/>
      <c r="M374" s="262"/>
      <c r="N374" s="263"/>
      <c r="O374" s="263"/>
      <c r="P374" s="263"/>
      <c r="Q374" s="263"/>
      <c r="R374" s="263"/>
      <c r="S374" s="263"/>
      <c r="T374" s="264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5" t="s">
        <v>149</v>
      </c>
      <c r="AU374" s="265" t="s">
        <v>79</v>
      </c>
      <c r="AV374" s="15" t="s">
        <v>145</v>
      </c>
      <c r="AW374" s="15" t="s">
        <v>32</v>
      </c>
      <c r="AX374" s="15" t="s">
        <v>77</v>
      </c>
      <c r="AY374" s="265" t="s">
        <v>138</v>
      </c>
    </row>
    <row r="375" s="12" customFormat="1" ht="22.8" customHeight="1">
      <c r="A375" s="12"/>
      <c r="B375" s="199"/>
      <c r="C375" s="200"/>
      <c r="D375" s="201" t="s">
        <v>69</v>
      </c>
      <c r="E375" s="213" t="s">
        <v>405</v>
      </c>
      <c r="F375" s="213" t="s">
        <v>406</v>
      </c>
      <c r="G375" s="200"/>
      <c r="H375" s="200"/>
      <c r="I375" s="203"/>
      <c r="J375" s="214">
        <f>BK375</f>
        <v>0</v>
      </c>
      <c r="K375" s="200"/>
      <c r="L375" s="205"/>
      <c r="M375" s="206"/>
      <c r="N375" s="207"/>
      <c r="O375" s="207"/>
      <c r="P375" s="208">
        <f>SUM(P376:P379)</f>
        <v>0</v>
      </c>
      <c r="Q375" s="207"/>
      <c r="R375" s="208">
        <f>SUM(R376:R379)</f>
        <v>0</v>
      </c>
      <c r="S375" s="207"/>
      <c r="T375" s="209">
        <f>SUM(T376:T379)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10" t="s">
        <v>77</v>
      </c>
      <c r="AT375" s="211" t="s">
        <v>69</v>
      </c>
      <c r="AU375" s="211" t="s">
        <v>77</v>
      </c>
      <c r="AY375" s="210" t="s">
        <v>138</v>
      </c>
      <c r="BK375" s="212">
        <f>SUM(BK376:BK379)</f>
        <v>0</v>
      </c>
    </row>
    <row r="376" s="2" customFormat="1" ht="24.15" customHeight="1">
      <c r="A376" s="41"/>
      <c r="B376" s="42"/>
      <c r="C376" s="215" t="s">
        <v>619</v>
      </c>
      <c r="D376" s="215" t="s">
        <v>140</v>
      </c>
      <c r="E376" s="216" t="s">
        <v>408</v>
      </c>
      <c r="F376" s="217" t="s">
        <v>409</v>
      </c>
      <c r="G376" s="218" t="s">
        <v>205</v>
      </c>
      <c r="H376" s="219">
        <v>45.521000000000001</v>
      </c>
      <c r="I376" s="220"/>
      <c r="J376" s="221">
        <f>ROUND(I376*H376,2)</f>
        <v>0</v>
      </c>
      <c r="K376" s="217" t="s">
        <v>144</v>
      </c>
      <c r="L376" s="47"/>
      <c r="M376" s="222" t="s">
        <v>19</v>
      </c>
      <c r="N376" s="223" t="s">
        <v>41</v>
      </c>
      <c r="O376" s="87"/>
      <c r="P376" s="224">
        <f>O376*H376</f>
        <v>0</v>
      </c>
      <c r="Q376" s="224">
        <v>0</v>
      </c>
      <c r="R376" s="224">
        <f>Q376*H376</f>
        <v>0</v>
      </c>
      <c r="S376" s="224">
        <v>0</v>
      </c>
      <c r="T376" s="225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26" t="s">
        <v>145</v>
      </c>
      <c r="AT376" s="226" t="s">
        <v>140</v>
      </c>
      <c r="AU376" s="226" t="s">
        <v>79</v>
      </c>
      <c r="AY376" s="20" t="s">
        <v>138</v>
      </c>
      <c r="BE376" s="227">
        <f>IF(N376="základní",J376,0)</f>
        <v>0</v>
      </c>
      <c r="BF376" s="227">
        <f>IF(N376="snížená",J376,0)</f>
        <v>0</v>
      </c>
      <c r="BG376" s="227">
        <f>IF(N376="zákl. přenesená",J376,0)</f>
        <v>0</v>
      </c>
      <c r="BH376" s="227">
        <f>IF(N376="sníž. přenesená",J376,0)</f>
        <v>0</v>
      </c>
      <c r="BI376" s="227">
        <f>IF(N376="nulová",J376,0)</f>
        <v>0</v>
      </c>
      <c r="BJ376" s="20" t="s">
        <v>77</v>
      </c>
      <c r="BK376" s="227">
        <f>ROUND(I376*H376,2)</f>
        <v>0</v>
      </c>
      <c r="BL376" s="20" t="s">
        <v>145</v>
      </c>
      <c r="BM376" s="226" t="s">
        <v>620</v>
      </c>
    </row>
    <row r="377" s="2" customFormat="1">
      <c r="A377" s="41"/>
      <c r="B377" s="42"/>
      <c r="C377" s="43"/>
      <c r="D377" s="228" t="s">
        <v>147</v>
      </c>
      <c r="E377" s="43"/>
      <c r="F377" s="229" t="s">
        <v>411</v>
      </c>
      <c r="G377" s="43"/>
      <c r="H377" s="43"/>
      <c r="I377" s="230"/>
      <c r="J377" s="43"/>
      <c r="K377" s="43"/>
      <c r="L377" s="47"/>
      <c r="M377" s="231"/>
      <c r="N377" s="232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147</v>
      </c>
      <c r="AU377" s="20" t="s">
        <v>79</v>
      </c>
    </row>
    <row r="378" s="2" customFormat="1" ht="24.15" customHeight="1">
      <c r="A378" s="41"/>
      <c r="B378" s="42"/>
      <c r="C378" s="215" t="s">
        <v>621</v>
      </c>
      <c r="D378" s="215" t="s">
        <v>140</v>
      </c>
      <c r="E378" s="216" t="s">
        <v>413</v>
      </c>
      <c r="F378" s="217" t="s">
        <v>414</v>
      </c>
      <c r="G378" s="218" t="s">
        <v>205</v>
      </c>
      <c r="H378" s="219">
        <v>45.521000000000001</v>
      </c>
      <c r="I378" s="220"/>
      <c r="J378" s="221">
        <f>ROUND(I378*H378,2)</f>
        <v>0</v>
      </c>
      <c r="K378" s="217" t="s">
        <v>144</v>
      </c>
      <c r="L378" s="47"/>
      <c r="M378" s="222" t="s">
        <v>19</v>
      </c>
      <c r="N378" s="223" t="s">
        <v>41</v>
      </c>
      <c r="O378" s="87"/>
      <c r="P378" s="224">
        <f>O378*H378</f>
        <v>0</v>
      </c>
      <c r="Q378" s="224">
        <v>0</v>
      </c>
      <c r="R378" s="224">
        <f>Q378*H378</f>
        <v>0</v>
      </c>
      <c r="S378" s="224">
        <v>0</v>
      </c>
      <c r="T378" s="225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26" t="s">
        <v>145</v>
      </c>
      <c r="AT378" s="226" t="s">
        <v>140</v>
      </c>
      <c r="AU378" s="226" t="s">
        <v>79</v>
      </c>
      <c r="AY378" s="20" t="s">
        <v>138</v>
      </c>
      <c r="BE378" s="227">
        <f>IF(N378="základní",J378,0)</f>
        <v>0</v>
      </c>
      <c r="BF378" s="227">
        <f>IF(N378="snížená",J378,0)</f>
        <v>0</v>
      </c>
      <c r="BG378" s="227">
        <f>IF(N378="zákl. přenesená",J378,0)</f>
        <v>0</v>
      </c>
      <c r="BH378" s="227">
        <f>IF(N378="sníž. přenesená",J378,0)</f>
        <v>0</v>
      </c>
      <c r="BI378" s="227">
        <f>IF(N378="nulová",J378,0)</f>
        <v>0</v>
      </c>
      <c r="BJ378" s="20" t="s">
        <v>77</v>
      </c>
      <c r="BK378" s="227">
        <f>ROUND(I378*H378,2)</f>
        <v>0</v>
      </c>
      <c r="BL378" s="20" t="s">
        <v>145</v>
      </c>
      <c r="BM378" s="226" t="s">
        <v>622</v>
      </c>
    </row>
    <row r="379" s="2" customFormat="1">
      <c r="A379" s="41"/>
      <c r="B379" s="42"/>
      <c r="C379" s="43"/>
      <c r="D379" s="228" t="s">
        <v>147</v>
      </c>
      <c r="E379" s="43"/>
      <c r="F379" s="229" t="s">
        <v>416</v>
      </c>
      <c r="G379" s="43"/>
      <c r="H379" s="43"/>
      <c r="I379" s="230"/>
      <c r="J379" s="43"/>
      <c r="K379" s="43"/>
      <c r="L379" s="47"/>
      <c r="M379" s="288"/>
      <c r="N379" s="289"/>
      <c r="O379" s="290"/>
      <c r="P379" s="290"/>
      <c r="Q379" s="290"/>
      <c r="R379" s="290"/>
      <c r="S379" s="290"/>
      <c r="T379" s="29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147</v>
      </c>
      <c r="AU379" s="20" t="s">
        <v>79</v>
      </c>
    </row>
    <row r="380" s="2" customFormat="1" ht="6.96" customHeight="1">
      <c r="A380" s="41"/>
      <c r="B380" s="62"/>
      <c r="C380" s="63"/>
      <c r="D380" s="63"/>
      <c r="E380" s="63"/>
      <c r="F380" s="63"/>
      <c r="G380" s="63"/>
      <c r="H380" s="63"/>
      <c r="I380" s="63"/>
      <c r="J380" s="63"/>
      <c r="K380" s="63"/>
      <c r="L380" s="47"/>
      <c r="M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</row>
  </sheetData>
  <sheetProtection sheet="1" autoFilter="0" formatColumns="0" formatRows="0" objects="1" scenarios="1" spinCount="100000" saltValue="PC3wxwjRRMdZYbagfKuUsdf529Trs8AnvUrEYnXvNSMzh+BW9ertI8azQR4vjFAGYLUqEAvXfM6RLgXuTQnunA==" hashValue="Ilvka+2frC8SiuK2SrkjeHYk6DLAZ1804065B6DC/n6ffGm/pdGV1owo6B7mMDhAdArgRei+RNqCNx5uKFbZog==" algorithmName="SHA-512" password="CC51"/>
  <autoFilter ref="C92:K37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7" r:id="rId1" display="https://podminky.urs.cz/item/CS_URS_2025_01/119001405"/>
    <hyperlink ref="F103" r:id="rId2" display="https://podminky.urs.cz/item/CS_URS_2025_01/119001421"/>
    <hyperlink ref="F108" r:id="rId3" display="https://podminky.urs.cz/item/CS_URS_2025_01/132254206"/>
    <hyperlink ref="F120" r:id="rId4" display="https://podminky.urs.cz/item/CS_URS_2025_01/139001101"/>
    <hyperlink ref="F128" r:id="rId5" display="https://podminky.urs.cz/item/CS_URS_2025_01/151811131"/>
    <hyperlink ref="F133" r:id="rId6" display="https://podminky.urs.cz/item/CS_URS_2025_01/151811132"/>
    <hyperlink ref="F138" r:id="rId7" display="https://podminky.urs.cz/item/CS_URS_2025_01/151811231"/>
    <hyperlink ref="F140" r:id="rId8" display="https://podminky.urs.cz/item/CS_URS_2025_01/151811232"/>
    <hyperlink ref="F142" r:id="rId9" display="https://podminky.urs.cz/item/CS_URS_2025_01/161151103"/>
    <hyperlink ref="F149" r:id="rId10" display="https://podminky.urs.cz/item/CS_URS_2025_01/162751114"/>
    <hyperlink ref="F162" r:id="rId11" display="https://podminky.urs.cz/item/CS_URS_2025_01/167151102"/>
    <hyperlink ref="F169" r:id="rId12" display="https://podminky.urs.cz/item/CS_URS_2025_01/171201231"/>
    <hyperlink ref="F183" r:id="rId13" display="https://podminky.urs.cz/item/CS_URS_2025_01/174101101"/>
    <hyperlink ref="F204" r:id="rId14" display="https://podminky.urs.cz/item/CS_URS_2025_01/175151101"/>
    <hyperlink ref="F212" r:id="rId15" display="https://podminky.urs.cz/item/CS_URS_2025_01/358325114"/>
    <hyperlink ref="F217" r:id="rId16" display="https://podminky.urs.cz/item/CS_URS_2025_01/451541111"/>
    <hyperlink ref="F222" r:id="rId17" display="https://podminky.urs.cz/item/CS_URS_2025_01/452112111"/>
    <hyperlink ref="F237" r:id="rId18" display="https://podminky.urs.cz/item/CS_URS_2025_01/452112122"/>
    <hyperlink ref="F244" r:id="rId19" display="https://podminky.urs.cz/item/CS_URS_2025_01/452311131"/>
    <hyperlink ref="F248" r:id="rId20" display="https://podminky.urs.cz/item/CS_URS_2025_01/452312131"/>
    <hyperlink ref="F253" r:id="rId21" display="https://podminky.urs.cz/item/CS_URS_2025_01/452351111"/>
    <hyperlink ref="F257" r:id="rId22" display="https://podminky.urs.cz/item/CS_URS_2025_01/452351112"/>
    <hyperlink ref="F260" r:id="rId23" display="https://podminky.urs.cz/item/CS_URS_2025_01/810391811"/>
    <hyperlink ref="F264" r:id="rId24" display="https://podminky.urs.cz/item/CS_URS_2025_01/810441811"/>
    <hyperlink ref="F268" r:id="rId25" display="https://podminky.urs.cz/item/CS_URS_2025_01/831372121"/>
    <hyperlink ref="F274" r:id="rId26" display="https://podminky.urs.cz/item/CS_URS_2025_01/831422121"/>
    <hyperlink ref="F280" r:id="rId27" display="https://podminky.urs.cz/item/CS_URS_2025_01/892381111"/>
    <hyperlink ref="F284" r:id="rId28" display="https://podminky.urs.cz/item/CS_URS_2025_01/892383122"/>
    <hyperlink ref="F288" r:id="rId29" display="https://podminky.urs.cz/item/CS_URS_2025_01/892421111"/>
    <hyperlink ref="F292" r:id="rId30" display="https://podminky.urs.cz/item/CS_URS_2025_01/892423122"/>
    <hyperlink ref="F296" r:id="rId31" display="https://podminky.urs.cz/item/CS_URS_2025_01/892442111"/>
    <hyperlink ref="F298" r:id="rId32" display="https://podminky.urs.cz/item/CS_URS_2025_01/894410101"/>
    <hyperlink ref="F305" r:id="rId33" display="https://podminky.urs.cz/item/CS_URS_2025_01/894410102"/>
    <hyperlink ref="F316" r:id="rId34" display="https://podminky.urs.cz/item/CS_URS_2025_01/894410211"/>
    <hyperlink ref="F321" r:id="rId35" display="https://podminky.urs.cz/item/CS_URS_2025_01/894410212"/>
    <hyperlink ref="F326" r:id="rId36" display="https://podminky.urs.cz/item/CS_URS_2025_01/894410213"/>
    <hyperlink ref="F331" r:id="rId37" display="https://podminky.urs.cz/item/CS_URS_2025_01/894410232"/>
    <hyperlink ref="F338" r:id="rId38" display="https://podminky.urs.cz/item/CS_URS_2025_01/899102211"/>
    <hyperlink ref="F340" r:id="rId39" display="https://podminky.urs.cz/item/CS_URS_2025_01/899104112"/>
    <hyperlink ref="F355" r:id="rId40" display="https://podminky.urs.cz/item/CS_URS_2025_01/997221561"/>
    <hyperlink ref="F361" r:id="rId41" display="https://podminky.urs.cz/item/CS_URS_2025_01/997221569"/>
    <hyperlink ref="F368" r:id="rId42" display="https://podminky.urs.cz/item/CS_URS_2025_01/997221861"/>
    <hyperlink ref="F372" r:id="rId43" display="https://podminky.urs.cz/item/CS_URS_2025_01/997221862"/>
    <hyperlink ref="F377" r:id="rId44" display="https://podminky.urs.cz/item/CS_URS_2025_01/998275101"/>
    <hyperlink ref="F379" r:id="rId45" display="https://podminky.urs.cz/item/CS_URS_2025_01/99827512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UHERSKÝ BROD, OPRAVA STOK UL. HRADIŠŤSKÁ, U SBORU, NERUDOVA, NAARDENSKÁ, SEICHERTOVA</v>
      </c>
      <c r="F7" s="145"/>
      <c r="G7" s="145"/>
      <c r="H7" s="145"/>
      <c r="L7" s="23"/>
    </row>
    <row r="8" s="1" customFormat="1" ht="12" customHeight="1">
      <c r="B8" s="23"/>
      <c r="D8" s="145" t="s">
        <v>107</v>
      </c>
      <c r="L8" s="23"/>
    </row>
    <row r="9" s="2" customFormat="1" ht="16.5" customHeight="1">
      <c r="A9" s="41"/>
      <c r="B9" s="47"/>
      <c r="C9" s="41"/>
      <c r="D9" s="41"/>
      <c r="E9" s="146" t="s">
        <v>108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623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20. 4. 2025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33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34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36</v>
      </c>
      <c r="E32" s="41"/>
      <c r="F32" s="41"/>
      <c r="G32" s="41"/>
      <c r="H32" s="41"/>
      <c r="I32" s="41"/>
      <c r="J32" s="156">
        <f>ROUND(J93,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38</v>
      </c>
      <c r="G34" s="41"/>
      <c r="H34" s="41"/>
      <c r="I34" s="157" t="s">
        <v>37</v>
      </c>
      <c r="J34" s="157" t="s">
        <v>39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40</v>
      </c>
      <c r="E35" s="145" t="s">
        <v>41</v>
      </c>
      <c r="F35" s="159">
        <f>ROUND((SUM(BE93:BE367)),  2)</f>
        <v>0</v>
      </c>
      <c r="G35" s="41"/>
      <c r="H35" s="41"/>
      <c r="I35" s="160">
        <v>0.20999999999999999</v>
      </c>
      <c r="J35" s="159">
        <f>ROUND(((SUM(BE93:BE367))*I35),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42</v>
      </c>
      <c r="F36" s="159">
        <f>ROUND((SUM(BF93:BF367)),  2)</f>
        <v>0</v>
      </c>
      <c r="G36" s="41"/>
      <c r="H36" s="41"/>
      <c r="I36" s="160">
        <v>0.12</v>
      </c>
      <c r="J36" s="159">
        <f>ROUND(((SUM(BF93:BF367))*I36),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43</v>
      </c>
      <c r="F37" s="159">
        <f>ROUND((SUM(BG93:BG367)),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44</v>
      </c>
      <c r="F38" s="159">
        <f>ROUND((SUM(BH93:BH367)),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45</v>
      </c>
      <c r="F39" s="159">
        <f>ROUND((SUM(BI93:BI367)),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46</v>
      </c>
      <c r="E41" s="163"/>
      <c r="F41" s="163"/>
      <c r="G41" s="164" t="s">
        <v>47</v>
      </c>
      <c r="H41" s="165" t="s">
        <v>48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26.25" customHeight="1">
      <c r="A50" s="41"/>
      <c r="B50" s="42"/>
      <c r="C50" s="43"/>
      <c r="D50" s="43"/>
      <c r="E50" s="172" t="str">
        <f>E7</f>
        <v>UHERSKÝ BROD, OPRAVA STOK UL. HRADIŠŤSKÁ, U SBORU, NERUDOVA, NAARDENSKÁ, SEICHERTOVA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001.003 - Stoka Cl4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Uherský Brod</v>
      </c>
      <c r="G56" s="43"/>
      <c r="H56" s="43"/>
      <c r="I56" s="35" t="s">
        <v>23</v>
      </c>
      <c r="J56" s="75" t="str">
        <f>IF(J14="","",J14)</f>
        <v>20. 4. 2025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31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33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112</v>
      </c>
      <c r="D61" s="174"/>
      <c r="E61" s="174"/>
      <c r="F61" s="174"/>
      <c r="G61" s="174"/>
      <c r="H61" s="174"/>
      <c r="I61" s="174"/>
      <c r="J61" s="175" t="s">
        <v>113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68</v>
      </c>
      <c r="D63" s="43"/>
      <c r="E63" s="43"/>
      <c r="F63" s="43"/>
      <c r="G63" s="43"/>
      <c r="H63" s="43"/>
      <c r="I63" s="43"/>
      <c r="J63" s="105">
        <f>J93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114</v>
      </c>
    </row>
    <row r="64" s="9" customFormat="1" ht="24.96" customHeight="1">
      <c r="A64" s="9"/>
      <c r="B64" s="177"/>
      <c r="C64" s="178"/>
      <c r="D64" s="179" t="s">
        <v>115</v>
      </c>
      <c r="E64" s="180"/>
      <c r="F64" s="180"/>
      <c r="G64" s="180"/>
      <c r="H64" s="180"/>
      <c r="I64" s="180"/>
      <c r="J64" s="181">
        <f>J94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116</v>
      </c>
      <c r="E65" s="185"/>
      <c r="F65" s="185"/>
      <c r="G65" s="185"/>
      <c r="H65" s="185"/>
      <c r="I65" s="185"/>
      <c r="J65" s="186">
        <f>J95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117</v>
      </c>
      <c r="E66" s="185"/>
      <c r="F66" s="185"/>
      <c r="G66" s="185"/>
      <c r="H66" s="185"/>
      <c r="I66" s="185"/>
      <c r="J66" s="186">
        <f>J207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118</v>
      </c>
      <c r="E67" s="185"/>
      <c r="F67" s="185"/>
      <c r="G67" s="185"/>
      <c r="H67" s="185"/>
      <c r="I67" s="185"/>
      <c r="J67" s="186">
        <f>J212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119</v>
      </c>
      <c r="E68" s="185"/>
      <c r="F68" s="185"/>
      <c r="G68" s="185"/>
      <c r="H68" s="185"/>
      <c r="I68" s="185"/>
      <c r="J68" s="186">
        <f>J255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120</v>
      </c>
      <c r="E69" s="185"/>
      <c r="F69" s="185"/>
      <c r="G69" s="185"/>
      <c r="H69" s="185"/>
      <c r="I69" s="185"/>
      <c r="J69" s="186">
        <f>J336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121</v>
      </c>
      <c r="E70" s="185"/>
      <c r="F70" s="185"/>
      <c r="G70" s="185"/>
      <c r="H70" s="185"/>
      <c r="I70" s="185"/>
      <c r="J70" s="186">
        <f>J341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122</v>
      </c>
      <c r="E71" s="185"/>
      <c r="F71" s="185"/>
      <c r="G71" s="185"/>
      <c r="H71" s="185"/>
      <c r="I71" s="185"/>
      <c r="J71" s="186">
        <f>J363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123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6.25" customHeight="1">
      <c r="A81" s="41"/>
      <c r="B81" s="42"/>
      <c r="C81" s="43"/>
      <c r="D81" s="43"/>
      <c r="E81" s="172" t="str">
        <f>E7</f>
        <v>UHERSKÝ BROD, OPRAVA STOK UL. HRADIŠŤSKÁ, U SBORU, NERUDOVA, NAARDENSKÁ, SEICHERTOVA</v>
      </c>
      <c r="F81" s="35"/>
      <c r="G81" s="35"/>
      <c r="H81" s="35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" customFormat="1" ht="12" customHeight="1">
      <c r="B82" s="24"/>
      <c r="C82" s="35" t="s">
        <v>107</v>
      </c>
      <c r="D82" s="25"/>
      <c r="E82" s="25"/>
      <c r="F82" s="25"/>
      <c r="G82" s="25"/>
      <c r="H82" s="25"/>
      <c r="I82" s="25"/>
      <c r="J82" s="25"/>
      <c r="K82" s="25"/>
      <c r="L82" s="23"/>
    </row>
    <row r="83" s="2" customFormat="1" ht="16.5" customHeight="1">
      <c r="A83" s="41"/>
      <c r="B83" s="42"/>
      <c r="C83" s="43"/>
      <c r="D83" s="43"/>
      <c r="E83" s="172" t="s">
        <v>108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109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E11</f>
        <v>001.003 - Stoka Cl4</v>
      </c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F14</f>
        <v>Uherský Brod</v>
      </c>
      <c r="G87" s="43"/>
      <c r="H87" s="43"/>
      <c r="I87" s="35" t="s">
        <v>23</v>
      </c>
      <c r="J87" s="75" t="str">
        <f>IF(J14="","",J14)</f>
        <v>20. 4. 2025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25</v>
      </c>
      <c r="D89" s="43"/>
      <c r="E89" s="43"/>
      <c r="F89" s="30" t="str">
        <f>E17</f>
        <v xml:space="preserve"> </v>
      </c>
      <c r="G89" s="43"/>
      <c r="H89" s="43"/>
      <c r="I89" s="35" t="s">
        <v>31</v>
      </c>
      <c r="J89" s="39" t="str">
        <f>E23</f>
        <v xml:space="preserve"> 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29</v>
      </c>
      <c r="D90" s="43"/>
      <c r="E90" s="43"/>
      <c r="F90" s="30" t="str">
        <f>IF(E20="","",E20)</f>
        <v>Vyplň údaj</v>
      </c>
      <c r="G90" s="43"/>
      <c r="H90" s="43"/>
      <c r="I90" s="35" t="s">
        <v>33</v>
      </c>
      <c r="J90" s="39" t="str">
        <f>E26</f>
        <v xml:space="preserve"> 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8"/>
      <c r="B92" s="189"/>
      <c r="C92" s="190" t="s">
        <v>124</v>
      </c>
      <c r="D92" s="191" t="s">
        <v>55</v>
      </c>
      <c r="E92" s="191" t="s">
        <v>51</v>
      </c>
      <c r="F92" s="191" t="s">
        <v>52</v>
      </c>
      <c r="G92" s="191" t="s">
        <v>125</v>
      </c>
      <c r="H92" s="191" t="s">
        <v>126</v>
      </c>
      <c r="I92" s="191" t="s">
        <v>127</v>
      </c>
      <c r="J92" s="191" t="s">
        <v>113</v>
      </c>
      <c r="K92" s="192" t="s">
        <v>128</v>
      </c>
      <c r="L92" s="193"/>
      <c r="M92" s="95" t="s">
        <v>19</v>
      </c>
      <c r="N92" s="96" t="s">
        <v>40</v>
      </c>
      <c r="O92" s="96" t="s">
        <v>129</v>
      </c>
      <c r="P92" s="96" t="s">
        <v>130</v>
      </c>
      <c r="Q92" s="96" t="s">
        <v>131</v>
      </c>
      <c r="R92" s="96" t="s">
        <v>132</v>
      </c>
      <c r="S92" s="96" t="s">
        <v>133</v>
      </c>
      <c r="T92" s="97" t="s">
        <v>134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1"/>
      <c r="B93" s="42"/>
      <c r="C93" s="102" t="s">
        <v>135</v>
      </c>
      <c r="D93" s="43"/>
      <c r="E93" s="43"/>
      <c r="F93" s="43"/>
      <c r="G93" s="43"/>
      <c r="H93" s="43"/>
      <c r="I93" s="43"/>
      <c r="J93" s="194">
        <f>BK93</f>
        <v>0</v>
      </c>
      <c r="K93" s="43"/>
      <c r="L93" s="47"/>
      <c r="M93" s="98"/>
      <c r="N93" s="195"/>
      <c r="O93" s="99"/>
      <c r="P93" s="196">
        <f>P94</f>
        <v>0</v>
      </c>
      <c r="Q93" s="99"/>
      <c r="R93" s="196">
        <f>R94</f>
        <v>26.360362260000002</v>
      </c>
      <c r="S93" s="99"/>
      <c r="T93" s="197">
        <f>T94</f>
        <v>47.325600000000001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69</v>
      </c>
      <c r="AU93" s="20" t="s">
        <v>114</v>
      </c>
      <c r="BK93" s="198">
        <f>BK94</f>
        <v>0</v>
      </c>
    </row>
    <row r="94" s="12" customFormat="1" ht="25.92" customHeight="1">
      <c r="A94" s="12"/>
      <c r="B94" s="199"/>
      <c r="C94" s="200"/>
      <c r="D94" s="201" t="s">
        <v>69</v>
      </c>
      <c r="E94" s="202" t="s">
        <v>136</v>
      </c>
      <c r="F94" s="202" t="s">
        <v>137</v>
      </c>
      <c r="G94" s="200"/>
      <c r="H94" s="200"/>
      <c r="I94" s="203"/>
      <c r="J94" s="204">
        <f>BK94</f>
        <v>0</v>
      </c>
      <c r="K94" s="200"/>
      <c r="L94" s="205"/>
      <c r="M94" s="206"/>
      <c r="N94" s="207"/>
      <c r="O94" s="207"/>
      <c r="P94" s="208">
        <f>P95+P207+P212+P255+P336+P341+P363</f>
        <v>0</v>
      </c>
      <c r="Q94" s="207"/>
      <c r="R94" s="208">
        <f>R95+R207+R212+R255+R336+R341+R363</f>
        <v>26.360362260000002</v>
      </c>
      <c r="S94" s="207"/>
      <c r="T94" s="209">
        <f>T95+T207+T212+T255+T336+T341+T363</f>
        <v>47.325600000000001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77</v>
      </c>
      <c r="AT94" s="211" t="s">
        <v>69</v>
      </c>
      <c r="AU94" s="211" t="s">
        <v>70</v>
      </c>
      <c r="AY94" s="210" t="s">
        <v>138</v>
      </c>
      <c r="BK94" s="212">
        <f>BK95+BK207+BK212+BK255+BK336+BK341+BK363</f>
        <v>0</v>
      </c>
    </row>
    <row r="95" s="12" customFormat="1" ht="22.8" customHeight="1">
      <c r="A95" s="12"/>
      <c r="B95" s="199"/>
      <c r="C95" s="200"/>
      <c r="D95" s="201" t="s">
        <v>69</v>
      </c>
      <c r="E95" s="213" t="s">
        <v>77</v>
      </c>
      <c r="F95" s="213" t="s">
        <v>139</v>
      </c>
      <c r="G95" s="200"/>
      <c r="H95" s="200"/>
      <c r="I95" s="203"/>
      <c r="J95" s="214">
        <f>BK95</f>
        <v>0</v>
      </c>
      <c r="K95" s="200"/>
      <c r="L95" s="205"/>
      <c r="M95" s="206"/>
      <c r="N95" s="207"/>
      <c r="O95" s="207"/>
      <c r="P95" s="208">
        <f>SUM(P96:P206)</f>
        <v>0</v>
      </c>
      <c r="Q95" s="207"/>
      <c r="R95" s="208">
        <f>SUM(R96:R206)</f>
        <v>2.6651945000000001</v>
      </c>
      <c r="S95" s="207"/>
      <c r="T95" s="209">
        <f>SUM(T96:T206)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77</v>
      </c>
      <c r="AT95" s="211" t="s">
        <v>69</v>
      </c>
      <c r="AU95" s="211" t="s">
        <v>77</v>
      </c>
      <c r="AY95" s="210" t="s">
        <v>138</v>
      </c>
      <c r="BK95" s="212">
        <f>SUM(BK96:BK206)</f>
        <v>0</v>
      </c>
    </row>
    <row r="96" s="2" customFormat="1" ht="49.05" customHeight="1">
      <c r="A96" s="41"/>
      <c r="B96" s="42"/>
      <c r="C96" s="215" t="s">
        <v>77</v>
      </c>
      <c r="D96" s="215" t="s">
        <v>140</v>
      </c>
      <c r="E96" s="216" t="s">
        <v>141</v>
      </c>
      <c r="F96" s="217" t="s">
        <v>142</v>
      </c>
      <c r="G96" s="218" t="s">
        <v>143</v>
      </c>
      <c r="H96" s="219">
        <v>48</v>
      </c>
      <c r="I96" s="220"/>
      <c r="J96" s="221">
        <f>ROUND(I96*H96,2)</f>
        <v>0</v>
      </c>
      <c r="K96" s="217" t="s">
        <v>144</v>
      </c>
      <c r="L96" s="47"/>
      <c r="M96" s="222" t="s">
        <v>19</v>
      </c>
      <c r="N96" s="223" t="s">
        <v>41</v>
      </c>
      <c r="O96" s="87"/>
      <c r="P96" s="224">
        <f>O96*H96</f>
        <v>0</v>
      </c>
      <c r="Q96" s="224">
        <v>0.036900000000000002</v>
      </c>
      <c r="R96" s="224">
        <f>Q96*H96</f>
        <v>1.7712000000000001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145</v>
      </c>
      <c r="AT96" s="226" t="s">
        <v>140</v>
      </c>
      <c r="AU96" s="226" t="s">
        <v>79</v>
      </c>
      <c r="AY96" s="20" t="s">
        <v>138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77</v>
      </c>
      <c r="BK96" s="227">
        <f>ROUND(I96*H96,2)</f>
        <v>0</v>
      </c>
      <c r="BL96" s="20" t="s">
        <v>145</v>
      </c>
      <c r="BM96" s="226" t="s">
        <v>624</v>
      </c>
    </row>
    <row r="97" s="2" customFormat="1">
      <c r="A97" s="41"/>
      <c r="B97" s="42"/>
      <c r="C97" s="43"/>
      <c r="D97" s="228" t="s">
        <v>147</v>
      </c>
      <c r="E97" s="43"/>
      <c r="F97" s="229" t="s">
        <v>148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147</v>
      </c>
      <c r="AU97" s="20" t="s">
        <v>79</v>
      </c>
    </row>
    <row r="98" s="13" customFormat="1">
      <c r="A98" s="13"/>
      <c r="B98" s="233"/>
      <c r="C98" s="234"/>
      <c r="D98" s="235" t="s">
        <v>149</v>
      </c>
      <c r="E98" s="236" t="s">
        <v>19</v>
      </c>
      <c r="F98" s="237" t="s">
        <v>625</v>
      </c>
      <c r="G98" s="234"/>
      <c r="H98" s="236" t="s">
        <v>19</v>
      </c>
      <c r="I98" s="238"/>
      <c r="J98" s="234"/>
      <c r="K98" s="234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149</v>
      </c>
      <c r="AU98" s="243" t="s">
        <v>79</v>
      </c>
      <c r="AV98" s="13" t="s">
        <v>77</v>
      </c>
      <c r="AW98" s="13" t="s">
        <v>32</v>
      </c>
      <c r="AX98" s="13" t="s">
        <v>70</v>
      </c>
      <c r="AY98" s="243" t="s">
        <v>138</v>
      </c>
    </row>
    <row r="99" s="14" customFormat="1">
      <c r="A99" s="14"/>
      <c r="B99" s="244"/>
      <c r="C99" s="245"/>
      <c r="D99" s="235" t="s">
        <v>149</v>
      </c>
      <c r="E99" s="246" t="s">
        <v>19</v>
      </c>
      <c r="F99" s="247" t="s">
        <v>626</v>
      </c>
      <c r="G99" s="245"/>
      <c r="H99" s="248">
        <v>48</v>
      </c>
      <c r="I99" s="249"/>
      <c r="J99" s="245"/>
      <c r="K99" s="245"/>
      <c r="L99" s="250"/>
      <c r="M99" s="251"/>
      <c r="N99" s="252"/>
      <c r="O99" s="252"/>
      <c r="P99" s="252"/>
      <c r="Q99" s="252"/>
      <c r="R99" s="252"/>
      <c r="S99" s="252"/>
      <c r="T99" s="25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4" t="s">
        <v>149</v>
      </c>
      <c r="AU99" s="254" t="s">
        <v>79</v>
      </c>
      <c r="AV99" s="14" t="s">
        <v>79</v>
      </c>
      <c r="AW99" s="14" t="s">
        <v>32</v>
      </c>
      <c r="AX99" s="14" t="s">
        <v>70</v>
      </c>
      <c r="AY99" s="254" t="s">
        <v>138</v>
      </c>
    </row>
    <row r="100" s="15" customFormat="1">
      <c r="A100" s="15"/>
      <c r="B100" s="255"/>
      <c r="C100" s="256"/>
      <c r="D100" s="235" t="s">
        <v>149</v>
      </c>
      <c r="E100" s="257" t="s">
        <v>19</v>
      </c>
      <c r="F100" s="258" t="s">
        <v>152</v>
      </c>
      <c r="G100" s="256"/>
      <c r="H100" s="259">
        <v>48</v>
      </c>
      <c r="I100" s="260"/>
      <c r="J100" s="256"/>
      <c r="K100" s="256"/>
      <c r="L100" s="261"/>
      <c r="M100" s="262"/>
      <c r="N100" s="263"/>
      <c r="O100" s="263"/>
      <c r="P100" s="263"/>
      <c r="Q100" s="263"/>
      <c r="R100" s="263"/>
      <c r="S100" s="263"/>
      <c r="T100" s="264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5" t="s">
        <v>149</v>
      </c>
      <c r="AU100" s="265" t="s">
        <v>79</v>
      </c>
      <c r="AV100" s="15" t="s">
        <v>145</v>
      </c>
      <c r="AW100" s="15" t="s">
        <v>32</v>
      </c>
      <c r="AX100" s="15" t="s">
        <v>77</v>
      </c>
      <c r="AY100" s="265" t="s">
        <v>138</v>
      </c>
    </row>
    <row r="101" s="2" customFormat="1" ht="49.05" customHeight="1">
      <c r="A101" s="41"/>
      <c r="B101" s="42"/>
      <c r="C101" s="215" t="s">
        <v>79</v>
      </c>
      <c r="D101" s="215" t="s">
        <v>140</v>
      </c>
      <c r="E101" s="216" t="s">
        <v>423</v>
      </c>
      <c r="F101" s="217" t="s">
        <v>424</v>
      </c>
      <c r="G101" s="218" t="s">
        <v>143</v>
      </c>
      <c r="H101" s="219">
        <v>16</v>
      </c>
      <c r="I101" s="220"/>
      <c r="J101" s="221">
        <f>ROUND(I101*H101,2)</f>
        <v>0</v>
      </c>
      <c r="K101" s="217" t="s">
        <v>144</v>
      </c>
      <c r="L101" s="47"/>
      <c r="M101" s="222" t="s">
        <v>19</v>
      </c>
      <c r="N101" s="223" t="s">
        <v>41</v>
      </c>
      <c r="O101" s="87"/>
      <c r="P101" s="224">
        <f>O101*H101</f>
        <v>0</v>
      </c>
      <c r="Q101" s="224">
        <v>0.036900000000000002</v>
      </c>
      <c r="R101" s="224">
        <f>Q101*H101</f>
        <v>0.59040000000000004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145</v>
      </c>
      <c r="AT101" s="226" t="s">
        <v>140</v>
      </c>
      <c r="AU101" s="226" t="s">
        <v>79</v>
      </c>
      <c r="AY101" s="20" t="s">
        <v>138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77</v>
      </c>
      <c r="BK101" s="227">
        <f>ROUND(I101*H101,2)</f>
        <v>0</v>
      </c>
      <c r="BL101" s="20" t="s">
        <v>145</v>
      </c>
      <c r="BM101" s="226" t="s">
        <v>627</v>
      </c>
    </row>
    <row r="102" s="2" customFormat="1">
      <c r="A102" s="41"/>
      <c r="B102" s="42"/>
      <c r="C102" s="43"/>
      <c r="D102" s="228" t="s">
        <v>147</v>
      </c>
      <c r="E102" s="43"/>
      <c r="F102" s="229" t="s">
        <v>426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147</v>
      </c>
      <c r="AU102" s="20" t="s">
        <v>79</v>
      </c>
    </row>
    <row r="103" s="13" customFormat="1">
      <c r="A103" s="13"/>
      <c r="B103" s="233"/>
      <c r="C103" s="234"/>
      <c r="D103" s="235" t="s">
        <v>149</v>
      </c>
      <c r="E103" s="236" t="s">
        <v>19</v>
      </c>
      <c r="F103" s="237" t="s">
        <v>625</v>
      </c>
      <c r="G103" s="234"/>
      <c r="H103" s="236" t="s">
        <v>19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149</v>
      </c>
      <c r="AU103" s="243" t="s">
        <v>79</v>
      </c>
      <c r="AV103" s="13" t="s">
        <v>77</v>
      </c>
      <c r="AW103" s="13" t="s">
        <v>32</v>
      </c>
      <c r="AX103" s="13" t="s">
        <v>70</v>
      </c>
      <c r="AY103" s="243" t="s">
        <v>138</v>
      </c>
    </row>
    <row r="104" s="14" customFormat="1">
      <c r="A104" s="14"/>
      <c r="B104" s="244"/>
      <c r="C104" s="245"/>
      <c r="D104" s="235" t="s">
        <v>149</v>
      </c>
      <c r="E104" s="246" t="s">
        <v>19</v>
      </c>
      <c r="F104" s="247" t="s">
        <v>628</v>
      </c>
      <c r="G104" s="245"/>
      <c r="H104" s="248">
        <v>16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149</v>
      </c>
      <c r="AU104" s="254" t="s">
        <v>79</v>
      </c>
      <c r="AV104" s="14" t="s">
        <v>79</v>
      </c>
      <c r="AW104" s="14" t="s">
        <v>32</v>
      </c>
      <c r="AX104" s="14" t="s">
        <v>70</v>
      </c>
      <c r="AY104" s="254" t="s">
        <v>138</v>
      </c>
    </row>
    <row r="105" s="15" customFormat="1">
      <c r="A105" s="15"/>
      <c r="B105" s="255"/>
      <c r="C105" s="256"/>
      <c r="D105" s="235" t="s">
        <v>149</v>
      </c>
      <c r="E105" s="257" t="s">
        <v>19</v>
      </c>
      <c r="F105" s="258" t="s">
        <v>152</v>
      </c>
      <c r="G105" s="256"/>
      <c r="H105" s="259">
        <v>16</v>
      </c>
      <c r="I105" s="260"/>
      <c r="J105" s="256"/>
      <c r="K105" s="256"/>
      <c r="L105" s="261"/>
      <c r="M105" s="262"/>
      <c r="N105" s="263"/>
      <c r="O105" s="263"/>
      <c r="P105" s="263"/>
      <c r="Q105" s="263"/>
      <c r="R105" s="263"/>
      <c r="S105" s="263"/>
      <c r="T105" s="264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5" t="s">
        <v>149</v>
      </c>
      <c r="AU105" s="265" t="s">
        <v>79</v>
      </c>
      <c r="AV105" s="15" t="s">
        <v>145</v>
      </c>
      <c r="AW105" s="15" t="s">
        <v>32</v>
      </c>
      <c r="AX105" s="15" t="s">
        <v>77</v>
      </c>
      <c r="AY105" s="265" t="s">
        <v>138</v>
      </c>
    </row>
    <row r="106" s="2" customFormat="1" ht="24.15" customHeight="1">
      <c r="A106" s="41"/>
      <c r="B106" s="42"/>
      <c r="C106" s="215" t="s">
        <v>161</v>
      </c>
      <c r="D106" s="215" t="s">
        <v>140</v>
      </c>
      <c r="E106" s="216" t="s">
        <v>153</v>
      </c>
      <c r="F106" s="217" t="s">
        <v>154</v>
      </c>
      <c r="G106" s="218" t="s">
        <v>155</v>
      </c>
      <c r="H106" s="219">
        <v>273.03500000000003</v>
      </c>
      <c r="I106" s="220"/>
      <c r="J106" s="221">
        <f>ROUND(I106*H106,2)</f>
        <v>0</v>
      </c>
      <c r="K106" s="217" t="s">
        <v>144</v>
      </c>
      <c r="L106" s="47"/>
      <c r="M106" s="222" t="s">
        <v>19</v>
      </c>
      <c r="N106" s="223" t="s">
        <v>41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145</v>
      </c>
      <c r="AT106" s="226" t="s">
        <v>140</v>
      </c>
      <c r="AU106" s="226" t="s">
        <v>79</v>
      </c>
      <c r="AY106" s="20" t="s">
        <v>138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77</v>
      </c>
      <c r="BK106" s="227">
        <f>ROUND(I106*H106,2)</f>
        <v>0</v>
      </c>
      <c r="BL106" s="20" t="s">
        <v>145</v>
      </c>
      <c r="BM106" s="226" t="s">
        <v>629</v>
      </c>
    </row>
    <row r="107" s="2" customFormat="1">
      <c r="A107" s="41"/>
      <c r="B107" s="42"/>
      <c r="C107" s="43"/>
      <c r="D107" s="228" t="s">
        <v>147</v>
      </c>
      <c r="E107" s="43"/>
      <c r="F107" s="229" t="s">
        <v>157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147</v>
      </c>
      <c r="AU107" s="20" t="s">
        <v>79</v>
      </c>
    </row>
    <row r="108" s="14" customFormat="1">
      <c r="A108" s="14"/>
      <c r="B108" s="244"/>
      <c r="C108" s="245"/>
      <c r="D108" s="235" t="s">
        <v>149</v>
      </c>
      <c r="E108" s="246" t="s">
        <v>19</v>
      </c>
      <c r="F108" s="247" t="s">
        <v>630</v>
      </c>
      <c r="G108" s="245"/>
      <c r="H108" s="248">
        <v>260.86500000000001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149</v>
      </c>
      <c r="AU108" s="254" t="s">
        <v>79</v>
      </c>
      <c r="AV108" s="14" t="s">
        <v>79</v>
      </c>
      <c r="AW108" s="14" t="s">
        <v>32</v>
      </c>
      <c r="AX108" s="14" t="s">
        <v>70</v>
      </c>
      <c r="AY108" s="254" t="s">
        <v>138</v>
      </c>
    </row>
    <row r="109" s="14" customFormat="1">
      <c r="A109" s="14"/>
      <c r="B109" s="244"/>
      <c r="C109" s="245"/>
      <c r="D109" s="235" t="s">
        <v>149</v>
      </c>
      <c r="E109" s="246" t="s">
        <v>19</v>
      </c>
      <c r="F109" s="247" t="s">
        <v>631</v>
      </c>
      <c r="G109" s="245"/>
      <c r="H109" s="248">
        <v>47.25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149</v>
      </c>
      <c r="AU109" s="254" t="s">
        <v>79</v>
      </c>
      <c r="AV109" s="14" t="s">
        <v>79</v>
      </c>
      <c r="AW109" s="14" t="s">
        <v>32</v>
      </c>
      <c r="AX109" s="14" t="s">
        <v>70</v>
      </c>
      <c r="AY109" s="254" t="s">
        <v>138</v>
      </c>
    </row>
    <row r="110" s="14" customFormat="1">
      <c r="A110" s="14"/>
      <c r="B110" s="244"/>
      <c r="C110" s="245"/>
      <c r="D110" s="235" t="s">
        <v>149</v>
      </c>
      <c r="E110" s="246" t="s">
        <v>19</v>
      </c>
      <c r="F110" s="247" t="s">
        <v>632</v>
      </c>
      <c r="G110" s="245"/>
      <c r="H110" s="248">
        <v>20</v>
      </c>
      <c r="I110" s="249"/>
      <c r="J110" s="245"/>
      <c r="K110" s="245"/>
      <c r="L110" s="250"/>
      <c r="M110" s="251"/>
      <c r="N110" s="252"/>
      <c r="O110" s="252"/>
      <c r="P110" s="252"/>
      <c r="Q110" s="252"/>
      <c r="R110" s="252"/>
      <c r="S110" s="252"/>
      <c r="T110" s="25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4" t="s">
        <v>149</v>
      </c>
      <c r="AU110" s="254" t="s">
        <v>79</v>
      </c>
      <c r="AV110" s="14" t="s">
        <v>79</v>
      </c>
      <c r="AW110" s="14" t="s">
        <v>32</v>
      </c>
      <c r="AX110" s="14" t="s">
        <v>70</v>
      </c>
      <c r="AY110" s="254" t="s">
        <v>138</v>
      </c>
    </row>
    <row r="111" s="16" customFormat="1">
      <c r="A111" s="16"/>
      <c r="B111" s="266"/>
      <c r="C111" s="267"/>
      <c r="D111" s="235" t="s">
        <v>149</v>
      </c>
      <c r="E111" s="268" t="s">
        <v>19</v>
      </c>
      <c r="F111" s="269" t="s">
        <v>160</v>
      </c>
      <c r="G111" s="267"/>
      <c r="H111" s="270">
        <v>328.11500000000001</v>
      </c>
      <c r="I111" s="271"/>
      <c r="J111" s="267"/>
      <c r="K111" s="267"/>
      <c r="L111" s="272"/>
      <c r="M111" s="273"/>
      <c r="N111" s="274"/>
      <c r="O111" s="274"/>
      <c r="P111" s="274"/>
      <c r="Q111" s="274"/>
      <c r="R111" s="274"/>
      <c r="S111" s="274"/>
      <c r="T111" s="275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T111" s="276" t="s">
        <v>149</v>
      </c>
      <c r="AU111" s="276" t="s">
        <v>79</v>
      </c>
      <c r="AV111" s="16" t="s">
        <v>161</v>
      </c>
      <c r="AW111" s="16" t="s">
        <v>32</v>
      </c>
      <c r="AX111" s="16" t="s">
        <v>70</v>
      </c>
      <c r="AY111" s="276" t="s">
        <v>138</v>
      </c>
    </row>
    <row r="112" s="13" customFormat="1">
      <c r="A112" s="13"/>
      <c r="B112" s="233"/>
      <c r="C112" s="234"/>
      <c r="D112" s="235" t="s">
        <v>149</v>
      </c>
      <c r="E112" s="236" t="s">
        <v>19</v>
      </c>
      <c r="F112" s="237" t="s">
        <v>162</v>
      </c>
      <c r="G112" s="234"/>
      <c r="H112" s="236" t="s">
        <v>19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149</v>
      </c>
      <c r="AU112" s="243" t="s">
        <v>79</v>
      </c>
      <c r="AV112" s="13" t="s">
        <v>77</v>
      </c>
      <c r="AW112" s="13" t="s">
        <v>32</v>
      </c>
      <c r="AX112" s="13" t="s">
        <v>70</v>
      </c>
      <c r="AY112" s="243" t="s">
        <v>138</v>
      </c>
    </row>
    <row r="113" s="14" customFormat="1">
      <c r="A113" s="14"/>
      <c r="B113" s="244"/>
      <c r="C113" s="245"/>
      <c r="D113" s="235" t="s">
        <v>149</v>
      </c>
      <c r="E113" s="246" t="s">
        <v>19</v>
      </c>
      <c r="F113" s="247" t="s">
        <v>633</v>
      </c>
      <c r="G113" s="245"/>
      <c r="H113" s="248">
        <v>-44.880000000000003</v>
      </c>
      <c r="I113" s="249"/>
      <c r="J113" s="245"/>
      <c r="K113" s="245"/>
      <c r="L113" s="250"/>
      <c r="M113" s="251"/>
      <c r="N113" s="252"/>
      <c r="O113" s="252"/>
      <c r="P113" s="252"/>
      <c r="Q113" s="252"/>
      <c r="R113" s="252"/>
      <c r="S113" s="252"/>
      <c r="T113" s="25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4" t="s">
        <v>149</v>
      </c>
      <c r="AU113" s="254" t="s">
        <v>79</v>
      </c>
      <c r="AV113" s="14" t="s">
        <v>79</v>
      </c>
      <c r="AW113" s="14" t="s">
        <v>32</v>
      </c>
      <c r="AX113" s="14" t="s">
        <v>70</v>
      </c>
      <c r="AY113" s="254" t="s">
        <v>138</v>
      </c>
    </row>
    <row r="114" s="14" customFormat="1">
      <c r="A114" s="14"/>
      <c r="B114" s="244"/>
      <c r="C114" s="245"/>
      <c r="D114" s="235" t="s">
        <v>149</v>
      </c>
      <c r="E114" s="246" t="s">
        <v>19</v>
      </c>
      <c r="F114" s="247" t="s">
        <v>634</v>
      </c>
      <c r="G114" s="245"/>
      <c r="H114" s="248">
        <v>-7</v>
      </c>
      <c r="I114" s="249"/>
      <c r="J114" s="245"/>
      <c r="K114" s="245"/>
      <c r="L114" s="250"/>
      <c r="M114" s="251"/>
      <c r="N114" s="252"/>
      <c r="O114" s="252"/>
      <c r="P114" s="252"/>
      <c r="Q114" s="252"/>
      <c r="R114" s="252"/>
      <c r="S114" s="252"/>
      <c r="T114" s="25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4" t="s">
        <v>149</v>
      </c>
      <c r="AU114" s="254" t="s">
        <v>79</v>
      </c>
      <c r="AV114" s="14" t="s">
        <v>79</v>
      </c>
      <c r="AW114" s="14" t="s">
        <v>32</v>
      </c>
      <c r="AX114" s="14" t="s">
        <v>70</v>
      </c>
      <c r="AY114" s="254" t="s">
        <v>138</v>
      </c>
    </row>
    <row r="115" s="14" customFormat="1">
      <c r="A115" s="14"/>
      <c r="B115" s="244"/>
      <c r="C115" s="245"/>
      <c r="D115" s="235" t="s">
        <v>149</v>
      </c>
      <c r="E115" s="246" t="s">
        <v>19</v>
      </c>
      <c r="F115" s="247" t="s">
        <v>635</v>
      </c>
      <c r="G115" s="245"/>
      <c r="H115" s="248">
        <v>-3.2000000000000002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149</v>
      </c>
      <c r="AU115" s="254" t="s">
        <v>79</v>
      </c>
      <c r="AV115" s="14" t="s">
        <v>79</v>
      </c>
      <c r="AW115" s="14" t="s">
        <v>32</v>
      </c>
      <c r="AX115" s="14" t="s">
        <v>70</v>
      </c>
      <c r="AY115" s="254" t="s">
        <v>138</v>
      </c>
    </row>
    <row r="116" s="16" customFormat="1">
      <c r="A116" s="16"/>
      <c r="B116" s="266"/>
      <c r="C116" s="267"/>
      <c r="D116" s="235" t="s">
        <v>149</v>
      </c>
      <c r="E116" s="268" t="s">
        <v>19</v>
      </c>
      <c r="F116" s="269" t="s">
        <v>160</v>
      </c>
      <c r="G116" s="267"/>
      <c r="H116" s="270">
        <v>-55.080000000000005</v>
      </c>
      <c r="I116" s="271"/>
      <c r="J116" s="267"/>
      <c r="K116" s="267"/>
      <c r="L116" s="272"/>
      <c r="M116" s="273"/>
      <c r="N116" s="274"/>
      <c r="O116" s="274"/>
      <c r="P116" s="274"/>
      <c r="Q116" s="274"/>
      <c r="R116" s="274"/>
      <c r="S116" s="274"/>
      <c r="T116" s="275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T116" s="276" t="s">
        <v>149</v>
      </c>
      <c r="AU116" s="276" t="s">
        <v>79</v>
      </c>
      <c r="AV116" s="16" t="s">
        <v>161</v>
      </c>
      <c r="AW116" s="16" t="s">
        <v>32</v>
      </c>
      <c r="AX116" s="16" t="s">
        <v>70</v>
      </c>
      <c r="AY116" s="276" t="s">
        <v>138</v>
      </c>
    </row>
    <row r="117" s="15" customFormat="1">
      <c r="A117" s="15"/>
      <c r="B117" s="255"/>
      <c r="C117" s="256"/>
      <c r="D117" s="235" t="s">
        <v>149</v>
      </c>
      <c r="E117" s="257" t="s">
        <v>19</v>
      </c>
      <c r="F117" s="258" t="s">
        <v>152</v>
      </c>
      <c r="G117" s="256"/>
      <c r="H117" s="259">
        <v>273.03500000000003</v>
      </c>
      <c r="I117" s="260"/>
      <c r="J117" s="256"/>
      <c r="K117" s="256"/>
      <c r="L117" s="261"/>
      <c r="M117" s="262"/>
      <c r="N117" s="263"/>
      <c r="O117" s="263"/>
      <c r="P117" s="263"/>
      <c r="Q117" s="263"/>
      <c r="R117" s="263"/>
      <c r="S117" s="263"/>
      <c r="T117" s="264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5" t="s">
        <v>149</v>
      </c>
      <c r="AU117" s="265" t="s">
        <v>79</v>
      </c>
      <c r="AV117" s="15" t="s">
        <v>145</v>
      </c>
      <c r="AW117" s="15" t="s">
        <v>32</v>
      </c>
      <c r="AX117" s="15" t="s">
        <v>77</v>
      </c>
      <c r="AY117" s="265" t="s">
        <v>138</v>
      </c>
    </row>
    <row r="118" s="2" customFormat="1" ht="24.15" customHeight="1">
      <c r="A118" s="41"/>
      <c r="B118" s="42"/>
      <c r="C118" s="215" t="s">
        <v>145</v>
      </c>
      <c r="D118" s="215" t="s">
        <v>140</v>
      </c>
      <c r="E118" s="216" t="s">
        <v>166</v>
      </c>
      <c r="F118" s="217" t="s">
        <v>167</v>
      </c>
      <c r="G118" s="218" t="s">
        <v>155</v>
      </c>
      <c r="H118" s="219">
        <v>24</v>
      </c>
      <c r="I118" s="220"/>
      <c r="J118" s="221">
        <f>ROUND(I118*H118,2)</f>
        <v>0</v>
      </c>
      <c r="K118" s="217" t="s">
        <v>144</v>
      </c>
      <c r="L118" s="47"/>
      <c r="M118" s="222" t="s">
        <v>19</v>
      </c>
      <c r="N118" s="223" t="s">
        <v>41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145</v>
      </c>
      <c r="AT118" s="226" t="s">
        <v>140</v>
      </c>
      <c r="AU118" s="226" t="s">
        <v>79</v>
      </c>
      <c r="AY118" s="20" t="s">
        <v>138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77</v>
      </c>
      <c r="BK118" s="227">
        <f>ROUND(I118*H118,2)</f>
        <v>0</v>
      </c>
      <c r="BL118" s="20" t="s">
        <v>145</v>
      </c>
      <c r="BM118" s="226" t="s">
        <v>636</v>
      </c>
    </row>
    <row r="119" s="2" customFormat="1">
      <c r="A119" s="41"/>
      <c r="B119" s="42"/>
      <c r="C119" s="43"/>
      <c r="D119" s="228" t="s">
        <v>147</v>
      </c>
      <c r="E119" s="43"/>
      <c r="F119" s="229" t="s">
        <v>169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147</v>
      </c>
      <c r="AU119" s="20" t="s">
        <v>79</v>
      </c>
    </row>
    <row r="120" s="13" customFormat="1">
      <c r="A120" s="13"/>
      <c r="B120" s="233"/>
      <c r="C120" s="234"/>
      <c r="D120" s="235" t="s">
        <v>149</v>
      </c>
      <c r="E120" s="236" t="s">
        <v>19</v>
      </c>
      <c r="F120" s="237" t="s">
        <v>170</v>
      </c>
      <c r="G120" s="234"/>
      <c r="H120" s="236" t="s">
        <v>19</v>
      </c>
      <c r="I120" s="238"/>
      <c r="J120" s="234"/>
      <c r="K120" s="234"/>
      <c r="L120" s="239"/>
      <c r="M120" s="240"/>
      <c r="N120" s="241"/>
      <c r="O120" s="241"/>
      <c r="P120" s="241"/>
      <c r="Q120" s="241"/>
      <c r="R120" s="241"/>
      <c r="S120" s="241"/>
      <c r="T120" s="24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3" t="s">
        <v>149</v>
      </c>
      <c r="AU120" s="243" t="s">
        <v>79</v>
      </c>
      <c r="AV120" s="13" t="s">
        <v>77</v>
      </c>
      <c r="AW120" s="13" t="s">
        <v>32</v>
      </c>
      <c r="AX120" s="13" t="s">
        <v>70</v>
      </c>
      <c r="AY120" s="243" t="s">
        <v>138</v>
      </c>
    </row>
    <row r="121" s="13" customFormat="1">
      <c r="A121" s="13"/>
      <c r="B121" s="233"/>
      <c r="C121" s="234"/>
      <c r="D121" s="235" t="s">
        <v>149</v>
      </c>
      <c r="E121" s="236" t="s">
        <v>19</v>
      </c>
      <c r="F121" s="237" t="s">
        <v>625</v>
      </c>
      <c r="G121" s="234"/>
      <c r="H121" s="236" t="s">
        <v>19</v>
      </c>
      <c r="I121" s="238"/>
      <c r="J121" s="234"/>
      <c r="K121" s="234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149</v>
      </c>
      <c r="AU121" s="243" t="s">
        <v>79</v>
      </c>
      <c r="AV121" s="13" t="s">
        <v>77</v>
      </c>
      <c r="AW121" s="13" t="s">
        <v>32</v>
      </c>
      <c r="AX121" s="13" t="s">
        <v>70</v>
      </c>
      <c r="AY121" s="243" t="s">
        <v>138</v>
      </c>
    </row>
    <row r="122" s="14" customFormat="1">
      <c r="A122" s="14"/>
      <c r="B122" s="244"/>
      <c r="C122" s="245"/>
      <c r="D122" s="235" t="s">
        <v>149</v>
      </c>
      <c r="E122" s="246" t="s">
        <v>19</v>
      </c>
      <c r="F122" s="247" t="s">
        <v>637</v>
      </c>
      <c r="G122" s="245"/>
      <c r="H122" s="248">
        <v>18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149</v>
      </c>
      <c r="AU122" s="254" t="s">
        <v>79</v>
      </c>
      <c r="AV122" s="14" t="s">
        <v>79</v>
      </c>
      <c r="AW122" s="14" t="s">
        <v>32</v>
      </c>
      <c r="AX122" s="14" t="s">
        <v>70</v>
      </c>
      <c r="AY122" s="254" t="s">
        <v>138</v>
      </c>
    </row>
    <row r="123" s="14" customFormat="1">
      <c r="A123" s="14"/>
      <c r="B123" s="244"/>
      <c r="C123" s="245"/>
      <c r="D123" s="235" t="s">
        <v>149</v>
      </c>
      <c r="E123" s="246" t="s">
        <v>19</v>
      </c>
      <c r="F123" s="247" t="s">
        <v>638</v>
      </c>
      <c r="G123" s="245"/>
      <c r="H123" s="248">
        <v>6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149</v>
      </c>
      <c r="AU123" s="254" t="s">
        <v>79</v>
      </c>
      <c r="AV123" s="14" t="s">
        <v>79</v>
      </c>
      <c r="AW123" s="14" t="s">
        <v>32</v>
      </c>
      <c r="AX123" s="14" t="s">
        <v>70</v>
      </c>
      <c r="AY123" s="254" t="s">
        <v>138</v>
      </c>
    </row>
    <row r="124" s="15" customFormat="1">
      <c r="A124" s="15"/>
      <c r="B124" s="255"/>
      <c r="C124" s="256"/>
      <c r="D124" s="235" t="s">
        <v>149</v>
      </c>
      <c r="E124" s="257" t="s">
        <v>19</v>
      </c>
      <c r="F124" s="258" t="s">
        <v>152</v>
      </c>
      <c r="G124" s="256"/>
      <c r="H124" s="259">
        <v>24</v>
      </c>
      <c r="I124" s="260"/>
      <c r="J124" s="256"/>
      <c r="K124" s="256"/>
      <c r="L124" s="261"/>
      <c r="M124" s="262"/>
      <c r="N124" s="263"/>
      <c r="O124" s="263"/>
      <c r="P124" s="263"/>
      <c r="Q124" s="263"/>
      <c r="R124" s="263"/>
      <c r="S124" s="263"/>
      <c r="T124" s="264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5" t="s">
        <v>149</v>
      </c>
      <c r="AU124" s="265" t="s">
        <v>79</v>
      </c>
      <c r="AV124" s="15" t="s">
        <v>145</v>
      </c>
      <c r="AW124" s="15" t="s">
        <v>32</v>
      </c>
      <c r="AX124" s="15" t="s">
        <v>77</v>
      </c>
      <c r="AY124" s="265" t="s">
        <v>138</v>
      </c>
    </row>
    <row r="125" s="2" customFormat="1" ht="24.15" customHeight="1">
      <c r="A125" s="41"/>
      <c r="B125" s="42"/>
      <c r="C125" s="215" t="s">
        <v>178</v>
      </c>
      <c r="D125" s="215" t="s">
        <v>140</v>
      </c>
      <c r="E125" s="216" t="s">
        <v>439</v>
      </c>
      <c r="F125" s="217" t="s">
        <v>440</v>
      </c>
      <c r="G125" s="218" t="s">
        <v>174</v>
      </c>
      <c r="H125" s="219">
        <v>454.77499999999998</v>
      </c>
      <c r="I125" s="220"/>
      <c r="J125" s="221">
        <f>ROUND(I125*H125,2)</f>
        <v>0</v>
      </c>
      <c r="K125" s="217" t="s">
        <v>144</v>
      </c>
      <c r="L125" s="47"/>
      <c r="M125" s="222" t="s">
        <v>19</v>
      </c>
      <c r="N125" s="223" t="s">
        <v>41</v>
      </c>
      <c r="O125" s="87"/>
      <c r="P125" s="224">
        <f>O125*H125</f>
        <v>0</v>
      </c>
      <c r="Q125" s="224">
        <v>0.00058</v>
      </c>
      <c r="R125" s="224">
        <f>Q125*H125</f>
        <v>0.26376949999999999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145</v>
      </c>
      <c r="AT125" s="226" t="s">
        <v>140</v>
      </c>
      <c r="AU125" s="226" t="s">
        <v>79</v>
      </c>
      <c r="AY125" s="20" t="s">
        <v>138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77</v>
      </c>
      <c r="BK125" s="227">
        <f>ROUND(I125*H125,2)</f>
        <v>0</v>
      </c>
      <c r="BL125" s="20" t="s">
        <v>145</v>
      </c>
      <c r="BM125" s="226" t="s">
        <v>639</v>
      </c>
    </row>
    <row r="126" s="2" customFormat="1">
      <c r="A126" s="41"/>
      <c r="B126" s="42"/>
      <c r="C126" s="43"/>
      <c r="D126" s="228" t="s">
        <v>147</v>
      </c>
      <c r="E126" s="43"/>
      <c r="F126" s="229" t="s">
        <v>442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147</v>
      </c>
      <c r="AU126" s="20" t="s">
        <v>79</v>
      </c>
    </row>
    <row r="127" s="14" customFormat="1">
      <c r="A127" s="14"/>
      <c r="B127" s="244"/>
      <c r="C127" s="245"/>
      <c r="D127" s="235" t="s">
        <v>149</v>
      </c>
      <c r="E127" s="246" t="s">
        <v>19</v>
      </c>
      <c r="F127" s="247" t="s">
        <v>640</v>
      </c>
      <c r="G127" s="245"/>
      <c r="H127" s="248">
        <v>434.77499999999998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149</v>
      </c>
      <c r="AU127" s="254" t="s">
        <v>79</v>
      </c>
      <c r="AV127" s="14" t="s">
        <v>79</v>
      </c>
      <c r="AW127" s="14" t="s">
        <v>32</v>
      </c>
      <c r="AX127" s="14" t="s">
        <v>70</v>
      </c>
      <c r="AY127" s="254" t="s">
        <v>138</v>
      </c>
    </row>
    <row r="128" s="14" customFormat="1">
      <c r="A128" s="14"/>
      <c r="B128" s="244"/>
      <c r="C128" s="245"/>
      <c r="D128" s="235" t="s">
        <v>149</v>
      </c>
      <c r="E128" s="246" t="s">
        <v>19</v>
      </c>
      <c r="F128" s="247" t="s">
        <v>632</v>
      </c>
      <c r="G128" s="245"/>
      <c r="H128" s="248">
        <v>20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149</v>
      </c>
      <c r="AU128" s="254" t="s">
        <v>79</v>
      </c>
      <c r="AV128" s="14" t="s">
        <v>79</v>
      </c>
      <c r="AW128" s="14" t="s">
        <v>32</v>
      </c>
      <c r="AX128" s="14" t="s">
        <v>70</v>
      </c>
      <c r="AY128" s="254" t="s">
        <v>138</v>
      </c>
    </row>
    <row r="129" s="15" customFormat="1">
      <c r="A129" s="15"/>
      <c r="B129" s="255"/>
      <c r="C129" s="256"/>
      <c r="D129" s="235" t="s">
        <v>149</v>
      </c>
      <c r="E129" s="257" t="s">
        <v>19</v>
      </c>
      <c r="F129" s="258" t="s">
        <v>152</v>
      </c>
      <c r="G129" s="256"/>
      <c r="H129" s="259">
        <v>454.77499999999998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5" t="s">
        <v>149</v>
      </c>
      <c r="AU129" s="265" t="s">
        <v>79</v>
      </c>
      <c r="AV129" s="15" t="s">
        <v>145</v>
      </c>
      <c r="AW129" s="15" t="s">
        <v>32</v>
      </c>
      <c r="AX129" s="15" t="s">
        <v>77</v>
      </c>
      <c r="AY129" s="265" t="s">
        <v>138</v>
      </c>
    </row>
    <row r="130" s="2" customFormat="1" ht="24.15" customHeight="1">
      <c r="A130" s="41"/>
      <c r="B130" s="42"/>
      <c r="C130" s="215" t="s">
        <v>183</v>
      </c>
      <c r="D130" s="215" t="s">
        <v>140</v>
      </c>
      <c r="E130" s="216" t="s">
        <v>172</v>
      </c>
      <c r="F130" s="217" t="s">
        <v>173</v>
      </c>
      <c r="G130" s="218" t="s">
        <v>174</v>
      </c>
      <c r="H130" s="219">
        <v>67.5</v>
      </c>
      <c r="I130" s="220"/>
      <c r="J130" s="221">
        <f>ROUND(I130*H130,2)</f>
        <v>0</v>
      </c>
      <c r="K130" s="217" t="s">
        <v>144</v>
      </c>
      <c r="L130" s="47"/>
      <c r="M130" s="222" t="s">
        <v>19</v>
      </c>
      <c r="N130" s="223" t="s">
        <v>41</v>
      </c>
      <c r="O130" s="87"/>
      <c r="P130" s="224">
        <f>O130*H130</f>
        <v>0</v>
      </c>
      <c r="Q130" s="224">
        <v>0.00059000000000000003</v>
      </c>
      <c r="R130" s="224">
        <f>Q130*H130</f>
        <v>0.039824999999999999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145</v>
      </c>
      <c r="AT130" s="226" t="s">
        <v>140</v>
      </c>
      <c r="AU130" s="226" t="s">
        <v>79</v>
      </c>
      <c r="AY130" s="20" t="s">
        <v>138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77</v>
      </c>
      <c r="BK130" s="227">
        <f>ROUND(I130*H130,2)</f>
        <v>0</v>
      </c>
      <c r="BL130" s="20" t="s">
        <v>145</v>
      </c>
      <c r="BM130" s="226" t="s">
        <v>641</v>
      </c>
    </row>
    <row r="131" s="2" customFormat="1">
      <c r="A131" s="41"/>
      <c r="B131" s="42"/>
      <c r="C131" s="43"/>
      <c r="D131" s="228" t="s">
        <v>147</v>
      </c>
      <c r="E131" s="43"/>
      <c r="F131" s="229" t="s">
        <v>176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147</v>
      </c>
      <c r="AU131" s="20" t="s">
        <v>79</v>
      </c>
    </row>
    <row r="132" s="14" customFormat="1">
      <c r="A132" s="14"/>
      <c r="B132" s="244"/>
      <c r="C132" s="245"/>
      <c r="D132" s="235" t="s">
        <v>149</v>
      </c>
      <c r="E132" s="246" t="s">
        <v>19</v>
      </c>
      <c r="F132" s="247" t="s">
        <v>642</v>
      </c>
      <c r="G132" s="245"/>
      <c r="H132" s="248">
        <v>67.5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149</v>
      </c>
      <c r="AU132" s="254" t="s">
        <v>79</v>
      </c>
      <c r="AV132" s="14" t="s">
        <v>79</v>
      </c>
      <c r="AW132" s="14" t="s">
        <v>32</v>
      </c>
      <c r="AX132" s="14" t="s">
        <v>70</v>
      </c>
      <c r="AY132" s="254" t="s">
        <v>138</v>
      </c>
    </row>
    <row r="133" s="15" customFormat="1">
      <c r="A133" s="15"/>
      <c r="B133" s="255"/>
      <c r="C133" s="256"/>
      <c r="D133" s="235" t="s">
        <v>149</v>
      </c>
      <c r="E133" s="257" t="s">
        <v>19</v>
      </c>
      <c r="F133" s="258" t="s">
        <v>152</v>
      </c>
      <c r="G133" s="256"/>
      <c r="H133" s="259">
        <v>67.5</v>
      </c>
      <c r="I133" s="260"/>
      <c r="J133" s="256"/>
      <c r="K133" s="256"/>
      <c r="L133" s="261"/>
      <c r="M133" s="262"/>
      <c r="N133" s="263"/>
      <c r="O133" s="263"/>
      <c r="P133" s="263"/>
      <c r="Q133" s="263"/>
      <c r="R133" s="263"/>
      <c r="S133" s="263"/>
      <c r="T133" s="264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5" t="s">
        <v>149</v>
      </c>
      <c r="AU133" s="265" t="s">
        <v>79</v>
      </c>
      <c r="AV133" s="15" t="s">
        <v>145</v>
      </c>
      <c r="AW133" s="15" t="s">
        <v>32</v>
      </c>
      <c r="AX133" s="15" t="s">
        <v>77</v>
      </c>
      <c r="AY133" s="265" t="s">
        <v>138</v>
      </c>
    </row>
    <row r="134" s="2" customFormat="1" ht="24.15" customHeight="1">
      <c r="A134" s="41"/>
      <c r="B134" s="42"/>
      <c r="C134" s="215" t="s">
        <v>191</v>
      </c>
      <c r="D134" s="215" t="s">
        <v>140</v>
      </c>
      <c r="E134" s="216" t="s">
        <v>448</v>
      </c>
      <c r="F134" s="217" t="s">
        <v>449</v>
      </c>
      <c r="G134" s="218" t="s">
        <v>174</v>
      </c>
      <c r="H134" s="219">
        <v>454.77499999999998</v>
      </c>
      <c r="I134" s="220"/>
      <c r="J134" s="221">
        <f>ROUND(I134*H134,2)</f>
        <v>0</v>
      </c>
      <c r="K134" s="217" t="s">
        <v>144</v>
      </c>
      <c r="L134" s="47"/>
      <c r="M134" s="222" t="s">
        <v>19</v>
      </c>
      <c r="N134" s="223" t="s">
        <v>41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145</v>
      </c>
      <c r="AT134" s="226" t="s">
        <v>140</v>
      </c>
      <c r="AU134" s="226" t="s">
        <v>79</v>
      </c>
      <c r="AY134" s="20" t="s">
        <v>138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77</v>
      </c>
      <c r="BK134" s="227">
        <f>ROUND(I134*H134,2)</f>
        <v>0</v>
      </c>
      <c r="BL134" s="20" t="s">
        <v>145</v>
      </c>
      <c r="BM134" s="226" t="s">
        <v>643</v>
      </c>
    </row>
    <row r="135" s="2" customFormat="1">
      <c r="A135" s="41"/>
      <c r="B135" s="42"/>
      <c r="C135" s="43"/>
      <c r="D135" s="228" t="s">
        <v>147</v>
      </c>
      <c r="E135" s="43"/>
      <c r="F135" s="229" t="s">
        <v>451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147</v>
      </c>
      <c r="AU135" s="20" t="s">
        <v>79</v>
      </c>
    </row>
    <row r="136" s="2" customFormat="1" ht="24.15" customHeight="1">
      <c r="A136" s="41"/>
      <c r="B136" s="42"/>
      <c r="C136" s="215" t="s">
        <v>197</v>
      </c>
      <c r="D136" s="215" t="s">
        <v>140</v>
      </c>
      <c r="E136" s="216" t="s">
        <v>179</v>
      </c>
      <c r="F136" s="217" t="s">
        <v>180</v>
      </c>
      <c r="G136" s="218" t="s">
        <v>174</v>
      </c>
      <c r="H136" s="219">
        <v>67.5</v>
      </c>
      <c r="I136" s="220"/>
      <c r="J136" s="221">
        <f>ROUND(I136*H136,2)</f>
        <v>0</v>
      </c>
      <c r="K136" s="217" t="s">
        <v>144</v>
      </c>
      <c r="L136" s="47"/>
      <c r="M136" s="222" t="s">
        <v>19</v>
      </c>
      <c r="N136" s="223" t="s">
        <v>41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145</v>
      </c>
      <c r="AT136" s="226" t="s">
        <v>140</v>
      </c>
      <c r="AU136" s="226" t="s">
        <v>79</v>
      </c>
      <c r="AY136" s="20" t="s">
        <v>138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77</v>
      </c>
      <c r="BK136" s="227">
        <f>ROUND(I136*H136,2)</f>
        <v>0</v>
      </c>
      <c r="BL136" s="20" t="s">
        <v>145</v>
      </c>
      <c r="BM136" s="226" t="s">
        <v>644</v>
      </c>
    </row>
    <row r="137" s="2" customFormat="1">
      <c r="A137" s="41"/>
      <c r="B137" s="42"/>
      <c r="C137" s="43"/>
      <c r="D137" s="228" t="s">
        <v>147</v>
      </c>
      <c r="E137" s="43"/>
      <c r="F137" s="229" t="s">
        <v>182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147</v>
      </c>
      <c r="AU137" s="20" t="s">
        <v>79</v>
      </c>
    </row>
    <row r="138" s="2" customFormat="1" ht="37.8" customHeight="1">
      <c r="A138" s="41"/>
      <c r="B138" s="42"/>
      <c r="C138" s="215" t="s">
        <v>202</v>
      </c>
      <c r="D138" s="215" t="s">
        <v>140</v>
      </c>
      <c r="E138" s="216" t="s">
        <v>184</v>
      </c>
      <c r="F138" s="217" t="s">
        <v>185</v>
      </c>
      <c r="G138" s="218" t="s">
        <v>155</v>
      </c>
      <c r="H138" s="219">
        <v>19.132000000000001</v>
      </c>
      <c r="I138" s="220"/>
      <c r="J138" s="221">
        <f>ROUND(I138*H138,2)</f>
        <v>0</v>
      </c>
      <c r="K138" s="217" t="s">
        <v>144</v>
      </c>
      <c r="L138" s="47"/>
      <c r="M138" s="222" t="s">
        <v>19</v>
      </c>
      <c r="N138" s="223" t="s">
        <v>41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145</v>
      </c>
      <c r="AT138" s="226" t="s">
        <v>140</v>
      </c>
      <c r="AU138" s="226" t="s">
        <v>79</v>
      </c>
      <c r="AY138" s="20" t="s">
        <v>138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77</v>
      </c>
      <c r="BK138" s="227">
        <f>ROUND(I138*H138,2)</f>
        <v>0</v>
      </c>
      <c r="BL138" s="20" t="s">
        <v>145</v>
      </c>
      <c r="BM138" s="226" t="s">
        <v>645</v>
      </c>
    </row>
    <row r="139" s="2" customFormat="1">
      <c r="A139" s="41"/>
      <c r="B139" s="42"/>
      <c r="C139" s="43"/>
      <c r="D139" s="228" t="s">
        <v>147</v>
      </c>
      <c r="E139" s="43"/>
      <c r="F139" s="229" t="s">
        <v>187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147</v>
      </c>
      <c r="AU139" s="20" t="s">
        <v>79</v>
      </c>
    </row>
    <row r="140" s="13" customFormat="1">
      <c r="A140" s="13"/>
      <c r="B140" s="233"/>
      <c r="C140" s="234"/>
      <c r="D140" s="235" t="s">
        <v>149</v>
      </c>
      <c r="E140" s="236" t="s">
        <v>19</v>
      </c>
      <c r="F140" s="237" t="s">
        <v>188</v>
      </c>
      <c r="G140" s="234"/>
      <c r="H140" s="236" t="s">
        <v>19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149</v>
      </c>
      <c r="AU140" s="243" t="s">
        <v>79</v>
      </c>
      <c r="AV140" s="13" t="s">
        <v>77</v>
      </c>
      <c r="AW140" s="13" t="s">
        <v>32</v>
      </c>
      <c r="AX140" s="13" t="s">
        <v>70</v>
      </c>
      <c r="AY140" s="243" t="s">
        <v>138</v>
      </c>
    </row>
    <row r="141" s="14" customFormat="1">
      <c r="A141" s="14"/>
      <c r="B141" s="244"/>
      <c r="C141" s="245"/>
      <c r="D141" s="235" t="s">
        <v>149</v>
      </c>
      <c r="E141" s="246" t="s">
        <v>19</v>
      </c>
      <c r="F141" s="247" t="s">
        <v>646</v>
      </c>
      <c r="G141" s="245"/>
      <c r="H141" s="248">
        <v>5.4189999999999996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149</v>
      </c>
      <c r="AU141" s="254" t="s">
        <v>79</v>
      </c>
      <c r="AV141" s="14" t="s">
        <v>79</v>
      </c>
      <c r="AW141" s="14" t="s">
        <v>32</v>
      </c>
      <c r="AX141" s="14" t="s">
        <v>70</v>
      </c>
      <c r="AY141" s="254" t="s">
        <v>138</v>
      </c>
    </row>
    <row r="142" s="14" customFormat="1">
      <c r="A142" s="14"/>
      <c r="B142" s="244"/>
      <c r="C142" s="245"/>
      <c r="D142" s="235" t="s">
        <v>149</v>
      </c>
      <c r="E142" s="246" t="s">
        <v>19</v>
      </c>
      <c r="F142" s="247" t="s">
        <v>647</v>
      </c>
      <c r="G142" s="245"/>
      <c r="H142" s="248">
        <v>11.75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149</v>
      </c>
      <c r="AU142" s="254" t="s">
        <v>79</v>
      </c>
      <c r="AV142" s="14" t="s">
        <v>79</v>
      </c>
      <c r="AW142" s="14" t="s">
        <v>32</v>
      </c>
      <c r="AX142" s="14" t="s">
        <v>70</v>
      </c>
      <c r="AY142" s="254" t="s">
        <v>138</v>
      </c>
    </row>
    <row r="143" s="14" customFormat="1">
      <c r="A143" s="14"/>
      <c r="B143" s="244"/>
      <c r="C143" s="245"/>
      <c r="D143" s="235" t="s">
        <v>149</v>
      </c>
      <c r="E143" s="246" t="s">
        <v>19</v>
      </c>
      <c r="F143" s="247" t="s">
        <v>648</v>
      </c>
      <c r="G143" s="245"/>
      <c r="H143" s="248">
        <v>1.9630000000000001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149</v>
      </c>
      <c r="AU143" s="254" t="s">
        <v>79</v>
      </c>
      <c r="AV143" s="14" t="s">
        <v>79</v>
      </c>
      <c r="AW143" s="14" t="s">
        <v>32</v>
      </c>
      <c r="AX143" s="14" t="s">
        <v>70</v>
      </c>
      <c r="AY143" s="254" t="s">
        <v>138</v>
      </c>
    </row>
    <row r="144" s="15" customFormat="1">
      <c r="A144" s="15"/>
      <c r="B144" s="255"/>
      <c r="C144" s="256"/>
      <c r="D144" s="235" t="s">
        <v>149</v>
      </c>
      <c r="E144" s="257" t="s">
        <v>19</v>
      </c>
      <c r="F144" s="258" t="s">
        <v>152</v>
      </c>
      <c r="G144" s="256"/>
      <c r="H144" s="259">
        <v>19.132000000000001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5" t="s">
        <v>149</v>
      </c>
      <c r="AU144" s="265" t="s">
        <v>79</v>
      </c>
      <c r="AV144" s="15" t="s">
        <v>145</v>
      </c>
      <c r="AW144" s="15" t="s">
        <v>32</v>
      </c>
      <c r="AX144" s="15" t="s">
        <v>77</v>
      </c>
      <c r="AY144" s="265" t="s">
        <v>138</v>
      </c>
    </row>
    <row r="145" s="2" customFormat="1" ht="37.8" customHeight="1">
      <c r="A145" s="41"/>
      <c r="B145" s="42"/>
      <c r="C145" s="215" t="s">
        <v>209</v>
      </c>
      <c r="D145" s="215" t="s">
        <v>140</v>
      </c>
      <c r="E145" s="216" t="s">
        <v>192</v>
      </c>
      <c r="F145" s="217" t="s">
        <v>193</v>
      </c>
      <c r="G145" s="218" t="s">
        <v>155</v>
      </c>
      <c r="H145" s="219">
        <v>273.03500000000003</v>
      </c>
      <c r="I145" s="220"/>
      <c r="J145" s="221">
        <f>ROUND(I145*H145,2)</f>
        <v>0</v>
      </c>
      <c r="K145" s="217" t="s">
        <v>144</v>
      </c>
      <c r="L145" s="47"/>
      <c r="M145" s="222" t="s">
        <v>19</v>
      </c>
      <c r="N145" s="223" t="s">
        <v>41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145</v>
      </c>
      <c r="AT145" s="226" t="s">
        <v>140</v>
      </c>
      <c r="AU145" s="226" t="s">
        <v>79</v>
      </c>
      <c r="AY145" s="20" t="s">
        <v>138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77</v>
      </c>
      <c r="BK145" s="227">
        <f>ROUND(I145*H145,2)</f>
        <v>0</v>
      </c>
      <c r="BL145" s="20" t="s">
        <v>145</v>
      </c>
      <c r="BM145" s="226" t="s">
        <v>649</v>
      </c>
    </row>
    <row r="146" s="2" customFormat="1">
      <c r="A146" s="41"/>
      <c r="B146" s="42"/>
      <c r="C146" s="43"/>
      <c r="D146" s="228" t="s">
        <v>147</v>
      </c>
      <c r="E146" s="43"/>
      <c r="F146" s="229" t="s">
        <v>195</v>
      </c>
      <c r="G146" s="43"/>
      <c r="H146" s="43"/>
      <c r="I146" s="230"/>
      <c r="J146" s="43"/>
      <c r="K146" s="43"/>
      <c r="L146" s="47"/>
      <c r="M146" s="231"/>
      <c r="N146" s="232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147</v>
      </c>
      <c r="AU146" s="20" t="s">
        <v>79</v>
      </c>
    </row>
    <row r="147" s="13" customFormat="1">
      <c r="A147" s="13"/>
      <c r="B147" s="233"/>
      <c r="C147" s="234"/>
      <c r="D147" s="235" t="s">
        <v>149</v>
      </c>
      <c r="E147" s="236" t="s">
        <v>19</v>
      </c>
      <c r="F147" s="237" t="s">
        <v>196</v>
      </c>
      <c r="G147" s="234"/>
      <c r="H147" s="236" t="s">
        <v>19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149</v>
      </c>
      <c r="AU147" s="243" t="s">
        <v>79</v>
      </c>
      <c r="AV147" s="13" t="s">
        <v>77</v>
      </c>
      <c r="AW147" s="13" t="s">
        <v>32</v>
      </c>
      <c r="AX147" s="13" t="s">
        <v>70</v>
      </c>
      <c r="AY147" s="243" t="s">
        <v>138</v>
      </c>
    </row>
    <row r="148" s="14" customFormat="1">
      <c r="A148" s="14"/>
      <c r="B148" s="244"/>
      <c r="C148" s="245"/>
      <c r="D148" s="235" t="s">
        <v>149</v>
      </c>
      <c r="E148" s="246" t="s">
        <v>19</v>
      </c>
      <c r="F148" s="247" t="s">
        <v>630</v>
      </c>
      <c r="G148" s="245"/>
      <c r="H148" s="248">
        <v>260.86500000000001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149</v>
      </c>
      <c r="AU148" s="254" t="s">
        <v>79</v>
      </c>
      <c r="AV148" s="14" t="s">
        <v>79</v>
      </c>
      <c r="AW148" s="14" t="s">
        <v>32</v>
      </c>
      <c r="AX148" s="14" t="s">
        <v>70</v>
      </c>
      <c r="AY148" s="254" t="s">
        <v>138</v>
      </c>
    </row>
    <row r="149" s="14" customFormat="1">
      <c r="A149" s="14"/>
      <c r="B149" s="244"/>
      <c r="C149" s="245"/>
      <c r="D149" s="235" t="s">
        <v>149</v>
      </c>
      <c r="E149" s="246" t="s">
        <v>19</v>
      </c>
      <c r="F149" s="247" t="s">
        <v>631</v>
      </c>
      <c r="G149" s="245"/>
      <c r="H149" s="248">
        <v>47.25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149</v>
      </c>
      <c r="AU149" s="254" t="s">
        <v>79</v>
      </c>
      <c r="AV149" s="14" t="s">
        <v>79</v>
      </c>
      <c r="AW149" s="14" t="s">
        <v>32</v>
      </c>
      <c r="AX149" s="14" t="s">
        <v>70</v>
      </c>
      <c r="AY149" s="254" t="s">
        <v>138</v>
      </c>
    </row>
    <row r="150" s="14" customFormat="1">
      <c r="A150" s="14"/>
      <c r="B150" s="244"/>
      <c r="C150" s="245"/>
      <c r="D150" s="235" t="s">
        <v>149</v>
      </c>
      <c r="E150" s="246" t="s">
        <v>19</v>
      </c>
      <c r="F150" s="247" t="s">
        <v>632</v>
      </c>
      <c r="G150" s="245"/>
      <c r="H150" s="248">
        <v>20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149</v>
      </c>
      <c r="AU150" s="254" t="s">
        <v>79</v>
      </c>
      <c r="AV150" s="14" t="s">
        <v>79</v>
      </c>
      <c r="AW150" s="14" t="s">
        <v>32</v>
      </c>
      <c r="AX150" s="14" t="s">
        <v>70</v>
      </c>
      <c r="AY150" s="254" t="s">
        <v>138</v>
      </c>
    </row>
    <row r="151" s="16" customFormat="1">
      <c r="A151" s="16"/>
      <c r="B151" s="266"/>
      <c r="C151" s="267"/>
      <c r="D151" s="235" t="s">
        <v>149</v>
      </c>
      <c r="E151" s="268" t="s">
        <v>19</v>
      </c>
      <c r="F151" s="269" t="s">
        <v>160</v>
      </c>
      <c r="G151" s="267"/>
      <c r="H151" s="270">
        <v>328.11500000000001</v>
      </c>
      <c r="I151" s="271"/>
      <c r="J151" s="267"/>
      <c r="K151" s="267"/>
      <c r="L151" s="272"/>
      <c r="M151" s="273"/>
      <c r="N151" s="274"/>
      <c r="O151" s="274"/>
      <c r="P151" s="274"/>
      <c r="Q151" s="274"/>
      <c r="R151" s="274"/>
      <c r="S151" s="274"/>
      <c r="T151" s="275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276" t="s">
        <v>149</v>
      </c>
      <c r="AU151" s="276" t="s">
        <v>79</v>
      </c>
      <c r="AV151" s="16" t="s">
        <v>161</v>
      </c>
      <c r="AW151" s="16" t="s">
        <v>32</v>
      </c>
      <c r="AX151" s="16" t="s">
        <v>70</v>
      </c>
      <c r="AY151" s="276" t="s">
        <v>138</v>
      </c>
    </row>
    <row r="152" s="13" customFormat="1">
      <c r="A152" s="13"/>
      <c r="B152" s="233"/>
      <c r="C152" s="234"/>
      <c r="D152" s="235" t="s">
        <v>149</v>
      </c>
      <c r="E152" s="236" t="s">
        <v>19</v>
      </c>
      <c r="F152" s="237" t="s">
        <v>162</v>
      </c>
      <c r="G152" s="234"/>
      <c r="H152" s="236" t="s">
        <v>19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149</v>
      </c>
      <c r="AU152" s="243" t="s">
        <v>79</v>
      </c>
      <c r="AV152" s="13" t="s">
        <v>77</v>
      </c>
      <c r="AW152" s="13" t="s">
        <v>32</v>
      </c>
      <c r="AX152" s="13" t="s">
        <v>70</v>
      </c>
      <c r="AY152" s="243" t="s">
        <v>138</v>
      </c>
    </row>
    <row r="153" s="14" customFormat="1">
      <c r="A153" s="14"/>
      <c r="B153" s="244"/>
      <c r="C153" s="245"/>
      <c r="D153" s="235" t="s">
        <v>149</v>
      </c>
      <c r="E153" s="246" t="s">
        <v>19</v>
      </c>
      <c r="F153" s="247" t="s">
        <v>633</v>
      </c>
      <c r="G153" s="245"/>
      <c r="H153" s="248">
        <v>-44.880000000000003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149</v>
      </c>
      <c r="AU153" s="254" t="s">
        <v>79</v>
      </c>
      <c r="AV153" s="14" t="s">
        <v>79</v>
      </c>
      <c r="AW153" s="14" t="s">
        <v>32</v>
      </c>
      <c r="AX153" s="14" t="s">
        <v>70</v>
      </c>
      <c r="AY153" s="254" t="s">
        <v>138</v>
      </c>
    </row>
    <row r="154" s="14" customFormat="1">
      <c r="A154" s="14"/>
      <c r="B154" s="244"/>
      <c r="C154" s="245"/>
      <c r="D154" s="235" t="s">
        <v>149</v>
      </c>
      <c r="E154" s="246" t="s">
        <v>19</v>
      </c>
      <c r="F154" s="247" t="s">
        <v>634</v>
      </c>
      <c r="G154" s="245"/>
      <c r="H154" s="248">
        <v>-7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149</v>
      </c>
      <c r="AU154" s="254" t="s">
        <v>79</v>
      </c>
      <c r="AV154" s="14" t="s">
        <v>79</v>
      </c>
      <c r="AW154" s="14" t="s">
        <v>32</v>
      </c>
      <c r="AX154" s="14" t="s">
        <v>70</v>
      </c>
      <c r="AY154" s="254" t="s">
        <v>138</v>
      </c>
    </row>
    <row r="155" s="14" customFormat="1">
      <c r="A155" s="14"/>
      <c r="B155" s="244"/>
      <c r="C155" s="245"/>
      <c r="D155" s="235" t="s">
        <v>149</v>
      </c>
      <c r="E155" s="246" t="s">
        <v>19</v>
      </c>
      <c r="F155" s="247" t="s">
        <v>635</v>
      </c>
      <c r="G155" s="245"/>
      <c r="H155" s="248">
        <v>-3.2000000000000002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149</v>
      </c>
      <c r="AU155" s="254" t="s">
        <v>79</v>
      </c>
      <c r="AV155" s="14" t="s">
        <v>79</v>
      </c>
      <c r="AW155" s="14" t="s">
        <v>32</v>
      </c>
      <c r="AX155" s="14" t="s">
        <v>70</v>
      </c>
      <c r="AY155" s="254" t="s">
        <v>138</v>
      </c>
    </row>
    <row r="156" s="16" customFormat="1">
      <c r="A156" s="16"/>
      <c r="B156" s="266"/>
      <c r="C156" s="267"/>
      <c r="D156" s="235" t="s">
        <v>149</v>
      </c>
      <c r="E156" s="268" t="s">
        <v>19</v>
      </c>
      <c r="F156" s="269" t="s">
        <v>160</v>
      </c>
      <c r="G156" s="267"/>
      <c r="H156" s="270">
        <v>-55.080000000000005</v>
      </c>
      <c r="I156" s="271"/>
      <c r="J156" s="267"/>
      <c r="K156" s="267"/>
      <c r="L156" s="272"/>
      <c r="M156" s="273"/>
      <c r="N156" s="274"/>
      <c r="O156" s="274"/>
      <c r="P156" s="274"/>
      <c r="Q156" s="274"/>
      <c r="R156" s="274"/>
      <c r="S156" s="274"/>
      <c r="T156" s="275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76" t="s">
        <v>149</v>
      </c>
      <c r="AU156" s="276" t="s">
        <v>79</v>
      </c>
      <c r="AV156" s="16" t="s">
        <v>161</v>
      </c>
      <c r="AW156" s="16" t="s">
        <v>32</v>
      </c>
      <c r="AX156" s="16" t="s">
        <v>70</v>
      </c>
      <c r="AY156" s="276" t="s">
        <v>138</v>
      </c>
    </row>
    <row r="157" s="15" customFormat="1">
      <c r="A157" s="15"/>
      <c r="B157" s="255"/>
      <c r="C157" s="256"/>
      <c r="D157" s="235" t="s">
        <v>149</v>
      </c>
      <c r="E157" s="257" t="s">
        <v>19</v>
      </c>
      <c r="F157" s="258" t="s">
        <v>152</v>
      </c>
      <c r="G157" s="256"/>
      <c r="H157" s="259">
        <v>273.03500000000003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5" t="s">
        <v>149</v>
      </c>
      <c r="AU157" s="265" t="s">
        <v>79</v>
      </c>
      <c r="AV157" s="15" t="s">
        <v>145</v>
      </c>
      <c r="AW157" s="15" t="s">
        <v>32</v>
      </c>
      <c r="AX157" s="15" t="s">
        <v>77</v>
      </c>
      <c r="AY157" s="265" t="s">
        <v>138</v>
      </c>
    </row>
    <row r="158" s="2" customFormat="1" ht="24.15" customHeight="1">
      <c r="A158" s="41"/>
      <c r="B158" s="42"/>
      <c r="C158" s="215" t="s">
        <v>219</v>
      </c>
      <c r="D158" s="215" t="s">
        <v>140</v>
      </c>
      <c r="E158" s="216" t="s">
        <v>198</v>
      </c>
      <c r="F158" s="217" t="s">
        <v>199</v>
      </c>
      <c r="G158" s="218" t="s">
        <v>155</v>
      </c>
      <c r="H158" s="219">
        <v>19.132000000000001</v>
      </c>
      <c r="I158" s="220"/>
      <c r="J158" s="221">
        <f>ROUND(I158*H158,2)</f>
        <v>0</v>
      </c>
      <c r="K158" s="217" t="s">
        <v>144</v>
      </c>
      <c r="L158" s="47"/>
      <c r="M158" s="222" t="s">
        <v>19</v>
      </c>
      <c r="N158" s="223" t="s">
        <v>41</v>
      </c>
      <c r="O158" s="87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145</v>
      </c>
      <c r="AT158" s="226" t="s">
        <v>140</v>
      </c>
      <c r="AU158" s="226" t="s">
        <v>79</v>
      </c>
      <c r="AY158" s="20" t="s">
        <v>138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77</v>
      </c>
      <c r="BK158" s="227">
        <f>ROUND(I158*H158,2)</f>
        <v>0</v>
      </c>
      <c r="BL158" s="20" t="s">
        <v>145</v>
      </c>
      <c r="BM158" s="226" t="s">
        <v>650</v>
      </c>
    </row>
    <row r="159" s="2" customFormat="1">
      <c r="A159" s="41"/>
      <c r="B159" s="42"/>
      <c r="C159" s="43"/>
      <c r="D159" s="228" t="s">
        <v>147</v>
      </c>
      <c r="E159" s="43"/>
      <c r="F159" s="229" t="s">
        <v>201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147</v>
      </c>
      <c r="AU159" s="20" t="s">
        <v>79</v>
      </c>
    </row>
    <row r="160" s="13" customFormat="1">
      <c r="A160" s="13"/>
      <c r="B160" s="233"/>
      <c r="C160" s="234"/>
      <c r="D160" s="235" t="s">
        <v>149</v>
      </c>
      <c r="E160" s="236" t="s">
        <v>19</v>
      </c>
      <c r="F160" s="237" t="s">
        <v>188</v>
      </c>
      <c r="G160" s="234"/>
      <c r="H160" s="236" t="s">
        <v>19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149</v>
      </c>
      <c r="AU160" s="243" t="s">
        <v>79</v>
      </c>
      <c r="AV160" s="13" t="s">
        <v>77</v>
      </c>
      <c r="AW160" s="13" t="s">
        <v>32</v>
      </c>
      <c r="AX160" s="13" t="s">
        <v>70</v>
      </c>
      <c r="AY160" s="243" t="s">
        <v>138</v>
      </c>
    </row>
    <row r="161" s="14" customFormat="1">
      <c r="A161" s="14"/>
      <c r="B161" s="244"/>
      <c r="C161" s="245"/>
      <c r="D161" s="235" t="s">
        <v>149</v>
      </c>
      <c r="E161" s="246" t="s">
        <v>19</v>
      </c>
      <c r="F161" s="247" t="s">
        <v>646</v>
      </c>
      <c r="G161" s="245"/>
      <c r="H161" s="248">
        <v>5.4189999999999996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149</v>
      </c>
      <c r="AU161" s="254" t="s">
        <v>79</v>
      </c>
      <c r="AV161" s="14" t="s">
        <v>79</v>
      </c>
      <c r="AW161" s="14" t="s">
        <v>32</v>
      </c>
      <c r="AX161" s="14" t="s">
        <v>70</v>
      </c>
      <c r="AY161" s="254" t="s">
        <v>138</v>
      </c>
    </row>
    <row r="162" s="14" customFormat="1">
      <c r="A162" s="14"/>
      <c r="B162" s="244"/>
      <c r="C162" s="245"/>
      <c r="D162" s="235" t="s">
        <v>149</v>
      </c>
      <c r="E162" s="246" t="s">
        <v>19</v>
      </c>
      <c r="F162" s="247" t="s">
        <v>647</v>
      </c>
      <c r="G162" s="245"/>
      <c r="H162" s="248">
        <v>11.75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149</v>
      </c>
      <c r="AU162" s="254" t="s">
        <v>79</v>
      </c>
      <c r="AV162" s="14" t="s">
        <v>79</v>
      </c>
      <c r="AW162" s="14" t="s">
        <v>32</v>
      </c>
      <c r="AX162" s="14" t="s">
        <v>70</v>
      </c>
      <c r="AY162" s="254" t="s">
        <v>138</v>
      </c>
    </row>
    <row r="163" s="14" customFormat="1">
      <c r="A163" s="14"/>
      <c r="B163" s="244"/>
      <c r="C163" s="245"/>
      <c r="D163" s="235" t="s">
        <v>149</v>
      </c>
      <c r="E163" s="246" t="s">
        <v>19</v>
      </c>
      <c r="F163" s="247" t="s">
        <v>648</v>
      </c>
      <c r="G163" s="245"/>
      <c r="H163" s="248">
        <v>1.9630000000000001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149</v>
      </c>
      <c r="AU163" s="254" t="s">
        <v>79</v>
      </c>
      <c r="AV163" s="14" t="s">
        <v>79</v>
      </c>
      <c r="AW163" s="14" t="s">
        <v>32</v>
      </c>
      <c r="AX163" s="14" t="s">
        <v>70</v>
      </c>
      <c r="AY163" s="254" t="s">
        <v>138</v>
      </c>
    </row>
    <row r="164" s="15" customFormat="1">
      <c r="A164" s="15"/>
      <c r="B164" s="255"/>
      <c r="C164" s="256"/>
      <c r="D164" s="235" t="s">
        <v>149</v>
      </c>
      <c r="E164" s="257" t="s">
        <v>19</v>
      </c>
      <c r="F164" s="258" t="s">
        <v>152</v>
      </c>
      <c r="G164" s="256"/>
      <c r="H164" s="259">
        <v>19.132000000000001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5" t="s">
        <v>149</v>
      </c>
      <c r="AU164" s="265" t="s">
        <v>79</v>
      </c>
      <c r="AV164" s="15" t="s">
        <v>145</v>
      </c>
      <c r="AW164" s="15" t="s">
        <v>32</v>
      </c>
      <c r="AX164" s="15" t="s">
        <v>77</v>
      </c>
      <c r="AY164" s="265" t="s">
        <v>138</v>
      </c>
    </row>
    <row r="165" s="2" customFormat="1" ht="24.15" customHeight="1">
      <c r="A165" s="41"/>
      <c r="B165" s="42"/>
      <c r="C165" s="215" t="s">
        <v>8</v>
      </c>
      <c r="D165" s="215" t="s">
        <v>140</v>
      </c>
      <c r="E165" s="216" t="s">
        <v>203</v>
      </c>
      <c r="F165" s="217" t="s">
        <v>204</v>
      </c>
      <c r="G165" s="218" t="s">
        <v>205</v>
      </c>
      <c r="H165" s="219">
        <v>546.07000000000005</v>
      </c>
      <c r="I165" s="220"/>
      <c r="J165" s="221">
        <f>ROUND(I165*H165,2)</f>
        <v>0</v>
      </c>
      <c r="K165" s="217" t="s">
        <v>144</v>
      </c>
      <c r="L165" s="47"/>
      <c r="M165" s="222" t="s">
        <v>19</v>
      </c>
      <c r="N165" s="223" t="s">
        <v>41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145</v>
      </c>
      <c r="AT165" s="226" t="s">
        <v>140</v>
      </c>
      <c r="AU165" s="226" t="s">
        <v>79</v>
      </c>
      <c r="AY165" s="20" t="s">
        <v>138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77</v>
      </c>
      <c r="BK165" s="227">
        <f>ROUND(I165*H165,2)</f>
        <v>0</v>
      </c>
      <c r="BL165" s="20" t="s">
        <v>145</v>
      </c>
      <c r="BM165" s="226" t="s">
        <v>651</v>
      </c>
    </row>
    <row r="166" s="2" customFormat="1">
      <c r="A166" s="41"/>
      <c r="B166" s="42"/>
      <c r="C166" s="43"/>
      <c r="D166" s="228" t="s">
        <v>147</v>
      </c>
      <c r="E166" s="43"/>
      <c r="F166" s="229" t="s">
        <v>207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147</v>
      </c>
      <c r="AU166" s="20" t="s">
        <v>79</v>
      </c>
    </row>
    <row r="167" s="13" customFormat="1">
      <c r="A167" s="13"/>
      <c r="B167" s="233"/>
      <c r="C167" s="234"/>
      <c r="D167" s="235" t="s">
        <v>149</v>
      </c>
      <c r="E167" s="236" t="s">
        <v>19</v>
      </c>
      <c r="F167" s="237" t="s">
        <v>196</v>
      </c>
      <c r="G167" s="234"/>
      <c r="H167" s="236" t="s">
        <v>19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149</v>
      </c>
      <c r="AU167" s="243" t="s">
        <v>79</v>
      </c>
      <c r="AV167" s="13" t="s">
        <v>77</v>
      </c>
      <c r="AW167" s="13" t="s">
        <v>32</v>
      </c>
      <c r="AX167" s="13" t="s">
        <v>70</v>
      </c>
      <c r="AY167" s="243" t="s">
        <v>138</v>
      </c>
    </row>
    <row r="168" s="14" customFormat="1">
      <c r="A168" s="14"/>
      <c r="B168" s="244"/>
      <c r="C168" s="245"/>
      <c r="D168" s="235" t="s">
        <v>149</v>
      </c>
      <c r="E168" s="246" t="s">
        <v>19</v>
      </c>
      <c r="F168" s="247" t="s">
        <v>630</v>
      </c>
      <c r="G168" s="245"/>
      <c r="H168" s="248">
        <v>260.86500000000001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149</v>
      </c>
      <c r="AU168" s="254" t="s">
        <v>79</v>
      </c>
      <c r="AV168" s="14" t="s">
        <v>79</v>
      </c>
      <c r="AW168" s="14" t="s">
        <v>32</v>
      </c>
      <c r="AX168" s="14" t="s">
        <v>70</v>
      </c>
      <c r="AY168" s="254" t="s">
        <v>138</v>
      </c>
    </row>
    <row r="169" s="14" customFormat="1">
      <c r="A169" s="14"/>
      <c r="B169" s="244"/>
      <c r="C169" s="245"/>
      <c r="D169" s="235" t="s">
        <v>149</v>
      </c>
      <c r="E169" s="246" t="s">
        <v>19</v>
      </c>
      <c r="F169" s="247" t="s">
        <v>631</v>
      </c>
      <c r="G169" s="245"/>
      <c r="H169" s="248">
        <v>47.25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149</v>
      </c>
      <c r="AU169" s="254" t="s">
        <v>79</v>
      </c>
      <c r="AV169" s="14" t="s">
        <v>79</v>
      </c>
      <c r="AW169" s="14" t="s">
        <v>32</v>
      </c>
      <c r="AX169" s="14" t="s">
        <v>70</v>
      </c>
      <c r="AY169" s="254" t="s">
        <v>138</v>
      </c>
    </row>
    <row r="170" s="14" customFormat="1">
      <c r="A170" s="14"/>
      <c r="B170" s="244"/>
      <c r="C170" s="245"/>
      <c r="D170" s="235" t="s">
        <v>149</v>
      </c>
      <c r="E170" s="246" t="s">
        <v>19</v>
      </c>
      <c r="F170" s="247" t="s">
        <v>632</v>
      </c>
      <c r="G170" s="245"/>
      <c r="H170" s="248">
        <v>20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149</v>
      </c>
      <c r="AU170" s="254" t="s">
        <v>79</v>
      </c>
      <c r="AV170" s="14" t="s">
        <v>79</v>
      </c>
      <c r="AW170" s="14" t="s">
        <v>32</v>
      </c>
      <c r="AX170" s="14" t="s">
        <v>70</v>
      </c>
      <c r="AY170" s="254" t="s">
        <v>138</v>
      </c>
    </row>
    <row r="171" s="16" customFormat="1">
      <c r="A171" s="16"/>
      <c r="B171" s="266"/>
      <c r="C171" s="267"/>
      <c r="D171" s="235" t="s">
        <v>149</v>
      </c>
      <c r="E171" s="268" t="s">
        <v>19</v>
      </c>
      <c r="F171" s="269" t="s">
        <v>160</v>
      </c>
      <c r="G171" s="267"/>
      <c r="H171" s="270">
        <v>328.11500000000001</v>
      </c>
      <c r="I171" s="271"/>
      <c r="J171" s="267"/>
      <c r="K171" s="267"/>
      <c r="L171" s="272"/>
      <c r="M171" s="273"/>
      <c r="N171" s="274"/>
      <c r="O171" s="274"/>
      <c r="P171" s="274"/>
      <c r="Q171" s="274"/>
      <c r="R171" s="274"/>
      <c r="S171" s="274"/>
      <c r="T171" s="275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76" t="s">
        <v>149</v>
      </c>
      <c r="AU171" s="276" t="s">
        <v>79</v>
      </c>
      <c r="AV171" s="16" t="s">
        <v>161</v>
      </c>
      <c r="AW171" s="16" t="s">
        <v>32</v>
      </c>
      <c r="AX171" s="16" t="s">
        <v>70</v>
      </c>
      <c r="AY171" s="276" t="s">
        <v>138</v>
      </c>
    </row>
    <row r="172" s="13" customFormat="1">
      <c r="A172" s="13"/>
      <c r="B172" s="233"/>
      <c r="C172" s="234"/>
      <c r="D172" s="235" t="s">
        <v>149</v>
      </c>
      <c r="E172" s="236" t="s">
        <v>19</v>
      </c>
      <c r="F172" s="237" t="s">
        <v>162</v>
      </c>
      <c r="G172" s="234"/>
      <c r="H172" s="236" t="s">
        <v>19</v>
      </c>
      <c r="I172" s="238"/>
      <c r="J172" s="234"/>
      <c r="K172" s="234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149</v>
      </c>
      <c r="AU172" s="243" t="s">
        <v>79</v>
      </c>
      <c r="AV172" s="13" t="s">
        <v>77</v>
      </c>
      <c r="AW172" s="13" t="s">
        <v>32</v>
      </c>
      <c r="AX172" s="13" t="s">
        <v>70</v>
      </c>
      <c r="AY172" s="243" t="s">
        <v>138</v>
      </c>
    </row>
    <row r="173" s="14" customFormat="1">
      <c r="A173" s="14"/>
      <c r="B173" s="244"/>
      <c r="C173" s="245"/>
      <c r="D173" s="235" t="s">
        <v>149</v>
      </c>
      <c r="E173" s="246" t="s">
        <v>19</v>
      </c>
      <c r="F173" s="247" t="s">
        <v>633</v>
      </c>
      <c r="G173" s="245"/>
      <c r="H173" s="248">
        <v>-44.880000000000003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149</v>
      </c>
      <c r="AU173" s="254" t="s">
        <v>79</v>
      </c>
      <c r="AV173" s="14" t="s">
        <v>79</v>
      </c>
      <c r="AW173" s="14" t="s">
        <v>32</v>
      </c>
      <c r="AX173" s="14" t="s">
        <v>70</v>
      </c>
      <c r="AY173" s="254" t="s">
        <v>138</v>
      </c>
    </row>
    <row r="174" s="14" customFormat="1">
      <c r="A174" s="14"/>
      <c r="B174" s="244"/>
      <c r="C174" s="245"/>
      <c r="D174" s="235" t="s">
        <v>149</v>
      </c>
      <c r="E174" s="246" t="s">
        <v>19</v>
      </c>
      <c r="F174" s="247" t="s">
        <v>634</v>
      </c>
      <c r="G174" s="245"/>
      <c r="H174" s="248">
        <v>-7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149</v>
      </c>
      <c r="AU174" s="254" t="s">
        <v>79</v>
      </c>
      <c r="AV174" s="14" t="s">
        <v>79</v>
      </c>
      <c r="AW174" s="14" t="s">
        <v>32</v>
      </c>
      <c r="AX174" s="14" t="s">
        <v>70</v>
      </c>
      <c r="AY174" s="254" t="s">
        <v>138</v>
      </c>
    </row>
    <row r="175" s="14" customFormat="1">
      <c r="A175" s="14"/>
      <c r="B175" s="244"/>
      <c r="C175" s="245"/>
      <c r="D175" s="235" t="s">
        <v>149</v>
      </c>
      <c r="E175" s="246" t="s">
        <v>19</v>
      </c>
      <c r="F175" s="247" t="s">
        <v>635</v>
      </c>
      <c r="G175" s="245"/>
      <c r="H175" s="248">
        <v>-3.2000000000000002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149</v>
      </c>
      <c r="AU175" s="254" t="s">
        <v>79</v>
      </c>
      <c r="AV175" s="14" t="s">
        <v>79</v>
      </c>
      <c r="AW175" s="14" t="s">
        <v>32</v>
      </c>
      <c r="AX175" s="14" t="s">
        <v>70</v>
      </c>
      <c r="AY175" s="254" t="s">
        <v>138</v>
      </c>
    </row>
    <row r="176" s="16" customFormat="1">
      <c r="A176" s="16"/>
      <c r="B176" s="266"/>
      <c r="C176" s="267"/>
      <c r="D176" s="235" t="s">
        <v>149</v>
      </c>
      <c r="E176" s="268" t="s">
        <v>19</v>
      </c>
      <c r="F176" s="269" t="s">
        <v>160</v>
      </c>
      <c r="G176" s="267"/>
      <c r="H176" s="270">
        <v>-55.080000000000005</v>
      </c>
      <c r="I176" s="271"/>
      <c r="J176" s="267"/>
      <c r="K176" s="267"/>
      <c r="L176" s="272"/>
      <c r="M176" s="273"/>
      <c r="N176" s="274"/>
      <c r="O176" s="274"/>
      <c r="P176" s="274"/>
      <c r="Q176" s="274"/>
      <c r="R176" s="274"/>
      <c r="S176" s="274"/>
      <c r="T176" s="275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76" t="s">
        <v>149</v>
      </c>
      <c r="AU176" s="276" t="s">
        <v>79</v>
      </c>
      <c r="AV176" s="16" t="s">
        <v>161</v>
      </c>
      <c r="AW176" s="16" t="s">
        <v>32</v>
      </c>
      <c r="AX176" s="16" t="s">
        <v>70</v>
      </c>
      <c r="AY176" s="276" t="s">
        <v>138</v>
      </c>
    </row>
    <row r="177" s="15" customFormat="1">
      <c r="A177" s="15"/>
      <c r="B177" s="255"/>
      <c r="C177" s="256"/>
      <c r="D177" s="235" t="s">
        <v>149</v>
      </c>
      <c r="E177" s="257" t="s">
        <v>19</v>
      </c>
      <c r="F177" s="258" t="s">
        <v>152</v>
      </c>
      <c r="G177" s="256"/>
      <c r="H177" s="259">
        <v>273.03500000000003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5" t="s">
        <v>149</v>
      </c>
      <c r="AU177" s="265" t="s">
        <v>79</v>
      </c>
      <c r="AV177" s="15" t="s">
        <v>145</v>
      </c>
      <c r="AW177" s="15" t="s">
        <v>32</v>
      </c>
      <c r="AX177" s="15" t="s">
        <v>77</v>
      </c>
      <c r="AY177" s="265" t="s">
        <v>138</v>
      </c>
    </row>
    <row r="178" s="14" customFormat="1">
      <c r="A178" s="14"/>
      <c r="B178" s="244"/>
      <c r="C178" s="245"/>
      <c r="D178" s="235" t="s">
        <v>149</v>
      </c>
      <c r="E178" s="245"/>
      <c r="F178" s="247" t="s">
        <v>652</v>
      </c>
      <c r="G178" s="245"/>
      <c r="H178" s="248">
        <v>546.07000000000005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149</v>
      </c>
      <c r="AU178" s="254" t="s">
        <v>79</v>
      </c>
      <c r="AV178" s="14" t="s">
        <v>79</v>
      </c>
      <c r="AW178" s="14" t="s">
        <v>4</v>
      </c>
      <c r="AX178" s="14" t="s">
        <v>77</v>
      </c>
      <c r="AY178" s="254" t="s">
        <v>138</v>
      </c>
    </row>
    <row r="179" s="2" customFormat="1" ht="24.15" customHeight="1">
      <c r="A179" s="41"/>
      <c r="B179" s="42"/>
      <c r="C179" s="215" t="s">
        <v>230</v>
      </c>
      <c r="D179" s="215" t="s">
        <v>140</v>
      </c>
      <c r="E179" s="216" t="s">
        <v>210</v>
      </c>
      <c r="F179" s="217" t="s">
        <v>211</v>
      </c>
      <c r="G179" s="218" t="s">
        <v>155</v>
      </c>
      <c r="H179" s="219">
        <v>159.59999999999999</v>
      </c>
      <c r="I179" s="220"/>
      <c r="J179" s="221">
        <f>ROUND(I179*H179,2)</f>
        <v>0</v>
      </c>
      <c r="K179" s="217" t="s">
        <v>144</v>
      </c>
      <c r="L179" s="47"/>
      <c r="M179" s="222" t="s">
        <v>19</v>
      </c>
      <c r="N179" s="223" t="s">
        <v>41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145</v>
      </c>
      <c r="AT179" s="226" t="s">
        <v>140</v>
      </c>
      <c r="AU179" s="226" t="s">
        <v>79</v>
      </c>
      <c r="AY179" s="20" t="s">
        <v>138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77</v>
      </c>
      <c r="BK179" s="227">
        <f>ROUND(I179*H179,2)</f>
        <v>0</v>
      </c>
      <c r="BL179" s="20" t="s">
        <v>145</v>
      </c>
      <c r="BM179" s="226" t="s">
        <v>653</v>
      </c>
    </row>
    <row r="180" s="2" customFormat="1">
      <c r="A180" s="41"/>
      <c r="B180" s="42"/>
      <c r="C180" s="43"/>
      <c r="D180" s="228" t="s">
        <v>147</v>
      </c>
      <c r="E180" s="43"/>
      <c r="F180" s="229" t="s">
        <v>213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147</v>
      </c>
      <c r="AU180" s="20" t="s">
        <v>79</v>
      </c>
    </row>
    <row r="181" s="13" customFormat="1">
      <c r="A181" s="13"/>
      <c r="B181" s="233"/>
      <c r="C181" s="234"/>
      <c r="D181" s="235" t="s">
        <v>149</v>
      </c>
      <c r="E181" s="236" t="s">
        <v>19</v>
      </c>
      <c r="F181" s="237" t="s">
        <v>214</v>
      </c>
      <c r="G181" s="234"/>
      <c r="H181" s="236" t="s">
        <v>19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149</v>
      </c>
      <c r="AU181" s="243" t="s">
        <v>79</v>
      </c>
      <c r="AV181" s="13" t="s">
        <v>77</v>
      </c>
      <c r="AW181" s="13" t="s">
        <v>32</v>
      </c>
      <c r="AX181" s="13" t="s">
        <v>70</v>
      </c>
      <c r="AY181" s="243" t="s">
        <v>138</v>
      </c>
    </row>
    <row r="182" s="14" customFormat="1">
      <c r="A182" s="14"/>
      <c r="B182" s="244"/>
      <c r="C182" s="245"/>
      <c r="D182" s="235" t="s">
        <v>149</v>
      </c>
      <c r="E182" s="246" t="s">
        <v>19</v>
      </c>
      <c r="F182" s="247" t="s">
        <v>630</v>
      </c>
      <c r="G182" s="245"/>
      <c r="H182" s="248">
        <v>260.86500000000001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149</v>
      </c>
      <c r="AU182" s="254" t="s">
        <v>79</v>
      </c>
      <c r="AV182" s="14" t="s">
        <v>79</v>
      </c>
      <c r="AW182" s="14" t="s">
        <v>32</v>
      </c>
      <c r="AX182" s="14" t="s">
        <v>70</v>
      </c>
      <c r="AY182" s="254" t="s">
        <v>138</v>
      </c>
    </row>
    <row r="183" s="14" customFormat="1">
      <c r="A183" s="14"/>
      <c r="B183" s="244"/>
      <c r="C183" s="245"/>
      <c r="D183" s="235" t="s">
        <v>149</v>
      </c>
      <c r="E183" s="246" t="s">
        <v>19</v>
      </c>
      <c r="F183" s="247" t="s">
        <v>631</v>
      </c>
      <c r="G183" s="245"/>
      <c r="H183" s="248">
        <v>47.25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149</v>
      </c>
      <c r="AU183" s="254" t="s">
        <v>79</v>
      </c>
      <c r="AV183" s="14" t="s">
        <v>79</v>
      </c>
      <c r="AW183" s="14" t="s">
        <v>32</v>
      </c>
      <c r="AX183" s="14" t="s">
        <v>70</v>
      </c>
      <c r="AY183" s="254" t="s">
        <v>138</v>
      </c>
    </row>
    <row r="184" s="14" customFormat="1">
      <c r="A184" s="14"/>
      <c r="B184" s="244"/>
      <c r="C184" s="245"/>
      <c r="D184" s="235" t="s">
        <v>149</v>
      </c>
      <c r="E184" s="246" t="s">
        <v>19</v>
      </c>
      <c r="F184" s="247" t="s">
        <v>632</v>
      </c>
      <c r="G184" s="245"/>
      <c r="H184" s="248">
        <v>20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149</v>
      </c>
      <c r="AU184" s="254" t="s">
        <v>79</v>
      </c>
      <c r="AV184" s="14" t="s">
        <v>79</v>
      </c>
      <c r="AW184" s="14" t="s">
        <v>32</v>
      </c>
      <c r="AX184" s="14" t="s">
        <v>70</v>
      </c>
      <c r="AY184" s="254" t="s">
        <v>138</v>
      </c>
    </row>
    <row r="185" s="16" customFormat="1">
      <c r="A185" s="16"/>
      <c r="B185" s="266"/>
      <c r="C185" s="267"/>
      <c r="D185" s="235" t="s">
        <v>149</v>
      </c>
      <c r="E185" s="268" t="s">
        <v>19</v>
      </c>
      <c r="F185" s="269" t="s">
        <v>160</v>
      </c>
      <c r="G185" s="267"/>
      <c r="H185" s="270">
        <v>328.11500000000001</v>
      </c>
      <c r="I185" s="271"/>
      <c r="J185" s="267"/>
      <c r="K185" s="267"/>
      <c r="L185" s="272"/>
      <c r="M185" s="273"/>
      <c r="N185" s="274"/>
      <c r="O185" s="274"/>
      <c r="P185" s="274"/>
      <c r="Q185" s="274"/>
      <c r="R185" s="274"/>
      <c r="S185" s="274"/>
      <c r="T185" s="275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T185" s="276" t="s">
        <v>149</v>
      </c>
      <c r="AU185" s="276" t="s">
        <v>79</v>
      </c>
      <c r="AV185" s="16" t="s">
        <v>161</v>
      </c>
      <c r="AW185" s="16" t="s">
        <v>32</v>
      </c>
      <c r="AX185" s="16" t="s">
        <v>70</v>
      </c>
      <c r="AY185" s="276" t="s">
        <v>138</v>
      </c>
    </row>
    <row r="186" s="13" customFormat="1">
      <c r="A186" s="13"/>
      <c r="B186" s="233"/>
      <c r="C186" s="234"/>
      <c r="D186" s="235" t="s">
        <v>149</v>
      </c>
      <c r="E186" s="236" t="s">
        <v>19</v>
      </c>
      <c r="F186" s="237" t="s">
        <v>162</v>
      </c>
      <c r="G186" s="234"/>
      <c r="H186" s="236" t="s">
        <v>19</v>
      </c>
      <c r="I186" s="238"/>
      <c r="J186" s="234"/>
      <c r="K186" s="234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149</v>
      </c>
      <c r="AU186" s="243" t="s">
        <v>79</v>
      </c>
      <c r="AV186" s="13" t="s">
        <v>77</v>
      </c>
      <c r="AW186" s="13" t="s">
        <v>32</v>
      </c>
      <c r="AX186" s="13" t="s">
        <v>70</v>
      </c>
      <c r="AY186" s="243" t="s">
        <v>138</v>
      </c>
    </row>
    <row r="187" s="14" customFormat="1">
      <c r="A187" s="14"/>
      <c r="B187" s="244"/>
      <c r="C187" s="245"/>
      <c r="D187" s="235" t="s">
        <v>149</v>
      </c>
      <c r="E187" s="246" t="s">
        <v>19</v>
      </c>
      <c r="F187" s="247" t="s">
        <v>633</v>
      </c>
      <c r="G187" s="245"/>
      <c r="H187" s="248">
        <v>-44.880000000000003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149</v>
      </c>
      <c r="AU187" s="254" t="s">
        <v>79</v>
      </c>
      <c r="AV187" s="14" t="s">
        <v>79</v>
      </c>
      <c r="AW187" s="14" t="s">
        <v>32</v>
      </c>
      <c r="AX187" s="14" t="s">
        <v>70</v>
      </c>
      <c r="AY187" s="254" t="s">
        <v>138</v>
      </c>
    </row>
    <row r="188" s="14" customFormat="1">
      <c r="A188" s="14"/>
      <c r="B188" s="244"/>
      <c r="C188" s="245"/>
      <c r="D188" s="235" t="s">
        <v>149</v>
      </c>
      <c r="E188" s="246" t="s">
        <v>19</v>
      </c>
      <c r="F188" s="247" t="s">
        <v>634</v>
      </c>
      <c r="G188" s="245"/>
      <c r="H188" s="248">
        <v>-7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149</v>
      </c>
      <c r="AU188" s="254" t="s">
        <v>79</v>
      </c>
      <c r="AV188" s="14" t="s">
        <v>79</v>
      </c>
      <c r="AW188" s="14" t="s">
        <v>32</v>
      </c>
      <c r="AX188" s="14" t="s">
        <v>70</v>
      </c>
      <c r="AY188" s="254" t="s">
        <v>138</v>
      </c>
    </row>
    <row r="189" s="14" customFormat="1">
      <c r="A189" s="14"/>
      <c r="B189" s="244"/>
      <c r="C189" s="245"/>
      <c r="D189" s="235" t="s">
        <v>149</v>
      </c>
      <c r="E189" s="246" t="s">
        <v>19</v>
      </c>
      <c r="F189" s="247" t="s">
        <v>635</v>
      </c>
      <c r="G189" s="245"/>
      <c r="H189" s="248">
        <v>-3.2000000000000002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149</v>
      </c>
      <c r="AU189" s="254" t="s">
        <v>79</v>
      </c>
      <c r="AV189" s="14" t="s">
        <v>79</v>
      </c>
      <c r="AW189" s="14" t="s">
        <v>32</v>
      </c>
      <c r="AX189" s="14" t="s">
        <v>70</v>
      </c>
      <c r="AY189" s="254" t="s">
        <v>138</v>
      </c>
    </row>
    <row r="190" s="16" customFormat="1">
      <c r="A190" s="16"/>
      <c r="B190" s="266"/>
      <c r="C190" s="267"/>
      <c r="D190" s="235" t="s">
        <v>149</v>
      </c>
      <c r="E190" s="268" t="s">
        <v>19</v>
      </c>
      <c r="F190" s="269" t="s">
        <v>160</v>
      </c>
      <c r="G190" s="267"/>
      <c r="H190" s="270">
        <v>-55.080000000000005</v>
      </c>
      <c r="I190" s="271"/>
      <c r="J190" s="267"/>
      <c r="K190" s="267"/>
      <c r="L190" s="272"/>
      <c r="M190" s="273"/>
      <c r="N190" s="274"/>
      <c r="O190" s="274"/>
      <c r="P190" s="274"/>
      <c r="Q190" s="274"/>
      <c r="R190" s="274"/>
      <c r="S190" s="274"/>
      <c r="T190" s="275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T190" s="276" t="s">
        <v>149</v>
      </c>
      <c r="AU190" s="276" t="s">
        <v>79</v>
      </c>
      <c r="AV190" s="16" t="s">
        <v>161</v>
      </c>
      <c r="AW190" s="16" t="s">
        <v>32</v>
      </c>
      <c r="AX190" s="16" t="s">
        <v>70</v>
      </c>
      <c r="AY190" s="276" t="s">
        <v>138</v>
      </c>
    </row>
    <row r="191" s="13" customFormat="1">
      <c r="A191" s="13"/>
      <c r="B191" s="233"/>
      <c r="C191" s="234"/>
      <c r="D191" s="235" t="s">
        <v>149</v>
      </c>
      <c r="E191" s="236" t="s">
        <v>19</v>
      </c>
      <c r="F191" s="237" t="s">
        <v>215</v>
      </c>
      <c r="G191" s="234"/>
      <c r="H191" s="236" t="s">
        <v>19</v>
      </c>
      <c r="I191" s="238"/>
      <c r="J191" s="234"/>
      <c r="K191" s="234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149</v>
      </c>
      <c r="AU191" s="243" t="s">
        <v>79</v>
      </c>
      <c r="AV191" s="13" t="s">
        <v>77</v>
      </c>
      <c r="AW191" s="13" t="s">
        <v>32</v>
      </c>
      <c r="AX191" s="13" t="s">
        <v>70</v>
      </c>
      <c r="AY191" s="243" t="s">
        <v>138</v>
      </c>
    </row>
    <row r="192" s="14" customFormat="1">
      <c r="A192" s="14"/>
      <c r="B192" s="244"/>
      <c r="C192" s="245"/>
      <c r="D192" s="235" t="s">
        <v>149</v>
      </c>
      <c r="E192" s="246" t="s">
        <v>19</v>
      </c>
      <c r="F192" s="247" t="s">
        <v>654</v>
      </c>
      <c r="G192" s="245"/>
      <c r="H192" s="248">
        <v>-84.150000000000006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149</v>
      </c>
      <c r="AU192" s="254" t="s">
        <v>79</v>
      </c>
      <c r="AV192" s="14" t="s">
        <v>79</v>
      </c>
      <c r="AW192" s="14" t="s">
        <v>32</v>
      </c>
      <c r="AX192" s="14" t="s">
        <v>70</v>
      </c>
      <c r="AY192" s="254" t="s">
        <v>138</v>
      </c>
    </row>
    <row r="193" s="14" customFormat="1">
      <c r="A193" s="14"/>
      <c r="B193" s="244"/>
      <c r="C193" s="245"/>
      <c r="D193" s="235" t="s">
        <v>149</v>
      </c>
      <c r="E193" s="246" t="s">
        <v>19</v>
      </c>
      <c r="F193" s="247" t="s">
        <v>655</v>
      </c>
      <c r="G193" s="245"/>
      <c r="H193" s="248">
        <v>-15.574999999999999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149</v>
      </c>
      <c r="AU193" s="254" t="s">
        <v>79</v>
      </c>
      <c r="AV193" s="14" t="s">
        <v>79</v>
      </c>
      <c r="AW193" s="14" t="s">
        <v>32</v>
      </c>
      <c r="AX193" s="14" t="s">
        <v>70</v>
      </c>
      <c r="AY193" s="254" t="s">
        <v>138</v>
      </c>
    </row>
    <row r="194" s="14" customFormat="1">
      <c r="A194" s="14"/>
      <c r="B194" s="244"/>
      <c r="C194" s="245"/>
      <c r="D194" s="235" t="s">
        <v>149</v>
      </c>
      <c r="E194" s="246" t="s">
        <v>19</v>
      </c>
      <c r="F194" s="247" t="s">
        <v>656</v>
      </c>
      <c r="G194" s="245"/>
      <c r="H194" s="248">
        <v>-2.3999999999999999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149</v>
      </c>
      <c r="AU194" s="254" t="s">
        <v>79</v>
      </c>
      <c r="AV194" s="14" t="s">
        <v>79</v>
      </c>
      <c r="AW194" s="14" t="s">
        <v>32</v>
      </c>
      <c r="AX194" s="14" t="s">
        <v>70</v>
      </c>
      <c r="AY194" s="254" t="s">
        <v>138</v>
      </c>
    </row>
    <row r="195" s="14" customFormat="1">
      <c r="A195" s="14"/>
      <c r="B195" s="244"/>
      <c r="C195" s="245"/>
      <c r="D195" s="235" t="s">
        <v>149</v>
      </c>
      <c r="E195" s="246" t="s">
        <v>19</v>
      </c>
      <c r="F195" s="247" t="s">
        <v>657</v>
      </c>
      <c r="G195" s="245"/>
      <c r="H195" s="248">
        <v>-11.310000000000001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149</v>
      </c>
      <c r="AU195" s="254" t="s">
        <v>79</v>
      </c>
      <c r="AV195" s="14" t="s">
        <v>79</v>
      </c>
      <c r="AW195" s="14" t="s">
        <v>32</v>
      </c>
      <c r="AX195" s="14" t="s">
        <v>70</v>
      </c>
      <c r="AY195" s="254" t="s">
        <v>138</v>
      </c>
    </row>
    <row r="196" s="16" customFormat="1">
      <c r="A196" s="16"/>
      <c r="B196" s="266"/>
      <c r="C196" s="267"/>
      <c r="D196" s="235" t="s">
        <v>149</v>
      </c>
      <c r="E196" s="268" t="s">
        <v>19</v>
      </c>
      <c r="F196" s="269" t="s">
        <v>160</v>
      </c>
      <c r="G196" s="267"/>
      <c r="H196" s="270">
        <v>-113.43500000000002</v>
      </c>
      <c r="I196" s="271"/>
      <c r="J196" s="267"/>
      <c r="K196" s="267"/>
      <c r="L196" s="272"/>
      <c r="M196" s="273"/>
      <c r="N196" s="274"/>
      <c r="O196" s="274"/>
      <c r="P196" s="274"/>
      <c r="Q196" s="274"/>
      <c r="R196" s="274"/>
      <c r="S196" s="274"/>
      <c r="T196" s="275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76" t="s">
        <v>149</v>
      </c>
      <c r="AU196" s="276" t="s">
        <v>79</v>
      </c>
      <c r="AV196" s="16" t="s">
        <v>161</v>
      </c>
      <c r="AW196" s="16" t="s">
        <v>32</v>
      </c>
      <c r="AX196" s="16" t="s">
        <v>70</v>
      </c>
      <c r="AY196" s="276" t="s">
        <v>138</v>
      </c>
    </row>
    <row r="197" s="15" customFormat="1">
      <c r="A197" s="15"/>
      <c r="B197" s="255"/>
      <c r="C197" s="256"/>
      <c r="D197" s="235" t="s">
        <v>149</v>
      </c>
      <c r="E197" s="257" t="s">
        <v>19</v>
      </c>
      <c r="F197" s="258" t="s">
        <v>152</v>
      </c>
      <c r="G197" s="256"/>
      <c r="H197" s="259">
        <v>159.60000000000002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5" t="s">
        <v>149</v>
      </c>
      <c r="AU197" s="265" t="s">
        <v>79</v>
      </c>
      <c r="AV197" s="15" t="s">
        <v>145</v>
      </c>
      <c r="AW197" s="15" t="s">
        <v>32</v>
      </c>
      <c r="AX197" s="15" t="s">
        <v>77</v>
      </c>
      <c r="AY197" s="265" t="s">
        <v>138</v>
      </c>
    </row>
    <row r="198" s="2" customFormat="1" ht="16.5" customHeight="1">
      <c r="A198" s="41"/>
      <c r="B198" s="42"/>
      <c r="C198" s="277" t="s">
        <v>236</v>
      </c>
      <c r="D198" s="277" t="s">
        <v>220</v>
      </c>
      <c r="E198" s="278" t="s">
        <v>221</v>
      </c>
      <c r="F198" s="279" t="s">
        <v>222</v>
      </c>
      <c r="G198" s="280" t="s">
        <v>205</v>
      </c>
      <c r="H198" s="281">
        <v>319.19999999999999</v>
      </c>
      <c r="I198" s="282"/>
      <c r="J198" s="283">
        <f>ROUND(I198*H198,2)</f>
        <v>0</v>
      </c>
      <c r="K198" s="279" t="s">
        <v>144</v>
      </c>
      <c r="L198" s="284"/>
      <c r="M198" s="285" t="s">
        <v>19</v>
      </c>
      <c r="N198" s="286" t="s">
        <v>41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197</v>
      </c>
      <c r="AT198" s="226" t="s">
        <v>220</v>
      </c>
      <c r="AU198" s="226" t="s">
        <v>79</v>
      </c>
      <c r="AY198" s="20" t="s">
        <v>138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77</v>
      </c>
      <c r="BK198" s="227">
        <f>ROUND(I198*H198,2)</f>
        <v>0</v>
      </c>
      <c r="BL198" s="20" t="s">
        <v>145</v>
      </c>
      <c r="BM198" s="226" t="s">
        <v>658</v>
      </c>
    </row>
    <row r="199" s="14" customFormat="1">
      <c r="A199" s="14"/>
      <c r="B199" s="244"/>
      <c r="C199" s="245"/>
      <c r="D199" s="235" t="s">
        <v>149</v>
      </c>
      <c r="E199" s="245"/>
      <c r="F199" s="247" t="s">
        <v>659</v>
      </c>
      <c r="G199" s="245"/>
      <c r="H199" s="248">
        <v>319.19999999999999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149</v>
      </c>
      <c r="AU199" s="254" t="s">
        <v>79</v>
      </c>
      <c r="AV199" s="14" t="s">
        <v>79</v>
      </c>
      <c r="AW199" s="14" t="s">
        <v>4</v>
      </c>
      <c r="AX199" s="14" t="s">
        <v>77</v>
      </c>
      <c r="AY199" s="254" t="s">
        <v>138</v>
      </c>
    </row>
    <row r="200" s="2" customFormat="1" ht="37.8" customHeight="1">
      <c r="A200" s="41"/>
      <c r="B200" s="42"/>
      <c r="C200" s="215" t="s">
        <v>242</v>
      </c>
      <c r="D200" s="215" t="s">
        <v>140</v>
      </c>
      <c r="E200" s="216" t="s">
        <v>225</v>
      </c>
      <c r="F200" s="217" t="s">
        <v>226</v>
      </c>
      <c r="G200" s="218" t="s">
        <v>155</v>
      </c>
      <c r="H200" s="219">
        <v>49.825000000000003</v>
      </c>
      <c r="I200" s="220"/>
      <c r="J200" s="221">
        <f>ROUND(I200*H200,2)</f>
        <v>0</v>
      </c>
      <c r="K200" s="217" t="s">
        <v>144</v>
      </c>
      <c r="L200" s="47"/>
      <c r="M200" s="222" t="s">
        <v>19</v>
      </c>
      <c r="N200" s="223" t="s">
        <v>41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145</v>
      </c>
      <c r="AT200" s="226" t="s">
        <v>140</v>
      </c>
      <c r="AU200" s="226" t="s">
        <v>79</v>
      </c>
      <c r="AY200" s="20" t="s">
        <v>138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77</v>
      </c>
      <c r="BK200" s="227">
        <f>ROUND(I200*H200,2)</f>
        <v>0</v>
      </c>
      <c r="BL200" s="20" t="s">
        <v>145</v>
      </c>
      <c r="BM200" s="226" t="s">
        <v>660</v>
      </c>
    </row>
    <row r="201" s="2" customFormat="1">
      <c r="A201" s="41"/>
      <c r="B201" s="42"/>
      <c r="C201" s="43"/>
      <c r="D201" s="228" t="s">
        <v>147</v>
      </c>
      <c r="E201" s="43"/>
      <c r="F201" s="229" t="s">
        <v>228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147</v>
      </c>
      <c r="AU201" s="20" t="s">
        <v>79</v>
      </c>
    </row>
    <row r="202" s="14" customFormat="1">
      <c r="A202" s="14"/>
      <c r="B202" s="244"/>
      <c r="C202" s="245"/>
      <c r="D202" s="235" t="s">
        <v>149</v>
      </c>
      <c r="E202" s="246" t="s">
        <v>19</v>
      </c>
      <c r="F202" s="247" t="s">
        <v>661</v>
      </c>
      <c r="G202" s="245"/>
      <c r="H202" s="248">
        <v>42.075000000000003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149</v>
      </c>
      <c r="AU202" s="254" t="s">
        <v>79</v>
      </c>
      <c r="AV202" s="14" t="s">
        <v>79</v>
      </c>
      <c r="AW202" s="14" t="s">
        <v>32</v>
      </c>
      <c r="AX202" s="14" t="s">
        <v>70</v>
      </c>
      <c r="AY202" s="254" t="s">
        <v>138</v>
      </c>
    </row>
    <row r="203" s="14" customFormat="1">
      <c r="A203" s="14"/>
      <c r="B203" s="244"/>
      <c r="C203" s="245"/>
      <c r="D203" s="235" t="s">
        <v>149</v>
      </c>
      <c r="E203" s="246" t="s">
        <v>19</v>
      </c>
      <c r="F203" s="247" t="s">
        <v>662</v>
      </c>
      <c r="G203" s="245"/>
      <c r="H203" s="248">
        <v>7.75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149</v>
      </c>
      <c r="AU203" s="254" t="s">
        <v>79</v>
      </c>
      <c r="AV203" s="14" t="s">
        <v>79</v>
      </c>
      <c r="AW203" s="14" t="s">
        <v>32</v>
      </c>
      <c r="AX203" s="14" t="s">
        <v>70</v>
      </c>
      <c r="AY203" s="254" t="s">
        <v>138</v>
      </c>
    </row>
    <row r="204" s="15" customFormat="1">
      <c r="A204" s="15"/>
      <c r="B204" s="255"/>
      <c r="C204" s="256"/>
      <c r="D204" s="235" t="s">
        <v>149</v>
      </c>
      <c r="E204" s="257" t="s">
        <v>19</v>
      </c>
      <c r="F204" s="258" t="s">
        <v>152</v>
      </c>
      <c r="G204" s="256"/>
      <c r="H204" s="259">
        <v>49.825000000000003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5" t="s">
        <v>149</v>
      </c>
      <c r="AU204" s="265" t="s">
        <v>79</v>
      </c>
      <c r="AV204" s="15" t="s">
        <v>145</v>
      </c>
      <c r="AW204" s="15" t="s">
        <v>32</v>
      </c>
      <c r="AX204" s="15" t="s">
        <v>77</v>
      </c>
      <c r="AY204" s="265" t="s">
        <v>138</v>
      </c>
    </row>
    <row r="205" s="2" customFormat="1" ht="16.5" customHeight="1">
      <c r="A205" s="41"/>
      <c r="B205" s="42"/>
      <c r="C205" s="277" t="s">
        <v>248</v>
      </c>
      <c r="D205" s="277" t="s">
        <v>220</v>
      </c>
      <c r="E205" s="278" t="s">
        <v>231</v>
      </c>
      <c r="F205" s="279" t="s">
        <v>232</v>
      </c>
      <c r="G205" s="280" t="s">
        <v>205</v>
      </c>
      <c r="H205" s="281">
        <v>99.650000000000006</v>
      </c>
      <c r="I205" s="282"/>
      <c r="J205" s="283">
        <f>ROUND(I205*H205,2)</f>
        <v>0</v>
      </c>
      <c r="K205" s="279" t="s">
        <v>144</v>
      </c>
      <c r="L205" s="284"/>
      <c r="M205" s="285" t="s">
        <v>19</v>
      </c>
      <c r="N205" s="286" t="s">
        <v>41</v>
      </c>
      <c r="O205" s="87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6" t="s">
        <v>197</v>
      </c>
      <c r="AT205" s="226" t="s">
        <v>220</v>
      </c>
      <c r="AU205" s="226" t="s">
        <v>79</v>
      </c>
      <c r="AY205" s="20" t="s">
        <v>138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20" t="s">
        <v>77</v>
      </c>
      <c r="BK205" s="227">
        <f>ROUND(I205*H205,2)</f>
        <v>0</v>
      </c>
      <c r="BL205" s="20" t="s">
        <v>145</v>
      </c>
      <c r="BM205" s="226" t="s">
        <v>663</v>
      </c>
    </row>
    <row r="206" s="14" customFormat="1">
      <c r="A206" s="14"/>
      <c r="B206" s="244"/>
      <c r="C206" s="245"/>
      <c r="D206" s="235" t="s">
        <v>149</v>
      </c>
      <c r="E206" s="245"/>
      <c r="F206" s="247" t="s">
        <v>664</v>
      </c>
      <c r="G206" s="245"/>
      <c r="H206" s="248">
        <v>99.650000000000006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149</v>
      </c>
      <c r="AU206" s="254" t="s">
        <v>79</v>
      </c>
      <c r="AV206" s="14" t="s">
        <v>79</v>
      </c>
      <c r="AW206" s="14" t="s">
        <v>4</v>
      </c>
      <c r="AX206" s="14" t="s">
        <v>77</v>
      </c>
      <c r="AY206" s="254" t="s">
        <v>138</v>
      </c>
    </row>
    <row r="207" s="12" customFormat="1" ht="22.8" customHeight="1">
      <c r="A207" s="12"/>
      <c r="B207" s="199"/>
      <c r="C207" s="200"/>
      <c r="D207" s="201" t="s">
        <v>69</v>
      </c>
      <c r="E207" s="213" t="s">
        <v>161</v>
      </c>
      <c r="F207" s="213" t="s">
        <v>235</v>
      </c>
      <c r="G207" s="200"/>
      <c r="H207" s="200"/>
      <c r="I207" s="203"/>
      <c r="J207" s="214">
        <f>BK207</f>
        <v>0</v>
      </c>
      <c r="K207" s="200"/>
      <c r="L207" s="205"/>
      <c r="M207" s="206"/>
      <c r="N207" s="207"/>
      <c r="O207" s="207"/>
      <c r="P207" s="208">
        <f>SUM(P208:P211)</f>
        <v>0</v>
      </c>
      <c r="Q207" s="207"/>
      <c r="R207" s="208">
        <f>SUM(R208:R211)</f>
        <v>0</v>
      </c>
      <c r="S207" s="207"/>
      <c r="T207" s="209">
        <f>SUM(T208:T211)</f>
        <v>13.005599999999999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0" t="s">
        <v>77</v>
      </c>
      <c r="AT207" s="211" t="s">
        <v>69</v>
      </c>
      <c r="AU207" s="211" t="s">
        <v>77</v>
      </c>
      <c r="AY207" s="210" t="s">
        <v>138</v>
      </c>
      <c r="BK207" s="212">
        <f>SUM(BK208:BK211)</f>
        <v>0</v>
      </c>
    </row>
    <row r="208" s="2" customFormat="1" ht="21.75" customHeight="1">
      <c r="A208" s="41"/>
      <c r="B208" s="42"/>
      <c r="C208" s="215" t="s">
        <v>255</v>
      </c>
      <c r="D208" s="215" t="s">
        <v>140</v>
      </c>
      <c r="E208" s="216" t="s">
        <v>237</v>
      </c>
      <c r="F208" s="217" t="s">
        <v>238</v>
      </c>
      <c r="G208" s="218" t="s">
        <v>155</v>
      </c>
      <c r="H208" s="219">
        <v>5.4189999999999996</v>
      </c>
      <c r="I208" s="220"/>
      <c r="J208" s="221">
        <f>ROUND(I208*H208,2)</f>
        <v>0</v>
      </c>
      <c r="K208" s="217" t="s">
        <v>144</v>
      </c>
      <c r="L208" s="47"/>
      <c r="M208" s="222" t="s">
        <v>19</v>
      </c>
      <c r="N208" s="223" t="s">
        <v>41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2.3999999999999999</v>
      </c>
      <c r="T208" s="225">
        <f>S208*H208</f>
        <v>13.005599999999999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145</v>
      </c>
      <c r="AT208" s="226" t="s">
        <v>140</v>
      </c>
      <c r="AU208" s="226" t="s">
        <v>79</v>
      </c>
      <c r="AY208" s="20" t="s">
        <v>138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77</v>
      </c>
      <c r="BK208" s="227">
        <f>ROUND(I208*H208,2)</f>
        <v>0</v>
      </c>
      <c r="BL208" s="20" t="s">
        <v>145</v>
      </c>
      <c r="BM208" s="226" t="s">
        <v>665</v>
      </c>
    </row>
    <row r="209" s="2" customFormat="1">
      <c r="A209" s="41"/>
      <c r="B209" s="42"/>
      <c r="C209" s="43"/>
      <c r="D209" s="228" t="s">
        <v>147</v>
      </c>
      <c r="E209" s="43"/>
      <c r="F209" s="229" t="s">
        <v>240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147</v>
      </c>
      <c r="AU209" s="20" t="s">
        <v>79</v>
      </c>
    </row>
    <row r="210" s="14" customFormat="1">
      <c r="A210" s="14"/>
      <c r="B210" s="244"/>
      <c r="C210" s="245"/>
      <c r="D210" s="235" t="s">
        <v>149</v>
      </c>
      <c r="E210" s="246" t="s">
        <v>19</v>
      </c>
      <c r="F210" s="247" t="s">
        <v>646</v>
      </c>
      <c r="G210" s="245"/>
      <c r="H210" s="248">
        <v>5.4189999999999996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149</v>
      </c>
      <c r="AU210" s="254" t="s">
        <v>79</v>
      </c>
      <c r="AV210" s="14" t="s">
        <v>79</v>
      </c>
      <c r="AW210" s="14" t="s">
        <v>32</v>
      </c>
      <c r="AX210" s="14" t="s">
        <v>70</v>
      </c>
      <c r="AY210" s="254" t="s">
        <v>138</v>
      </c>
    </row>
    <row r="211" s="15" customFormat="1">
      <c r="A211" s="15"/>
      <c r="B211" s="255"/>
      <c r="C211" s="256"/>
      <c r="D211" s="235" t="s">
        <v>149</v>
      </c>
      <c r="E211" s="257" t="s">
        <v>19</v>
      </c>
      <c r="F211" s="258" t="s">
        <v>152</v>
      </c>
      <c r="G211" s="256"/>
      <c r="H211" s="259">
        <v>5.4189999999999996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5" t="s">
        <v>149</v>
      </c>
      <c r="AU211" s="265" t="s">
        <v>79</v>
      </c>
      <c r="AV211" s="15" t="s">
        <v>145</v>
      </c>
      <c r="AW211" s="15" t="s">
        <v>32</v>
      </c>
      <c r="AX211" s="15" t="s">
        <v>77</v>
      </c>
      <c r="AY211" s="265" t="s">
        <v>138</v>
      </c>
    </row>
    <row r="212" s="12" customFormat="1" ht="22.8" customHeight="1">
      <c r="A212" s="12"/>
      <c r="B212" s="199"/>
      <c r="C212" s="200"/>
      <c r="D212" s="201" t="s">
        <v>69</v>
      </c>
      <c r="E212" s="213" t="s">
        <v>145</v>
      </c>
      <c r="F212" s="213" t="s">
        <v>241</v>
      </c>
      <c r="G212" s="200"/>
      <c r="H212" s="200"/>
      <c r="I212" s="203"/>
      <c r="J212" s="214">
        <f>BK212</f>
        <v>0</v>
      </c>
      <c r="K212" s="200"/>
      <c r="L212" s="205"/>
      <c r="M212" s="206"/>
      <c r="N212" s="207"/>
      <c r="O212" s="207"/>
      <c r="P212" s="208">
        <f>SUM(P213:P254)</f>
        <v>0</v>
      </c>
      <c r="Q212" s="207"/>
      <c r="R212" s="208">
        <f>SUM(R213:R254)</f>
        <v>0.86843375999999994</v>
      </c>
      <c r="S212" s="207"/>
      <c r="T212" s="209">
        <f>SUM(T213:T254)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0" t="s">
        <v>77</v>
      </c>
      <c r="AT212" s="211" t="s">
        <v>69</v>
      </c>
      <c r="AU212" s="211" t="s">
        <v>77</v>
      </c>
      <c r="AY212" s="210" t="s">
        <v>138</v>
      </c>
      <c r="BK212" s="212">
        <f>SUM(BK213:BK254)</f>
        <v>0</v>
      </c>
    </row>
    <row r="213" s="2" customFormat="1" ht="16.5" customHeight="1">
      <c r="A213" s="41"/>
      <c r="B213" s="42"/>
      <c r="C213" s="215" t="s">
        <v>259</v>
      </c>
      <c r="D213" s="215" t="s">
        <v>140</v>
      </c>
      <c r="E213" s="216" t="s">
        <v>243</v>
      </c>
      <c r="F213" s="217" t="s">
        <v>244</v>
      </c>
      <c r="G213" s="218" t="s">
        <v>155</v>
      </c>
      <c r="H213" s="219">
        <v>19.454999999999998</v>
      </c>
      <c r="I213" s="220"/>
      <c r="J213" s="221">
        <f>ROUND(I213*H213,2)</f>
        <v>0</v>
      </c>
      <c r="K213" s="217" t="s">
        <v>144</v>
      </c>
      <c r="L213" s="47"/>
      <c r="M213" s="222" t="s">
        <v>19</v>
      </c>
      <c r="N213" s="223" t="s">
        <v>41</v>
      </c>
      <c r="O213" s="87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145</v>
      </c>
      <c r="AT213" s="226" t="s">
        <v>140</v>
      </c>
      <c r="AU213" s="226" t="s">
        <v>79</v>
      </c>
      <c r="AY213" s="20" t="s">
        <v>138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77</v>
      </c>
      <c r="BK213" s="227">
        <f>ROUND(I213*H213,2)</f>
        <v>0</v>
      </c>
      <c r="BL213" s="20" t="s">
        <v>145</v>
      </c>
      <c r="BM213" s="226" t="s">
        <v>666</v>
      </c>
    </row>
    <row r="214" s="2" customFormat="1">
      <c r="A214" s="41"/>
      <c r="B214" s="42"/>
      <c r="C214" s="43"/>
      <c r="D214" s="228" t="s">
        <v>147</v>
      </c>
      <c r="E214" s="43"/>
      <c r="F214" s="229" t="s">
        <v>246</v>
      </c>
      <c r="G214" s="43"/>
      <c r="H214" s="43"/>
      <c r="I214" s="230"/>
      <c r="J214" s="43"/>
      <c r="K214" s="43"/>
      <c r="L214" s="47"/>
      <c r="M214" s="231"/>
      <c r="N214" s="23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147</v>
      </c>
      <c r="AU214" s="20" t="s">
        <v>79</v>
      </c>
    </row>
    <row r="215" s="14" customFormat="1">
      <c r="A215" s="14"/>
      <c r="B215" s="244"/>
      <c r="C215" s="245"/>
      <c r="D215" s="235" t="s">
        <v>149</v>
      </c>
      <c r="E215" s="246" t="s">
        <v>19</v>
      </c>
      <c r="F215" s="247" t="s">
        <v>667</v>
      </c>
      <c r="G215" s="245"/>
      <c r="H215" s="248">
        <v>16.829999999999998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149</v>
      </c>
      <c r="AU215" s="254" t="s">
        <v>79</v>
      </c>
      <c r="AV215" s="14" t="s">
        <v>79</v>
      </c>
      <c r="AW215" s="14" t="s">
        <v>32</v>
      </c>
      <c r="AX215" s="14" t="s">
        <v>70</v>
      </c>
      <c r="AY215" s="254" t="s">
        <v>138</v>
      </c>
    </row>
    <row r="216" s="14" customFormat="1">
      <c r="A216" s="14"/>
      <c r="B216" s="244"/>
      <c r="C216" s="245"/>
      <c r="D216" s="235" t="s">
        <v>149</v>
      </c>
      <c r="E216" s="246" t="s">
        <v>19</v>
      </c>
      <c r="F216" s="247" t="s">
        <v>668</v>
      </c>
      <c r="G216" s="245"/>
      <c r="H216" s="248">
        <v>2.625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149</v>
      </c>
      <c r="AU216" s="254" t="s">
        <v>79</v>
      </c>
      <c r="AV216" s="14" t="s">
        <v>79</v>
      </c>
      <c r="AW216" s="14" t="s">
        <v>32</v>
      </c>
      <c r="AX216" s="14" t="s">
        <v>70</v>
      </c>
      <c r="AY216" s="254" t="s">
        <v>138</v>
      </c>
    </row>
    <row r="217" s="15" customFormat="1">
      <c r="A217" s="15"/>
      <c r="B217" s="255"/>
      <c r="C217" s="256"/>
      <c r="D217" s="235" t="s">
        <v>149</v>
      </c>
      <c r="E217" s="257" t="s">
        <v>19</v>
      </c>
      <c r="F217" s="258" t="s">
        <v>152</v>
      </c>
      <c r="G217" s="256"/>
      <c r="H217" s="259">
        <v>19.454999999999998</v>
      </c>
      <c r="I217" s="260"/>
      <c r="J217" s="256"/>
      <c r="K217" s="256"/>
      <c r="L217" s="261"/>
      <c r="M217" s="262"/>
      <c r="N217" s="263"/>
      <c r="O217" s="263"/>
      <c r="P217" s="263"/>
      <c r="Q217" s="263"/>
      <c r="R217" s="263"/>
      <c r="S217" s="263"/>
      <c r="T217" s="264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5" t="s">
        <v>149</v>
      </c>
      <c r="AU217" s="265" t="s">
        <v>79</v>
      </c>
      <c r="AV217" s="15" t="s">
        <v>145</v>
      </c>
      <c r="AW217" s="15" t="s">
        <v>32</v>
      </c>
      <c r="AX217" s="15" t="s">
        <v>77</v>
      </c>
      <c r="AY217" s="265" t="s">
        <v>138</v>
      </c>
    </row>
    <row r="218" s="2" customFormat="1" ht="16.5" customHeight="1">
      <c r="A218" s="41"/>
      <c r="B218" s="42"/>
      <c r="C218" s="215" t="s">
        <v>265</v>
      </c>
      <c r="D218" s="215" t="s">
        <v>140</v>
      </c>
      <c r="E218" s="216" t="s">
        <v>249</v>
      </c>
      <c r="F218" s="217" t="s">
        <v>250</v>
      </c>
      <c r="G218" s="218" t="s">
        <v>251</v>
      </c>
      <c r="H218" s="219">
        <v>5</v>
      </c>
      <c r="I218" s="220"/>
      <c r="J218" s="221">
        <f>ROUND(I218*H218,2)</f>
        <v>0</v>
      </c>
      <c r="K218" s="217" t="s">
        <v>144</v>
      </c>
      <c r="L218" s="47"/>
      <c r="M218" s="222" t="s">
        <v>19</v>
      </c>
      <c r="N218" s="223" t="s">
        <v>41</v>
      </c>
      <c r="O218" s="87"/>
      <c r="P218" s="224">
        <f>O218*H218</f>
        <v>0</v>
      </c>
      <c r="Q218" s="224">
        <v>0.087417999999999996</v>
      </c>
      <c r="R218" s="224">
        <f>Q218*H218</f>
        <v>0.43708999999999998</v>
      </c>
      <c r="S218" s="224">
        <v>0</v>
      </c>
      <c r="T218" s="22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6" t="s">
        <v>145</v>
      </c>
      <c r="AT218" s="226" t="s">
        <v>140</v>
      </c>
      <c r="AU218" s="226" t="s">
        <v>79</v>
      </c>
      <c r="AY218" s="20" t="s">
        <v>138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0" t="s">
        <v>77</v>
      </c>
      <c r="BK218" s="227">
        <f>ROUND(I218*H218,2)</f>
        <v>0</v>
      </c>
      <c r="BL218" s="20" t="s">
        <v>145</v>
      </c>
      <c r="BM218" s="226" t="s">
        <v>669</v>
      </c>
    </row>
    <row r="219" s="2" customFormat="1">
      <c r="A219" s="41"/>
      <c r="B219" s="42"/>
      <c r="C219" s="43"/>
      <c r="D219" s="228" t="s">
        <v>147</v>
      </c>
      <c r="E219" s="43"/>
      <c r="F219" s="229" t="s">
        <v>253</v>
      </c>
      <c r="G219" s="43"/>
      <c r="H219" s="43"/>
      <c r="I219" s="230"/>
      <c r="J219" s="43"/>
      <c r="K219" s="43"/>
      <c r="L219" s="47"/>
      <c r="M219" s="231"/>
      <c r="N219" s="232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147</v>
      </c>
      <c r="AU219" s="20" t="s">
        <v>79</v>
      </c>
    </row>
    <row r="220" s="14" customFormat="1">
      <c r="A220" s="14"/>
      <c r="B220" s="244"/>
      <c r="C220" s="245"/>
      <c r="D220" s="235" t="s">
        <v>149</v>
      </c>
      <c r="E220" s="246" t="s">
        <v>19</v>
      </c>
      <c r="F220" s="247" t="s">
        <v>670</v>
      </c>
      <c r="G220" s="245"/>
      <c r="H220" s="248">
        <v>1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149</v>
      </c>
      <c r="AU220" s="254" t="s">
        <v>79</v>
      </c>
      <c r="AV220" s="14" t="s">
        <v>79</v>
      </c>
      <c r="AW220" s="14" t="s">
        <v>32</v>
      </c>
      <c r="AX220" s="14" t="s">
        <v>70</v>
      </c>
      <c r="AY220" s="254" t="s">
        <v>138</v>
      </c>
    </row>
    <row r="221" s="14" customFormat="1">
      <c r="A221" s="14"/>
      <c r="B221" s="244"/>
      <c r="C221" s="245"/>
      <c r="D221" s="235" t="s">
        <v>149</v>
      </c>
      <c r="E221" s="246" t="s">
        <v>19</v>
      </c>
      <c r="F221" s="247" t="s">
        <v>671</v>
      </c>
      <c r="G221" s="245"/>
      <c r="H221" s="248">
        <v>2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149</v>
      </c>
      <c r="AU221" s="254" t="s">
        <v>79</v>
      </c>
      <c r="AV221" s="14" t="s">
        <v>79</v>
      </c>
      <c r="AW221" s="14" t="s">
        <v>32</v>
      </c>
      <c r="AX221" s="14" t="s">
        <v>70</v>
      </c>
      <c r="AY221" s="254" t="s">
        <v>138</v>
      </c>
    </row>
    <row r="222" s="14" customFormat="1">
      <c r="A222" s="14"/>
      <c r="B222" s="244"/>
      <c r="C222" s="245"/>
      <c r="D222" s="235" t="s">
        <v>149</v>
      </c>
      <c r="E222" s="246" t="s">
        <v>19</v>
      </c>
      <c r="F222" s="247" t="s">
        <v>672</v>
      </c>
      <c r="G222" s="245"/>
      <c r="H222" s="248">
        <v>2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149</v>
      </c>
      <c r="AU222" s="254" t="s">
        <v>79</v>
      </c>
      <c r="AV222" s="14" t="s">
        <v>79</v>
      </c>
      <c r="AW222" s="14" t="s">
        <v>32</v>
      </c>
      <c r="AX222" s="14" t="s">
        <v>70</v>
      </c>
      <c r="AY222" s="254" t="s">
        <v>138</v>
      </c>
    </row>
    <row r="223" s="15" customFormat="1">
      <c r="A223" s="15"/>
      <c r="B223" s="255"/>
      <c r="C223" s="256"/>
      <c r="D223" s="235" t="s">
        <v>149</v>
      </c>
      <c r="E223" s="257" t="s">
        <v>19</v>
      </c>
      <c r="F223" s="258" t="s">
        <v>152</v>
      </c>
      <c r="G223" s="256"/>
      <c r="H223" s="259">
        <v>5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5" t="s">
        <v>149</v>
      </c>
      <c r="AU223" s="265" t="s">
        <v>79</v>
      </c>
      <c r="AV223" s="15" t="s">
        <v>145</v>
      </c>
      <c r="AW223" s="15" t="s">
        <v>32</v>
      </c>
      <c r="AX223" s="15" t="s">
        <v>77</v>
      </c>
      <c r="AY223" s="265" t="s">
        <v>138</v>
      </c>
    </row>
    <row r="224" s="2" customFormat="1" ht="16.5" customHeight="1">
      <c r="A224" s="41"/>
      <c r="B224" s="42"/>
      <c r="C224" s="277" t="s">
        <v>269</v>
      </c>
      <c r="D224" s="277" t="s">
        <v>220</v>
      </c>
      <c r="E224" s="278" t="s">
        <v>673</v>
      </c>
      <c r="F224" s="279" t="s">
        <v>674</v>
      </c>
      <c r="G224" s="280" t="s">
        <v>251</v>
      </c>
      <c r="H224" s="281">
        <v>1</v>
      </c>
      <c r="I224" s="282"/>
      <c r="J224" s="283">
        <f>ROUND(I224*H224,2)</f>
        <v>0</v>
      </c>
      <c r="K224" s="279" t="s">
        <v>144</v>
      </c>
      <c r="L224" s="284"/>
      <c r="M224" s="285" t="s">
        <v>19</v>
      </c>
      <c r="N224" s="286" t="s">
        <v>41</v>
      </c>
      <c r="O224" s="87"/>
      <c r="P224" s="224">
        <f>O224*H224</f>
        <v>0</v>
      </c>
      <c r="Q224" s="224">
        <v>0.028000000000000001</v>
      </c>
      <c r="R224" s="224">
        <f>Q224*H224</f>
        <v>0.028000000000000001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197</v>
      </c>
      <c r="AT224" s="226" t="s">
        <v>220</v>
      </c>
      <c r="AU224" s="226" t="s">
        <v>79</v>
      </c>
      <c r="AY224" s="20" t="s">
        <v>138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77</v>
      </c>
      <c r="BK224" s="227">
        <f>ROUND(I224*H224,2)</f>
        <v>0</v>
      </c>
      <c r="BL224" s="20" t="s">
        <v>145</v>
      </c>
      <c r="BM224" s="226" t="s">
        <v>675</v>
      </c>
    </row>
    <row r="225" s="14" customFormat="1">
      <c r="A225" s="14"/>
      <c r="B225" s="244"/>
      <c r="C225" s="245"/>
      <c r="D225" s="235" t="s">
        <v>149</v>
      </c>
      <c r="E225" s="246" t="s">
        <v>19</v>
      </c>
      <c r="F225" s="247" t="s">
        <v>670</v>
      </c>
      <c r="G225" s="245"/>
      <c r="H225" s="248">
        <v>1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149</v>
      </c>
      <c r="AU225" s="254" t="s">
        <v>79</v>
      </c>
      <c r="AV225" s="14" t="s">
        <v>79</v>
      </c>
      <c r="AW225" s="14" t="s">
        <v>32</v>
      </c>
      <c r="AX225" s="14" t="s">
        <v>70</v>
      </c>
      <c r="AY225" s="254" t="s">
        <v>138</v>
      </c>
    </row>
    <row r="226" s="15" customFormat="1">
      <c r="A226" s="15"/>
      <c r="B226" s="255"/>
      <c r="C226" s="256"/>
      <c r="D226" s="235" t="s">
        <v>149</v>
      </c>
      <c r="E226" s="257" t="s">
        <v>19</v>
      </c>
      <c r="F226" s="258" t="s">
        <v>152</v>
      </c>
      <c r="G226" s="256"/>
      <c r="H226" s="259">
        <v>1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5" t="s">
        <v>149</v>
      </c>
      <c r="AU226" s="265" t="s">
        <v>79</v>
      </c>
      <c r="AV226" s="15" t="s">
        <v>145</v>
      </c>
      <c r="AW226" s="15" t="s">
        <v>32</v>
      </c>
      <c r="AX226" s="15" t="s">
        <v>77</v>
      </c>
      <c r="AY226" s="265" t="s">
        <v>138</v>
      </c>
    </row>
    <row r="227" s="2" customFormat="1" ht="16.5" customHeight="1">
      <c r="A227" s="41"/>
      <c r="B227" s="42"/>
      <c r="C227" s="277" t="s">
        <v>7</v>
      </c>
      <c r="D227" s="277" t="s">
        <v>220</v>
      </c>
      <c r="E227" s="278" t="s">
        <v>481</v>
      </c>
      <c r="F227" s="279" t="s">
        <v>482</v>
      </c>
      <c r="G227" s="280" t="s">
        <v>251</v>
      </c>
      <c r="H227" s="281">
        <v>2</v>
      </c>
      <c r="I227" s="282"/>
      <c r="J227" s="283">
        <f>ROUND(I227*H227,2)</f>
        <v>0</v>
      </c>
      <c r="K227" s="279" t="s">
        <v>144</v>
      </c>
      <c r="L227" s="284"/>
      <c r="M227" s="285" t="s">
        <v>19</v>
      </c>
      <c r="N227" s="286" t="s">
        <v>41</v>
      </c>
      <c r="O227" s="87"/>
      <c r="P227" s="224">
        <f>O227*H227</f>
        <v>0</v>
      </c>
      <c r="Q227" s="224">
        <v>0.040000000000000001</v>
      </c>
      <c r="R227" s="224">
        <f>Q227*H227</f>
        <v>0.080000000000000002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197</v>
      </c>
      <c r="AT227" s="226" t="s">
        <v>220</v>
      </c>
      <c r="AU227" s="226" t="s">
        <v>79</v>
      </c>
      <c r="AY227" s="20" t="s">
        <v>138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77</v>
      </c>
      <c r="BK227" s="227">
        <f>ROUND(I227*H227,2)</f>
        <v>0</v>
      </c>
      <c r="BL227" s="20" t="s">
        <v>145</v>
      </c>
      <c r="BM227" s="226" t="s">
        <v>676</v>
      </c>
    </row>
    <row r="228" s="14" customFormat="1">
      <c r="A228" s="14"/>
      <c r="B228" s="244"/>
      <c r="C228" s="245"/>
      <c r="D228" s="235" t="s">
        <v>149</v>
      </c>
      <c r="E228" s="246" t="s">
        <v>19</v>
      </c>
      <c r="F228" s="247" t="s">
        <v>671</v>
      </c>
      <c r="G228" s="245"/>
      <c r="H228" s="248">
        <v>2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149</v>
      </c>
      <c r="AU228" s="254" t="s">
        <v>79</v>
      </c>
      <c r="AV228" s="14" t="s">
        <v>79</v>
      </c>
      <c r="AW228" s="14" t="s">
        <v>32</v>
      </c>
      <c r="AX228" s="14" t="s">
        <v>70</v>
      </c>
      <c r="AY228" s="254" t="s">
        <v>138</v>
      </c>
    </row>
    <row r="229" s="15" customFormat="1">
      <c r="A229" s="15"/>
      <c r="B229" s="255"/>
      <c r="C229" s="256"/>
      <c r="D229" s="235" t="s">
        <v>149</v>
      </c>
      <c r="E229" s="257" t="s">
        <v>19</v>
      </c>
      <c r="F229" s="258" t="s">
        <v>152</v>
      </c>
      <c r="G229" s="256"/>
      <c r="H229" s="259">
        <v>2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5" t="s">
        <v>149</v>
      </c>
      <c r="AU229" s="265" t="s">
        <v>79</v>
      </c>
      <c r="AV229" s="15" t="s">
        <v>145</v>
      </c>
      <c r="AW229" s="15" t="s">
        <v>32</v>
      </c>
      <c r="AX229" s="15" t="s">
        <v>77</v>
      </c>
      <c r="AY229" s="265" t="s">
        <v>138</v>
      </c>
    </row>
    <row r="230" s="2" customFormat="1" ht="16.5" customHeight="1">
      <c r="A230" s="41"/>
      <c r="B230" s="42"/>
      <c r="C230" s="277" t="s">
        <v>280</v>
      </c>
      <c r="D230" s="277" t="s">
        <v>220</v>
      </c>
      <c r="E230" s="278" t="s">
        <v>485</v>
      </c>
      <c r="F230" s="279" t="s">
        <v>486</v>
      </c>
      <c r="G230" s="280" t="s">
        <v>251</v>
      </c>
      <c r="H230" s="281">
        <v>2</v>
      </c>
      <c r="I230" s="282"/>
      <c r="J230" s="283">
        <f>ROUND(I230*H230,2)</f>
        <v>0</v>
      </c>
      <c r="K230" s="279" t="s">
        <v>144</v>
      </c>
      <c r="L230" s="284"/>
      <c r="M230" s="285" t="s">
        <v>19</v>
      </c>
      <c r="N230" s="286" t="s">
        <v>41</v>
      </c>
      <c r="O230" s="87"/>
      <c r="P230" s="224">
        <f>O230*H230</f>
        <v>0</v>
      </c>
      <c r="Q230" s="224">
        <v>0.068000000000000005</v>
      </c>
      <c r="R230" s="224">
        <f>Q230*H230</f>
        <v>0.13600000000000001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197</v>
      </c>
      <c r="AT230" s="226" t="s">
        <v>220</v>
      </c>
      <c r="AU230" s="226" t="s">
        <v>79</v>
      </c>
      <c r="AY230" s="20" t="s">
        <v>138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77</v>
      </c>
      <c r="BK230" s="227">
        <f>ROUND(I230*H230,2)</f>
        <v>0</v>
      </c>
      <c r="BL230" s="20" t="s">
        <v>145</v>
      </c>
      <c r="BM230" s="226" t="s">
        <v>677</v>
      </c>
    </row>
    <row r="231" s="14" customFormat="1">
      <c r="A231" s="14"/>
      <c r="B231" s="244"/>
      <c r="C231" s="245"/>
      <c r="D231" s="235" t="s">
        <v>149</v>
      </c>
      <c r="E231" s="246" t="s">
        <v>19</v>
      </c>
      <c r="F231" s="247" t="s">
        <v>672</v>
      </c>
      <c r="G231" s="245"/>
      <c r="H231" s="248">
        <v>2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149</v>
      </c>
      <c r="AU231" s="254" t="s">
        <v>79</v>
      </c>
      <c r="AV231" s="14" t="s">
        <v>79</v>
      </c>
      <c r="AW231" s="14" t="s">
        <v>32</v>
      </c>
      <c r="AX231" s="14" t="s">
        <v>70</v>
      </c>
      <c r="AY231" s="254" t="s">
        <v>138</v>
      </c>
    </row>
    <row r="232" s="15" customFormat="1">
      <c r="A232" s="15"/>
      <c r="B232" s="255"/>
      <c r="C232" s="256"/>
      <c r="D232" s="235" t="s">
        <v>149</v>
      </c>
      <c r="E232" s="257" t="s">
        <v>19</v>
      </c>
      <c r="F232" s="258" t="s">
        <v>152</v>
      </c>
      <c r="G232" s="256"/>
      <c r="H232" s="259">
        <v>2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5" t="s">
        <v>149</v>
      </c>
      <c r="AU232" s="265" t="s">
        <v>79</v>
      </c>
      <c r="AV232" s="15" t="s">
        <v>145</v>
      </c>
      <c r="AW232" s="15" t="s">
        <v>32</v>
      </c>
      <c r="AX232" s="15" t="s">
        <v>77</v>
      </c>
      <c r="AY232" s="265" t="s">
        <v>138</v>
      </c>
    </row>
    <row r="233" s="2" customFormat="1" ht="21.75" customHeight="1">
      <c r="A233" s="41"/>
      <c r="B233" s="42"/>
      <c r="C233" s="215" t="s">
        <v>286</v>
      </c>
      <c r="D233" s="215" t="s">
        <v>140</v>
      </c>
      <c r="E233" s="216" t="s">
        <v>260</v>
      </c>
      <c r="F233" s="217" t="s">
        <v>261</v>
      </c>
      <c r="G233" s="218" t="s">
        <v>251</v>
      </c>
      <c r="H233" s="219">
        <v>1</v>
      </c>
      <c r="I233" s="220"/>
      <c r="J233" s="221">
        <f>ROUND(I233*H233,2)</f>
        <v>0</v>
      </c>
      <c r="K233" s="217" t="s">
        <v>144</v>
      </c>
      <c r="L233" s="47"/>
      <c r="M233" s="222" t="s">
        <v>19</v>
      </c>
      <c r="N233" s="223" t="s">
        <v>41</v>
      </c>
      <c r="O233" s="87"/>
      <c r="P233" s="224">
        <f>O233*H233</f>
        <v>0</v>
      </c>
      <c r="Q233" s="224">
        <v>0.087419999999999998</v>
      </c>
      <c r="R233" s="224">
        <f>Q233*H233</f>
        <v>0.087419999999999998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145</v>
      </c>
      <c r="AT233" s="226" t="s">
        <v>140</v>
      </c>
      <c r="AU233" s="226" t="s">
        <v>79</v>
      </c>
      <c r="AY233" s="20" t="s">
        <v>138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77</v>
      </c>
      <c r="BK233" s="227">
        <f>ROUND(I233*H233,2)</f>
        <v>0</v>
      </c>
      <c r="BL233" s="20" t="s">
        <v>145</v>
      </c>
      <c r="BM233" s="226" t="s">
        <v>678</v>
      </c>
    </row>
    <row r="234" s="2" customFormat="1">
      <c r="A234" s="41"/>
      <c r="B234" s="42"/>
      <c r="C234" s="43"/>
      <c r="D234" s="228" t="s">
        <v>147</v>
      </c>
      <c r="E234" s="43"/>
      <c r="F234" s="229" t="s">
        <v>263</v>
      </c>
      <c r="G234" s="43"/>
      <c r="H234" s="43"/>
      <c r="I234" s="230"/>
      <c r="J234" s="43"/>
      <c r="K234" s="43"/>
      <c r="L234" s="47"/>
      <c r="M234" s="231"/>
      <c r="N234" s="232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147</v>
      </c>
      <c r="AU234" s="20" t="s">
        <v>79</v>
      </c>
    </row>
    <row r="235" s="14" customFormat="1">
      <c r="A235" s="14"/>
      <c r="B235" s="244"/>
      <c r="C235" s="245"/>
      <c r="D235" s="235" t="s">
        <v>149</v>
      </c>
      <c r="E235" s="246" t="s">
        <v>19</v>
      </c>
      <c r="F235" s="247" t="s">
        <v>679</v>
      </c>
      <c r="G235" s="245"/>
      <c r="H235" s="248">
        <v>1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149</v>
      </c>
      <c r="AU235" s="254" t="s">
        <v>79</v>
      </c>
      <c r="AV235" s="14" t="s">
        <v>79</v>
      </c>
      <c r="AW235" s="14" t="s">
        <v>32</v>
      </c>
      <c r="AX235" s="14" t="s">
        <v>70</v>
      </c>
      <c r="AY235" s="254" t="s">
        <v>138</v>
      </c>
    </row>
    <row r="236" s="15" customFormat="1">
      <c r="A236" s="15"/>
      <c r="B236" s="255"/>
      <c r="C236" s="256"/>
      <c r="D236" s="235" t="s">
        <v>149</v>
      </c>
      <c r="E236" s="257" t="s">
        <v>19</v>
      </c>
      <c r="F236" s="258" t="s">
        <v>152</v>
      </c>
      <c r="G236" s="256"/>
      <c r="H236" s="259">
        <v>1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5" t="s">
        <v>149</v>
      </c>
      <c r="AU236" s="265" t="s">
        <v>79</v>
      </c>
      <c r="AV236" s="15" t="s">
        <v>145</v>
      </c>
      <c r="AW236" s="15" t="s">
        <v>32</v>
      </c>
      <c r="AX236" s="15" t="s">
        <v>77</v>
      </c>
      <c r="AY236" s="265" t="s">
        <v>138</v>
      </c>
    </row>
    <row r="237" s="2" customFormat="1" ht="16.5" customHeight="1">
      <c r="A237" s="41"/>
      <c r="B237" s="42"/>
      <c r="C237" s="277" t="s">
        <v>292</v>
      </c>
      <c r="D237" s="277" t="s">
        <v>220</v>
      </c>
      <c r="E237" s="278" t="s">
        <v>266</v>
      </c>
      <c r="F237" s="279" t="s">
        <v>267</v>
      </c>
      <c r="G237" s="280" t="s">
        <v>251</v>
      </c>
      <c r="H237" s="281">
        <v>1</v>
      </c>
      <c r="I237" s="282"/>
      <c r="J237" s="283">
        <f>ROUND(I237*H237,2)</f>
        <v>0</v>
      </c>
      <c r="K237" s="279" t="s">
        <v>144</v>
      </c>
      <c r="L237" s="284"/>
      <c r="M237" s="285" t="s">
        <v>19</v>
      </c>
      <c r="N237" s="286" t="s">
        <v>41</v>
      </c>
      <c r="O237" s="87"/>
      <c r="P237" s="224">
        <f>O237*H237</f>
        <v>0</v>
      </c>
      <c r="Q237" s="224">
        <v>0.081000000000000003</v>
      </c>
      <c r="R237" s="224">
        <f>Q237*H237</f>
        <v>0.081000000000000003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197</v>
      </c>
      <c r="AT237" s="226" t="s">
        <v>220</v>
      </c>
      <c r="AU237" s="226" t="s">
        <v>79</v>
      </c>
      <c r="AY237" s="20" t="s">
        <v>138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77</v>
      </c>
      <c r="BK237" s="227">
        <f>ROUND(I237*H237,2)</f>
        <v>0</v>
      </c>
      <c r="BL237" s="20" t="s">
        <v>145</v>
      </c>
      <c r="BM237" s="226" t="s">
        <v>680</v>
      </c>
    </row>
    <row r="238" s="14" customFormat="1">
      <c r="A238" s="14"/>
      <c r="B238" s="244"/>
      <c r="C238" s="245"/>
      <c r="D238" s="235" t="s">
        <v>149</v>
      </c>
      <c r="E238" s="246" t="s">
        <v>19</v>
      </c>
      <c r="F238" s="247" t="s">
        <v>679</v>
      </c>
      <c r="G238" s="245"/>
      <c r="H238" s="248">
        <v>1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149</v>
      </c>
      <c r="AU238" s="254" t="s">
        <v>79</v>
      </c>
      <c r="AV238" s="14" t="s">
        <v>79</v>
      </c>
      <c r="AW238" s="14" t="s">
        <v>32</v>
      </c>
      <c r="AX238" s="14" t="s">
        <v>70</v>
      </c>
      <c r="AY238" s="254" t="s">
        <v>138</v>
      </c>
    </row>
    <row r="239" s="15" customFormat="1">
      <c r="A239" s="15"/>
      <c r="B239" s="255"/>
      <c r="C239" s="256"/>
      <c r="D239" s="235" t="s">
        <v>149</v>
      </c>
      <c r="E239" s="257" t="s">
        <v>19</v>
      </c>
      <c r="F239" s="258" t="s">
        <v>152</v>
      </c>
      <c r="G239" s="256"/>
      <c r="H239" s="259">
        <v>1</v>
      </c>
      <c r="I239" s="260"/>
      <c r="J239" s="256"/>
      <c r="K239" s="256"/>
      <c r="L239" s="261"/>
      <c r="M239" s="262"/>
      <c r="N239" s="263"/>
      <c r="O239" s="263"/>
      <c r="P239" s="263"/>
      <c r="Q239" s="263"/>
      <c r="R239" s="263"/>
      <c r="S239" s="263"/>
      <c r="T239" s="264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5" t="s">
        <v>149</v>
      </c>
      <c r="AU239" s="265" t="s">
        <v>79</v>
      </c>
      <c r="AV239" s="15" t="s">
        <v>145</v>
      </c>
      <c r="AW239" s="15" t="s">
        <v>32</v>
      </c>
      <c r="AX239" s="15" t="s">
        <v>77</v>
      </c>
      <c r="AY239" s="265" t="s">
        <v>138</v>
      </c>
    </row>
    <row r="240" s="2" customFormat="1" ht="24.15" customHeight="1">
      <c r="A240" s="41"/>
      <c r="B240" s="42"/>
      <c r="C240" s="215" t="s">
        <v>298</v>
      </c>
      <c r="D240" s="215" t="s">
        <v>140</v>
      </c>
      <c r="E240" s="216" t="s">
        <v>270</v>
      </c>
      <c r="F240" s="217" t="s">
        <v>271</v>
      </c>
      <c r="G240" s="218" t="s">
        <v>155</v>
      </c>
      <c r="H240" s="219">
        <v>0.90000000000000002</v>
      </c>
      <c r="I240" s="220"/>
      <c r="J240" s="221">
        <f>ROUND(I240*H240,2)</f>
        <v>0</v>
      </c>
      <c r="K240" s="217" t="s">
        <v>144</v>
      </c>
      <c r="L240" s="47"/>
      <c r="M240" s="222" t="s">
        <v>19</v>
      </c>
      <c r="N240" s="223" t="s">
        <v>41</v>
      </c>
      <c r="O240" s="87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145</v>
      </c>
      <c r="AT240" s="226" t="s">
        <v>140</v>
      </c>
      <c r="AU240" s="226" t="s">
        <v>79</v>
      </c>
      <c r="AY240" s="20" t="s">
        <v>138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77</v>
      </c>
      <c r="BK240" s="227">
        <f>ROUND(I240*H240,2)</f>
        <v>0</v>
      </c>
      <c r="BL240" s="20" t="s">
        <v>145</v>
      </c>
      <c r="BM240" s="226" t="s">
        <v>681</v>
      </c>
    </row>
    <row r="241" s="2" customFormat="1">
      <c r="A241" s="41"/>
      <c r="B241" s="42"/>
      <c r="C241" s="43"/>
      <c r="D241" s="228" t="s">
        <v>147</v>
      </c>
      <c r="E241" s="43"/>
      <c r="F241" s="229" t="s">
        <v>273</v>
      </c>
      <c r="G241" s="43"/>
      <c r="H241" s="43"/>
      <c r="I241" s="230"/>
      <c r="J241" s="43"/>
      <c r="K241" s="43"/>
      <c r="L241" s="47"/>
      <c r="M241" s="231"/>
      <c r="N241" s="232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147</v>
      </c>
      <c r="AU241" s="20" t="s">
        <v>79</v>
      </c>
    </row>
    <row r="242" s="14" customFormat="1">
      <c r="A242" s="14"/>
      <c r="B242" s="244"/>
      <c r="C242" s="245"/>
      <c r="D242" s="235" t="s">
        <v>149</v>
      </c>
      <c r="E242" s="246" t="s">
        <v>19</v>
      </c>
      <c r="F242" s="247" t="s">
        <v>682</v>
      </c>
      <c r="G242" s="245"/>
      <c r="H242" s="248">
        <v>0.90000000000000002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149</v>
      </c>
      <c r="AU242" s="254" t="s">
        <v>79</v>
      </c>
      <c r="AV242" s="14" t="s">
        <v>79</v>
      </c>
      <c r="AW242" s="14" t="s">
        <v>32</v>
      </c>
      <c r="AX242" s="14" t="s">
        <v>70</v>
      </c>
      <c r="AY242" s="254" t="s">
        <v>138</v>
      </c>
    </row>
    <row r="243" s="15" customFormat="1">
      <c r="A243" s="15"/>
      <c r="B243" s="255"/>
      <c r="C243" s="256"/>
      <c r="D243" s="235" t="s">
        <v>149</v>
      </c>
      <c r="E243" s="257" t="s">
        <v>19</v>
      </c>
      <c r="F243" s="258" t="s">
        <v>152</v>
      </c>
      <c r="G243" s="256"/>
      <c r="H243" s="259">
        <v>0.90000000000000002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5" t="s">
        <v>149</v>
      </c>
      <c r="AU243" s="265" t="s">
        <v>79</v>
      </c>
      <c r="AV243" s="15" t="s">
        <v>145</v>
      </c>
      <c r="AW243" s="15" t="s">
        <v>32</v>
      </c>
      <c r="AX243" s="15" t="s">
        <v>77</v>
      </c>
      <c r="AY243" s="265" t="s">
        <v>138</v>
      </c>
    </row>
    <row r="244" s="2" customFormat="1" ht="24.15" customHeight="1">
      <c r="A244" s="41"/>
      <c r="B244" s="42"/>
      <c r="C244" s="215" t="s">
        <v>304</v>
      </c>
      <c r="D244" s="215" t="s">
        <v>140</v>
      </c>
      <c r="E244" s="216" t="s">
        <v>275</v>
      </c>
      <c r="F244" s="217" t="s">
        <v>276</v>
      </c>
      <c r="G244" s="218" t="s">
        <v>155</v>
      </c>
      <c r="H244" s="219">
        <v>19.704999999999998</v>
      </c>
      <c r="I244" s="220"/>
      <c r="J244" s="221">
        <f>ROUND(I244*H244,2)</f>
        <v>0</v>
      </c>
      <c r="K244" s="217" t="s">
        <v>144</v>
      </c>
      <c r="L244" s="47"/>
      <c r="M244" s="222" t="s">
        <v>19</v>
      </c>
      <c r="N244" s="223" t="s">
        <v>41</v>
      </c>
      <c r="O244" s="87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145</v>
      </c>
      <c r="AT244" s="226" t="s">
        <v>140</v>
      </c>
      <c r="AU244" s="226" t="s">
        <v>79</v>
      </c>
      <c r="AY244" s="20" t="s">
        <v>138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77</v>
      </c>
      <c r="BK244" s="227">
        <f>ROUND(I244*H244,2)</f>
        <v>0</v>
      </c>
      <c r="BL244" s="20" t="s">
        <v>145</v>
      </c>
      <c r="BM244" s="226" t="s">
        <v>683</v>
      </c>
    </row>
    <row r="245" s="2" customFormat="1">
      <c r="A245" s="41"/>
      <c r="B245" s="42"/>
      <c r="C245" s="43"/>
      <c r="D245" s="228" t="s">
        <v>147</v>
      </c>
      <c r="E245" s="43"/>
      <c r="F245" s="229" t="s">
        <v>278</v>
      </c>
      <c r="G245" s="43"/>
      <c r="H245" s="43"/>
      <c r="I245" s="230"/>
      <c r="J245" s="43"/>
      <c r="K245" s="43"/>
      <c r="L245" s="47"/>
      <c r="M245" s="231"/>
      <c r="N245" s="232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147</v>
      </c>
      <c r="AU245" s="20" t="s">
        <v>79</v>
      </c>
    </row>
    <row r="246" s="14" customFormat="1">
      <c r="A246" s="14"/>
      <c r="B246" s="244"/>
      <c r="C246" s="245"/>
      <c r="D246" s="235" t="s">
        <v>149</v>
      </c>
      <c r="E246" s="246" t="s">
        <v>19</v>
      </c>
      <c r="F246" s="247" t="s">
        <v>684</v>
      </c>
      <c r="G246" s="245"/>
      <c r="H246" s="248">
        <v>16.829999999999998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149</v>
      </c>
      <c r="AU246" s="254" t="s">
        <v>79</v>
      </c>
      <c r="AV246" s="14" t="s">
        <v>79</v>
      </c>
      <c r="AW246" s="14" t="s">
        <v>32</v>
      </c>
      <c r="AX246" s="14" t="s">
        <v>70</v>
      </c>
      <c r="AY246" s="254" t="s">
        <v>138</v>
      </c>
    </row>
    <row r="247" s="14" customFormat="1">
      <c r="A247" s="14"/>
      <c r="B247" s="244"/>
      <c r="C247" s="245"/>
      <c r="D247" s="235" t="s">
        <v>149</v>
      </c>
      <c r="E247" s="246" t="s">
        <v>19</v>
      </c>
      <c r="F247" s="247" t="s">
        <v>685</v>
      </c>
      <c r="G247" s="245"/>
      <c r="H247" s="248">
        <v>2.875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149</v>
      </c>
      <c r="AU247" s="254" t="s">
        <v>79</v>
      </c>
      <c r="AV247" s="14" t="s">
        <v>79</v>
      </c>
      <c r="AW247" s="14" t="s">
        <v>32</v>
      </c>
      <c r="AX247" s="14" t="s">
        <v>70</v>
      </c>
      <c r="AY247" s="254" t="s">
        <v>138</v>
      </c>
    </row>
    <row r="248" s="15" customFormat="1">
      <c r="A248" s="15"/>
      <c r="B248" s="255"/>
      <c r="C248" s="256"/>
      <c r="D248" s="235" t="s">
        <v>149</v>
      </c>
      <c r="E248" s="257" t="s">
        <v>19</v>
      </c>
      <c r="F248" s="258" t="s">
        <v>152</v>
      </c>
      <c r="G248" s="256"/>
      <c r="H248" s="259">
        <v>19.704999999999998</v>
      </c>
      <c r="I248" s="260"/>
      <c r="J248" s="256"/>
      <c r="K248" s="256"/>
      <c r="L248" s="261"/>
      <c r="M248" s="262"/>
      <c r="N248" s="263"/>
      <c r="O248" s="263"/>
      <c r="P248" s="263"/>
      <c r="Q248" s="263"/>
      <c r="R248" s="263"/>
      <c r="S248" s="263"/>
      <c r="T248" s="26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5" t="s">
        <v>149</v>
      </c>
      <c r="AU248" s="265" t="s">
        <v>79</v>
      </c>
      <c r="AV248" s="15" t="s">
        <v>145</v>
      </c>
      <c r="AW248" s="15" t="s">
        <v>32</v>
      </c>
      <c r="AX248" s="15" t="s">
        <v>77</v>
      </c>
      <c r="AY248" s="265" t="s">
        <v>138</v>
      </c>
    </row>
    <row r="249" s="2" customFormat="1" ht="24.15" customHeight="1">
      <c r="A249" s="41"/>
      <c r="B249" s="42"/>
      <c r="C249" s="215" t="s">
        <v>308</v>
      </c>
      <c r="D249" s="215" t="s">
        <v>140</v>
      </c>
      <c r="E249" s="216" t="s">
        <v>281</v>
      </c>
      <c r="F249" s="217" t="s">
        <v>282</v>
      </c>
      <c r="G249" s="218" t="s">
        <v>174</v>
      </c>
      <c r="H249" s="219">
        <v>2.3999999999999999</v>
      </c>
      <c r="I249" s="220"/>
      <c r="J249" s="221">
        <f>ROUND(I249*H249,2)</f>
        <v>0</v>
      </c>
      <c r="K249" s="217" t="s">
        <v>144</v>
      </c>
      <c r="L249" s="47"/>
      <c r="M249" s="222" t="s">
        <v>19</v>
      </c>
      <c r="N249" s="223" t="s">
        <v>41</v>
      </c>
      <c r="O249" s="87"/>
      <c r="P249" s="224">
        <f>O249*H249</f>
        <v>0</v>
      </c>
      <c r="Q249" s="224">
        <v>0.0078849000000000002</v>
      </c>
      <c r="R249" s="224">
        <f>Q249*H249</f>
        <v>0.018923760000000001</v>
      </c>
      <c r="S249" s="224">
        <v>0</v>
      </c>
      <c r="T249" s="22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6" t="s">
        <v>145</v>
      </c>
      <c r="AT249" s="226" t="s">
        <v>140</v>
      </c>
      <c r="AU249" s="226" t="s">
        <v>79</v>
      </c>
      <c r="AY249" s="20" t="s">
        <v>138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20" t="s">
        <v>77</v>
      </c>
      <c r="BK249" s="227">
        <f>ROUND(I249*H249,2)</f>
        <v>0</v>
      </c>
      <c r="BL249" s="20" t="s">
        <v>145</v>
      </c>
      <c r="BM249" s="226" t="s">
        <v>686</v>
      </c>
    </row>
    <row r="250" s="2" customFormat="1">
      <c r="A250" s="41"/>
      <c r="B250" s="42"/>
      <c r="C250" s="43"/>
      <c r="D250" s="228" t="s">
        <v>147</v>
      </c>
      <c r="E250" s="43"/>
      <c r="F250" s="229" t="s">
        <v>284</v>
      </c>
      <c r="G250" s="43"/>
      <c r="H250" s="43"/>
      <c r="I250" s="230"/>
      <c r="J250" s="43"/>
      <c r="K250" s="43"/>
      <c r="L250" s="47"/>
      <c r="M250" s="231"/>
      <c r="N250" s="232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147</v>
      </c>
      <c r="AU250" s="20" t="s">
        <v>79</v>
      </c>
    </row>
    <row r="251" s="14" customFormat="1">
      <c r="A251" s="14"/>
      <c r="B251" s="244"/>
      <c r="C251" s="245"/>
      <c r="D251" s="235" t="s">
        <v>149</v>
      </c>
      <c r="E251" s="246" t="s">
        <v>19</v>
      </c>
      <c r="F251" s="247" t="s">
        <v>687</v>
      </c>
      <c r="G251" s="245"/>
      <c r="H251" s="248">
        <v>2.3999999999999999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4" t="s">
        <v>149</v>
      </c>
      <c r="AU251" s="254" t="s">
        <v>79</v>
      </c>
      <c r="AV251" s="14" t="s">
        <v>79</v>
      </c>
      <c r="AW251" s="14" t="s">
        <v>32</v>
      </c>
      <c r="AX251" s="14" t="s">
        <v>70</v>
      </c>
      <c r="AY251" s="254" t="s">
        <v>138</v>
      </c>
    </row>
    <row r="252" s="15" customFormat="1">
      <c r="A252" s="15"/>
      <c r="B252" s="255"/>
      <c r="C252" s="256"/>
      <c r="D252" s="235" t="s">
        <v>149</v>
      </c>
      <c r="E252" s="257" t="s">
        <v>19</v>
      </c>
      <c r="F252" s="258" t="s">
        <v>152</v>
      </c>
      <c r="G252" s="256"/>
      <c r="H252" s="259">
        <v>2.3999999999999999</v>
      </c>
      <c r="I252" s="260"/>
      <c r="J252" s="256"/>
      <c r="K252" s="256"/>
      <c r="L252" s="261"/>
      <c r="M252" s="262"/>
      <c r="N252" s="263"/>
      <c r="O252" s="263"/>
      <c r="P252" s="263"/>
      <c r="Q252" s="263"/>
      <c r="R252" s="263"/>
      <c r="S252" s="263"/>
      <c r="T252" s="264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5" t="s">
        <v>149</v>
      </c>
      <c r="AU252" s="265" t="s">
        <v>79</v>
      </c>
      <c r="AV252" s="15" t="s">
        <v>145</v>
      </c>
      <c r="AW252" s="15" t="s">
        <v>32</v>
      </c>
      <c r="AX252" s="15" t="s">
        <v>77</v>
      </c>
      <c r="AY252" s="265" t="s">
        <v>138</v>
      </c>
    </row>
    <row r="253" s="2" customFormat="1" ht="24.15" customHeight="1">
      <c r="A253" s="41"/>
      <c r="B253" s="42"/>
      <c r="C253" s="215" t="s">
        <v>313</v>
      </c>
      <c r="D253" s="215" t="s">
        <v>140</v>
      </c>
      <c r="E253" s="216" t="s">
        <v>287</v>
      </c>
      <c r="F253" s="217" t="s">
        <v>288</v>
      </c>
      <c r="G253" s="218" t="s">
        <v>174</v>
      </c>
      <c r="H253" s="219">
        <v>2.3999999999999999</v>
      </c>
      <c r="I253" s="220"/>
      <c r="J253" s="221">
        <f>ROUND(I253*H253,2)</f>
        <v>0</v>
      </c>
      <c r="K253" s="217" t="s">
        <v>144</v>
      </c>
      <c r="L253" s="47"/>
      <c r="M253" s="222" t="s">
        <v>19</v>
      </c>
      <c r="N253" s="223" t="s">
        <v>41</v>
      </c>
      <c r="O253" s="87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145</v>
      </c>
      <c r="AT253" s="226" t="s">
        <v>140</v>
      </c>
      <c r="AU253" s="226" t="s">
        <v>79</v>
      </c>
      <c r="AY253" s="20" t="s">
        <v>138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77</v>
      </c>
      <c r="BK253" s="227">
        <f>ROUND(I253*H253,2)</f>
        <v>0</v>
      </c>
      <c r="BL253" s="20" t="s">
        <v>145</v>
      </c>
      <c r="BM253" s="226" t="s">
        <v>688</v>
      </c>
    </row>
    <row r="254" s="2" customFormat="1">
      <c r="A254" s="41"/>
      <c r="B254" s="42"/>
      <c r="C254" s="43"/>
      <c r="D254" s="228" t="s">
        <v>147</v>
      </c>
      <c r="E254" s="43"/>
      <c r="F254" s="229" t="s">
        <v>290</v>
      </c>
      <c r="G254" s="43"/>
      <c r="H254" s="43"/>
      <c r="I254" s="230"/>
      <c r="J254" s="43"/>
      <c r="K254" s="43"/>
      <c r="L254" s="47"/>
      <c r="M254" s="231"/>
      <c r="N254" s="232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147</v>
      </c>
      <c r="AU254" s="20" t="s">
        <v>79</v>
      </c>
    </row>
    <row r="255" s="12" customFormat="1" ht="22.8" customHeight="1">
      <c r="A255" s="12"/>
      <c r="B255" s="199"/>
      <c r="C255" s="200"/>
      <c r="D255" s="201" t="s">
        <v>69</v>
      </c>
      <c r="E255" s="213" t="s">
        <v>197</v>
      </c>
      <c r="F255" s="213" t="s">
        <v>291</v>
      </c>
      <c r="G255" s="200"/>
      <c r="H255" s="200"/>
      <c r="I255" s="203"/>
      <c r="J255" s="214">
        <f>BK255</f>
        <v>0</v>
      </c>
      <c r="K255" s="200"/>
      <c r="L255" s="205"/>
      <c r="M255" s="206"/>
      <c r="N255" s="207"/>
      <c r="O255" s="207"/>
      <c r="P255" s="208">
        <f>SUM(P256:P335)</f>
        <v>0</v>
      </c>
      <c r="Q255" s="207"/>
      <c r="R255" s="208">
        <f>SUM(R256:R335)</f>
        <v>22.826734000000002</v>
      </c>
      <c r="S255" s="207"/>
      <c r="T255" s="209">
        <f>SUM(T256:T335)</f>
        <v>34.32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0" t="s">
        <v>77</v>
      </c>
      <c r="AT255" s="211" t="s">
        <v>69</v>
      </c>
      <c r="AU255" s="211" t="s">
        <v>77</v>
      </c>
      <c r="AY255" s="210" t="s">
        <v>138</v>
      </c>
      <c r="BK255" s="212">
        <f>SUM(BK256:BK335)</f>
        <v>0</v>
      </c>
    </row>
    <row r="256" s="2" customFormat="1" ht="16.5" customHeight="1">
      <c r="A256" s="41"/>
      <c r="B256" s="42"/>
      <c r="C256" s="215" t="s">
        <v>319</v>
      </c>
      <c r="D256" s="215" t="s">
        <v>140</v>
      </c>
      <c r="E256" s="216" t="s">
        <v>293</v>
      </c>
      <c r="F256" s="217" t="s">
        <v>294</v>
      </c>
      <c r="G256" s="218" t="s">
        <v>143</v>
      </c>
      <c r="H256" s="219">
        <v>106</v>
      </c>
      <c r="I256" s="220"/>
      <c r="J256" s="221">
        <f>ROUND(I256*H256,2)</f>
        <v>0</v>
      </c>
      <c r="K256" s="217" t="s">
        <v>144</v>
      </c>
      <c r="L256" s="47"/>
      <c r="M256" s="222" t="s">
        <v>19</v>
      </c>
      <c r="N256" s="223" t="s">
        <v>41</v>
      </c>
      <c r="O256" s="87"/>
      <c r="P256" s="224">
        <f>O256*H256</f>
        <v>0</v>
      </c>
      <c r="Q256" s="224">
        <v>0</v>
      </c>
      <c r="R256" s="224">
        <f>Q256*H256</f>
        <v>0</v>
      </c>
      <c r="S256" s="224">
        <v>0.32000000000000001</v>
      </c>
      <c r="T256" s="225">
        <f>S256*H256</f>
        <v>33.920000000000002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145</v>
      </c>
      <c r="AT256" s="226" t="s">
        <v>140</v>
      </c>
      <c r="AU256" s="226" t="s">
        <v>79</v>
      </c>
      <c r="AY256" s="20" t="s">
        <v>138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77</v>
      </c>
      <c r="BK256" s="227">
        <f>ROUND(I256*H256,2)</f>
        <v>0</v>
      </c>
      <c r="BL256" s="20" t="s">
        <v>145</v>
      </c>
      <c r="BM256" s="226" t="s">
        <v>689</v>
      </c>
    </row>
    <row r="257" s="2" customFormat="1">
      <c r="A257" s="41"/>
      <c r="B257" s="42"/>
      <c r="C257" s="43"/>
      <c r="D257" s="228" t="s">
        <v>147</v>
      </c>
      <c r="E257" s="43"/>
      <c r="F257" s="229" t="s">
        <v>296</v>
      </c>
      <c r="G257" s="43"/>
      <c r="H257" s="43"/>
      <c r="I257" s="230"/>
      <c r="J257" s="43"/>
      <c r="K257" s="43"/>
      <c r="L257" s="47"/>
      <c r="M257" s="231"/>
      <c r="N257" s="232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147</v>
      </c>
      <c r="AU257" s="20" t="s">
        <v>79</v>
      </c>
    </row>
    <row r="258" s="14" customFormat="1">
      <c r="A258" s="14"/>
      <c r="B258" s="244"/>
      <c r="C258" s="245"/>
      <c r="D258" s="235" t="s">
        <v>149</v>
      </c>
      <c r="E258" s="246" t="s">
        <v>19</v>
      </c>
      <c r="F258" s="247" t="s">
        <v>690</v>
      </c>
      <c r="G258" s="245"/>
      <c r="H258" s="248">
        <v>93.5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149</v>
      </c>
      <c r="AU258" s="254" t="s">
        <v>79</v>
      </c>
      <c r="AV258" s="14" t="s">
        <v>79</v>
      </c>
      <c r="AW258" s="14" t="s">
        <v>32</v>
      </c>
      <c r="AX258" s="14" t="s">
        <v>70</v>
      </c>
      <c r="AY258" s="254" t="s">
        <v>138</v>
      </c>
    </row>
    <row r="259" s="14" customFormat="1">
      <c r="A259" s="14"/>
      <c r="B259" s="244"/>
      <c r="C259" s="245"/>
      <c r="D259" s="235" t="s">
        <v>149</v>
      </c>
      <c r="E259" s="246" t="s">
        <v>19</v>
      </c>
      <c r="F259" s="247" t="s">
        <v>691</v>
      </c>
      <c r="G259" s="245"/>
      <c r="H259" s="248">
        <v>12.5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149</v>
      </c>
      <c r="AU259" s="254" t="s">
        <v>79</v>
      </c>
      <c r="AV259" s="14" t="s">
        <v>79</v>
      </c>
      <c r="AW259" s="14" t="s">
        <v>32</v>
      </c>
      <c r="AX259" s="14" t="s">
        <v>70</v>
      </c>
      <c r="AY259" s="254" t="s">
        <v>138</v>
      </c>
    </row>
    <row r="260" s="15" customFormat="1">
      <c r="A260" s="15"/>
      <c r="B260" s="255"/>
      <c r="C260" s="256"/>
      <c r="D260" s="235" t="s">
        <v>149</v>
      </c>
      <c r="E260" s="257" t="s">
        <v>19</v>
      </c>
      <c r="F260" s="258" t="s">
        <v>152</v>
      </c>
      <c r="G260" s="256"/>
      <c r="H260" s="259">
        <v>106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5" t="s">
        <v>149</v>
      </c>
      <c r="AU260" s="265" t="s">
        <v>79</v>
      </c>
      <c r="AV260" s="15" t="s">
        <v>145</v>
      </c>
      <c r="AW260" s="15" t="s">
        <v>32</v>
      </c>
      <c r="AX260" s="15" t="s">
        <v>77</v>
      </c>
      <c r="AY260" s="265" t="s">
        <v>138</v>
      </c>
    </row>
    <row r="261" s="2" customFormat="1" ht="24.15" customHeight="1">
      <c r="A261" s="41"/>
      <c r="B261" s="42"/>
      <c r="C261" s="215" t="s">
        <v>324</v>
      </c>
      <c r="D261" s="215" t="s">
        <v>140</v>
      </c>
      <c r="E261" s="216" t="s">
        <v>507</v>
      </c>
      <c r="F261" s="217" t="s">
        <v>508</v>
      </c>
      <c r="G261" s="218" t="s">
        <v>143</v>
      </c>
      <c r="H261" s="219">
        <v>93.5</v>
      </c>
      <c r="I261" s="220"/>
      <c r="J261" s="221">
        <f>ROUND(I261*H261,2)</f>
        <v>0</v>
      </c>
      <c r="K261" s="217" t="s">
        <v>144</v>
      </c>
      <c r="L261" s="47"/>
      <c r="M261" s="222" t="s">
        <v>19</v>
      </c>
      <c r="N261" s="223" t="s">
        <v>41</v>
      </c>
      <c r="O261" s="87"/>
      <c r="P261" s="224">
        <f>O261*H261</f>
        <v>0</v>
      </c>
      <c r="Q261" s="224">
        <v>8.0000000000000007E-05</v>
      </c>
      <c r="R261" s="224">
        <f>Q261*H261</f>
        <v>0.0074800000000000005</v>
      </c>
      <c r="S261" s="224">
        <v>0</v>
      </c>
      <c r="T261" s="225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6" t="s">
        <v>145</v>
      </c>
      <c r="AT261" s="226" t="s">
        <v>140</v>
      </c>
      <c r="AU261" s="226" t="s">
        <v>79</v>
      </c>
      <c r="AY261" s="20" t="s">
        <v>138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20" t="s">
        <v>77</v>
      </c>
      <c r="BK261" s="227">
        <f>ROUND(I261*H261,2)</f>
        <v>0</v>
      </c>
      <c r="BL261" s="20" t="s">
        <v>145</v>
      </c>
      <c r="BM261" s="226" t="s">
        <v>692</v>
      </c>
    </row>
    <row r="262" s="2" customFormat="1">
      <c r="A262" s="41"/>
      <c r="B262" s="42"/>
      <c r="C262" s="43"/>
      <c r="D262" s="228" t="s">
        <v>147</v>
      </c>
      <c r="E262" s="43"/>
      <c r="F262" s="229" t="s">
        <v>510</v>
      </c>
      <c r="G262" s="43"/>
      <c r="H262" s="43"/>
      <c r="I262" s="230"/>
      <c r="J262" s="43"/>
      <c r="K262" s="43"/>
      <c r="L262" s="47"/>
      <c r="M262" s="231"/>
      <c r="N262" s="232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147</v>
      </c>
      <c r="AU262" s="20" t="s">
        <v>79</v>
      </c>
    </row>
    <row r="263" s="14" customFormat="1">
      <c r="A263" s="14"/>
      <c r="B263" s="244"/>
      <c r="C263" s="245"/>
      <c r="D263" s="235" t="s">
        <v>149</v>
      </c>
      <c r="E263" s="246" t="s">
        <v>19</v>
      </c>
      <c r="F263" s="247" t="s">
        <v>690</v>
      </c>
      <c r="G263" s="245"/>
      <c r="H263" s="248">
        <v>93.5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149</v>
      </c>
      <c r="AU263" s="254" t="s">
        <v>79</v>
      </c>
      <c r="AV263" s="14" t="s">
        <v>79</v>
      </c>
      <c r="AW263" s="14" t="s">
        <v>32</v>
      </c>
      <c r="AX263" s="14" t="s">
        <v>70</v>
      </c>
      <c r="AY263" s="254" t="s">
        <v>138</v>
      </c>
    </row>
    <row r="264" s="15" customFormat="1">
      <c r="A264" s="15"/>
      <c r="B264" s="255"/>
      <c r="C264" s="256"/>
      <c r="D264" s="235" t="s">
        <v>149</v>
      </c>
      <c r="E264" s="257" t="s">
        <v>19</v>
      </c>
      <c r="F264" s="258" t="s">
        <v>152</v>
      </c>
      <c r="G264" s="256"/>
      <c r="H264" s="259">
        <v>93.5</v>
      </c>
      <c r="I264" s="260"/>
      <c r="J264" s="256"/>
      <c r="K264" s="256"/>
      <c r="L264" s="261"/>
      <c r="M264" s="262"/>
      <c r="N264" s="263"/>
      <c r="O264" s="263"/>
      <c r="P264" s="263"/>
      <c r="Q264" s="263"/>
      <c r="R264" s="263"/>
      <c r="S264" s="263"/>
      <c r="T264" s="264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5" t="s">
        <v>149</v>
      </c>
      <c r="AU264" s="265" t="s">
        <v>79</v>
      </c>
      <c r="AV264" s="15" t="s">
        <v>145</v>
      </c>
      <c r="AW264" s="15" t="s">
        <v>32</v>
      </c>
      <c r="AX264" s="15" t="s">
        <v>77</v>
      </c>
      <c r="AY264" s="265" t="s">
        <v>138</v>
      </c>
    </row>
    <row r="265" s="2" customFormat="1" ht="16.5" customHeight="1">
      <c r="A265" s="41"/>
      <c r="B265" s="42"/>
      <c r="C265" s="277" t="s">
        <v>331</v>
      </c>
      <c r="D265" s="277" t="s">
        <v>220</v>
      </c>
      <c r="E265" s="278" t="s">
        <v>511</v>
      </c>
      <c r="F265" s="279" t="s">
        <v>512</v>
      </c>
      <c r="G265" s="280" t="s">
        <v>143</v>
      </c>
      <c r="H265" s="281">
        <v>94.903000000000006</v>
      </c>
      <c r="I265" s="282"/>
      <c r="J265" s="283">
        <f>ROUND(I265*H265,2)</f>
        <v>0</v>
      </c>
      <c r="K265" s="279" t="s">
        <v>144</v>
      </c>
      <c r="L265" s="284"/>
      <c r="M265" s="285" t="s">
        <v>19</v>
      </c>
      <c r="N265" s="286" t="s">
        <v>41</v>
      </c>
      <c r="O265" s="87"/>
      <c r="P265" s="224">
        <f>O265*H265</f>
        <v>0</v>
      </c>
      <c r="Q265" s="224">
        <v>0.071999999999999995</v>
      </c>
      <c r="R265" s="224">
        <f>Q265*H265</f>
        <v>6.8330159999999998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197</v>
      </c>
      <c r="AT265" s="226" t="s">
        <v>220</v>
      </c>
      <c r="AU265" s="226" t="s">
        <v>79</v>
      </c>
      <c r="AY265" s="20" t="s">
        <v>138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77</v>
      </c>
      <c r="BK265" s="227">
        <f>ROUND(I265*H265,2)</f>
        <v>0</v>
      </c>
      <c r="BL265" s="20" t="s">
        <v>145</v>
      </c>
      <c r="BM265" s="226" t="s">
        <v>693</v>
      </c>
    </row>
    <row r="266" s="14" customFormat="1">
      <c r="A266" s="14"/>
      <c r="B266" s="244"/>
      <c r="C266" s="245"/>
      <c r="D266" s="235" t="s">
        <v>149</v>
      </c>
      <c r="E266" s="245"/>
      <c r="F266" s="247" t="s">
        <v>694</v>
      </c>
      <c r="G266" s="245"/>
      <c r="H266" s="248">
        <v>94.903000000000006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4" t="s">
        <v>149</v>
      </c>
      <c r="AU266" s="254" t="s">
        <v>79</v>
      </c>
      <c r="AV266" s="14" t="s">
        <v>79</v>
      </c>
      <c r="AW266" s="14" t="s">
        <v>4</v>
      </c>
      <c r="AX266" s="14" t="s">
        <v>77</v>
      </c>
      <c r="AY266" s="254" t="s">
        <v>138</v>
      </c>
    </row>
    <row r="267" s="2" customFormat="1" ht="24.15" customHeight="1">
      <c r="A267" s="41"/>
      <c r="B267" s="42"/>
      <c r="C267" s="215" t="s">
        <v>336</v>
      </c>
      <c r="D267" s="215" t="s">
        <v>140</v>
      </c>
      <c r="E267" s="216" t="s">
        <v>299</v>
      </c>
      <c r="F267" s="217" t="s">
        <v>300</v>
      </c>
      <c r="G267" s="218" t="s">
        <v>143</v>
      </c>
      <c r="H267" s="219">
        <v>12.5</v>
      </c>
      <c r="I267" s="220"/>
      <c r="J267" s="221">
        <f>ROUND(I267*H267,2)</f>
        <v>0</v>
      </c>
      <c r="K267" s="217" t="s">
        <v>144</v>
      </c>
      <c r="L267" s="47"/>
      <c r="M267" s="222" t="s">
        <v>19</v>
      </c>
      <c r="N267" s="223" t="s">
        <v>41</v>
      </c>
      <c r="O267" s="87"/>
      <c r="P267" s="224">
        <f>O267*H267</f>
        <v>0</v>
      </c>
      <c r="Q267" s="224">
        <v>0.00011</v>
      </c>
      <c r="R267" s="224">
        <f>Q267*H267</f>
        <v>0.0013750000000000001</v>
      </c>
      <c r="S267" s="224">
        <v>0</v>
      </c>
      <c r="T267" s="225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6" t="s">
        <v>145</v>
      </c>
      <c r="AT267" s="226" t="s">
        <v>140</v>
      </c>
      <c r="AU267" s="226" t="s">
        <v>79</v>
      </c>
      <c r="AY267" s="20" t="s">
        <v>138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20" t="s">
        <v>77</v>
      </c>
      <c r="BK267" s="227">
        <f>ROUND(I267*H267,2)</f>
        <v>0</v>
      </c>
      <c r="BL267" s="20" t="s">
        <v>145</v>
      </c>
      <c r="BM267" s="226" t="s">
        <v>695</v>
      </c>
    </row>
    <row r="268" s="2" customFormat="1">
      <c r="A268" s="41"/>
      <c r="B268" s="42"/>
      <c r="C268" s="43"/>
      <c r="D268" s="228" t="s">
        <v>147</v>
      </c>
      <c r="E268" s="43"/>
      <c r="F268" s="229" t="s">
        <v>302</v>
      </c>
      <c r="G268" s="43"/>
      <c r="H268" s="43"/>
      <c r="I268" s="230"/>
      <c r="J268" s="43"/>
      <c r="K268" s="43"/>
      <c r="L268" s="47"/>
      <c r="M268" s="231"/>
      <c r="N268" s="232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147</v>
      </c>
      <c r="AU268" s="20" t="s">
        <v>79</v>
      </c>
    </row>
    <row r="269" s="14" customFormat="1">
      <c r="A269" s="14"/>
      <c r="B269" s="244"/>
      <c r="C269" s="245"/>
      <c r="D269" s="235" t="s">
        <v>149</v>
      </c>
      <c r="E269" s="246" t="s">
        <v>19</v>
      </c>
      <c r="F269" s="247" t="s">
        <v>691</v>
      </c>
      <c r="G269" s="245"/>
      <c r="H269" s="248">
        <v>12.5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149</v>
      </c>
      <c r="AU269" s="254" t="s">
        <v>79</v>
      </c>
      <c r="AV269" s="14" t="s">
        <v>79</v>
      </c>
      <c r="AW269" s="14" t="s">
        <v>32</v>
      </c>
      <c r="AX269" s="14" t="s">
        <v>70</v>
      </c>
      <c r="AY269" s="254" t="s">
        <v>138</v>
      </c>
    </row>
    <row r="270" s="15" customFormat="1">
      <c r="A270" s="15"/>
      <c r="B270" s="255"/>
      <c r="C270" s="256"/>
      <c r="D270" s="235" t="s">
        <v>149</v>
      </c>
      <c r="E270" s="257" t="s">
        <v>19</v>
      </c>
      <c r="F270" s="258" t="s">
        <v>152</v>
      </c>
      <c r="G270" s="256"/>
      <c r="H270" s="259">
        <v>12.5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5" t="s">
        <v>149</v>
      </c>
      <c r="AU270" s="265" t="s">
        <v>79</v>
      </c>
      <c r="AV270" s="15" t="s">
        <v>145</v>
      </c>
      <c r="AW270" s="15" t="s">
        <v>32</v>
      </c>
      <c r="AX270" s="15" t="s">
        <v>77</v>
      </c>
      <c r="AY270" s="265" t="s">
        <v>138</v>
      </c>
    </row>
    <row r="271" s="2" customFormat="1" ht="16.5" customHeight="1">
      <c r="A271" s="41"/>
      <c r="B271" s="42"/>
      <c r="C271" s="277" t="s">
        <v>341</v>
      </c>
      <c r="D271" s="277" t="s">
        <v>220</v>
      </c>
      <c r="E271" s="278" t="s">
        <v>305</v>
      </c>
      <c r="F271" s="279" t="s">
        <v>306</v>
      </c>
      <c r="G271" s="280" t="s">
        <v>143</v>
      </c>
      <c r="H271" s="281">
        <v>12.688000000000001</v>
      </c>
      <c r="I271" s="282"/>
      <c r="J271" s="283">
        <f>ROUND(I271*H271,2)</f>
        <v>0</v>
      </c>
      <c r="K271" s="279" t="s">
        <v>144</v>
      </c>
      <c r="L271" s="284"/>
      <c r="M271" s="285" t="s">
        <v>19</v>
      </c>
      <c r="N271" s="286" t="s">
        <v>41</v>
      </c>
      <c r="O271" s="87"/>
      <c r="P271" s="224">
        <f>O271*H271</f>
        <v>0</v>
      </c>
      <c r="Q271" s="224">
        <v>0.13600000000000001</v>
      </c>
      <c r="R271" s="224">
        <f>Q271*H271</f>
        <v>1.7255680000000002</v>
      </c>
      <c r="S271" s="224">
        <v>0</v>
      </c>
      <c r="T271" s="225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6" t="s">
        <v>197</v>
      </c>
      <c r="AT271" s="226" t="s">
        <v>220</v>
      </c>
      <c r="AU271" s="226" t="s">
        <v>79</v>
      </c>
      <c r="AY271" s="20" t="s">
        <v>138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20" t="s">
        <v>77</v>
      </c>
      <c r="BK271" s="227">
        <f>ROUND(I271*H271,2)</f>
        <v>0</v>
      </c>
      <c r="BL271" s="20" t="s">
        <v>145</v>
      </c>
      <c r="BM271" s="226" t="s">
        <v>696</v>
      </c>
    </row>
    <row r="272" s="14" customFormat="1">
      <c r="A272" s="14"/>
      <c r="B272" s="244"/>
      <c r="C272" s="245"/>
      <c r="D272" s="235" t="s">
        <v>149</v>
      </c>
      <c r="E272" s="245"/>
      <c r="F272" s="247" t="s">
        <v>697</v>
      </c>
      <c r="G272" s="245"/>
      <c r="H272" s="248">
        <v>12.688000000000001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4" t="s">
        <v>149</v>
      </c>
      <c r="AU272" s="254" t="s">
        <v>79</v>
      </c>
      <c r="AV272" s="14" t="s">
        <v>79</v>
      </c>
      <c r="AW272" s="14" t="s">
        <v>4</v>
      </c>
      <c r="AX272" s="14" t="s">
        <v>77</v>
      </c>
      <c r="AY272" s="254" t="s">
        <v>138</v>
      </c>
    </row>
    <row r="273" s="2" customFormat="1" ht="16.5" customHeight="1">
      <c r="A273" s="41"/>
      <c r="B273" s="42"/>
      <c r="C273" s="215" t="s">
        <v>346</v>
      </c>
      <c r="D273" s="215" t="s">
        <v>140</v>
      </c>
      <c r="E273" s="216" t="s">
        <v>524</v>
      </c>
      <c r="F273" s="217" t="s">
        <v>525</v>
      </c>
      <c r="G273" s="218" t="s">
        <v>143</v>
      </c>
      <c r="H273" s="219">
        <v>93.5</v>
      </c>
      <c r="I273" s="220"/>
      <c r="J273" s="221">
        <f>ROUND(I273*H273,2)</f>
        <v>0</v>
      </c>
      <c r="K273" s="217" t="s">
        <v>144</v>
      </c>
      <c r="L273" s="47"/>
      <c r="M273" s="222" t="s">
        <v>19</v>
      </c>
      <c r="N273" s="223" t="s">
        <v>41</v>
      </c>
      <c r="O273" s="87"/>
      <c r="P273" s="224">
        <f>O273*H273</f>
        <v>0</v>
      </c>
      <c r="Q273" s="224">
        <v>0</v>
      </c>
      <c r="R273" s="224">
        <f>Q273*H273</f>
        <v>0</v>
      </c>
      <c r="S273" s="224">
        <v>0</v>
      </c>
      <c r="T273" s="225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6" t="s">
        <v>145</v>
      </c>
      <c r="AT273" s="226" t="s">
        <v>140</v>
      </c>
      <c r="AU273" s="226" t="s">
        <v>79</v>
      </c>
      <c r="AY273" s="20" t="s">
        <v>138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20" t="s">
        <v>77</v>
      </c>
      <c r="BK273" s="227">
        <f>ROUND(I273*H273,2)</f>
        <v>0</v>
      </c>
      <c r="BL273" s="20" t="s">
        <v>145</v>
      </c>
      <c r="BM273" s="226" t="s">
        <v>698</v>
      </c>
    </row>
    <row r="274" s="2" customFormat="1">
      <c r="A274" s="41"/>
      <c r="B274" s="42"/>
      <c r="C274" s="43"/>
      <c r="D274" s="228" t="s">
        <v>147</v>
      </c>
      <c r="E274" s="43"/>
      <c r="F274" s="229" t="s">
        <v>527</v>
      </c>
      <c r="G274" s="43"/>
      <c r="H274" s="43"/>
      <c r="I274" s="230"/>
      <c r="J274" s="43"/>
      <c r="K274" s="43"/>
      <c r="L274" s="47"/>
      <c r="M274" s="231"/>
      <c r="N274" s="232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147</v>
      </c>
      <c r="AU274" s="20" t="s">
        <v>79</v>
      </c>
    </row>
    <row r="275" s="14" customFormat="1">
      <c r="A275" s="14"/>
      <c r="B275" s="244"/>
      <c r="C275" s="245"/>
      <c r="D275" s="235" t="s">
        <v>149</v>
      </c>
      <c r="E275" s="246" t="s">
        <v>19</v>
      </c>
      <c r="F275" s="247" t="s">
        <v>690</v>
      </c>
      <c r="G275" s="245"/>
      <c r="H275" s="248">
        <v>93.5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4" t="s">
        <v>149</v>
      </c>
      <c r="AU275" s="254" t="s">
        <v>79</v>
      </c>
      <c r="AV275" s="14" t="s">
        <v>79</v>
      </c>
      <c r="AW275" s="14" t="s">
        <v>32</v>
      </c>
      <c r="AX275" s="14" t="s">
        <v>70</v>
      </c>
      <c r="AY275" s="254" t="s">
        <v>138</v>
      </c>
    </row>
    <row r="276" s="15" customFormat="1">
      <c r="A276" s="15"/>
      <c r="B276" s="255"/>
      <c r="C276" s="256"/>
      <c r="D276" s="235" t="s">
        <v>149</v>
      </c>
      <c r="E276" s="257" t="s">
        <v>19</v>
      </c>
      <c r="F276" s="258" t="s">
        <v>152</v>
      </c>
      <c r="G276" s="256"/>
      <c r="H276" s="259">
        <v>93.5</v>
      </c>
      <c r="I276" s="260"/>
      <c r="J276" s="256"/>
      <c r="K276" s="256"/>
      <c r="L276" s="261"/>
      <c r="M276" s="262"/>
      <c r="N276" s="263"/>
      <c r="O276" s="263"/>
      <c r="P276" s="263"/>
      <c r="Q276" s="263"/>
      <c r="R276" s="263"/>
      <c r="S276" s="263"/>
      <c r="T276" s="264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5" t="s">
        <v>149</v>
      </c>
      <c r="AU276" s="265" t="s">
        <v>79</v>
      </c>
      <c r="AV276" s="15" t="s">
        <v>145</v>
      </c>
      <c r="AW276" s="15" t="s">
        <v>32</v>
      </c>
      <c r="AX276" s="15" t="s">
        <v>77</v>
      </c>
      <c r="AY276" s="265" t="s">
        <v>138</v>
      </c>
    </row>
    <row r="277" s="2" customFormat="1" ht="16.5" customHeight="1">
      <c r="A277" s="41"/>
      <c r="B277" s="42"/>
      <c r="C277" s="215" t="s">
        <v>352</v>
      </c>
      <c r="D277" s="215" t="s">
        <v>140</v>
      </c>
      <c r="E277" s="216" t="s">
        <v>528</v>
      </c>
      <c r="F277" s="217" t="s">
        <v>529</v>
      </c>
      <c r="G277" s="218" t="s">
        <v>143</v>
      </c>
      <c r="H277" s="219">
        <v>93.5</v>
      </c>
      <c r="I277" s="220"/>
      <c r="J277" s="221">
        <f>ROUND(I277*H277,2)</f>
        <v>0</v>
      </c>
      <c r="K277" s="217" t="s">
        <v>144</v>
      </c>
      <c r="L277" s="47"/>
      <c r="M277" s="222" t="s">
        <v>19</v>
      </c>
      <c r="N277" s="223" t="s">
        <v>41</v>
      </c>
      <c r="O277" s="87"/>
      <c r="P277" s="224">
        <f>O277*H277</f>
        <v>0</v>
      </c>
      <c r="Q277" s="224">
        <v>0</v>
      </c>
      <c r="R277" s="224">
        <f>Q277*H277</f>
        <v>0</v>
      </c>
      <c r="S277" s="224">
        <v>0</v>
      </c>
      <c r="T277" s="225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26" t="s">
        <v>145</v>
      </c>
      <c r="AT277" s="226" t="s">
        <v>140</v>
      </c>
      <c r="AU277" s="226" t="s">
        <v>79</v>
      </c>
      <c r="AY277" s="20" t="s">
        <v>138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20" t="s">
        <v>77</v>
      </c>
      <c r="BK277" s="227">
        <f>ROUND(I277*H277,2)</f>
        <v>0</v>
      </c>
      <c r="BL277" s="20" t="s">
        <v>145</v>
      </c>
      <c r="BM277" s="226" t="s">
        <v>699</v>
      </c>
    </row>
    <row r="278" s="2" customFormat="1">
      <c r="A278" s="41"/>
      <c r="B278" s="42"/>
      <c r="C278" s="43"/>
      <c r="D278" s="228" t="s">
        <v>147</v>
      </c>
      <c r="E278" s="43"/>
      <c r="F278" s="229" t="s">
        <v>531</v>
      </c>
      <c r="G278" s="43"/>
      <c r="H278" s="43"/>
      <c r="I278" s="230"/>
      <c r="J278" s="43"/>
      <c r="K278" s="43"/>
      <c r="L278" s="47"/>
      <c r="M278" s="231"/>
      <c r="N278" s="232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147</v>
      </c>
      <c r="AU278" s="20" t="s">
        <v>79</v>
      </c>
    </row>
    <row r="279" s="14" customFormat="1">
      <c r="A279" s="14"/>
      <c r="B279" s="244"/>
      <c r="C279" s="245"/>
      <c r="D279" s="235" t="s">
        <v>149</v>
      </c>
      <c r="E279" s="246" t="s">
        <v>19</v>
      </c>
      <c r="F279" s="247" t="s">
        <v>700</v>
      </c>
      <c r="G279" s="245"/>
      <c r="H279" s="248">
        <v>93.5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149</v>
      </c>
      <c r="AU279" s="254" t="s">
        <v>79</v>
      </c>
      <c r="AV279" s="14" t="s">
        <v>79</v>
      </c>
      <c r="AW279" s="14" t="s">
        <v>32</v>
      </c>
      <c r="AX279" s="14" t="s">
        <v>70</v>
      </c>
      <c r="AY279" s="254" t="s">
        <v>138</v>
      </c>
    </row>
    <row r="280" s="15" customFormat="1">
      <c r="A280" s="15"/>
      <c r="B280" s="255"/>
      <c r="C280" s="256"/>
      <c r="D280" s="235" t="s">
        <v>149</v>
      </c>
      <c r="E280" s="257" t="s">
        <v>19</v>
      </c>
      <c r="F280" s="258" t="s">
        <v>152</v>
      </c>
      <c r="G280" s="256"/>
      <c r="H280" s="259">
        <v>93.5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5" t="s">
        <v>149</v>
      </c>
      <c r="AU280" s="265" t="s">
        <v>79</v>
      </c>
      <c r="AV280" s="15" t="s">
        <v>145</v>
      </c>
      <c r="AW280" s="15" t="s">
        <v>32</v>
      </c>
      <c r="AX280" s="15" t="s">
        <v>77</v>
      </c>
      <c r="AY280" s="265" t="s">
        <v>138</v>
      </c>
    </row>
    <row r="281" s="2" customFormat="1" ht="16.5" customHeight="1">
      <c r="A281" s="41"/>
      <c r="B281" s="42"/>
      <c r="C281" s="215" t="s">
        <v>356</v>
      </c>
      <c r="D281" s="215" t="s">
        <v>140</v>
      </c>
      <c r="E281" s="216" t="s">
        <v>309</v>
      </c>
      <c r="F281" s="217" t="s">
        <v>310</v>
      </c>
      <c r="G281" s="218" t="s">
        <v>143</v>
      </c>
      <c r="H281" s="219">
        <v>12.5</v>
      </c>
      <c r="I281" s="220"/>
      <c r="J281" s="221">
        <f>ROUND(I281*H281,2)</f>
        <v>0</v>
      </c>
      <c r="K281" s="217" t="s">
        <v>144</v>
      </c>
      <c r="L281" s="47"/>
      <c r="M281" s="222" t="s">
        <v>19</v>
      </c>
      <c r="N281" s="223" t="s">
        <v>41</v>
      </c>
      <c r="O281" s="87"/>
      <c r="P281" s="224">
        <f>O281*H281</f>
        <v>0</v>
      </c>
      <c r="Q281" s="224">
        <v>0</v>
      </c>
      <c r="R281" s="224">
        <f>Q281*H281</f>
        <v>0</v>
      </c>
      <c r="S281" s="224">
        <v>0</v>
      </c>
      <c r="T281" s="225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26" t="s">
        <v>145</v>
      </c>
      <c r="AT281" s="226" t="s">
        <v>140</v>
      </c>
      <c r="AU281" s="226" t="s">
        <v>79</v>
      </c>
      <c r="AY281" s="20" t="s">
        <v>138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20" t="s">
        <v>77</v>
      </c>
      <c r="BK281" s="227">
        <f>ROUND(I281*H281,2)</f>
        <v>0</v>
      </c>
      <c r="BL281" s="20" t="s">
        <v>145</v>
      </c>
      <c r="BM281" s="226" t="s">
        <v>701</v>
      </c>
    </row>
    <row r="282" s="2" customFormat="1">
      <c r="A282" s="41"/>
      <c r="B282" s="42"/>
      <c r="C282" s="43"/>
      <c r="D282" s="228" t="s">
        <v>147</v>
      </c>
      <c r="E282" s="43"/>
      <c r="F282" s="229" t="s">
        <v>312</v>
      </c>
      <c r="G282" s="43"/>
      <c r="H282" s="43"/>
      <c r="I282" s="230"/>
      <c r="J282" s="43"/>
      <c r="K282" s="43"/>
      <c r="L282" s="47"/>
      <c r="M282" s="231"/>
      <c r="N282" s="232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147</v>
      </c>
      <c r="AU282" s="20" t="s">
        <v>79</v>
      </c>
    </row>
    <row r="283" s="14" customFormat="1">
      <c r="A283" s="14"/>
      <c r="B283" s="244"/>
      <c r="C283" s="245"/>
      <c r="D283" s="235" t="s">
        <v>149</v>
      </c>
      <c r="E283" s="246" t="s">
        <v>19</v>
      </c>
      <c r="F283" s="247" t="s">
        <v>691</v>
      </c>
      <c r="G283" s="245"/>
      <c r="H283" s="248">
        <v>12.5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149</v>
      </c>
      <c r="AU283" s="254" t="s">
        <v>79</v>
      </c>
      <c r="AV283" s="14" t="s">
        <v>79</v>
      </c>
      <c r="AW283" s="14" t="s">
        <v>32</v>
      </c>
      <c r="AX283" s="14" t="s">
        <v>70</v>
      </c>
      <c r="AY283" s="254" t="s">
        <v>138</v>
      </c>
    </row>
    <row r="284" s="15" customFormat="1">
      <c r="A284" s="15"/>
      <c r="B284" s="255"/>
      <c r="C284" s="256"/>
      <c r="D284" s="235" t="s">
        <v>149</v>
      </c>
      <c r="E284" s="257" t="s">
        <v>19</v>
      </c>
      <c r="F284" s="258" t="s">
        <v>152</v>
      </c>
      <c r="G284" s="256"/>
      <c r="H284" s="259">
        <v>12.5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5" t="s">
        <v>149</v>
      </c>
      <c r="AU284" s="265" t="s">
        <v>79</v>
      </c>
      <c r="AV284" s="15" t="s">
        <v>145</v>
      </c>
      <c r="AW284" s="15" t="s">
        <v>32</v>
      </c>
      <c r="AX284" s="15" t="s">
        <v>77</v>
      </c>
      <c r="AY284" s="265" t="s">
        <v>138</v>
      </c>
    </row>
    <row r="285" s="2" customFormat="1" ht="16.5" customHeight="1">
      <c r="A285" s="41"/>
      <c r="B285" s="42"/>
      <c r="C285" s="215" t="s">
        <v>361</v>
      </c>
      <c r="D285" s="215" t="s">
        <v>140</v>
      </c>
      <c r="E285" s="216" t="s">
        <v>314</v>
      </c>
      <c r="F285" s="217" t="s">
        <v>315</v>
      </c>
      <c r="G285" s="218" t="s">
        <v>143</v>
      </c>
      <c r="H285" s="219">
        <v>12.5</v>
      </c>
      <c r="I285" s="220"/>
      <c r="J285" s="221">
        <f>ROUND(I285*H285,2)</f>
        <v>0</v>
      </c>
      <c r="K285" s="217" t="s">
        <v>144</v>
      </c>
      <c r="L285" s="47"/>
      <c r="M285" s="222" t="s">
        <v>19</v>
      </c>
      <c r="N285" s="223" t="s">
        <v>41</v>
      </c>
      <c r="O285" s="87"/>
      <c r="P285" s="224">
        <f>O285*H285</f>
        <v>0</v>
      </c>
      <c r="Q285" s="224">
        <v>1.0000000000000001E-05</v>
      </c>
      <c r="R285" s="224">
        <f>Q285*H285</f>
        <v>0.000125</v>
      </c>
      <c r="S285" s="224">
        <v>0</v>
      </c>
      <c r="T285" s="225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6" t="s">
        <v>145</v>
      </c>
      <c r="AT285" s="226" t="s">
        <v>140</v>
      </c>
      <c r="AU285" s="226" t="s">
        <v>79</v>
      </c>
      <c r="AY285" s="20" t="s">
        <v>138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20" t="s">
        <v>77</v>
      </c>
      <c r="BK285" s="227">
        <f>ROUND(I285*H285,2)</f>
        <v>0</v>
      </c>
      <c r="BL285" s="20" t="s">
        <v>145</v>
      </c>
      <c r="BM285" s="226" t="s">
        <v>702</v>
      </c>
    </row>
    <row r="286" s="2" customFormat="1">
      <c r="A286" s="41"/>
      <c r="B286" s="42"/>
      <c r="C286" s="43"/>
      <c r="D286" s="228" t="s">
        <v>147</v>
      </c>
      <c r="E286" s="43"/>
      <c r="F286" s="229" t="s">
        <v>317</v>
      </c>
      <c r="G286" s="43"/>
      <c r="H286" s="43"/>
      <c r="I286" s="230"/>
      <c r="J286" s="43"/>
      <c r="K286" s="43"/>
      <c r="L286" s="47"/>
      <c r="M286" s="231"/>
      <c r="N286" s="232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147</v>
      </c>
      <c r="AU286" s="20" t="s">
        <v>79</v>
      </c>
    </row>
    <row r="287" s="14" customFormat="1">
      <c r="A287" s="14"/>
      <c r="B287" s="244"/>
      <c r="C287" s="245"/>
      <c r="D287" s="235" t="s">
        <v>149</v>
      </c>
      <c r="E287" s="246" t="s">
        <v>19</v>
      </c>
      <c r="F287" s="247" t="s">
        <v>703</v>
      </c>
      <c r="G287" s="245"/>
      <c r="H287" s="248">
        <v>12.5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4" t="s">
        <v>149</v>
      </c>
      <c r="AU287" s="254" t="s">
        <v>79</v>
      </c>
      <c r="AV287" s="14" t="s">
        <v>79</v>
      </c>
      <c r="AW287" s="14" t="s">
        <v>32</v>
      </c>
      <c r="AX287" s="14" t="s">
        <v>70</v>
      </c>
      <c r="AY287" s="254" t="s">
        <v>138</v>
      </c>
    </row>
    <row r="288" s="15" customFormat="1">
      <c r="A288" s="15"/>
      <c r="B288" s="255"/>
      <c r="C288" s="256"/>
      <c r="D288" s="235" t="s">
        <v>149</v>
      </c>
      <c r="E288" s="257" t="s">
        <v>19</v>
      </c>
      <c r="F288" s="258" t="s">
        <v>152</v>
      </c>
      <c r="G288" s="256"/>
      <c r="H288" s="259">
        <v>12.5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5" t="s">
        <v>149</v>
      </c>
      <c r="AU288" s="265" t="s">
        <v>79</v>
      </c>
      <c r="AV288" s="15" t="s">
        <v>145</v>
      </c>
      <c r="AW288" s="15" t="s">
        <v>32</v>
      </c>
      <c r="AX288" s="15" t="s">
        <v>77</v>
      </c>
      <c r="AY288" s="265" t="s">
        <v>138</v>
      </c>
    </row>
    <row r="289" s="2" customFormat="1" ht="16.5" customHeight="1">
      <c r="A289" s="41"/>
      <c r="B289" s="42"/>
      <c r="C289" s="215" t="s">
        <v>367</v>
      </c>
      <c r="D289" s="215" t="s">
        <v>140</v>
      </c>
      <c r="E289" s="216" t="s">
        <v>320</v>
      </c>
      <c r="F289" s="217" t="s">
        <v>321</v>
      </c>
      <c r="G289" s="218" t="s">
        <v>251</v>
      </c>
      <c r="H289" s="219">
        <v>2</v>
      </c>
      <c r="I289" s="220"/>
      <c r="J289" s="221">
        <f>ROUND(I289*H289,2)</f>
        <v>0</v>
      </c>
      <c r="K289" s="217" t="s">
        <v>144</v>
      </c>
      <c r="L289" s="47"/>
      <c r="M289" s="222" t="s">
        <v>19</v>
      </c>
      <c r="N289" s="223" t="s">
        <v>41</v>
      </c>
      <c r="O289" s="87"/>
      <c r="P289" s="224">
        <f>O289*H289</f>
        <v>0</v>
      </c>
      <c r="Q289" s="224">
        <v>0.47094000000000003</v>
      </c>
      <c r="R289" s="224">
        <f>Q289*H289</f>
        <v>0.94188000000000005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145</v>
      </c>
      <c r="AT289" s="226" t="s">
        <v>140</v>
      </c>
      <c r="AU289" s="226" t="s">
        <v>79</v>
      </c>
      <c r="AY289" s="20" t="s">
        <v>138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77</v>
      </c>
      <c r="BK289" s="227">
        <f>ROUND(I289*H289,2)</f>
        <v>0</v>
      </c>
      <c r="BL289" s="20" t="s">
        <v>145</v>
      </c>
      <c r="BM289" s="226" t="s">
        <v>704</v>
      </c>
    </row>
    <row r="290" s="2" customFormat="1">
      <c r="A290" s="41"/>
      <c r="B290" s="42"/>
      <c r="C290" s="43"/>
      <c r="D290" s="228" t="s">
        <v>147</v>
      </c>
      <c r="E290" s="43"/>
      <c r="F290" s="229" t="s">
        <v>323</v>
      </c>
      <c r="G290" s="43"/>
      <c r="H290" s="43"/>
      <c r="I290" s="230"/>
      <c r="J290" s="43"/>
      <c r="K290" s="43"/>
      <c r="L290" s="47"/>
      <c r="M290" s="231"/>
      <c r="N290" s="232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147</v>
      </c>
      <c r="AU290" s="20" t="s">
        <v>79</v>
      </c>
    </row>
    <row r="291" s="2" customFormat="1" ht="16.5" customHeight="1">
      <c r="A291" s="41"/>
      <c r="B291" s="42"/>
      <c r="C291" s="215" t="s">
        <v>372</v>
      </c>
      <c r="D291" s="215" t="s">
        <v>140</v>
      </c>
      <c r="E291" s="216" t="s">
        <v>537</v>
      </c>
      <c r="F291" s="217" t="s">
        <v>538</v>
      </c>
      <c r="G291" s="218" t="s">
        <v>251</v>
      </c>
      <c r="H291" s="219">
        <v>1</v>
      </c>
      <c r="I291" s="220"/>
      <c r="J291" s="221">
        <f>ROUND(I291*H291,2)</f>
        <v>0</v>
      </c>
      <c r="K291" s="217" t="s">
        <v>144</v>
      </c>
      <c r="L291" s="47"/>
      <c r="M291" s="222" t="s">
        <v>19</v>
      </c>
      <c r="N291" s="223" t="s">
        <v>41</v>
      </c>
      <c r="O291" s="87"/>
      <c r="P291" s="224">
        <f>O291*H291</f>
        <v>0</v>
      </c>
      <c r="Q291" s="224">
        <v>0.41948000000000002</v>
      </c>
      <c r="R291" s="224">
        <f>Q291*H291</f>
        <v>0.41948000000000002</v>
      </c>
      <c r="S291" s="224">
        <v>0</v>
      </c>
      <c r="T291" s="225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26" t="s">
        <v>145</v>
      </c>
      <c r="AT291" s="226" t="s">
        <v>140</v>
      </c>
      <c r="AU291" s="226" t="s">
        <v>79</v>
      </c>
      <c r="AY291" s="20" t="s">
        <v>138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20" t="s">
        <v>77</v>
      </c>
      <c r="BK291" s="227">
        <f>ROUND(I291*H291,2)</f>
        <v>0</v>
      </c>
      <c r="BL291" s="20" t="s">
        <v>145</v>
      </c>
      <c r="BM291" s="226" t="s">
        <v>705</v>
      </c>
    </row>
    <row r="292" s="2" customFormat="1">
      <c r="A292" s="41"/>
      <c r="B292" s="42"/>
      <c r="C292" s="43"/>
      <c r="D292" s="228" t="s">
        <v>147</v>
      </c>
      <c r="E292" s="43"/>
      <c r="F292" s="229" t="s">
        <v>540</v>
      </c>
      <c r="G292" s="43"/>
      <c r="H292" s="43"/>
      <c r="I292" s="230"/>
      <c r="J292" s="43"/>
      <c r="K292" s="43"/>
      <c r="L292" s="47"/>
      <c r="M292" s="231"/>
      <c r="N292" s="232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147</v>
      </c>
      <c r="AU292" s="20" t="s">
        <v>79</v>
      </c>
    </row>
    <row r="293" s="14" customFormat="1">
      <c r="A293" s="14"/>
      <c r="B293" s="244"/>
      <c r="C293" s="245"/>
      <c r="D293" s="235" t="s">
        <v>149</v>
      </c>
      <c r="E293" s="246" t="s">
        <v>19</v>
      </c>
      <c r="F293" s="247" t="s">
        <v>706</v>
      </c>
      <c r="G293" s="245"/>
      <c r="H293" s="248">
        <v>1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149</v>
      </c>
      <c r="AU293" s="254" t="s">
        <v>79</v>
      </c>
      <c r="AV293" s="14" t="s">
        <v>79</v>
      </c>
      <c r="AW293" s="14" t="s">
        <v>32</v>
      </c>
      <c r="AX293" s="14" t="s">
        <v>70</v>
      </c>
      <c r="AY293" s="254" t="s">
        <v>138</v>
      </c>
    </row>
    <row r="294" s="15" customFormat="1">
      <c r="A294" s="15"/>
      <c r="B294" s="255"/>
      <c r="C294" s="256"/>
      <c r="D294" s="235" t="s">
        <v>149</v>
      </c>
      <c r="E294" s="257" t="s">
        <v>19</v>
      </c>
      <c r="F294" s="258" t="s">
        <v>152</v>
      </c>
      <c r="G294" s="256"/>
      <c r="H294" s="259">
        <v>1</v>
      </c>
      <c r="I294" s="260"/>
      <c r="J294" s="256"/>
      <c r="K294" s="256"/>
      <c r="L294" s="261"/>
      <c r="M294" s="262"/>
      <c r="N294" s="263"/>
      <c r="O294" s="263"/>
      <c r="P294" s="263"/>
      <c r="Q294" s="263"/>
      <c r="R294" s="263"/>
      <c r="S294" s="263"/>
      <c r="T294" s="264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5" t="s">
        <v>149</v>
      </c>
      <c r="AU294" s="265" t="s">
        <v>79</v>
      </c>
      <c r="AV294" s="15" t="s">
        <v>145</v>
      </c>
      <c r="AW294" s="15" t="s">
        <v>32</v>
      </c>
      <c r="AX294" s="15" t="s">
        <v>77</v>
      </c>
      <c r="AY294" s="265" t="s">
        <v>138</v>
      </c>
    </row>
    <row r="295" s="2" customFormat="1" ht="16.5" customHeight="1">
      <c r="A295" s="41"/>
      <c r="B295" s="42"/>
      <c r="C295" s="277" t="s">
        <v>381</v>
      </c>
      <c r="D295" s="277" t="s">
        <v>220</v>
      </c>
      <c r="E295" s="278" t="s">
        <v>707</v>
      </c>
      <c r="F295" s="279" t="s">
        <v>708</v>
      </c>
      <c r="G295" s="280" t="s">
        <v>251</v>
      </c>
      <c r="H295" s="281">
        <v>1</v>
      </c>
      <c r="I295" s="282"/>
      <c r="J295" s="283">
        <f>ROUND(I295*H295,2)</f>
        <v>0</v>
      </c>
      <c r="K295" s="279" t="s">
        <v>19</v>
      </c>
      <c r="L295" s="284"/>
      <c r="M295" s="285" t="s">
        <v>19</v>
      </c>
      <c r="N295" s="286" t="s">
        <v>41</v>
      </c>
      <c r="O295" s="87"/>
      <c r="P295" s="224">
        <f>O295*H295</f>
        <v>0</v>
      </c>
      <c r="Q295" s="224">
        <v>1.5800000000000001</v>
      </c>
      <c r="R295" s="224">
        <f>Q295*H295</f>
        <v>1.5800000000000001</v>
      </c>
      <c r="S295" s="224">
        <v>0</v>
      </c>
      <c r="T295" s="225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197</v>
      </c>
      <c r="AT295" s="226" t="s">
        <v>220</v>
      </c>
      <c r="AU295" s="226" t="s">
        <v>79</v>
      </c>
      <c r="AY295" s="20" t="s">
        <v>138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77</v>
      </c>
      <c r="BK295" s="227">
        <f>ROUND(I295*H295,2)</f>
        <v>0</v>
      </c>
      <c r="BL295" s="20" t="s">
        <v>145</v>
      </c>
      <c r="BM295" s="226" t="s">
        <v>709</v>
      </c>
    </row>
    <row r="296" s="14" customFormat="1">
      <c r="A296" s="14"/>
      <c r="B296" s="244"/>
      <c r="C296" s="245"/>
      <c r="D296" s="235" t="s">
        <v>149</v>
      </c>
      <c r="E296" s="246" t="s">
        <v>19</v>
      </c>
      <c r="F296" s="247" t="s">
        <v>710</v>
      </c>
      <c r="G296" s="245"/>
      <c r="H296" s="248">
        <v>1</v>
      </c>
      <c r="I296" s="249"/>
      <c r="J296" s="245"/>
      <c r="K296" s="245"/>
      <c r="L296" s="250"/>
      <c r="M296" s="251"/>
      <c r="N296" s="252"/>
      <c r="O296" s="252"/>
      <c r="P296" s="252"/>
      <c r="Q296" s="252"/>
      <c r="R296" s="252"/>
      <c r="S296" s="252"/>
      <c r="T296" s="25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4" t="s">
        <v>149</v>
      </c>
      <c r="AU296" s="254" t="s">
        <v>79</v>
      </c>
      <c r="AV296" s="14" t="s">
        <v>79</v>
      </c>
      <c r="AW296" s="14" t="s">
        <v>32</v>
      </c>
      <c r="AX296" s="14" t="s">
        <v>70</v>
      </c>
      <c r="AY296" s="254" t="s">
        <v>138</v>
      </c>
    </row>
    <row r="297" s="15" customFormat="1">
      <c r="A297" s="15"/>
      <c r="B297" s="255"/>
      <c r="C297" s="256"/>
      <c r="D297" s="235" t="s">
        <v>149</v>
      </c>
      <c r="E297" s="257" t="s">
        <v>19</v>
      </c>
      <c r="F297" s="258" t="s">
        <v>152</v>
      </c>
      <c r="G297" s="256"/>
      <c r="H297" s="259">
        <v>1</v>
      </c>
      <c r="I297" s="260"/>
      <c r="J297" s="256"/>
      <c r="K297" s="256"/>
      <c r="L297" s="261"/>
      <c r="M297" s="262"/>
      <c r="N297" s="263"/>
      <c r="O297" s="263"/>
      <c r="P297" s="263"/>
      <c r="Q297" s="263"/>
      <c r="R297" s="263"/>
      <c r="S297" s="263"/>
      <c r="T297" s="264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65" t="s">
        <v>149</v>
      </c>
      <c r="AU297" s="265" t="s">
        <v>79</v>
      </c>
      <c r="AV297" s="15" t="s">
        <v>145</v>
      </c>
      <c r="AW297" s="15" t="s">
        <v>32</v>
      </c>
      <c r="AX297" s="15" t="s">
        <v>77</v>
      </c>
      <c r="AY297" s="265" t="s">
        <v>138</v>
      </c>
    </row>
    <row r="298" s="2" customFormat="1" ht="16.5" customHeight="1">
      <c r="A298" s="41"/>
      <c r="B298" s="42"/>
      <c r="C298" s="215" t="s">
        <v>389</v>
      </c>
      <c r="D298" s="215" t="s">
        <v>140</v>
      </c>
      <c r="E298" s="216" t="s">
        <v>325</v>
      </c>
      <c r="F298" s="217" t="s">
        <v>326</v>
      </c>
      <c r="G298" s="218" t="s">
        <v>251</v>
      </c>
      <c r="H298" s="219">
        <v>3</v>
      </c>
      <c r="I298" s="220"/>
      <c r="J298" s="221">
        <f>ROUND(I298*H298,2)</f>
        <v>0</v>
      </c>
      <c r="K298" s="217" t="s">
        <v>144</v>
      </c>
      <c r="L298" s="47"/>
      <c r="M298" s="222" t="s">
        <v>19</v>
      </c>
      <c r="N298" s="223" t="s">
        <v>41</v>
      </c>
      <c r="O298" s="87"/>
      <c r="P298" s="224">
        <f>O298*H298</f>
        <v>0</v>
      </c>
      <c r="Q298" s="224">
        <v>0.41948000000000002</v>
      </c>
      <c r="R298" s="224">
        <f>Q298*H298</f>
        <v>1.25844</v>
      </c>
      <c r="S298" s="224">
        <v>0</v>
      </c>
      <c r="T298" s="225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26" t="s">
        <v>145</v>
      </c>
      <c r="AT298" s="226" t="s">
        <v>140</v>
      </c>
      <c r="AU298" s="226" t="s">
        <v>79</v>
      </c>
      <c r="AY298" s="20" t="s">
        <v>138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20" t="s">
        <v>77</v>
      </c>
      <c r="BK298" s="227">
        <f>ROUND(I298*H298,2)</f>
        <v>0</v>
      </c>
      <c r="BL298" s="20" t="s">
        <v>145</v>
      </c>
      <c r="BM298" s="226" t="s">
        <v>711</v>
      </c>
    </row>
    <row r="299" s="2" customFormat="1">
      <c r="A299" s="41"/>
      <c r="B299" s="42"/>
      <c r="C299" s="43"/>
      <c r="D299" s="228" t="s">
        <v>147</v>
      </c>
      <c r="E299" s="43"/>
      <c r="F299" s="229" t="s">
        <v>328</v>
      </c>
      <c r="G299" s="43"/>
      <c r="H299" s="43"/>
      <c r="I299" s="230"/>
      <c r="J299" s="43"/>
      <c r="K299" s="43"/>
      <c r="L299" s="47"/>
      <c r="M299" s="231"/>
      <c r="N299" s="232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147</v>
      </c>
      <c r="AU299" s="20" t="s">
        <v>79</v>
      </c>
    </row>
    <row r="300" s="14" customFormat="1">
      <c r="A300" s="14"/>
      <c r="B300" s="244"/>
      <c r="C300" s="245"/>
      <c r="D300" s="235" t="s">
        <v>149</v>
      </c>
      <c r="E300" s="246" t="s">
        <v>19</v>
      </c>
      <c r="F300" s="247" t="s">
        <v>712</v>
      </c>
      <c r="G300" s="245"/>
      <c r="H300" s="248">
        <v>2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4" t="s">
        <v>149</v>
      </c>
      <c r="AU300" s="254" t="s">
        <v>79</v>
      </c>
      <c r="AV300" s="14" t="s">
        <v>79</v>
      </c>
      <c r="AW300" s="14" t="s">
        <v>32</v>
      </c>
      <c r="AX300" s="14" t="s">
        <v>70</v>
      </c>
      <c r="AY300" s="254" t="s">
        <v>138</v>
      </c>
    </row>
    <row r="301" s="14" customFormat="1">
      <c r="A301" s="14"/>
      <c r="B301" s="244"/>
      <c r="C301" s="245"/>
      <c r="D301" s="235" t="s">
        <v>149</v>
      </c>
      <c r="E301" s="246" t="s">
        <v>19</v>
      </c>
      <c r="F301" s="247" t="s">
        <v>713</v>
      </c>
      <c r="G301" s="245"/>
      <c r="H301" s="248">
        <v>1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149</v>
      </c>
      <c r="AU301" s="254" t="s">
        <v>79</v>
      </c>
      <c r="AV301" s="14" t="s">
        <v>79</v>
      </c>
      <c r="AW301" s="14" t="s">
        <v>32</v>
      </c>
      <c r="AX301" s="14" t="s">
        <v>70</v>
      </c>
      <c r="AY301" s="254" t="s">
        <v>138</v>
      </c>
    </row>
    <row r="302" s="15" customFormat="1">
      <c r="A302" s="15"/>
      <c r="B302" s="255"/>
      <c r="C302" s="256"/>
      <c r="D302" s="235" t="s">
        <v>149</v>
      </c>
      <c r="E302" s="257" t="s">
        <v>19</v>
      </c>
      <c r="F302" s="258" t="s">
        <v>152</v>
      </c>
      <c r="G302" s="256"/>
      <c r="H302" s="259">
        <v>3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5" t="s">
        <v>149</v>
      </c>
      <c r="AU302" s="265" t="s">
        <v>79</v>
      </c>
      <c r="AV302" s="15" t="s">
        <v>145</v>
      </c>
      <c r="AW302" s="15" t="s">
        <v>32</v>
      </c>
      <c r="AX302" s="15" t="s">
        <v>77</v>
      </c>
      <c r="AY302" s="265" t="s">
        <v>138</v>
      </c>
    </row>
    <row r="303" s="2" customFormat="1" ht="16.5" customHeight="1">
      <c r="A303" s="41"/>
      <c r="B303" s="42"/>
      <c r="C303" s="277" t="s">
        <v>395</v>
      </c>
      <c r="D303" s="277" t="s">
        <v>220</v>
      </c>
      <c r="E303" s="278" t="s">
        <v>332</v>
      </c>
      <c r="F303" s="279" t="s">
        <v>333</v>
      </c>
      <c r="G303" s="280" t="s">
        <v>251</v>
      </c>
      <c r="H303" s="281">
        <v>1</v>
      </c>
      <c r="I303" s="282"/>
      <c r="J303" s="283">
        <f>ROUND(I303*H303,2)</f>
        <v>0</v>
      </c>
      <c r="K303" s="279" t="s">
        <v>19</v>
      </c>
      <c r="L303" s="284"/>
      <c r="M303" s="285" t="s">
        <v>19</v>
      </c>
      <c r="N303" s="286" t="s">
        <v>41</v>
      </c>
      <c r="O303" s="87"/>
      <c r="P303" s="224">
        <f>O303*H303</f>
        <v>0</v>
      </c>
      <c r="Q303" s="224">
        <v>1.5800000000000001</v>
      </c>
      <c r="R303" s="224">
        <f>Q303*H303</f>
        <v>1.5800000000000001</v>
      </c>
      <c r="S303" s="224">
        <v>0</v>
      </c>
      <c r="T303" s="225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26" t="s">
        <v>197</v>
      </c>
      <c r="AT303" s="226" t="s">
        <v>220</v>
      </c>
      <c r="AU303" s="226" t="s">
        <v>79</v>
      </c>
      <c r="AY303" s="20" t="s">
        <v>138</v>
      </c>
      <c r="BE303" s="227">
        <f>IF(N303="základní",J303,0)</f>
        <v>0</v>
      </c>
      <c r="BF303" s="227">
        <f>IF(N303="snížená",J303,0)</f>
        <v>0</v>
      </c>
      <c r="BG303" s="227">
        <f>IF(N303="zákl. přenesená",J303,0)</f>
        <v>0</v>
      </c>
      <c r="BH303" s="227">
        <f>IF(N303="sníž. přenesená",J303,0)</f>
        <v>0</v>
      </c>
      <c r="BI303" s="227">
        <f>IF(N303="nulová",J303,0)</f>
        <v>0</v>
      </c>
      <c r="BJ303" s="20" t="s">
        <v>77</v>
      </c>
      <c r="BK303" s="227">
        <f>ROUND(I303*H303,2)</f>
        <v>0</v>
      </c>
      <c r="BL303" s="20" t="s">
        <v>145</v>
      </c>
      <c r="BM303" s="226" t="s">
        <v>714</v>
      </c>
    </row>
    <row r="304" s="14" customFormat="1">
      <c r="A304" s="14"/>
      <c r="B304" s="244"/>
      <c r="C304" s="245"/>
      <c r="D304" s="235" t="s">
        <v>149</v>
      </c>
      <c r="E304" s="246" t="s">
        <v>19</v>
      </c>
      <c r="F304" s="247" t="s">
        <v>715</v>
      </c>
      <c r="G304" s="245"/>
      <c r="H304" s="248">
        <v>1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149</v>
      </c>
      <c r="AU304" s="254" t="s">
        <v>79</v>
      </c>
      <c r="AV304" s="14" t="s">
        <v>79</v>
      </c>
      <c r="AW304" s="14" t="s">
        <v>32</v>
      </c>
      <c r="AX304" s="14" t="s">
        <v>70</v>
      </c>
      <c r="AY304" s="254" t="s">
        <v>138</v>
      </c>
    </row>
    <row r="305" s="15" customFormat="1">
      <c r="A305" s="15"/>
      <c r="B305" s="255"/>
      <c r="C305" s="256"/>
      <c r="D305" s="235" t="s">
        <v>149</v>
      </c>
      <c r="E305" s="257" t="s">
        <v>19</v>
      </c>
      <c r="F305" s="258" t="s">
        <v>152</v>
      </c>
      <c r="G305" s="256"/>
      <c r="H305" s="259">
        <v>1</v>
      </c>
      <c r="I305" s="260"/>
      <c r="J305" s="256"/>
      <c r="K305" s="256"/>
      <c r="L305" s="261"/>
      <c r="M305" s="262"/>
      <c r="N305" s="263"/>
      <c r="O305" s="263"/>
      <c r="P305" s="263"/>
      <c r="Q305" s="263"/>
      <c r="R305" s="263"/>
      <c r="S305" s="263"/>
      <c r="T305" s="264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5" t="s">
        <v>149</v>
      </c>
      <c r="AU305" s="265" t="s">
        <v>79</v>
      </c>
      <c r="AV305" s="15" t="s">
        <v>145</v>
      </c>
      <c r="AW305" s="15" t="s">
        <v>32</v>
      </c>
      <c r="AX305" s="15" t="s">
        <v>77</v>
      </c>
      <c r="AY305" s="265" t="s">
        <v>138</v>
      </c>
    </row>
    <row r="306" s="2" customFormat="1" ht="16.5" customHeight="1">
      <c r="A306" s="41"/>
      <c r="B306" s="42"/>
      <c r="C306" s="277" t="s">
        <v>400</v>
      </c>
      <c r="D306" s="277" t="s">
        <v>220</v>
      </c>
      <c r="E306" s="278" t="s">
        <v>716</v>
      </c>
      <c r="F306" s="279" t="s">
        <v>717</v>
      </c>
      <c r="G306" s="280" t="s">
        <v>251</v>
      </c>
      <c r="H306" s="281">
        <v>2</v>
      </c>
      <c r="I306" s="282"/>
      <c r="J306" s="283">
        <f>ROUND(I306*H306,2)</f>
        <v>0</v>
      </c>
      <c r="K306" s="279" t="s">
        <v>19</v>
      </c>
      <c r="L306" s="284"/>
      <c r="M306" s="285" t="s">
        <v>19</v>
      </c>
      <c r="N306" s="286" t="s">
        <v>41</v>
      </c>
      <c r="O306" s="87"/>
      <c r="P306" s="224">
        <f>O306*H306</f>
        <v>0</v>
      </c>
      <c r="Q306" s="224">
        <v>1.5800000000000001</v>
      </c>
      <c r="R306" s="224">
        <f>Q306*H306</f>
        <v>3.1600000000000001</v>
      </c>
      <c r="S306" s="224">
        <v>0</v>
      </c>
      <c r="T306" s="225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26" t="s">
        <v>197</v>
      </c>
      <c r="AT306" s="226" t="s">
        <v>220</v>
      </c>
      <c r="AU306" s="226" t="s">
        <v>79</v>
      </c>
      <c r="AY306" s="20" t="s">
        <v>138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20" t="s">
        <v>77</v>
      </c>
      <c r="BK306" s="227">
        <f>ROUND(I306*H306,2)</f>
        <v>0</v>
      </c>
      <c r="BL306" s="20" t="s">
        <v>145</v>
      </c>
      <c r="BM306" s="226" t="s">
        <v>718</v>
      </c>
    </row>
    <row r="307" s="14" customFormat="1">
      <c r="A307" s="14"/>
      <c r="B307" s="244"/>
      <c r="C307" s="245"/>
      <c r="D307" s="235" t="s">
        <v>149</v>
      </c>
      <c r="E307" s="246" t="s">
        <v>19</v>
      </c>
      <c r="F307" s="247" t="s">
        <v>719</v>
      </c>
      <c r="G307" s="245"/>
      <c r="H307" s="248">
        <v>2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149</v>
      </c>
      <c r="AU307" s="254" t="s">
        <v>79</v>
      </c>
      <c r="AV307" s="14" t="s">
        <v>79</v>
      </c>
      <c r="AW307" s="14" t="s">
        <v>32</v>
      </c>
      <c r="AX307" s="14" t="s">
        <v>70</v>
      </c>
      <c r="AY307" s="254" t="s">
        <v>138</v>
      </c>
    </row>
    <row r="308" s="15" customFormat="1">
      <c r="A308" s="15"/>
      <c r="B308" s="255"/>
      <c r="C308" s="256"/>
      <c r="D308" s="235" t="s">
        <v>149</v>
      </c>
      <c r="E308" s="257" t="s">
        <v>19</v>
      </c>
      <c r="F308" s="258" t="s">
        <v>152</v>
      </c>
      <c r="G308" s="256"/>
      <c r="H308" s="259">
        <v>2</v>
      </c>
      <c r="I308" s="260"/>
      <c r="J308" s="256"/>
      <c r="K308" s="256"/>
      <c r="L308" s="261"/>
      <c r="M308" s="262"/>
      <c r="N308" s="263"/>
      <c r="O308" s="263"/>
      <c r="P308" s="263"/>
      <c r="Q308" s="263"/>
      <c r="R308" s="263"/>
      <c r="S308" s="263"/>
      <c r="T308" s="264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5" t="s">
        <v>149</v>
      </c>
      <c r="AU308" s="265" t="s">
        <v>79</v>
      </c>
      <c r="AV308" s="15" t="s">
        <v>145</v>
      </c>
      <c r="AW308" s="15" t="s">
        <v>32</v>
      </c>
      <c r="AX308" s="15" t="s">
        <v>77</v>
      </c>
      <c r="AY308" s="265" t="s">
        <v>138</v>
      </c>
    </row>
    <row r="309" s="2" customFormat="1" ht="16.5" customHeight="1">
      <c r="A309" s="41"/>
      <c r="B309" s="42"/>
      <c r="C309" s="277" t="s">
        <v>407</v>
      </c>
      <c r="D309" s="277" t="s">
        <v>220</v>
      </c>
      <c r="E309" s="278" t="s">
        <v>342</v>
      </c>
      <c r="F309" s="279" t="s">
        <v>343</v>
      </c>
      <c r="G309" s="280" t="s">
        <v>251</v>
      </c>
      <c r="H309" s="281">
        <v>9</v>
      </c>
      <c r="I309" s="282"/>
      <c r="J309" s="283">
        <f>ROUND(I309*H309,2)</f>
        <v>0</v>
      </c>
      <c r="K309" s="279" t="s">
        <v>144</v>
      </c>
      <c r="L309" s="284"/>
      <c r="M309" s="285" t="s">
        <v>19</v>
      </c>
      <c r="N309" s="286" t="s">
        <v>41</v>
      </c>
      <c r="O309" s="87"/>
      <c r="P309" s="224">
        <f>O309*H309</f>
        <v>0</v>
      </c>
      <c r="Q309" s="224">
        <v>0.002</v>
      </c>
      <c r="R309" s="224">
        <f>Q309*H309</f>
        <v>0.018000000000000002</v>
      </c>
      <c r="S309" s="224">
        <v>0</v>
      </c>
      <c r="T309" s="225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26" t="s">
        <v>197</v>
      </c>
      <c r="AT309" s="226" t="s">
        <v>220</v>
      </c>
      <c r="AU309" s="226" t="s">
        <v>79</v>
      </c>
      <c r="AY309" s="20" t="s">
        <v>138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20" t="s">
        <v>77</v>
      </c>
      <c r="BK309" s="227">
        <f>ROUND(I309*H309,2)</f>
        <v>0</v>
      </c>
      <c r="BL309" s="20" t="s">
        <v>145</v>
      </c>
      <c r="BM309" s="226" t="s">
        <v>720</v>
      </c>
    </row>
    <row r="310" s="14" customFormat="1">
      <c r="A310" s="14"/>
      <c r="B310" s="244"/>
      <c r="C310" s="245"/>
      <c r="D310" s="235" t="s">
        <v>149</v>
      </c>
      <c r="E310" s="246" t="s">
        <v>19</v>
      </c>
      <c r="F310" s="247" t="s">
        <v>721</v>
      </c>
      <c r="G310" s="245"/>
      <c r="H310" s="248">
        <v>9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4" t="s">
        <v>149</v>
      </c>
      <c r="AU310" s="254" t="s">
        <v>79</v>
      </c>
      <c r="AV310" s="14" t="s">
        <v>79</v>
      </c>
      <c r="AW310" s="14" t="s">
        <v>32</v>
      </c>
      <c r="AX310" s="14" t="s">
        <v>70</v>
      </c>
      <c r="AY310" s="254" t="s">
        <v>138</v>
      </c>
    </row>
    <row r="311" s="15" customFormat="1">
      <c r="A311" s="15"/>
      <c r="B311" s="255"/>
      <c r="C311" s="256"/>
      <c r="D311" s="235" t="s">
        <v>149</v>
      </c>
      <c r="E311" s="257" t="s">
        <v>19</v>
      </c>
      <c r="F311" s="258" t="s">
        <v>152</v>
      </c>
      <c r="G311" s="256"/>
      <c r="H311" s="259">
        <v>9</v>
      </c>
      <c r="I311" s="260"/>
      <c r="J311" s="256"/>
      <c r="K311" s="256"/>
      <c r="L311" s="261"/>
      <c r="M311" s="262"/>
      <c r="N311" s="263"/>
      <c r="O311" s="263"/>
      <c r="P311" s="263"/>
      <c r="Q311" s="263"/>
      <c r="R311" s="263"/>
      <c r="S311" s="263"/>
      <c r="T311" s="26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5" t="s">
        <v>149</v>
      </c>
      <c r="AU311" s="265" t="s">
        <v>79</v>
      </c>
      <c r="AV311" s="15" t="s">
        <v>145</v>
      </c>
      <c r="AW311" s="15" t="s">
        <v>32</v>
      </c>
      <c r="AX311" s="15" t="s">
        <v>77</v>
      </c>
      <c r="AY311" s="265" t="s">
        <v>138</v>
      </c>
    </row>
    <row r="312" s="2" customFormat="1" ht="16.5" customHeight="1">
      <c r="A312" s="41"/>
      <c r="B312" s="42"/>
      <c r="C312" s="215" t="s">
        <v>412</v>
      </c>
      <c r="D312" s="215" t="s">
        <v>140</v>
      </c>
      <c r="E312" s="216" t="s">
        <v>553</v>
      </c>
      <c r="F312" s="217" t="s">
        <v>554</v>
      </c>
      <c r="G312" s="218" t="s">
        <v>251</v>
      </c>
      <c r="H312" s="219">
        <v>1</v>
      </c>
      <c r="I312" s="220"/>
      <c r="J312" s="221">
        <f>ROUND(I312*H312,2)</f>
        <v>0</v>
      </c>
      <c r="K312" s="217" t="s">
        <v>144</v>
      </c>
      <c r="L312" s="47"/>
      <c r="M312" s="222" t="s">
        <v>19</v>
      </c>
      <c r="N312" s="223" t="s">
        <v>41</v>
      </c>
      <c r="O312" s="87"/>
      <c r="P312" s="224">
        <f>O312*H312</f>
        <v>0</v>
      </c>
      <c r="Q312" s="224">
        <v>0.0098899999999999995</v>
      </c>
      <c r="R312" s="224">
        <f>Q312*H312</f>
        <v>0.0098899999999999995</v>
      </c>
      <c r="S312" s="224">
        <v>0</v>
      </c>
      <c r="T312" s="225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26" t="s">
        <v>145</v>
      </c>
      <c r="AT312" s="226" t="s">
        <v>140</v>
      </c>
      <c r="AU312" s="226" t="s">
        <v>79</v>
      </c>
      <c r="AY312" s="20" t="s">
        <v>138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20" t="s">
        <v>77</v>
      </c>
      <c r="BK312" s="227">
        <f>ROUND(I312*H312,2)</f>
        <v>0</v>
      </c>
      <c r="BL312" s="20" t="s">
        <v>145</v>
      </c>
      <c r="BM312" s="226" t="s">
        <v>722</v>
      </c>
    </row>
    <row r="313" s="2" customFormat="1">
      <c r="A313" s="41"/>
      <c r="B313" s="42"/>
      <c r="C313" s="43"/>
      <c r="D313" s="228" t="s">
        <v>147</v>
      </c>
      <c r="E313" s="43"/>
      <c r="F313" s="229" t="s">
        <v>556</v>
      </c>
      <c r="G313" s="43"/>
      <c r="H313" s="43"/>
      <c r="I313" s="230"/>
      <c r="J313" s="43"/>
      <c r="K313" s="43"/>
      <c r="L313" s="47"/>
      <c r="M313" s="231"/>
      <c r="N313" s="232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147</v>
      </c>
      <c r="AU313" s="20" t="s">
        <v>79</v>
      </c>
    </row>
    <row r="314" s="14" customFormat="1">
      <c r="A314" s="14"/>
      <c r="B314" s="244"/>
      <c r="C314" s="245"/>
      <c r="D314" s="235" t="s">
        <v>149</v>
      </c>
      <c r="E314" s="246" t="s">
        <v>19</v>
      </c>
      <c r="F314" s="247" t="s">
        <v>723</v>
      </c>
      <c r="G314" s="245"/>
      <c r="H314" s="248">
        <v>1</v>
      </c>
      <c r="I314" s="249"/>
      <c r="J314" s="245"/>
      <c r="K314" s="245"/>
      <c r="L314" s="250"/>
      <c r="M314" s="251"/>
      <c r="N314" s="252"/>
      <c r="O314" s="252"/>
      <c r="P314" s="252"/>
      <c r="Q314" s="252"/>
      <c r="R314" s="252"/>
      <c r="S314" s="252"/>
      <c r="T314" s="25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4" t="s">
        <v>149</v>
      </c>
      <c r="AU314" s="254" t="s">
        <v>79</v>
      </c>
      <c r="AV314" s="14" t="s">
        <v>79</v>
      </c>
      <c r="AW314" s="14" t="s">
        <v>32</v>
      </c>
      <c r="AX314" s="14" t="s">
        <v>70</v>
      </c>
      <c r="AY314" s="254" t="s">
        <v>138</v>
      </c>
    </row>
    <row r="315" s="15" customFormat="1">
      <c r="A315" s="15"/>
      <c r="B315" s="255"/>
      <c r="C315" s="256"/>
      <c r="D315" s="235" t="s">
        <v>149</v>
      </c>
      <c r="E315" s="257" t="s">
        <v>19</v>
      </c>
      <c r="F315" s="258" t="s">
        <v>152</v>
      </c>
      <c r="G315" s="256"/>
      <c r="H315" s="259">
        <v>1</v>
      </c>
      <c r="I315" s="260"/>
      <c r="J315" s="256"/>
      <c r="K315" s="256"/>
      <c r="L315" s="261"/>
      <c r="M315" s="262"/>
      <c r="N315" s="263"/>
      <c r="O315" s="263"/>
      <c r="P315" s="263"/>
      <c r="Q315" s="263"/>
      <c r="R315" s="263"/>
      <c r="S315" s="263"/>
      <c r="T315" s="264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5" t="s">
        <v>149</v>
      </c>
      <c r="AU315" s="265" t="s">
        <v>79</v>
      </c>
      <c r="AV315" s="15" t="s">
        <v>145</v>
      </c>
      <c r="AW315" s="15" t="s">
        <v>32</v>
      </c>
      <c r="AX315" s="15" t="s">
        <v>77</v>
      </c>
      <c r="AY315" s="265" t="s">
        <v>138</v>
      </c>
    </row>
    <row r="316" s="2" customFormat="1" ht="16.5" customHeight="1">
      <c r="A316" s="41"/>
      <c r="B316" s="42"/>
      <c r="C316" s="277" t="s">
        <v>558</v>
      </c>
      <c r="D316" s="277" t="s">
        <v>220</v>
      </c>
      <c r="E316" s="278" t="s">
        <v>559</v>
      </c>
      <c r="F316" s="279" t="s">
        <v>560</v>
      </c>
      <c r="G316" s="280" t="s">
        <v>251</v>
      </c>
      <c r="H316" s="281">
        <v>1</v>
      </c>
      <c r="I316" s="282"/>
      <c r="J316" s="283">
        <f>ROUND(I316*H316,2)</f>
        <v>0</v>
      </c>
      <c r="K316" s="279" t="s">
        <v>144</v>
      </c>
      <c r="L316" s="284"/>
      <c r="M316" s="285" t="s">
        <v>19</v>
      </c>
      <c r="N316" s="286" t="s">
        <v>41</v>
      </c>
      <c r="O316" s="87"/>
      <c r="P316" s="224">
        <f>O316*H316</f>
        <v>0</v>
      </c>
      <c r="Q316" s="224">
        <v>0.254</v>
      </c>
      <c r="R316" s="224">
        <f>Q316*H316</f>
        <v>0.254</v>
      </c>
      <c r="S316" s="224">
        <v>0</v>
      </c>
      <c r="T316" s="225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26" t="s">
        <v>197</v>
      </c>
      <c r="AT316" s="226" t="s">
        <v>220</v>
      </c>
      <c r="AU316" s="226" t="s">
        <v>79</v>
      </c>
      <c r="AY316" s="20" t="s">
        <v>138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20" t="s">
        <v>77</v>
      </c>
      <c r="BK316" s="227">
        <f>ROUND(I316*H316,2)</f>
        <v>0</v>
      </c>
      <c r="BL316" s="20" t="s">
        <v>145</v>
      </c>
      <c r="BM316" s="226" t="s">
        <v>724</v>
      </c>
    </row>
    <row r="317" s="2" customFormat="1" ht="16.5" customHeight="1">
      <c r="A317" s="41"/>
      <c r="B317" s="42"/>
      <c r="C317" s="215" t="s">
        <v>562</v>
      </c>
      <c r="D317" s="215" t="s">
        <v>140</v>
      </c>
      <c r="E317" s="216" t="s">
        <v>563</v>
      </c>
      <c r="F317" s="217" t="s">
        <v>564</v>
      </c>
      <c r="G317" s="218" t="s">
        <v>251</v>
      </c>
      <c r="H317" s="219">
        <v>4</v>
      </c>
      <c r="I317" s="220"/>
      <c r="J317" s="221">
        <f>ROUND(I317*H317,2)</f>
        <v>0</v>
      </c>
      <c r="K317" s="217" t="s">
        <v>144</v>
      </c>
      <c r="L317" s="47"/>
      <c r="M317" s="222" t="s">
        <v>19</v>
      </c>
      <c r="N317" s="223" t="s">
        <v>41</v>
      </c>
      <c r="O317" s="87"/>
      <c r="P317" s="224">
        <f>O317*H317</f>
        <v>0</v>
      </c>
      <c r="Q317" s="224">
        <v>0.0098899999999999995</v>
      </c>
      <c r="R317" s="224">
        <f>Q317*H317</f>
        <v>0.039559999999999998</v>
      </c>
      <c r="S317" s="224">
        <v>0</v>
      </c>
      <c r="T317" s="225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26" t="s">
        <v>145</v>
      </c>
      <c r="AT317" s="226" t="s">
        <v>140</v>
      </c>
      <c r="AU317" s="226" t="s">
        <v>79</v>
      </c>
      <c r="AY317" s="20" t="s">
        <v>138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20" t="s">
        <v>77</v>
      </c>
      <c r="BK317" s="227">
        <f>ROUND(I317*H317,2)</f>
        <v>0</v>
      </c>
      <c r="BL317" s="20" t="s">
        <v>145</v>
      </c>
      <c r="BM317" s="226" t="s">
        <v>725</v>
      </c>
    </row>
    <row r="318" s="2" customFormat="1">
      <c r="A318" s="41"/>
      <c r="B318" s="42"/>
      <c r="C318" s="43"/>
      <c r="D318" s="228" t="s">
        <v>147</v>
      </c>
      <c r="E318" s="43"/>
      <c r="F318" s="229" t="s">
        <v>566</v>
      </c>
      <c r="G318" s="43"/>
      <c r="H318" s="43"/>
      <c r="I318" s="230"/>
      <c r="J318" s="43"/>
      <c r="K318" s="43"/>
      <c r="L318" s="47"/>
      <c r="M318" s="231"/>
      <c r="N318" s="232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147</v>
      </c>
      <c r="AU318" s="20" t="s">
        <v>79</v>
      </c>
    </row>
    <row r="319" s="14" customFormat="1">
      <c r="A319" s="14"/>
      <c r="B319" s="244"/>
      <c r="C319" s="245"/>
      <c r="D319" s="235" t="s">
        <v>149</v>
      </c>
      <c r="E319" s="246" t="s">
        <v>19</v>
      </c>
      <c r="F319" s="247" t="s">
        <v>726</v>
      </c>
      <c r="G319" s="245"/>
      <c r="H319" s="248">
        <v>4</v>
      </c>
      <c r="I319" s="249"/>
      <c r="J319" s="245"/>
      <c r="K319" s="245"/>
      <c r="L319" s="250"/>
      <c r="M319" s="251"/>
      <c r="N319" s="252"/>
      <c r="O319" s="252"/>
      <c r="P319" s="252"/>
      <c r="Q319" s="252"/>
      <c r="R319" s="252"/>
      <c r="S319" s="252"/>
      <c r="T319" s="25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4" t="s">
        <v>149</v>
      </c>
      <c r="AU319" s="254" t="s">
        <v>79</v>
      </c>
      <c r="AV319" s="14" t="s">
        <v>79</v>
      </c>
      <c r="AW319" s="14" t="s">
        <v>32</v>
      </c>
      <c r="AX319" s="14" t="s">
        <v>70</v>
      </c>
      <c r="AY319" s="254" t="s">
        <v>138</v>
      </c>
    </row>
    <row r="320" s="15" customFormat="1">
      <c r="A320" s="15"/>
      <c r="B320" s="255"/>
      <c r="C320" s="256"/>
      <c r="D320" s="235" t="s">
        <v>149</v>
      </c>
      <c r="E320" s="257" t="s">
        <v>19</v>
      </c>
      <c r="F320" s="258" t="s">
        <v>152</v>
      </c>
      <c r="G320" s="256"/>
      <c r="H320" s="259">
        <v>4</v>
      </c>
      <c r="I320" s="260"/>
      <c r="J320" s="256"/>
      <c r="K320" s="256"/>
      <c r="L320" s="261"/>
      <c r="M320" s="262"/>
      <c r="N320" s="263"/>
      <c r="O320" s="263"/>
      <c r="P320" s="263"/>
      <c r="Q320" s="263"/>
      <c r="R320" s="263"/>
      <c r="S320" s="263"/>
      <c r="T320" s="264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5" t="s">
        <v>149</v>
      </c>
      <c r="AU320" s="265" t="s">
        <v>79</v>
      </c>
      <c r="AV320" s="15" t="s">
        <v>145</v>
      </c>
      <c r="AW320" s="15" t="s">
        <v>32</v>
      </c>
      <c r="AX320" s="15" t="s">
        <v>77</v>
      </c>
      <c r="AY320" s="265" t="s">
        <v>138</v>
      </c>
    </row>
    <row r="321" s="2" customFormat="1" ht="16.5" customHeight="1">
      <c r="A321" s="41"/>
      <c r="B321" s="42"/>
      <c r="C321" s="277" t="s">
        <v>568</v>
      </c>
      <c r="D321" s="277" t="s">
        <v>220</v>
      </c>
      <c r="E321" s="278" t="s">
        <v>569</v>
      </c>
      <c r="F321" s="279" t="s">
        <v>570</v>
      </c>
      <c r="G321" s="280" t="s">
        <v>251</v>
      </c>
      <c r="H321" s="281">
        <v>4</v>
      </c>
      <c r="I321" s="282"/>
      <c r="J321" s="283">
        <f>ROUND(I321*H321,2)</f>
        <v>0</v>
      </c>
      <c r="K321" s="279" t="s">
        <v>144</v>
      </c>
      <c r="L321" s="284"/>
      <c r="M321" s="285" t="s">
        <v>19</v>
      </c>
      <c r="N321" s="286" t="s">
        <v>41</v>
      </c>
      <c r="O321" s="87"/>
      <c r="P321" s="224">
        <f>O321*H321</f>
        <v>0</v>
      </c>
      <c r="Q321" s="224">
        <v>0.50600000000000001</v>
      </c>
      <c r="R321" s="224">
        <f>Q321*H321</f>
        <v>2.024</v>
      </c>
      <c r="S321" s="224">
        <v>0</v>
      </c>
      <c r="T321" s="225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26" t="s">
        <v>197</v>
      </c>
      <c r="AT321" s="226" t="s">
        <v>220</v>
      </c>
      <c r="AU321" s="226" t="s">
        <v>79</v>
      </c>
      <c r="AY321" s="20" t="s">
        <v>138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20" t="s">
        <v>77</v>
      </c>
      <c r="BK321" s="227">
        <f>ROUND(I321*H321,2)</f>
        <v>0</v>
      </c>
      <c r="BL321" s="20" t="s">
        <v>145</v>
      </c>
      <c r="BM321" s="226" t="s">
        <v>727</v>
      </c>
    </row>
    <row r="322" s="2" customFormat="1" ht="16.5" customHeight="1">
      <c r="A322" s="41"/>
      <c r="B322" s="42"/>
      <c r="C322" s="215" t="s">
        <v>572</v>
      </c>
      <c r="D322" s="215" t="s">
        <v>140</v>
      </c>
      <c r="E322" s="216" t="s">
        <v>583</v>
      </c>
      <c r="F322" s="217" t="s">
        <v>584</v>
      </c>
      <c r="G322" s="218" t="s">
        <v>251</v>
      </c>
      <c r="H322" s="219">
        <v>4</v>
      </c>
      <c r="I322" s="220"/>
      <c r="J322" s="221">
        <f>ROUND(I322*H322,2)</f>
        <v>0</v>
      </c>
      <c r="K322" s="217" t="s">
        <v>144</v>
      </c>
      <c r="L322" s="47"/>
      <c r="M322" s="222" t="s">
        <v>19</v>
      </c>
      <c r="N322" s="223" t="s">
        <v>41</v>
      </c>
      <c r="O322" s="87"/>
      <c r="P322" s="224">
        <f>O322*H322</f>
        <v>0</v>
      </c>
      <c r="Q322" s="224">
        <v>0.01218</v>
      </c>
      <c r="R322" s="224">
        <f>Q322*H322</f>
        <v>0.048719999999999999</v>
      </c>
      <c r="S322" s="224">
        <v>0</v>
      </c>
      <c r="T322" s="225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26" t="s">
        <v>145</v>
      </c>
      <c r="AT322" s="226" t="s">
        <v>140</v>
      </c>
      <c r="AU322" s="226" t="s">
        <v>79</v>
      </c>
      <c r="AY322" s="20" t="s">
        <v>138</v>
      </c>
      <c r="BE322" s="227">
        <f>IF(N322="základní",J322,0)</f>
        <v>0</v>
      </c>
      <c r="BF322" s="227">
        <f>IF(N322="snížená",J322,0)</f>
        <v>0</v>
      </c>
      <c r="BG322" s="227">
        <f>IF(N322="zákl. přenesená",J322,0)</f>
        <v>0</v>
      </c>
      <c r="BH322" s="227">
        <f>IF(N322="sníž. přenesená",J322,0)</f>
        <v>0</v>
      </c>
      <c r="BI322" s="227">
        <f>IF(N322="nulová",J322,0)</f>
        <v>0</v>
      </c>
      <c r="BJ322" s="20" t="s">
        <v>77</v>
      </c>
      <c r="BK322" s="227">
        <f>ROUND(I322*H322,2)</f>
        <v>0</v>
      </c>
      <c r="BL322" s="20" t="s">
        <v>145</v>
      </c>
      <c r="BM322" s="226" t="s">
        <v>728</v>
      </c>
    </row>
    <row r="323" s="2" customFormat="1">
      <c r="A323" s="41"/>
      <c r="B323" s="42"/>
      <c r="C323" s="43"/>
      <c r="D323" s="228" t="s">
        <v>147</v>
      </c>
      <c r="E323" s="43"/>
      <c r="F323" s="229" t="s">
        <v>586</v>
      </c>
      <c r="G323" s="43"/>
      <c r="H323" s="43"/>
      <c r="I323" s="230"/>
      <c r="J323" s="43"/>
      <c r="K323" s="43"/>
      <c r="L323" s="47"/>
      <c r="M323" s="231"/>
      <c r="N323" s="232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147</v>
      </c>
      <c r="AU323" s="20" t="s">
        <v>79</v>
      </c>
    </row>
    <row r="324" s="14" customFormat="1">
      <c r="A324" s="14"/>
      <c r="B324" s="244"/>
      <c r="C324" s="245"/>
      <c r="D324" s="235" t="s">
        <v>149</v>
      </c>
      <c r="E324" s="246" t="s">
        <v>19</v>
      </c>
      <c r="F324" s="247" t="s">
        <v>729</v>
      </c>
      <c r="G324" s="245"/>
      <c r="H324" s="248">
        <v>4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4" t="s">
        <v>149</v>
      </c>
      <c r="AU324" s="254" t="s">
        <v>79</v>
      </c>
      <c r="AV324" s="14" t="s">
        <v>79</v>
      </c>
      <c r="AW324" s="14" t="s">
        <v>32</v>
      </c>
      <c r="AX324" s="14" t="s">
        <v>70</v>
      </c>
      <c r="AY324" s="254" t="s">
        <v>138</v>
      </c>
    </row>
    <row r="325" s="15" customFormat="1">
      <c r="A325" s="15"/>
      <c r="B325" s="255"/>
      <c r="C325" s="256"/>
      <c r="D325" s="235" t="s">
        <v>149</v>
      </c>
      <c r="E325" s="257" t="s">
        <v>19</v>
      </c>
      <c r="F325" s="258" t="s">
        <v>152</v>
      </c>
      <c r="G325" s="256"/>
      <c r="H325" s="259">
        <v>4</v>
      </c>
      <c r="I325" s="260"/>
      <c r="J325" s="256"/>
      <c r="K325" s="256"/>
      <c r="L325" s="261"/>
      <c r="M325" s="262"/>
      <c r="N325" s="263"/>
      <c r="O325" s="263"/>
      <c r="P325" s="263"/>
      <c r="Q325" s="263"/>
      <c r="R325" s="263"/>
      <c r="S325" s="263"/>
      <c r="T325" s="26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5" t="s">
        <v>149</v>
      </c>
      <c r="AU325" s="265" t="s">
        <v>79</v>
      </c>
      <c r="AV325" s="15" t="s">
        <v>145</v>
      </c>
      <c r="AW325" s="15" t="s">
        <v>32</v>
      </c>
      <c r="AX325" s="15" t="s">
        <v>77</v>
      </c>
      <c r="AY325" s="265" t="s">
        <v>138</v>
      </c>
    </row>
    <row r="326" s="2" customFormat="1" ht="16.5" customHeight="1">
      <c r="A326" s="41"/>
      <c r="B326" s="42"/>
      <c r="C326" s="277" t="s">
        <v>578</v>
      </c>
      <c r="D326" s="277" t="s">
        <v>220</v>
      </c>
      <c r="E326" s="278" t="s">
        <v>589</v>
      </c>
      <c r="F326" s="279" t="s">
        <v>590</v>
      </c>
      <c r="G326" s="280" t="s">
        <v>251</v>
      </c>
      <c r="H326" s="281">
        <v>4</v>
      </c>
      <c r="I326" s="282"/>
      <c r="J326" s="283">
        <f>ROUND(I326*H326,2)</f>
        <v>0</v>
      </c>
      <c r="K326" s="279" t="s">
        <v>144</v>
      </c>
      <c r="L326" s="284"/>
      <c r="M326" s="285" t="s">
        <v>19</v>
      </c>
      <c r="N326" s="286" t="s">
        <v>41</v>
      </c>
      <c r="O326" s="87"/>
      <c r="P326" s="224">
        <f>O326*H326</f>
        <v>0</v>
      </c>
      <c r="Q326" s="224">
        <v>0.58499999999999996</v>
      </c>
      <c r="R326" s="224">
        <f>Q326*H326</f>
        <v>2.3399999999999999</v>
      </c>
      <c r="S326" s="224">
        <v>0</v>
      </c>
      <c r="T326" s="225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26" t="s">
        <v>197</v>
      </c>
      <c r="AT326" s="226" t="s">
        <v>220</v>
      </c>
      <c r="AU326" s="226" t="s">
        <v>79</v>
      </c>
      <c r="AY326" s="20" t="s">
        <v>138</v>
      </c>
      <c r="BE326" s="227">
        <f>IF(N326="základní",J326,0)</f>
        <v>0</v>
      </c>
      <c r="BF326" s="227">
        <f>IF(N326="snížená",J326,0)</f>
        <v>0</v>
      </c>
      <c r="BG326" s="227">
        <f>IF(N326="zákl. přenesená",J326,0)</f>
        <v>0</v>
      </c>
      <c r="BH326" s="227">
        <f>IF(N326="sníž. přenesená",J326,0)</f>
        <v>0</v>
      </c>
      <c r="BI326" s="227">
        <f>IF(N326="nulová",J326,0)</f>
        <v>0</v>
      </c>
      <c r="BJ326" s="20" t="s">
        <v>77</v>
      </c>
      <c r="BK326" s="227">
        <f>ROUND(I326*H326,2)</f>
        <v>0</v>
      </c>
      <c r="BL326" s="20" t="s">
        <v>145</v>
      </c>
      <c r="BM326" s="226" t="s">
        <v>730</v>
      </c>
    </row>
    <row r="327" s="14" customFormat="1">
      <c r="A327" s="14"/>
      <c r="B327" s="244"/>
      <c r="C327" s="245"/>
      <c r="D327" s="235" t="s">
        <v>149</v>
      </c>
      <c r="E327" s="246" t="s">
        <v>19</v>
      </c>
      <c r="F327" s="247" t="s">
        <v>729</v>
      </c>
      <c r="G327" s="245"/>
      <c r="H327" s="248">
        <v>4</v>
      </c>
      <c r="I327" s="249"/>
      <c r="J327" s="245"/>
      <c r="K327" s="245"/>
      <c r="L327" s="250"/>
      <c r="M327" s="251"/>
      <c r="N327" s="252"/>
      <c r="O327" s="252"/>
      <c r="P327" s="252"/>
      <c r="Q327" s="252"/>
      <c r="R327" s="252"/>
      <c r="S327" s="252"/>
      <c r="T327" s="25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4" t="s">
        <v>149</v>
      </c>
      <c r="AU327" s="254" t="s">
        <v>79</v>
      </c>
      <c r="AV327" s="14" t="s">
        <v>79</v>
      </c>
      <c r="AW327" s="14" t="s">
        <v>32</v>
      </c>
      <c r="AX327" s="14" t="s">
        <v>70</v>
      </c>
      <c r="AY327" s="254" t="s">
        <v>138</v>
      </c>
    </row>
    <row r="328" s="15" customFormat="1">
      <c r="A328" s="15"/>
      <c r="B328" s="255"/>
      <c r="C328" s="256"/>
      <c r="D328" s="235" t="s">
        <v>149</v>
      </c>
      <c r="E328" s="257" t="s">
        <v>19</v>
      </c>
      <c r="F328" s="258" t="s">
        <v>152</v>
      </c>
      <c r="G328" s="256"/>
      <c r="H328" s="259">
        <v>4</v>
      </c>
      <c r="I328" s="260"/>
      <c r="J328" s="256"/>
      <c r="K328" s="256"/>
      <c r="L328" s="261"/>
      <c r="M328" s="262"/>
      <c r="N328" s="263"/>
      <c r="O328" s="263"/>
      <c r="P328" s="263"/>
      <c r="Q328" s="263"/>
      <c r="R328" s="263"/>
      <c r="S328" s="263"/>
      <c r="T328" s="264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65" t="s">
        <v>149</v>
      </c>
      <c r="AU328" s="265" t="s">
        <v>79</v>
      </c>
      <c r="AV328" s="15" t="s">
        <v>145</v>
      </c>
      <c r="AW328" s="15" t="s">
        <v>32</v>
      </c>
      <c r="AX328" s="15" t="s">
        <v>77</v>
      </c>
      <c r="AY328" s="265" t="s">
        <v>138</v>
      </c>
    </row>
    <row r="329" s="2" customFormat="1" ht="16.5" customHeight="1">
      <c r="A329" s="41"/>
      <c r="B329" s="42"/>
      <c r="C329" s="215" t="s">
        <v>582</v>
      </c>
      <c r="D329" s="215" t="s">
        <v>140</v>
      </c>
      <c r="E329" s="216" t="s">
        <v>357</v>
      </c>
      <c r="F329" s="217" t="s">
        <v>358</v>
      </c>
      <c r="G329" s="218" t="s">
        <v>251</v>
      </c>
      <c r="H329" s="219">
        <v>4</v>
      </c>
      <c r="I329" s="220"/>
      <c r="J329" s="221">
        <f>ROUND(I329*H329,2)</f>
        <v>0</v>
      </c>
      <c r="K329" s="217" t="s">
        <v>144</v>
      </c>
      <c r="L329" s="47"/>
      <c r="M329" s="222" t="s">
        <v>19</v>
      </c>
      <c r="N329" s="223" t="s">
        <v>41</v>
      </c>
      <c r="O329" s="87"/>
      <c r="P329" s="224">
        <f>O329*H329</f>
        <v>0</v>
      </c>
      <c r="Q329" s="224">
        <v>0</v>
      </c>
      <c r="R329" s="224">
        <f>Q329*H329</f>
        <v>0</v>
      </c>
      <c r="S329" s="224">
        <v>0.10000000000000001</v>
      </c>
      <c r="T329" s="225">
        <f>S329*H329</f>
        <v>0.40000000000000002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26" t="s">
        <v>145</v>
      </c>
      <c r="AT329" s="226" t="s">
        <v>140</v>
      </c>
      <c r="AU329" s="226" t="s">
        <v>79</v>
      </c>
      <c r="AY329" s="20" t="s">
        <v>138</v>
      </c>
      <c r="BE329" s="227">
        <f>IF(N329="základní",J329,0)</f>
        <v>0</v>
      </c>
      <c r="BF329" s="227">
        <f>IF(N329="snížená",J329,0)</f>
        <v>0</v>
      </c>
      <c r="BG329" s="227">
        <f>IF(N329="zákl. přenesená",J329,0)</f>
        <v>0</v>
      </c>
      <c r="BH329" s="227">
        <f>IF(N329="sníž. přenesená",J329,0)</f>
        <v>0</v>
      </c>
      <c r="BI329" s="227">
        <f>IF(N329="nulová",J329,0)</f>
        <v>0</v>
      </c>
      <c r="BJ329" s="20" t="s">
        <v>77</v>
      </c>
      <c r="BK329" s="227">
        <f>ROUND(I329*H329,2)</f>
        <v>0</v>
      </c>
      <c r="BL329" s="20" t="s">
        <v>145</v>
      </c>
      <c r="BM329" s="226" t="s">
        <v>731</v>
      </c>
    </row>
    <row r="330" s="2" customFormat="1">
      <c r="A330" s="41"/>
      <c r="B330" s="42"/>
      <c r="C330" s="43"/>
      <c r="D330" s="228" t="s">
        <v>147</v>
      </c>
      <c r="E330" s="43"/>
      <c r="F330" s="229" t="s">
        <v>360</v>
      </c>
      <c r="G330" s="43"/>
      <c r="H330" s="43"/>
      <c r="I330" s="230"/>
      <c r="J330" s="43"/>
      <c r="K330" s="43"/>
      <c r="L330" s="47"/>
      <c r="M330" s="231"/>
      <c r="N330" s="232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147</v>
      </c>
      <c r="AU330" s="20" t="s">
        <v>79</v>
      </c>
    </row>
    <row r="331" s="2" customFormat="1" ht="24.15" customHeight="1">
      <c r="A331" s="41"/>
      <c r="B331" s="42"/>
      <c r="C331" s="215" t="s">
        <v>588</v>
      </c>
      <c r="D331" s="215" t="s">
        <v>140</v>
      </c>
      <c r="E331" s="216" t="s">
        <v>362</v>
      </c>
      <c r="F331" s="217" t="s">
        <v>363</v>
      </c>
      <c r="G331" s="218" t="s">
        <v>251</v>
      </c>
      <c r="H331" s="219">
        <v>4</v>
      </c>
      <c r="I331" s="220"/>
      <c r="J331" s="221">
        <f>ROUND(I331*H331,2)</f>
        <v>0</v>
      </c>
      <c r="K331" s="217" t="s">
        <v>144</v>
      </c>
      <c r="L331" s="47"/>
      <c r="M331" s="222" t="s">
        <v>19</v>
      </c>
      <c r="N331" s="223" t="s">
        <v>41</v>
      </c>
      <c r="O331" s="87"/>
      <c r="P331" s="224">
        <f>O331*H331</f>
        <v>0</v>
      </c>
      <c r="Q331" s="224">
        <v>0.089999999999999997</v>
      </c>
      <c r="R331" s="224">
        <f>Q331*H331</f>
        <v>0.35999999999999999</v>
      </c>
      <c r="S331" s="224">
        <v>0</v>
      </c>
      <c r="T331" s="225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26" t="s">
        <v>145</v>
      </c>
      <c r="AT331" s="226" t="s">
        <v>140</v>
      </c>
      <c r="AU331" s="226" t="s">
        <v>79</v>
      </c>
      <c r="AY331" s="20" t="s">
        <v>138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20" t="s">
        <v>77</v>
      </c>
      <c r="BK331" s="227">
        <f>ROUND(I331*H331,2)</f>
        <v>0</v>
      </c>
      <c r="BL331" s="20" t="s">
        <v>145</v>
      </c>
      <c r="BM331" s="226" t="s">
        <v>732</v>
      </c>
    </row>
    <row r="332" s="2" customFormat="1">
      <c r="A332" s="41"/>
      <c r="B332" s="42"/>
      <c r="C332" s="43"/>
      <c r="D332" s="228" t="s">
        <v>147</v>
      </c>
      <c r="E332" s="43"/>
      <c r="F332" s="229" t="s">
        <v>365</v>
      </c>
      <c r="G332" s="43"/>
      <c r="H332" s="43"/>
      <c r="I332" s="230"/>
      <c r="J332" s="43"/>
      <c r="K332" s="43"/>
      <c r="L332" s="47"/>
      <c r="M332" s="231"/>
      <c r="N332" s="232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147</v>
      </c>
      <c r="AU332" s="20" t="s">
        <v>79</v>
      </c>
    </row>
    <row r="333" s="14" customFormat="1">
      <c r="A333" s="14"/>
      <c r="B333" s="244"/>
      <c r="C333" s="245"/>
      <c r="D333" s="235" t="s">
        <v>149</v>
      </c>
      <c r="E333" s="246" t="s">
        <v>19</v>
      </c>
      <c r="F333" s="247" t="s">
        <v>733</v>
      </c>
      <c r="G333" s="245"/>
      <c r="H333" s="248">
        <v>4</v>
      </c>
      <c r="I333" s="249"/>
      <c r="J333" s="245"/>
      <c r="K333" s="245"/>
      <c r="L333" s="250"/>
      <c r="M333" s="251"/>
      <c r="N333" s="252"/>
      <c r="O333" s="252"/>
      <c r="P333" s="252"/>
      <c r="Q333" s="252"/>
      <c r="R333" s="252"/>
      <c r="S333" s="252"/>
      <c r="T333" s="25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4" t="s">
        <v>149</v>
      </c>
      <c r="AU333" s="254" t="s">
        <v>79</v>
      </c>
      <c r="AV333" s="14" t="s">
        <v>79</v>
      </c>
      <c r="AW333" s="14" t="s">
        <v>32</v>
      </c>
      <c r="AX333" s="14" t="s">
        <v>70</v>
      </c>
      <c r="AY333" s="254" t="s">
        <v>138</v>
      </c>
    </row>
    <row r="334" s="15" customFormat="1">
      <c r="A334" s="15"/>
      <c r="B334" s="255"/>
      <c r="C334" s="256"/>
      <c r="D334" s="235" t="s">
        <v>149</v>
      </c>
      <c r="E334" s="257" t="s">
        <v>19</v>
      </c>
      <c r="F334" s="258" t="s">
        <v>152</v>
      </c>
      <c r="G334" s="256"/>
      <c r="H334" s="259">
        <v>4</v>
      </c>
      <c r="I334" s="260"/>
      <c r="J334" s="256"/>
      <c r="K334" s="256"/>
      <c r="L334" s="261"/>
      <c r="M334" s="262"/>
      <c r="N334" s="263"/>
      <c r="O334" s="263"/>
      <c r="P334" s="263"/>
      <c r="Q334" s="263"/>
      <c r="R334" s="263"/>
      <c r="S334" s="263"/>
      <c r="T334" s="264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5" t="s">
        <v>149</v>
      </c>
      <c r="AU334" s="265" t="s">
        <v>79</v>
      </c>
      <c r="AV334" s="15" t="s">
        <v>145</v>
      </c>
      <c r="AW334" s="15" t="s">
        <v>32</v>
      </c>
      <c r="AX334" s="15" t="s">
        <v>77</v>
      </c>
      <c r="AY334" s="265" t="s">
        <v>138</v>
      </c>
    </row>
    <row r="335" s="2" customFormat="1" ht="16.5" customHeight="1">
      <c r="A335" s="41"/>
      <c r="B335" s="42"/>
      <c r="C335" s="277" t="s">
        <v>592</v>
      </c>
      <c r="D335" s="277" t="s">
        <v>220</v>
      </c>
      <c r="E335" s="278" t="s">
        <v>368</v>
      </c>
      <c r="F335" s="279" t="s">
        <v>369</v>
      </c>
      <c r="G335" s="280" t="s">
        <v>251</v>
      </c>
      <c r="H335" s="281">
        <v>4</v>
      </c>
      <c r="I335" s="282"/>
      <c r="J335" s="283">
        <f>ROUND(I335*H335,2)</f>
        <v>0</v>
      </c>
      <c r="K335" s="279" t="s">
        <v>144</v>
      </c>
      <c r="L335" s="284"/>
      <c r="M335" s="285" t="s">
        <v>19</v>
      </c>
      <c r="N335" s="286" t="s">
        <v>41</v>
      </c>
      <c r="O335" s="87"/>
      <c r="P335" s="224">
        <f>O335*H335</f>
        <v>0</v>
      </c>
      <c r="Q335" s="224">
        <v>0.056300000000000003</v>
      </c>
      <c r="R335" s="224">
        <f>Q335*H335</f>
        <v>0.22520000000000001</v>
      </c>
      <c r="S335" s="224">
        <v>0</v>
      </c>
      <c r="T335" s="225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26" t="s">
        <v>197</v>
      </c>
      <c r="AT335" s="226" t="s">
        <v>220</v>
      </c>
      <c r="AU335" s="226" t="s">
        <v>79</v>
      </c>
      <c r="AY335" s="20" t="s">
        <v>138</v>
      </c>
      <c r="BE335" s="227">
        <f>IF(N335="základní",J335,0)</f>
        <v>0</v>
      </c>
      <c r="BF335" s="227">
        <f>IF(N335="snížená",J335,0)</f>
        <v>0</v>
      </c>
      <c r="BG335" s="227">
        <f>IF(N335="zákl. přenesená",J335,0)</f>
        <v>0</v>
      </c>
      <c r="BH335" s="227">
        <f>IF(N335="sníž. přenesená",J335,0)</f>
        <v>0</v>
      </c>
      <c r="BI335" s="227">
        <f>IF(N335="nulová",J335,0)</f>
        <v>0</v>
      </c>
      <c r="BJ335" s="20" t="s">
        <v>77</v>
      </c>
      <c r="BK335" s="227">
        <f>ROUND(I335*H335,2)</f>
        <v>0</v>
      </c>
      <c r="BL335" s="20" t="s">
        <v>145</v>
      </c>
      <c r="BM335" s="226" t="s">
        <v>734</v>
      </c>
    </row>
    <row r="336" s="12" customFormat="1" ht="22.8" customHeight="1">
      <c r="A336" s="12"/>
      <c r="B336" s="199"/>
      <c r="C336" s="200"/>
      <c r="D336" s="201" t="s">
        <v>69</v>
      </c>
      <c r="E336" s="213" t="s">
        <v>202</v>
      </c>
      <c r="F336" s="213" t="s">
        <v>371</v>
      </c>
      <c r="G336" s="200"/>
      <c r="H336" s="200"/>
      <c r="I336" s="203"/>
      <c r="J336" s="214">
        <f>BK336</f>
        <v>0</v>
      </c>
      <c r="K336" s="200"/>
      <c r="L336" s="205"/>
      <c r="M336" s="206"/>
      <c r="N336" s="207"/>
      <c r="O336" s="207"/>
      <c r="P336" s="208">
        <f>SUM(P337:P340)</f>
        <v>0</v>
      </c>
      <c r="Q336" s="207"/>
      <c r="R336" s="208">
        <f>SUM(R337:R340)</f>
        <v>0</v>
      </c>
      <c r="S336" s="207"/>
      <c r="T336" s="209">
        <f>SUM(T337:T340)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10" t="s">
        <v>77</v>
      </c>
      <c r="AT336" s="211" t="s">
        <v>69</v>
      </c>
      <c r="AU336" s="211" t="s">
        <v>77</v>
      </c>
      <c r="AY336" s="210" t="s">
        <v>138</v>
      </c>
      <c r="BK336" s="212">
        <f>SUM(BK337:BK340)</f>
        <v>0</v>
      </c>
    </row>
    <row r="337" s="2" customFormat="1" ht="16.5" customHeight="1">
      <c r="A337" s="41"/>
      <c r="B337" s="42"/>
      <c r="C337" s="215" t="s">
        <v>594</v>
      </c>
      <c r="D337" s="215" t="s">
        <v>140</v>
      </c>
      <c r="E337" s="216" t="s">
        <v>735</v>
      </c>
      <c r="F337" s="217" t="s">
        <v>604</v>
      </c>
      <c r="G337" s="218" t="s">
        <v>251</v>
      </c>
      <c r="H337" s="219">
        <v>1</v>
      </c>
      <c r="I337" s="220"/>
      <c r="J337" s="221">
        <f>ROUND(I337*H337,2)</f>
        <v>0</v>
      </c>
      <c r="K337" s="217" t="s">
        <v>19</v>
      </c>
      <c r="L337" s="47"/>
      <c r="M337" s="222" t="s">
        <v>19</v>
      </c>
      <c r="N337" s="223" t="s">
        <v>41</v>
      </c>
      <c r="O337" s="87"/>
      <c r="P337" s="224">
        <f>O337*H337</f>
        <v>0</v>
      </c>
      <c r="Q337" s="224">
        <v>0</v>
      </c>
      <c r="R337" s="224">
        <f>Q337*H337</f>
        <v>0</v>
      </c>
      <c r="S337" s="224">
        <v>0</v>
      </c>
      <c r="T337" s="225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26" t="s">
        <v>145</v>
      </c>
      <c r="AT337" s="226" t="s">
        <v>140</v>
      </c>
      <c r="AU337" s="226" t="s">
        <v>79</v>
      </c>
      <c r="AY337" s="20" t="s">
        <v>138</v>
      </c>
      <c r="BE337" s="227">
        <f>IF(N337="základní",J337,0)</f>
        <v>0</v>
      </c>
      <c r="BF337" s="227">
        <f>IF(N337="snížená",J337,0)</f>
        <v>0</v>
      </c>
      <c r="BG337" s="227">
        <f>IF(N337="zákl. přenesená",J337,0)</f>
        <v>0</v>
      </c>
      <c r="BH337" s="227">
        <f>IF(N337="sníž. přenesená",J337,0)</f>
        <v>0</v>
      </c>
      <c r="BI337" s="227">
        <f>IF(N337="nulová",J337,0)</f>
        <v>0</v>
      </c>
      <c r="BJ337" s="20" t="s">
        <v>77</v>
      </c>
      <c r="BK337" s="227">
        <f>ROUND(I337*H337,2)</f>
        <v>0</v>
      </c>
      <c r="BL337" s="20" t="s">
        <v>145</v>
      </c>
      <c r="BM337" s="226" t="s">
        <v>736</v>
      </c>
    </row>
    <row r="338" s="2" customFormat="1">
      <c r="A338" s="41"/>
      <c r="B338" s="42"/>
      <c r="C338" s="43"/>
      <c r="D338" s="235" t="s">
        <v>376</v>
      </c>
      <c r="E338" s="43"/>
      <c r="F338" s="287" t="s">
        <v>737</v>
      </c>
      <c r="G338" s="43"/>
      <c r="H338" s="43"/>
      <c r="I338" s="230"/>
      <c r="J338" s="43"/>
      <c r="K338" s="43"/>
      <c r="L338" s="47"/>
      <c r="M338" s="231"/>
      <c r="N338" s="232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376</v>
      </c>
      <c r="AU338" s="20" t="s">
        <v>79</v>
      </c>
    </row>
    <row r="339" s="14" customFormat="1">
      <c r="A339" s="14"/>
      <c r="B339" s="244"/>
      <c r="C339" s="245"/>
      <c r="D339" s="235" t="s">
        <v>149</v>
      </c>
      <c r="E339" s="246" t="s">
        <v>19</v>
      </c>
      <c r="F339" s="247" t="s">
        <v>738</v>
      </c>
      <c r="G339" s="245"/>
      <c r="H339" s="248">
        <v>1</v>
      </c>
      <c r="I339" s="249"/>
      <c r="J339" s="245"/>
      <c r="K339" s="245"/>
      <c r="L339" s="250"/>
      <c r="M339" s="251"/>
      <c r="N339" s="252"/>
      <c r="O339" s="252"/>
      <c r="P339" s="252"/>
      <c r="Q339" s="252"/>
      <c r="R339" s="252"/>
      <c r="S339" s="252"/>
      <c r="T339" s="253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4" t="s">
        <v>149</v>
      </c>
      <c r="AU339" s="254" t="s">
        <v>79</v>
      </c>
      <c r="AV339" s="14" t="s">
        <v>79</v>
      </c>
      <c r="AW339" s="14" t="s">
        <v>32</v>
      </c>
      <c r="AX339" s="14" t="s">
        <v>70</v>
      </c>
      <c r="AY339" s="254" t="s">
        <v>138</v>
      </c>
    </row>
    <row r="340" s="15" customFormat="1">
      <c r="A340" s="15"/>
      <c r="B340" s="255"/>
      <c r="C340" s="256"/>
      <c r="D340" s="235" t="s">
        <v>149</v>
      </c>
      <c r="E340" s="257" t="s">
        <v>19</v>
      </c>
      <c r="F340" s="258" t="s">
        <v>152</v>
      </c>
      <c r="G340" s="256"/>
      <c r="H340" s="259">
        <v>1</v>
      </c>
      <c r="I340" s="260"/>
      <c r="J340" s="256"/>
      <c r="K340" s="256"/>
      <c r="L340" s="261"/>
      <c r="M340" s="262"/>
      <c r="N340" s="263"/>
      <c r="O340" s="263"/>
      <c r="P340" s="263"/>
      <c r="Q340" s="263"/>
      <c r="R340" s="263"/>
      <c r="S340" s="263"/>
      <c r="T340" s="264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5" t="s">
        <v>149</v>
      </c>
      <c r="AU340" s="265" t="s">
        <v>79</v>
      </c>
      <c r="AV340" s="15" t="s">
        <v>145</v>
      </c>
      <c r="AW340" s="15" t="s">
        <v>32</v>
      </c>
      <c r="AX340" s="15" t="s">
        <v>77</v>
      </c>
      <c r="AY340" s="265" t="s">
        <v>138</v>
      </c>
    </row>
    <row r="341" s="12" customFormat="1" ht="22.8" customHeight="1">
      <c r="A341" s="12"/>
      <c r="B341" s="199"/>
      <c r="C341" s="200"/>
      <c r="D341" s="201" t="s">
        <v>69</v>
      </c>
      <c r="E341" s="213" t="s">
        <v>379</v>
      </c>
      <c r="F341" s="213" t="s">
        <v>380</v>
      </c>
      <c r="G341" s="200"/>
      <c r="H341" s="200"/>
      <c r="I341" s="203"/>
      <c r="J341" s="214">
        <f>BK341</f>
        <v>0</v>
      </c>
      <c r="K341" s="200"/>
      <c r="L341" s="205"/>
      <c r="M341" s="206"/>
      <c r="N341" s="207"/>
      <c r="O341" s="207"/>
      <c r="P341" s="208">
        <f>SUM(P342:P362)</f>
        <v>0</v>
      </c>
      <c r="Q341" s="207"/>
      <c r="R341" s="208">
        <f>SUM(R342:R362)</f>
        <v>0</v>
      </c>
      <c r="S341" s="207"/>
      <c r="T341" s="209">
        <f>SUM(T342:T362)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210" t="s">
        <v>77</v>
      </c>
      <c r="AT341" s="211" t="s">
        <v>69</v>
      </c>
      <c r="AU341" s="211" t="s">
        <v>77</v>
      </c>
      <c r="AY341" s="210" t="s">
        <v>138</v>
      </c>
      <c r="BK341" s="212">
        <f>SUM(BK342:BK362)</f>
        <v>0</v>
      </c>
    </row>
    <row r="342" s="2" customFormat="1" ht="24.15" customHeight="1">
      <c r="A342" s="41"/>
      <c r="B342" s="42"/>
      <c r="C342" s="215" t="s">
        <v>597</v>
      </c>
      <c r="D342" s="215" t="s">
        <v>140</v>
      </c>
      <c r="E342" s="216" t="s">
        <v>382</v>
      </c>
      <c r="F342" s="217" t="s">
        <v>383</v>
      </c>
      <c r="G342" s="218" t="s">
        <v>205</v>
      </c>
      <c r="H342" s="219">
        <v>46.926000000000002</v>
      </c>
      <c r="I342" s="220"/>
      <c r="J342" s="221">
        <f>ROUND(I342*H342,2)</f>
        <v>0</v>
      </c>
      <c r="K342" s="217" t="s">
        <v>144</v>
      </c>
      <c r="L342" s="47"/>
      <c r="M342" s="222" t="s">
        <v>19</v>
      </c>
      <c r="N342" s="223" t="s">
        <v>41</v>
      </c>
      <c r="O342" s="87"/>
      <c r="P342" s="224">
        <f>O342*H342</f>
        <v>0</v>
      </c>
      <c r="Q342" s="224">
        <v>0</v>
      </c>
      <c r="R342" s="224">
        <f>Q342*H342</f>
        <v>0</v>
      </c>
      <c r="S342" s="224">
        <v>0</v>
      </c>
      <c r="T342" s="225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26" t="s">
        <v>145</v>
      </c>
      <c r="AT342" s="226" t="s">
        <v>140</v>
      </c>
      <c r="AU342" s="226" t="s">
        <v>79</v>
      </c>
      <c r="AY342" s="20" t="s">
        <v>138</v>
      </c>
      <c r="BE342" s="227">
        <f>IF(N342="základní",J342,0)</f>
        <v>0</v>
      </c>
      <c r="BF342" s="227">
        <f>IF(N342="snížená",J342,0)</f>
        <v>0</v>
      </c>
      <c r="BG342" s="227">
        <f>IF(N342="zákl. přenesená",J342,0)</f>
        <v>0</v>
      </c>
      <c r="BH342" s="227">
        <f>IF(N342="sníž. přenesená",J342,0)</f>
        <v>0</v>
      </c>
      <c r="BI342" s="227">
        <f>IF(N342="nulová",J342,0)</f>
        <v>0</v>
      </c>
      <c r="BJ342" s="20" t="s">
        <v>77</v>
      </c>
      <c r="BK342" s="227">
        <f>ROUND(I342*H342,2)</f>
        <v>0</v>
      </c>
      <c r="BL342" s="20" t="s">
        <v>145</v>
      </c>
      <c r="BM342" s="226" t="s">
        <v>739</v>
      </c>
    </row>
    <row r="343" s="2" customFormat="1">
      <c r="A343" s="41"/>
      <c r="B343" s="42"/>
      <c r="C343" s="43"/>
      <c r="D343" s="228" t="s">
        <v>147</v>
      </c>
      <c r="E343" s="43"/>
      <c r="F343" s="229" t="s">
        <v>385</v>
      </c>
      <c r="G343" s="43"/>
      <c r="H343" s="43"/>
      <c r="I343" s="230"/>
      <c r="J343" s="43"/>
      <c r="K343" s="43"/>
      <c r="L343" s="47"/>
      <c r="M343" s="231"/>
      <c r="N343" s="232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147</v>
      </c>
      <c r="AU343" s="20" t="s">
        <v>79</v>
      </c>
    </row>
    <row r="344" s="13" customFormat="1">
      <c r="A344" s="13"/>
      <c r="B344" s="233"/>
      <c r="C344" s="234"/>
      <c r="D344" s="235" t="s">
        <v>149</v>
      </c>
      <c r="E344" s="236" t="s">
        <v>19</v>
      </c>
      <c r="F344" s="237" t="s">
        <v>386</v>
      </c>
      <c r="G344" s="234"/>
      <c r="H344" s="236" t="s">
        <v>19</v>
      </c>
      <c r="I344" s="238"/>
      <c r="J344" s="234"/>
      <c r="K344" s="234"/>
      <c r="L344" s="239"/>
      <c r="M344" s="240"/>
      <c r="N344" s="241"/>
      <c r="O344" s="241"/>
      <c r="P344" s="241"/>
      <c r="Q344" s="241"/>
      <c r="R344" s="241"/>
      <c r="S344" s="241"/>
      <c r="T344" s="24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3" t="s">
        <v>149</v>
      </c>
      <c r="AU344" s="243" t="s">
        <v>79</v>
      </c>
      <c r="AV344" s="13" t="s">
        <v>77</v>
      </c>
      <c r="AW344" s="13" t="s">
        <v>32</v>
      </c>
      <c r="AX344" s="13" t="s">
        <v>70</v>
      </c>
      <c r="AY344" s="243" t="s">
        <v>138</v>
      </c>
    </row>
    <row r="345" s="14" customFormat="1">
      <c r="A345" s="14"/>
      <c r="B345" s="244"/>
      <c r="C345" s="245"/>
      <c r="D345" s="235" t="s">
        <v>149</v>
      </c>
      <c r="E345" s="246" t="s">
        <v>19</v>
      </c>
      <c r="F345" s="247" t="s">
        <v>740</v>
      </c>
      <c r="G345" s="245"/>
      <c r="H345" s="248">
        <v>13.006</v>
      </c>
      <c r="I345" s="249"/>
      <c r="J345" s="245"/>
      <c r="K345" s="245"/>
      <c r="L345" s="250"/>
      <c r="M345" s="251"/>
      <c r="N345" s="252"/>
      <c r="O345" s="252"/>
      <c r="P345" s="252"/>
      <c r="Q345" s="252"/>
      <c r="R345" s="252"/>
      <c r="S345" s="252"/>
      <c r="T345" s="253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4" t="s">
        <v>149</v>
      </c>
      <c r="AU345" s="254" t="s">
        <v>79</v>
      </c>
      <c r="AV345" s="14" t="s">
        <v>79</v>
      </c>
      <c r="AW345" s="14" t="s">
        <v>32</v>
      </c>
      <c r="AX345" s="14" t="s">
        <v>70</v>
      </c>
      <c r="AY345" s="254" t="s">
        <v>138</v>
      </c>
    </row>
    <row r="346" s="14" customFormat="1">
      <c r="A346" s="14"/>
      <c r="B346" s="244"/>
      <c r="C346" s="245"/>
      <c r="D346" s="235" t="s">
        <v>149</v>
      </c>
      <c r="E346" s="246" t="s">
        <v>19</v>
      </c>
      <c r="F346" s="247" t="s">
        <v>741</v>
      </c>
      <c r="G346" s="245"/>
      <c r="H346" s="248">
        <v>33.920000000000002</v>
      </c>
      <c r="I346" s="249"/>
      <c r="J346" s="245"/>
      <c r="K346" s="245"/>
      <c r="L346" s="250"/>
      <c r="M346" s="251"/>
      <c r="N346" s="252"/>
      <c r="O346" s="252"/>
      <c r="P346" s="252"/>
      <c r="Q346" s="252"/>
      <c r="R346" s="252"/>
      <c r="S346" s="252"/>
      <c r="T346" s="25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4" t="s">
        <v>149</v>
      </c>
      <c r="AU346" s="254" t="s">
        <v>79</v>
      </c>
      <c r="AV346" s="14" t="s">
        <v>79</v>
      </c>
      <c r="AW346" s="14" t="s">
        <v>32</v>
      </c>
      <c r="AX346" s="14" t="s">
        <v>70</v>
      </c>
      <c r="AY346" s="254" t="s">
        <v>138</v>
      </c>
    </row>
    <row r="347" s="15" customFormat="1">
      <c r="A347" s="15"/>
      <c r="B347" s="255"/>
      <c r="C347" s="256"/>
      <c r="D347" s="235" t="s">
        <v>149</v>
      </c>
      <c r="E347" s="257" t="s">
        <v>19</v>
      </c>
      <c r="F347" s="258" t="s">
        <v>152</v>
      </c>
      <c r="G347" s="256"/>
      <c r="H347" s="259">
        <v>46.926000000000002</v>
      </c>
      <c r="I347" s="260"/>
      <c r="J347" s="256"/>
      <c r="K347" s="256"/>
      <c r="L347" s="261"/>
      <c r="M347" s="262"/>
      <c r="N347" s="263"/>
      <c r="O347" s="263"/>
      <c r="P347" s="263"/>
      <c r="Q347" s="263"/>
      <c r="R347" s="263"/>
      <c r="S347" s="263"/>
      <c r="T347" s="264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5" t="s">
        <v>149</v>
      </c>
      <c r="AU347" s="265" t="s">
        <v>79</v>
      </c>
      <c r="AV347" s="15" t="s">
        <v>145</v>
      </c>
      <c r="AW347" s="15" t="s">
        <v>32</v>
      </c>
      <c r="AX347" s="15" t="s">
        <v>77</v>
      </c>
      <c r="AY347" s="265" t="s">
        <v>138</v>
      </c>
    </row>
    <row r="348" s="2" customFormat="1" ht="24.15" customHeight="1">
      <c r="A348" s="41"/>
      <c r="B348" s="42"/>
      <c r="C348" s="215" t="s">
        <v>599</v>
      </c>
      <c r="D348" s="215" t="s">
        <v>140</v>
      </c>
      <c r="E348" s="216" t="s">
        <v>390</v>
      </c>
      <c r="F348" s="217" t="s">
        <v>391</v>
      </c>
      <c r="G348" s="218" t="s">
        <v>205</v>
      </c>
      <c r="H348" s="219">
        <v>281.55599999999998</v>
      </c>
      <c r="I348" s="220"/>
      <c r="J348" s="221">
        <f>ROUND(I348*H348,2)</f>
        <v>0</v>
      </c>
      <c r="K348" s="217" t="s">
        <v>144</v>
      </c>
      <c r="L348" s="47"/>
      <c r="M348" s="222" t="s">
        <v>19</v>
      </c>
      <c r="N348" s="223" t="s">
        <v>41</v>
      </c>
      <c r="O348" s="87"/>
      <c r="P348" s="224">
        <f>O348*H348</f>
        <v>0</v>
      </c>
      <c r="Q348" s="224">
        <v>0</v>
      </c>
      <c r="R348" s="224">
        <f>Q348*H348</f>
        <v>0</v>
      </c>
      <c r="S348" s="224">
        <v>0</v>
      </c>
      <c r="T348" s="225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26" t="s">
        <v>145</v>
      </c>
      <c r="AT348" s="226" t="s">
        <v>140</v>
      </c>
      <c r="AU348" s="226" t="s">
        <v>79</v>
      </c>
      <c r="AY348" s="20" t="s">
        <v>138</v>
      </c>
      <c r="BE348" s="227">
        <f>IF(N348="základní",J348,0)</f>
        <v>0</v>
      </c>
      <c r="BF348" s="227">
        <f>IF(N348="snížená",J348,0)</f>
        <v>0</v>
      </c>
      <c r="BG348" s="227">
        <f>IF(N348="zákl. přenesená",J348,0)</f>
        <v>0</v>
      </c>
      <c r="BH348" s="227">
        <f>IF(N348="sníž. přenesená",J348,0)</f>
        <v>0</v>
      </c>
      <c r="BI348" s="227">
        <f>IF(N348="nulová",J348,0)</f>
        <v>0</v>
      </c>
      <c r="BJ348" s="20" t="s">
        <v>77</v>
      </c>
      <c r="BK348" s="227">
        <f>ROUND(I348*H348,2)</f>
        <v>0</v>
      </c>
      <c r="BL348" s="20" t="s">
        <v>145</v>
      </c>
      <c r="BM348" s="226" t="s">
        <v>742</v>
      </c>
    </row>
    <row r="349" s="2" customFormat="1">
      <c r="A349" s="41"/>
      <c r="B349" s="42"/>
      <c r="C349" s="43"/>
      <c r="D349" s="228" t="s">
        <v>147</v>
      </c>
      <c r="E349" s="43"/>
      <c r="F349" s="229" t="s">
        <v>393</v>
      </c>
      <c r="G349" s="43"/>
      <c r="H349" s="43"/>
      <c r="I349" s="230"/>
      <c r="J349" s="43"/>
      <c r="K349" s="43"/>
      <c r="L349" s="47"/>
      <c r="M349" s="231"/>
      <c r="N349" s="232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147</v>
      </c>
      <c r="AU349" s="20" t="s">
        <v>79</v>
      </c>
    </row>
    <row r="350" s="13" customFormat="1">
      <c r="A350" s="13"/>
      <c r="B350" s="233"/>
      <c r="C350" s="234"/>
      <c r="D350" s="235" t="s">
        <v>149</v>
      </c>
      <c r="E350" s="236" t="s">
        <v>19</v>
      </c>
      <c r="F350" s="237" t="s">
        <v>386</v>
      </c>
      <c r="G350" s="234"/>
      <c r="H350" s="236" t="s">
        <v>19</v>
      </c>
      <c r="I350" s="238"/>
      <c r="J350" s="234"/>
      <c r="K350" s="234"/>
      <c r="L350" s="239"/>
      <c r="M350" s="240"/>
      <c r="N350" s="241"/>
      <c r="O350" s="241"/>
      <c r="P350" s="241"/>
      <c r="Q350" s="241"/>
      <c r="R350" s="241"/>
      <c r="S350" s="241"/>
      <c r="T350" s="24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3" t="s">
        <v>149</v>
      </c>
      <c r="AU350" s="243" t="s">
        <v>79</v>
      </c>
      <c r="AV350" s="13" t="s">
        <v>77</v>
      </c>
      <c r="AW350" s="13" t="s">
        <v>32</v>
      </c>
      <c r="AX350" s="13" t="s">
        <v>70</v>
      </c>
      <c r="AY350" s="243" t="s">
        <v>138</v>
      </c>
    </row>
    <row r="351" s="14" customFormat="1">
      <c r="A351" s="14"/>
      <c r="B351" s="244"/>
      <c r="C351" s="245"/>
      <c r="D351" s="235" t="s">
        <v>149</v>
      </c>
      <c r="E351" s="246" t="s">
        <v>19</v>
      </c>
      <c r="F351" s="247" t="s">
        <v>740</v>
      </c>
      <c r="G351" s="245"/>
      <c r="H351" s="248">
        <v>13.006</v>
      </c>
      <c r="I351" s="249"/>
      <c r="J351" s="245"/>
      <c r="K351" s="245"/>
      <c r="L351" s="250"/>
      <c r="M351" s="251"/>
      <c r="N351" s="252"/>
      <c r="O351" s="252"/>
      <c r="P351" s="252"/>
      <c r="Q351" s="252"/>
      <c r="R351" s="252"/>
      <c r="S351" s="252"/>
      <c r="T351" s="253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4" t="s">
        <v>149</v>
      </c>
      <c r="AU351" s="254" t="s">
        <v>79</v>
      </c>
      <c r="AV351" s="14" t="s">
        <v>79</v>
      </c>
      <c r="AW351" s="14" t="s">
        <v>32</v>
      </c>
      <c r="AX351" s="14" t="s">
        <v>70</v>
      </c>
      <c r="AY351" s="254" t="s">
        <v>138</v>
      </c>
    </row>
    <row r="352" s="14" customFormat="1">
      <c r="A352" s="14"/>
      <c r="B352" s="244"/>
      <c r="C352" s="245"/>
      <c r="D352" s="235" t="s">
        <v>149</v>
      </c>
      <c r="E352" s="246" t="s">
        <v>19</v>
      </c>
      <c r="F352" s="247" t="s">
        <v>741</v>
      </c>
      <c r="G352" s="245"/>
      <c r="H352" s="248">
        <v>33.920000000000002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149</v>
      </c>
      <c r="AU352" s="254" t="s">
        <v>79</v>
      </c>
      <c r="AV352" s="14" t="s">
        <v>79</v>
      </c>
      <c r="AW352" s="14" t="s">
        <v>32</v>
      </c>
      <c r="AX352" s="14" t="s">
        <v>70</v>
      </c>
      <c r="AY352" s="254" t="s">
        <v>138</v>
      </c>
    </row>
    <row r="353" s="15" customFormat="1">
      <c r="A353" s="15"/>
      <c r="B353" s="255"/>
      <c r="C353" s="256"/>
      <c r="D353" s="235" t="s">
        <v>149</v>
      </c>
      <c r="E353" s="257" t="s">
        <v>19</v>
      </c>
      <c r="F353" s="258" t="s">
        <v>152</v>
      </c>
      <c r="G353" s="256"/>
      <c r="H353" s="259">
        <v>46.926000000000002</v>
      </c>
      <c r="I353" s="260"/>
      <c r="J353" s="256"/>
      <c r="K353" s="256"/>
      <c r="L353" s="261"/>
      <c r="M353" s="262"/>
      <c r="N353" s="263"/>
      <c r="O353" s="263"/>
      <c r="P353" s="263"/>
      <c r="Q353" s="263"/>
      <c r="R353" s="263"/>
      <c r="S353" s="263"/>
      <c r="T353" s="264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5" t="s">
        <v>149</v>
      </c>
      <c r="AU353" s="265" t="s">
        <v>79</v>
      </c>
      <c r="AV353" s="15" t="s">
        <v>145</v>
      </c>
      <c r="AW353" s="15" t="s">
        <v>32</v>
      </c>
      <c r="AX353" s="15" t="s">
        <v>77</v>
      </c>
      <c r="AY353" s="265" t="s">
        <v>138</v>
      </c>
    </row>
    <row r="354" s="14" customFormat="1">
      <c r="A354" s="14"/>
      <c r="B354" s="244"/>
      <c r="C354" s="245"/>
      <c r="D354" s="235" t="s">
        <v>149</v>
      </c>
      <c r="E354" s="245"/>
      <c r="F354" s="247" t="s">
        <v>743</v>
      </c>
      <c r="G354" s="245"/>
      <c r="H354" s="248">
        <v>281.55599999999998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149</v>
      </c>
      <c r="AU354" s="254" t="s">
        <v>79</v>
      </c>
      <c r="AV354" s="14" t="s">
        <v>79</v>
      </c>
      <c r="AW354" s="14" t="s">
        <v>4</v>
      </c>
      <c r="AX354" s="14" t="s">
        <v>77</v>
      </c>
      <c r="AY354" s="254" t="s">
        <v>138</v>
      </c>
    </row>
    <row r="355" s="2" customFormat="1" ht="24.15" customHeight="1">
      <c r="A355" s="41"/>
      <c r="B355" s="42"/>
      <c r="C355" s="215" t="s">
        <v>602</v>
      </c>
      <c r="D355" s="215" t="s">
        <v>140</v>
      </c>
      <c r="E355" s="216" t="s">
        <v>396</v>
      </c>
      <c r="F355" s="217" t="s">
        <v>397</v>
      </c>
      <c r="G355" s="218" t="s">
        <v>205</v>
      </c>
      <c r="H355" s="219">
        <v>33.920000000000002</v>
      </c>
      <c r="I355" s="220"/>
      <c r="J355" s="221">
        <f>ROUND(I355*H355,2)</f>
        <v>0</v>
      </c>
      <c r="K355" s="217" t="s">
        <v>144</v>
      </c>
      <c r="L355" s="47"/>
      <c r="M355" s="222" t="s">
        <v>19</v>
      </c>
      <c r="N355" s="223" t="s">
        <v>41</v>
      </c>
      <c r="O355" s="87"/>
      <c r="P355" s="224">
        <f>O355*H355</f>
        <v>0</v>
      </c>
      <c r="Q355" s="224">
        <v>0</v>
      </c>
      <c r="R355" s="224">
        <f>Q355*H355</f>
        <v>0</v>
      </c>
      <c r="S355" s="224">
        <v>0</v>
      </c>
      <c r="T355" s="225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26" t="s">
        <v>145</v>
      </c>
      <c r="AT355" s="226" t="s">
        <v>140</v>
      </c>
      <c r="AU355" s="226" t="s">
        <v>79</v>
      </c>
      <c r="AY355" s="20" t="s">
        <v>138</v>
      </c>
      <c r="BE355" s="227">
        <f>IF(N355="základní",J355,0)</f>
        <v>0</v>
      </c>
      <c r="BF355" s="227">
        <f>IF(N355="snížená",J355,0)</f>
        <v>0</v>
      </c>
      <c r="BG355" s="227">
        <f>IF(N355="zákl. přenesená",J355,0)</f>
        <v>0</v>
      </c>
      <c r="BH355" s="227">
        <f>IF(N355="sníž. přenesená",J355,0)</f>
        <v>0</v>
      </c>
      <c r="BI355" s="227">
        <f>IF(N355="nulová",J355,0)</f>
        <v>0</v>
      </c>
      <c r="BJ355" s="20" t="s">
        <v>77</v>
      </c>
      <c r="BK355" s="227">
        <f>ROUND(I355*H355,2)</f>
        <v>0</v>
      </c>
      <c r="BL355" s="20" t="s">
        <v>145</v>
      </c>
      <c r="BM355" s="226" t="s">
        <v>744</v>
      </c>
    </row>
    <row r="356" s="2" customFormat="1">
      <c r="A356" s="41"/>
      <c r="B356" s="42"/>
      <c r="C356" s="43"/>
      <c r="D356" s="228" t="s">
        <v>147</v>
      </c>
      <c r="E356" s="43"/>
      <c r="F356" s="229" t="s">
        <v>399</v>
      </c>
      <c r="G356" s="43"/>
      <c r="H356" s="43"/>
      <c r="I356" s="230"/>
      <c r="J356" s="43"/>
      <c r="K356" s="43"/>
      <c r="L356" s="47"/>
      <c r="M356" s="231"/>
      <c r="N356" s="232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147</v>
      </c>
      <c r="AU356" s="20" t="s">
        <v>79</v>
      </c>
    </row>
    <row r="357" s="14" customFormat="1">
      <c r="A357" s="14"/>
      <c r="B357" s="244"/>
      <c r="C357" s="245"/>
      <c r="D357" s="235" t="s">
        <v>149</v>
      </c>
      <c r="E357" s="246" t="s">
        <v>19</v>
      </c>
      <c r="F357" s="247" t="s">
        <v>741</v>
      </c>
      <c r="G357" s="245"/>
      <c r="H357" s="248">
        <v>33.920000000000002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4" t="s">
        <v>149</v>
      </c>
      <c r="AU357" s="254" t="s">
        <v>79</v>
      </c>
      <c r="AV357" s="14" t="s">
        <v>79</v>
      </c>
      <c r="AW357" s="14" t="s">
        <v>32</v>
      </c>
      <c r="AX357" s="14" t="s">
        <v>70</v>
      </c>
      <c r="AY357" s="254" t="s">
        <v>138</v>
      </c>
    </row>
    <row r="358" s="15" customFormat="1">
      <c r="A358" s="15"/>
      <c r="B358" s="255"/>
      <c r="C358" s="256"/>
      <c r="D358" s="235" t="s">
        <v>149</v>
      </c>
      <c r="E358" s="257" t="s">
        <v>19</v>
      </c>
      <c r="F358" s="258" t="s">
        <v>152</v>
      </c>
      <c r="G358" s="256"/>
      <c r="H358" s="259">
        <v>33.920000000000002</v>
      </c>
      <c r="I358" s="260"/>
      <c r="J358" s="256"/>
      <c r="K358" s="256"/>
      <c r="L358" s="261"/>
      <c r="M358" s="262"/>
      <c r="N358" s="263"/>
      <c r="O358" s="263"/>
      <c r="P358" s="263"/>
      <c r="Q358" s="263"/>
      <c r="R358" s="263"/>
      <c r="S358" s="263"/>
      <c r="T358" s="264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5" t="s">
        <v>149</v>
      </c>
      <c r="AU358" s="265" t="s">
        <v>79</v>
      </c>
      <c r="AV358" s="15" t="s">
        <v>145</v>
      </c>
      <c r="AW358" s="15" t="s">
        <v>32</v>
      </c>
      <c r="AX358" s="15" t="s">
        <v>77</v>
      </c>
      <c r="AY358" s="265" t="s">
        <v>138</v>
      </c>
    </row>
    <row r="359" s="2" customFormat="1" ht="24.15" customHeight="1">
      <c r="A359" s="41"/>
      <c r="B359" s="42"/>
      <c r="C359" s="215" t="s">
        <v>608</v>
      </c>
      <c r="D359" s="215" t="s">
        <v>140</v>
      </c>
      <c r="E359" s="216" t="s">
        <v>401</v>
      </c>
      <c r="F359" s="217" t="s">
        <v>402</v>
      </c>
      <c r="G359" s="218" t="s">
        <v>205</v>
      </c>
      <c r="H359" s="219">
        <v>13.006</v>
      </c>
      <c r="I359" s="220"/>
      <c r="J359" s="221">
        <f>ROUND(I359*H359,2)</f>
        <v>0</v>
      </c>
      <c r="K359" s="217" t="s">
        <v>144</v>
      </c>
      <c r="L359" s="47"/>
      <c r="M359" s="222" t="s">
        <v>19</v>
      </c>
      <c r="N359" s="223" t="s">
        <v>41</v>
      </c>
      <c r="O359" s="87"/>
      <c r="P359" s="224">
        <f>O359*H359</f>
        <v>0</v>
      </c>
      <c r="Q359" s="224">
        <v>0</v>
      </c>
      <c r="R359" s="224">
        <f>Q359*H359</f>
        <v>0</v>
      </c>
      <c r="S359" s="224">
        <v>0</v>
      </c>
      <c r="T359" s="225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26" t="s">
        <v>145</v>
      </c>
      <c r="AT359" s="226" t="s">
        <v>140</v>
      </c>
      <c r="AU359" s="226" t="s">
        <v>79</v>
      </c>
      <c r="AY359" s="20" t="s">
        <v>138</v>
      </c>
      <c r="BE359" s="227">
        <f>IF(N359="základní",J359,0)</f>
        <v>0</v>
      </c>
      <c r="BF359" s="227">
        <f>IF(N359="snížená",J359,0)</f>
        <v>0</v>
      </c>
      <c r="BG359" s="227">
        <f>IF(N359="zákl. přenesená",J359,0)</f>
        <v>0</v>
      </c>
      <c r="BH359" s="227">
        <f>IF(N359="sníž. přenesená",J359,0)</f>
        <v>0</v>
      </c>
      <c r="BI359" s="227">
        <f>IF(N359="nulová",J359,0)</f>
        <v>0</v>
      </c>
      <c r="BJ359" s="20" t="s">
        <v>77</v>
      </c>
      <c r="BK359" s="227">
        <f>ROUND(I359*H359,2)</f>
        <v>0</v>
      </c>
      <c r="BL359" s="20" t="s">
        <v>145</v>
      </c>
      <c r="BM359" s="226" t="s">
        <v>745</v>
      </c>
    </row>
    <row r="360" s="2" customFormat="1">
      <c r="A360" s="41"/>
      <c r="B360" s="42"/>
      <c r="C360" s="43"/>
      <c r="D360" s="228" t="s">
        <v>147</v>
      </c>
      <c r="E360" s="43"/>
      <c r="F360" s="229" t="s">
        <v>404</v>
      </c>
      <c r="G360" s="43"/>
      <c r="H360" s="43"/>
      <c r="I360" s="230"/>
      <c r="J360" s="43"/>
      <c r="K360" s="43"/>
      <c r="L360" s="47"/>
      <c r="M360" s="231"/>
      <c r="N360" s="232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147</v>
      </c>
      <c r="AU360" s="20" t="s">
        <v>79</v>
      </c>
    </row>
    <row r="361" s="14" customFormat="1">
      <c r="A361" s="14"/>
      <c r="B361" s="244"/>
      <c r="C361" s="245"/>
      <c r="D361" s="235" t="s">
        <v>149</v>
      </c>
      <c r="E361" s="246" t="s">
        <v>19</v>
      </c>
      <c r="F361" s="247" t="s">
        <v>740</v>
      </c>
      <c r="G361" s="245"/>
      <c r="H361" s="248">
        <v>13.006</v>
      </c>
      <c r="I361" s="249"/>
      <c r="J361" s="245"/>
      <c r="K361" s="245"/>
      <c r="L361" s="250"/>
      <c r="M361" s="251"/>
      <c r="N361" s="252"/>
      <c r="O361" s="252"/>
      <c r="P361" s="252"/>
      <c r="Q361" s="252"/>
      <c r="R361" s="252"/>
      <c r="S361" s="252"/>
      <c r="T361" s="253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4" t="s">
        <v>149</v>
      </c>
      <c r="AU361" s="254" t="s">
        <v>79</v>
      </c>
      <c r="AV361" s="14" t="s">
        <v>79</v>
      </c>
      <c r="AW361" s="14" t="s">
        <v>32</v>
      </c>
      <c r="AX361" s="14" t="s">
        <v>70</v>
      </c>
      <c r="AY361" s="254" t="s">
        <v>138</v>
      </c>
    </row>
    <row r="362" s="15" customFormat="1">
      <c r="A362" s="15"/>
      <c r="B362" s="255"/>
      <c r="C362" s="256"/>
      <c r="D362" s="235" t="s">
        <v>149</v>
      </c>
      <c r="E362" s="257" t="s">
        <v>19</v>
      </c>
      <c r="F362" s="258" t="s">
        <v>152</v>
      </c>
      <c r="G362" s="256"/>
      <c r="H362" s="259">
        <v>13.006</v>
      </c>
      <c r="I362" s="260"/>
      <c r="J362" s="256"/>
      <c r="K362" s="256"/>
      <c r="L362" s="261"/>
      <c r="M362" s="262"/>
      <c r="N362" s="263"/>
      <c r="O362" s="263"/>
      <c r="P362" s="263"/>
      <c r="Q362" s="263"/>
      <c r="R362" s="263"/>
      <c r="S362" s="263"/>
      <c r="T362" s="264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5" t="s">
        <v>149</v>
      </c>
      <c r="AU362" s="265" t="s">
        <v>79</v>
      </c>
      <c r="AV362" s="15" t="s">
        <v>145</v>
      </c>
      <c r="AW362" s="15" t="s">
        <v>32</v>
      </c>
      <c r="AX362" s="15" t="s">
        <v>77</v>
      </c>
      <c r="AY362" s="265" t="s">
        <v>138</v>
      </c>
    </row>
    <row r="363" s="12" customFormat="1" ht="22.8" customHeight="1">
      <c r="A363" s="12"/>
      <c r="B363" s="199"/>
      <c r="C363" s="200"/>
      <c r="D363" s="201" t="s">
        <v>69</v>
      </c>
      <c r="E363" s="213" t="s">
        <v>405</v>
      </c>
      <c r="F363" s="213" t="s">
        <v>406</v>
      </c>
      <c r="G363" s="200"/>
      <c r="H363" s="200"/>
      <c r="I363" s="203"/>
      <c r="J363" s="214">
        <f>BK363</f>
        <v>0</v>
      </c>
      <c r="K363" s="200"/>
      <c r="L363" s="205"/>
      <c r="M363" s="206"/>
      <c r="N363" s="207"/>
      <c r="O363" s="207"/>
      <c r="P363" s="208">
        <f>SUM(P364:P367)</f>
        <v>0</v>
      </c>
      <c r="Q363" s="207"/>
      <c r="R363" s="208">
        <f>SUM(R364:R367)</f>
        <v>0</v>
      </c>
      <c r="S363" s="207"/>
      <c r="T363" s="209">
        <f>SUM(T364:T367)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10" t="s">
        <v>77</v>
      </c>
      <c r="AT363" s="211" t="s">
        <v>69</v>
      </c>
      <c r="AU363" s="211" t="s">
        <v>77</v>
      </c>
      <c r="AY363" s="210" t="s">
        <v>138</v>
      </c>
      <c r="BK363" s="212">
        <f>SUM(BK364:BK367)</f>
        <v>0</v>
      </c>
    </row>
    <row r="364" s="2" customFormat="1" ht="24.15" customHeight="1">
      <c r="A364" s="41"/>
      <c r="B364" s="42"/>
      <c r="C364" s="215" t="s">
        <v>612</v>
      </c>
      <c r="D364" s="215" t="s">
        <v>140</v>
      </c>
      <c r="E364" s="216" t="s">
        <v>408</v>
      </c>
      <c r="F364" s="217" t="s">
        <v>409</v>
      </c>
      <c r="G364" s="218" t="s">
        <v>205</v>
      </c>
      <c r="H364" s="219">
        <v>26.359999999999999</v>
      </c>
      <c r="I364" s="220"/>
      <c r="J364" s="221">
        <f>ROUND(I364*H364,2)</f>
        <v>0</v>
      </c>
      <c r="K364" s="217" t="s">
        <v>144</v>
      </c>
      <c r="L364" s="47"/>
      <c r="M364" s="222" t="s">
        <v>19</v>
      </c>
      <c r="N364" s="223" t="s">
        <v>41</v>
      </c>
      <c r="O364" s="87"/>
      <c r="P364" s="224">
        <f>O364*H364</f>
        <v>0</v>
      </c>
      <c r="Q364" s="224">
        <v>0</v>
      </c>
      <c r="R364" s="224">
        <f>Q364*H364</f>
        <v>0</v>
      </c>
      <c r="S364" s="224">
        <v>0</v>
      </c>
      <c r="T364" s="225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26" t="s">
        <v>145</v>
      </c>
      <c r="AT364" s="226" t="s">
        <v>140</v>
      </c>
      <c r="AU364" s="226" t="s">
        <v>79</v>
      </c>
      <c r="AY364" s="20" t="s">
        <v>138</v>
      </c>
      <c r="BE364" s="227">
        <f>IF(N364="základní",J364,0)</f>
        <v>0</v>
      </c>
      <c r="BF364" s="227">
        <f>IF(N364="snížená",J364,0)</f>
        <v>0</v>
      </c>
      <c r="BG364" s="227">
        <f>IF(N364="zákl. přenesená",J364,0)</f>
        <v>0</v>
      </c>
      <c r="BH364" s="227">
        <f>IF(N364="sníž. přenesená",J364,0)</f>
        <v>0</v>
      </c>
      <c r="BI364" s="227">
        <f>IF(N364="nulová",J364,0)</f>
        <v>0</v>
      </c>
      <c r="BJ364" s="20" t="s">
        <v>77</v>
      </c>
      <c r="BK364" s="227">
        <f>ROUND(I364*H364,2)</f>
        <v>0</v>
      </c>
      <c r="BL364" s="20" t="s">
        <v>145</v>
      </c>
      <c r="BM364" s="226" t="s">
        <v>746</v>
      </c>
    </row>
    <row r="365" s="2" customFormat="1">
      <c r="A365" s="41"/>
      <c r="B365" s="42"/>
      <c r="C365" s="43"/>
      <c r="D365" s="228" t="s">
        <v>147</v>
      </c>
      <c r="E365" s="43"/>
      <c r="F365" s="229" t="s">
        <v>411</v>
      </c>
      <c r="G365" s="43"/>
      <c r="H365" s="43"/>
      <c r="I365" s="230"/>
      <c r="J365" s="43"/>
      <c r="K365" s="43"/>
      <c r="L365" s="47"/>
      <c r="M365" s="231"/>
      <c r="N365" s="232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147</v>
      </c>
      <c r="AU365" s="20" t="s">
        <v>79</v>
      </c>
    </row>
    <row r="366" s="2" customFormat="1" ht="24.15" customHeight="1">
      <c r="A366" s="41"/>
      <c r="B366" s="42"/>
      <c r="C366" s="215" t="s">
        <v>615</v>
      </c>
      <c r="D366" s="215" t="s">
        <v>140</v>
      </c>
      <c r="E366" s="216" t="s">
        <v>413</v>
      </c>
      <c r="F366" s="217" t="s">
        <v>414</v>
      </c>
      <c r="G366" s="218" t="s">
        <v>205</v>
      </c>
      <c r="H366" s="219">
        <v>26.359999999999999</v>
      </c>
      <c r="I366" s="220"/>
      <c r="J366" s="221">
        <f>ROUND(I366*H366,2)</f>
        <v>0</v>
      </c>
      <c r="K366" s="217" t="s">
        <v>144</v>
      </c>
      <c r="L366" s="47"/>
      <c r="M366" s="222" t="s">
        <v>19</v>
      </c>
      <c r="N366" s="223" t="s">
        <v>41</v>
      </c>
      <c r="O366" s="87"/>
      <c r="P366" s="224">
        <f>O366*H366</f>
        <v>0</v>
      </c>
      <c r="Q366" s="224">
        <v>0</v>
      </c>
      <c r="R366" s="224">
        <f>Q366*H366</f>
        <v>0</v>
      </c>
      <c r="S366" s="224">
        <v>0</v>
      </c>
      <c r="T366" s="225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26" t="s">
        <v>145</v>
      </c>
      <c r="AT366" s="226" t="s">
        <v>140</v>
      </c>
      <c r="AU366" s="226" t="s">
        <v>79</v>
      </c>
      <c r="AY366" s="20" t="s">
        <v>138</v>
      </c>
      <c r="BE366" s="227">
        <f>IF(N366="základní",J366,0)</f>
        <v>0</v>
      </c>
      <c r="BF366" s="227">
        <f>IF(N366="snížená",J366,0)</f>
        <v>0</v>
      </c>
      <c r="BG366" s="227">
        <f>IF(N366="zákl. přenesená",J366,0)</f>
        <v>0</v>
      </c>
      <c r="BH366" s="227">
        <f>IF(N366="sníž. přenesená",J366,0)</f>
        <v>0</v>
      </c>
      <c r="BI366" s="227">
        <f>IF(N366="nulová",J366,0)</f>
        <v>0</v>
      </c>
      <c r="BJ366" s="20" t="s">
        <v>77</v>
      </c>
      <c r="BK366" s="227">
        <f>ROUND(I366*H366,2)</f>
        <v>0</v>
      </c>
      <c r="BL366" s="20" t="s">
        <v>145</v>
      </c>
      <c r="BM366" s="226" t="s">
        <v>747</v>
      </c>
    </row>
    <row r="367" s="2" customFormat="1">
      <c r="A367" s="41"/>
      <c r="B367" s="42"/>
      <c r="C367" s="43"/>
      <c r="D367" s="228" t="s">
        <v>147</v>
      </c>
      <c r="E367" s="43"/>
      <c r="F367" s="229" t="s">
        <v>416</v>
      </c>
      <c r="G367" s="43"/>
      <c r="H367" s="43"/>
      <c r="I367" s="230"/>
      <c r="J367" s="43"/>
      <c r="K367" s="43"/>
      <c r="L367" s="47"/>
      <c r="M367" s="288"/>
      <c r="N367" s="289"/>
      <c r="O367" s="290"/>
      <c r="P367" s="290"/>
      <c r="Q367" s="290"/>
      <c r="R367" s="290"/>
      <c r="S367" s="290"/>
      <c r="T367" s="29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147</v>
      </c>
      <c r="AU367" s="20" t="s">
        <v>79</v>
      </c>
    </row>
    <row r="368" s="2" customFormat="1" ht="6.96" customHeight="1">
      <c r="A368" s="41"/>
      <c r="B368" s="62"/>
      <c r="C368" s="63"/>
      <c r="D368" s="63"/>
      <c r="E368" s="63"/>
      <c r="F368" s="63"/>
      <c r="G368" s="63"/>
      <c r="H368" s="63"/>
      <c r="I368" s="63"/>
      <c r="J368" s="63"/>
      <c r="K368" s="63"/>
      <c r="L368" s="47"/>
      <c r="M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</row>
  </sheetData>
  <sheetProtection sheet="1" autoFilter="0" formatColumns="0" formatRows="0" objects="1" scenarios="1" spinCount="100000" saltValue="0DmDRSnCyAaQJF9GR1Vo/UsjIozHnMsxH1pj3iZK+wjXWWACssAQ8Zt3P0uSDw93HJbzpeyRHfuO6ofPMUSayQ==" hashValue="daUwdFZdZRH/qT/YcaYCZ7HwYYMpuV1T5UpFh9VEhzbj/2UqAuZ0+N3RtJZx5TOssHIm26diUZ0zAse2HzEhKg==" algorithmName="SHA-512" password="CC51"/>
  <autoFilter ref="C92:K36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7" r:id="rId1" display="https://podminky.urs.cz/item/CS_URS_2025_01/119001405"/>
    <hyperlink ref="F102" r:id="rId2" display="https://podminky.urs.cz/item/CS_URS_2025_01/119001421"/>
    <hyperlink ref="F107" r:id="rId3" display="https://podminky.urs.cz/item/CS_URS_2025_01/132254206"/>
    <hyperlink ref="F119" r:id="rId4" display="https://podminky.urs.cz/item/CS_URS_2025_01/139001101"/>
    <hyperlink ref="F126" r:id="rId5" display="https://podminky.urs.cz/item/CS_URS_2025_01/151811131"/>
    <hyperlink ref="F131" r:id="rId6" display="https://podminky.urs.cz/item/CS_URS_2025_01/151811132"/>
    <hyperlink ref="F135" r:id="rId7" display="https://podminky.urs.cz/item/CS_URS_2025_01/151811231"/>
    <hyperlink ref="F137" r:id="rId8" display="https://podminky.urs.cz/item/CS_URS_2025_01/151811232"/>
    <hyperlink ref="F139" r:id="rId9" display="https://podminky.urs.cz/item/CS_URS_2025_01/161151103"/>
    <hyperlink ref="F146" r:id="rId10" display="https://podminky.urs.cz/item/CS_URS_2025_01/162751114"/>
    <hyperlink ref="F159" r:id="rId11" display="https://podminky.urs.cz/item/CS_URS_2025_01/167151102"/>
    <hyperlink ref="F166" r:id="rId12" display="https://podminky.urs.cz/item/CS_URS_2025_01/171201231"/>
    <hyperlink ref="F180" r:id="rId13" display="https://podminky.urs.cz/item/CS_URS_2025_01/174101101"/>
    <hyperlink ref="F201" r:id="rId14" display="https://podminky.urs.cz/item/CS_URS_2025_01/175151101"/>
    <hyperlink ref="F209" r:id="rId15" display="https://podminky.urs.cz/item/CS_URS_2025_01/358325114"/>
    <hyperlink ref="F214" r:id="rId16" display="https://podminky.urs.cz/item/CS_URS_2025_01/451541111"/>
    <hyperlink ref="F219" r:id="rId17" display="https://podminky.urs.cz/item/CS_URS_2025_01/452112111"/>
    <hyperlink ref="F234" r:id="rId18" display="https://podminky.urs.cz/item/CS_URS_2025_01/452112122"/>
    <hyperlink ref="F241" r:id="rId19" display="https://podminky.urs.cz/item/CS_URS_2025_01/452311131"/>
    <hyperlink ref="F245" r:id="rId20" display="https://podminky.urs.cz/item/CS_URS_2025_01/452312131"/>
    <hyperlink ref="F250" r:id="rId21" display="https://podminky.urs.cz/item/CS_URS_2025_01/452351111"/>
    <hyperlink ref="F254" r:id="rId22" display="https://podminky.urs.cz/item/CS_URS_2025_01/452351112"/>
    <hyperlink ref="F257" r:id="rId23" display="https://podminky.urs.cz/item/CS_URS_2025_01/810391811"/>
    <hyperlink ref="F262" r:id="rId24" display="https://podminky.urs.cz/item/CS_URS_2025_01/831372121"/>
    <hyperlink ref="F268" r:id="rId25" display="https://podminky.urs.cz/item/CS_URS_2025_01/831392121"/>
    <hyperlink ref="F274" r:id="rId26" display="https://podminky.urs.cz/item/CS_URS_2025_01/892381111"/>
    <hyperlink ref="F278" r:id="rId27" display="https://podminky.urs.cz/item/CS_URS_2025_01/892383122"/>
    <hyperlink ref="F282" r:id="rId28" display="https://podminky.urs.cz/item/CS_URS_2025_01/892421111"/>
    <hyperlink ref="F286" r:id="rId29" display="https://podminky.urs.cz/item/CS_URS_2025_01/892423122"/>
    <hyperlink ref="F290" r:id="rId30" display="https://podminky.urs.cz/item/CS_URS_2025_01/892442111"/>
    <hyperlink ref="F292" r:id="rId31" display="https://podminky.urs.cz/item/CS_URS_2025_01/894410101"/>
    <hyperlink ref="F299" r:id="rId32" display="https://podminky.urs.cz/item/CS_URS_2025_01/894410102"/>
    <hyperlink ref="F313" r:id="rId33" display="https://podminky.urs.cz/item/CS_URS_2025_01/894410211"/>
    <hyperlink ref="F318" r:id="rId34" display="https://podminky.urs.cz/item/CS_URS_2025_01/894410212"/>
    <hyperlink ref="F323" r:id="rId35" display="https://podminky.urs.cz/item/CS_URS_2025_01/894410232"/>
    <hyperlink ref="F330" r:id="rId36" display="https://podminky.urs.cz/item/CS_URS_2025_01/899102211"/>
    <hyperlink ref="F332" r:id="rId37" display="https://podminky.urs.cz/item/CS_URS_2025_01/899104112"/>
    <hyperlink ref="F343" r:id="rId38" display="https://podminky.urs.cz/item/CS_URS_2025_01/997221561"/>
    <hyperlink ref="F349" r:id="rId39" display="https://podminky.urs.cz/item/CS_URS_2025_01/997221569"/>
    <hyperlink ref="F356" r:id="rId40" display="https://podminky.urs.cz/item/CS_URS_2025_01/997221861"/>
    <hyperlink ref="F360" r:id="rId41" display="https://podminky.urs.cz/item/CS_URS_2025_01/997221862"/>
    <hyperlink ref="F365" r:id="rId42" display="https://podminky.urs.cz/item/CS_URS_2025_01/998275101"/>
    <hyperlink ref="F367" r:id="rId43" display="https://podminky.urs.cz/item/CS_URS_2025_01/99827512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UHERSKÝ BROD, OPRAVA STOK UL. HRADIŠŤSKÁ, U SBORU, NERUDOVA, NAARDENSKÁ, SEICHERTOVA</v>
      </c>
      <c r="F7" s="145"/>
      <c r="G7" s="145"/>
      <c r="H7" s="145"/>
      <c r="L7" s="23"/>
    </row>
    <row r="8" s="1" customFormat="1" ht="12" customHeight="1">
      <c r="B8" s="23"/>
      <c r="D8" s="145" t="s">
        <v>107</v>
      </c>
      <c r="L8" s="23"/>
    </row>
    <row r="9" s="2" customFormat="1" ht="16.5" customHeight="1">
      <c r="A9" s="41"/>
      <c r="B9" s="47"/>
      <c r="C9" s="41"/>
      <c r="D9" s="41"/>
      <c r="E9" s="146" t="s">
        <v>108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748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20. 4. 2025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33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34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36</v>
      </c>
      <c r="E32" s="41"/>
      <c r="F32" s="41"/>
      <c r="G32" s="41"/>
      <c r="H32" s="41"/>
      <c r="I32" s="41"/>
      <c r="J32" s="156">
        <f>ROUND(J93,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38</v>
      </c>
      <c r="G34" s="41"/>
      <c r="H34" s="41"/>
      <c r="I34" s="157" t="s">
        <v>37</v>
      </c>
      <c r="J34" s="157" t="s">
        <v>39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40</v>
      </c>
      <c r="E35" s="145" t="s">
        <v>41</v>
      </c>
      <c r="F35" s="159">
        <f>ROUND((SUM(BE93:BE499)),  2)</f>
        <v>0</v>
      </c>
      <c r="G35" s="41"/>
      <c r="H35" s="41"/>
      <c r="I35" s="160">
        <v>0.20999999999999999</v>
      </c>
      <c r="J35" s="159">
        <f>ROUND(((SUM(BE93:BE499))*I35),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42</v>
      </c>
      <c r="F36" s="159">
        <f>ROUND((SUM(BF93:BF499)),  2)</f>
        <v>0</v>
      </c>
      <c r="G36" s="41"/>
      <c r="H36" s="41"/>
      <c r="I36" s="160">
        <v>0.12</v>
      </c>
      <c r="J36" s="159">
        <f>ROUND(((SUM(BF93:BF499))*I36),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43</v>
      </c>
      <c r="F37" s="159">
        <f>ROUND((SUM(BG93:BG499)),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44</v>
      </c>
      <c r="F38" s="159">
        <f>ROUND((SUM(BH93:BH499)),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45</v>
      </c>
      <c r="F39" s="159">
        <f>ROUND((SUM(BI93:BI499)),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46</v>
      </c>
      <c r="E41" s="163"/>
      <c r="F41" s="163"/>
      <c r="G41" s="164" t="s">
        <v>47</v>
      </c>
      <c r="H41" s="165" t="s">
        <v>48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26.25" customHeight="1">
      <c r="A50" s="41"/>
      <c r="B50" s="42"/>
      <c r="C50" s="43"/>
      <c r="D50" s="43"/>
      <c r="E50" s="172" t="str">
        <f>E7</f>
        <v>UHERSKÝ BROD, OPRAVA STOK UL. HRADIŠŤSKÁ, U SBORU, NERUDOVA, NAARDENSKÁ, SEICHERTOVA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001.004 - Stoka Cl2, Cl2a, Cl2c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Uherský Brod</v>
      </c>
      <c r="G56" s="43"/>
      <c r="H56" s="43"/>
      <c r="I56" s="35" t="s">
        <v>23</v>
      </c>
      <c r="J56" s="75" t="str">
        <f>IF(J14="","",J14)</f>
        <v>20. 4. 2025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31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33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112</v>
      </c>
      <c r="D61" s="174"/>
      <c r="E61" s="174"/>
      <c r="F61" s="174"/>
      <c r="G61" s="174"/>
      <c r="H61" s="174"/>
      <c r="I61" s="174"/>
      <c r="J61" s="175" t="s">
        <v>113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68</v>
      </c>
      <c r="D63" s="43"/>
      <c r="E63" s="43"/>
      <c r="F63" s="43"/>
      <c r="G63" s="43"/>
      <c r="H63" s="43"/>
      <c r="I63" s="43"/>
      <c r="J63" s="105">
        <f>J93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114</v>
      </c>
    </row>
    <row r="64" s="9" customFormat="1" ht="24.96" customHeight="1">
      <c r="A64" s="9"/>
      <c r="B64" s="177"/>
      <c r="C64" s="178"/>
      <c r="D64" s="179" t="s">
        <v>115</v>
      </c>
      <c r="E64" s="180"/>
      <c r="F64" s="180"/>
      <c r="G64" s="180"/>
      <c r="H64" s="180"/>
      <c r="I64" s="180"/>
      <c r="J64" s="181">
        <f>J94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116</v>
      </c>
      <c r="E65" s="185"/>
      <c r="F65" s="185"/>
      <c r="G65" s="185"/>
      <c r="H65" s="185"/>
      <c r="I65" s="185"/>
      <c r="J65" s="186">
        <f>J95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117</v>
      </c>
      <c r="E66" s="185"/>
      <c r="F66" s="185"/>
      <c r="G66" s="185"/>
      <c r="H66" s="185"/>
      <c r="I66" s="185"/>
      <c r="J66" s="186">
        <f>J264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118</v>
      </c>
      <c r="E67" s="185"/>
      <c r="F67" s="185"/>
      <c r="G67" s="185"/>
      <c r="H67" s="185"/>
      <c r="I67" s="185"/>
      <c r="J67" s="186">
        <f>J269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418</v>
      </c>
      <c r="E68" s="185"/>
      <c r="F68" s="185"/>
      <c r="G68" s="185"/>
      <c r="H68" s="185"/>
      <c r="I68" s="185"/>
      <c r="J68" s="186">
        <f>J324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120</v>
      </c>
      <c r="E69" s="185"/>
      <c r="F69" s="185"/>
      <c r="G69" s="185"/>
      <c r="H69" s="185"/>
      <c r="I69" s="185"/>
      <c r="J69" s="186">
        <f>J464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121</v>
      </c>
      <c r="E70" s="185"/>
      <c r="F70" s="185"/>
      <c r="G70" s="185"/>
      <c r="H70" s="185"/>
      <c r="I70" s="185"/>
      <c r="J70" s="186">
        <f>J473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122</v>
      </c>
      <c r="E71" s="185"/>
      <c r="F71" s="185"/>
      <c r="G71" s="185"/>
      <c r="H71" s="185"/>
      <c r="I71" s="185"/>
      <c r="J71" s="186">
        <f>J495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123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6.25" customHeight="1">
      <c r="A81" s="41"/>
      <c r="B81" s="42"/>
      <c r="C81" s="43"/>
      <c r="D81" s="43"/>
      <c r="E81" s="172" t="str">
        <f>E7</f>
        <v>UHERSKÝ BROD, OPRAVA STOK UL. HRADIŠŤSKÁ, U SBORU, NERUDOVA, NAARDENSKÁ, SEICHERTOVA</v>
      </c>
      <c r="F81" s="35"/>
      <c r="G81" s="35"/>
      <c r="H81" s="35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" customFormat="1" ht="12" customHeight="1">
      <c r="B82" s="24"/>
      <c r="C82" s="35" t="s">
        <v>107</v>
      </c>
      <c r="D82" s="25"/>
      <c r="E82" s="25"/>
      <c r="F82" s="25"/>
      <c r="G82" s="25"/>
      <c r="H82" s="25"/>
      <c r="I82" s="25"/>
      <c r="J82" s="25"/>
      <c r="K82" s="25"/>
      <c r="L82" s="23"/>
    </row>
    <row r="83" s="2" customFormat="1" ht="16.5" customHeight="1">
      <c r="A83" s="41"/>
      <c r="B83" s="42"/>
      <c r="C83" s="43"/>
      <c r="D83" s="43"/>
      <c r="E83" s="172" t="s">
        <v>108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109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E11</f>
        <v>001.004 - Stoka Cl2, Cl2a, Cl2c</v>
      </c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F14</f>
        <v>Uherský Brod</v>
      </c>
      <c r="G87" s="43"/>
      <c r="H87" s="43"/>
      <c r="I87" s="35" t="s">
        <v>23</v>
      </c>
      <c r="J87" s="75" t="str">
        <f>IF(J14="","",J14)</f>
        <v>20. 4. 2025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25</v>
      </c>
      <c r="D89" s="43"/>
      <c r="E89" s="43"/>
      <c r="F89" s="30" t="str">
        <f>E17</f>
        <v xml:space="preserve"> </v>
      </c>
      <c r="G89" s="43"/>
      <c r="H89" s="43"/>
      <c r="I89" s="35" t="s">
        <v>31</v>
      </c>
      <c r="J89" s="39" t="str">
        <f>E23</f>
        <v xml:space="preserve"> 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29</v>
      </c>
      <c r="D90" s="43"/>
      <c r="E90" s="43"/>
      <c r="F90" s="30" t="str">
        <f>IF(E20="","",E20)</f>
        <v>Vyplň údaj</v>
      </c>
      <c r="G90" s="43"/>
      <c r="H90" s="43"/>
      <c r="I90" s="35" t="s">
        <v>33</v>
      </c>
      <c r="J90" s="39" t="str">
        <f>E26</f>
        <v xml:space="preserve"> 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8"/>
      <c r="B92" s="189"/>
      <c r="C92" s="190" t="s">
        <v>124</v>
      </c>
      <c r="D92" s="191" t="s">
        <v>55</v>
      </c>
      <c r="E92" s="191" t="s">
        <v>51</v>
      </c>
      <c r="F92" s="191" t="s">
        <v>52</v>
      </c>
      <c r="G92" s="191" t="s">
        <v>125</v>
      </c>
      <c r="H92" s="191" t="s">
        <v>126</v>
      </c>
      <c r="I92" s="191" t="s">
        <v>127</v>
      </c>
      <c r="J92" s="191" t="s">
        <v>113</v>
      </c>
      <c r="K92" s="192" t="s">
        <v>128</v>
      </c>
      <c r="L92" s="193"/>
      <c r="M92" s="95" t="s">
        <v>19</v>
      </c>
      <c r="N92" s="96" t="s">
        <v>40</v>
      </c>
      <c r="O92" s="96" t="s">
        <v>129</v>
      </c>
      <c r="P92" s="96" t="s">
        <v>130</v>
      </c>
      <c r="Q92" s="96" t="s">
        <v>131</v>
      </c>
      <c r="R92" s="96" t="s">
        <v>132</v>
      </c>
      <c r="S92" s="96" t="s">
        <v>133</v>
      </c>
      <c r="T92" s="97" t="s">
        <v>134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1"/>
      <c r="B93" s="42"/>
      <c r="C93" s="102" t="s">
        <v>135</v>
      </c>
      <c r="D93" s="43"/>
      <c r="E93" s="43"/>
      <c r="F93" s="43"/>
      <c r="G93" s="43"/>
      <c r="H93" s="43"/>
      <c r="I93" s="43"/>
      <c r="J93" s="194">
        <f>BK93</f>
        <v>0</v>
      </c>
      <c r="K93" s="43"/>
      <c r="L93" s="47"/>
      <c r="M93" s="98"/>
      <c r="N93" s="195"/>
      <c r="O93" s="99"/>
      <c r="P93" s="196">
        <f>P94</f>
        <v>0</v>
      </c>
      <c r="Q93" s="99"/>
      <c r="R93" s="196">
        <f>R94</f>
        <v>96.704813119999983</v>
      </c>
      <c r="S93" s="99"/>
      <c r="T93" s="197">
        <f>T94</f>
        <v>136.17439999999999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69</v>
      </c>
      <c r="AU93" s="20" t="s">
        <v>114</v>
      </c>
      <c r="BK93" s="198">
        <f>BK94</f>
        <v>0</v>
      </c>
    </row>
    <row r="94" s="12" customFormat="1" ht="25.92" customHeight="1">
      <c r="A94" s="12"/>
      <c r="B94" s="199"/>
      <c r="C94" s="200"/>
      <c r="D94" s="201" t="s">
        <v>69</v>
      </c>
      <c r="E94" s="202" t="s">
        <v>136</v>
      </c>
      <c r="F94" s="202" t="s">
        <v>137</v>
      </c>
      <c r="G94" s="200"/>
      <c r="H94" s="200"/>
      <c r="I94" s="203"/>
      <c r="J94" s="204">
        <f>BK94</f>
        <v>0</v>
      </c>
      <c r="K94" s="200"/>
      <c r="L94" s="205"/>
      <c r="M94" s="206"/>
      <c r="N94" s="207"/>
      <c r="O94" s="207"/>
      <c r="P94" s="208">
        <f>P95+P264+P269+P324+P464+P473+P495</f>
        <v>0</v>
      </c>
      <c r="Q94" s="207"/>
      <c r="R94" s="208">
        <f>R95+R264+R269+R324+R464+R473+R495</f>
        <v>96.704813119999983</v>
      </c>
      <c r="S94" s="207"/>
      <c r="T94" s="209">
        <f>T95+T264+T269+T324+T464+T473+T495</f>
        <v>136.17439999999999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77</v>
      </c>
      <c r="AT94" s="211" t="s">
        <v>69</v>
      </c>
      <c r="AU94" s="211" t="s">
        <v>70</v>
      </c>
      <c r="AY94" s="210" t="s">
        <v>138</v>
      </c>
      <c r="BK94" s="212">
        <f>BK95+BK264+BK269+BK324+BK464+BK473+BK495</f>
        <v>0</v>
      </c>
    </row>
    <row r="95" s="12" customFormat="1" ht="22.8" customHeight="1">
      <c r="A95" s="12"/>
      <c r="B95" s="199"/>
      <c r="C95" s="200"/>
      <c r="D95" s="201" t="s">
        <v>69</v>
      </c>
      <c r="E95" s="213" t="s">
        <v>77</v>
      </c>
      <c r="F95" s="213" t="s">
        <v>139</v>
      </c>
      <c r="G95" s="200"/>
      <c r="H95" s="200"/>
      <c r="I95" s="203"/>
      <c r="J95" s="214">
        <f>BK95</f>
        <v>0</v>
      </c>
      <c r="K95" s="200"/>
      <c r="L95" s="205"/>
      <c r="M95" s="206"/>
      <c r="N95" s="207"/>
      <c r="O95" s="207"/>
      <c r="P95" s="208">
        <f>SUM(P96:P263)</f>
        <v>0</v>
      </c>
      <c r="Q95" s="207"/>
      <c r="R95" s="208">
        <f>SUM(R96:R263)</f>
        <v>6.2223936600000007</v>
      </c>
      <c r="S95" s="207"/>
      <c r="T95" s="209">
        <f>SUM(T96:T263)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77</v>
      </c>
      <c r="AT95" s="211" t="s">
        <v>69</v>
      </c>
      <c r="AU95" s="211" t="s">
        <v>77</v>
      </c>
      <c r="AY95" s="210" t="s">
        <v>138</v>
      </c>
      <c r="BK95" s="212">
        <f>SUM(BK96:BK263)</f>
        <v>0</v>
      </c>
    </row>
    <row r="96" s="2" customFormat="1" ht="49.05" customHeight="1">
      <c r="A96" s="41"/>
      <c r="B96" s="42"/>
      <c r="C96" s="215" t="s">
        <v>77</v>
      </c>
      <c r="D96" s="215" t="s">
        <v>140</v>
      </c>
      <c r="E96" s="216" t="s">
        <v>141</v>
      </c>
      <c r="F96" s="217" t="s">
        <v>142</v>
      </c>
      <c r="G96" s="218" t="s">
        <v>143</v>
      </c>
      <c r="H96" s="219">
        <v>64</v>
      </c>
      <c r="I96" s="220"/>
      <c r="J96" s="221">
        <f>ROUND(I96*H96,2)</f>
        <v>0</v>
      </c>
      <c r="K96" s="217" t="s">
        <v>144</v>
      </c>
      <c r="L96" s="47"/>
      <c r="M96" s="222" t="s">
        <v>19</v>
      </c>
      <c r="N96" s="223" t="s">
        <v>41</v>
      </c>
      <c r="O96" s="87"/>
      <c r="P96" s="224">
        <f>O96*H96</f>
        <v>0</v>
      </c>
      <c r="Q96" s="224">
        <v>0.036900000000000002</v>
      </c>
      <c r="R96" s="224">
        <f>Q96*H96</f>
        <v>2.3616000000000001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145</v>
      </c>
      <c r="AT96" s="226" t="s">
        <v>140</v>
      </c>
      <c r="AU96" s="226" t="s">
        <v>79</v>
      </c>
      <c r="AY96" s="20" t="s">
        <v>138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77</v>
      </c>
      <c r="BK96" s="227">
        <f>ROUND(I96*H96,2)</f>
        <v>0</v>
      </c>
      <c r="BL96" s="20" t="s">
        <v>145</v>
      </c>
      <c r="BM96" s="226" t="s">
        <v>749</v>
      </c>
    </row>
    <row r="97" s="2" customFormat="1">
      <c r="A97" s="41"/>
      <c r="B97" s="42"/>
      <c r="C97" s="43"/>
      <c r="D97" s="228" t="s">
        <v>147</v>
      </c>
      <c r="E97" s="43"/>
      <c r="F97" s="229" t="s">
        <v>148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147</v>
      </c>
      <c r="AU97" s="20" t="s">
        <v>79</v>
      </c>
    </row>
    <row r="98" s="13" customFormat="1">
      <c r="A98" s="13"/>
      <c r="B98" s="233"/>
      <c r="C98" s="234"/>
      <c r="D98" s="235" t="s">
        <v>149</v>
      </c>
      <c r="E98" s="236" t="s">
        <v>19</v>
      </c>
      <c r="F98" s="237" t="s">
        <v>150</v>
      </c>
      <c r="G98" s="234"/>
      <c r="H98" s="236" t="s">
        <v>19</v>
      </c>
      <c r="I98" s="238"/>
      <c r="J98" s="234"/>
      <c r="K98" s="234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149</v>
      </c>
      <c r="AU98" s="243" t="s">
        <v>79</v>
      </c>
      <c r="AV98" s="13" t="s">
        <v>77</v>
      </c>
      <c r="AW98" s="13" t="s">
        <v>32</v>
      </c>
      <c r="AX98" s="13" t="s">
        <v>70</v>
      </c>
      <c r="AY98" s="243" t="s">
        <v>138</v>
      </c>
    </row>
    <row r="99" s="14" customFormat="1">
      <c r="A99" s="14"/>
      <c r="B99" s="244"/>
      <c r="C99" s="245"/>
      <c r="D99" s="235" t="s">
        <v>149</v>
      </c>
      <c r="E99" s="246" t="s">
        <v>19</v>
      </c>
      <c r="F99" s="247" t="s">
        <v>750</v>
      </c>
      <c r="G99" s="245"/>
      <c r="H99" s="248">
        <v>64</v>
      </c>
      <c r="I99" s="249"/>
      <c r="J99" s="245"/>
      <c r="K99" s="245"/>
      <c r="L99" s="250"/>
      <c r="M99" s="251"/>
      <c r="N99" s="252"/>
      <c r="O99" s="252"/>
      <c r="P99" s="252"/>
      <c r="Q99" s="252"/>
      <c r="R99" s="252"/>
      <c r="S99" s="252"/>
      <c r="T99" s="25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4" t="s">
        <v>149</v>
      </c>
      <c r="AU99" s="254" t="s">
        <v>79</v>
      </c>
      <c r="AV99" s="14" t="s">
        <v>79</v>
      </c>
      <c r="AW99" s="14" t="s">
        <v>32</v>
      </c>
      <c r="AX99" s="14" t="s">
        <v>70</v>
      </c>
      <c r="AY99" s="254" t="s">
        <v>138</v>
      </c>
    </row>
    <row r="100" s="15" customFormat="1">
      <c r="A100" s="15"/>
      <c r="B100" s="255"/>
      <c r="C100" s="256"/>
      <c r="D100" s="235" t="s">
        <v>149</v>
      </c>
      <c r="E100" s="257" t="s">
        <v>19</v>
      </c>
      <c r="F100" s="258" t="s">
        <v>152</v>
      </c>
      <c r="G100" s="256"/>
      <c r="H100" s="259">
        <v>64</v>
      </c>
      <c r="I100" s="260"/>
      <c r="J100" s="256"/>
      <c r="K100" s="256"/>
      <c r="L100" s="261"/>
      <c r="M100" s="262"/>
      <c r="N100" s="263"/>
      <c r="O100" s="263"/>
      <c r="P100" s="263"/>
      <c r="Q100" s="263"/>
      <c r="R100" s="263"/>
      <c r="S100" s="263"/>
      <c r="T100" s="264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5" t="s">
        <v>149</v>
      </c>
      <c r="AU100" s="265" t="s">
        <v>79</v>
      </c>
      <c r="AV100" s="15" t="s">
        <v>145</v>
      </c>
      <c r="AW100" s="15" t="s">
        <v>32</v>
      </c>
      <c r="AX100" s="15" t="s">
        <v>77</v>
      </c>
      <c r="AY100" s="265" t="s">
        <v>138</v>
      </c>
    </row>
    <row r="101" s="2" customFormat="1" ht="49.05" customHeight="1">
      <c r="A101" s="41"/>
      <c r="B101" s="42"/>
      <c r="C101" s="215" t="s">
        <v>79</v>
      </c>
      <c r="D101" s="215" t="s">
        <v>140</v>
      </c>
      <c r="E101" s="216" t="s">
        <v>423</v>
      </c>
      <c r="F101" s="217" t="s">
        <v>424</v>
      </c>
      <c r="G101" s="218" t="s">
        <v>143</v>
      </c>
      <c r="H101" s="219">
        <v>70.400000000000006</v>
      </c>
      <c r="I101" s="220"/>
      <c r="J101" s="221">
        <f>ROUND(I101*H101,2)</f>
        <v>0</v>
      </c>
      <c r="K101" s="217" t="s">
        <v>144</v>
      </c>
      <c r="L101" s="47"/>
      <c r="M101" s="222" t="s">
        <v>19</v>
      </c>
      <c r="N101" s="223" t="s">
        <v>41</v>
      </c>
      <c r="O101" s="87"/>
      <c r="P101" s="224">
        <f>O101*H101</f>
        <v>0</v>
      </c>
      <c r="Q101" s="224">
        <v>0.036900000000000002</v>
      </c>
      <c r="R101" s="224">
        <f>Q101*H101</f>
        <v>2.5977600000000005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145</v>
      </c>
      <c r="AT101" s="226" t="s">
        <v>140</v>
      </c>
      <c r="AU101" s="226" t="s">
        <v>79</v>
      </c>
      <c r="AY101" s="20" t="s">
        <v>138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77</v>
      </c>
      <c r="BK101" s="227">
        <f>ROUND(I101*H101,2)</f>
        <v>0</v>
      </c>
      <c r="BL101" s="20" t="s">
        <v>145</v>
      </c>
      <c r="BM101" s="226" t="s">
        <v>751</v>
      </c>
    </row>
    <row r="102" s="2" customFormat="1">
      <c r="A102" s="41"/>
      <c r="B102" s="42"/>
      <c r="C102" s="43"/>
      <c r="D102" s="228" t="s">
        <v>147</v>
      </c>
      <c r="E102" s="43"/>
      <c r="F102" s="229" t="s">
        <v>426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147</v>
      </c>
      <c r="AU102" s="20" t="s">
        <v>79</v>
      </c>
    </row>
    <row r="103" s="13" customFormat="1">
      <c r="A103" s="13"/>
      <c r="B103" s="233"/>
      <c r="C103" s="234"/>
      <c r="D103" s="235" t="s">
        <v>149</v>
      </c>
      <c r="E103" s="236" t="s">
        <v>19</v>
      </c>
      <c r="F103" s="237" t="s">
        <v>752</v>
      </c>
      <c r="G103" s="234"/>
      <c r="H103" s="236" t="s">
        <v>19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149</v>
      </c>
      <c r="AU103" s="243" t="s">
        <v>79</v>
      </c>
      <c r="AV103" s="13" t="s">
        <v>77</v>
      </c>
      <c r="AW103" s="13" t="s">
        <v>32</v>
      </c>
      <c r="AX103" s="13" t="s">
        <v>70</v>
      </c>
      <c r="AY103" s="243" t="s">
        <v>138</v>
      </c>
    </row>
    <row r="104" s="14" customFormat="1">
      <c r="A104" s="14"/>
      <c r="B104" s="244"/>
      <c r="C104" s="245"/>
      <c r="D104" s="235" t="s">
        <v>149</v>
      </c>
      <c r="E104" s="246" t="s">
        <v>19</v>
      </c>
      <c r="F104" s="247" t="s">
        <v>753</v>
      </c>
      <c r="G104" s="245"/>
      <c r="H104" s="248">
        <v>70.400000000000006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149</v>
      </c>
      <c r="AU104" s="254" t="s">
        <v>79</v>
      </c>
      <c r="AV104" s="14" t="s">
        <v>79</v>
      </c>
      <c r="AW104" s="14" t="s">
        <v>32</v>
      </c>
      <c r="AX104" s="14" t="s">
        <v>70</v>
      </c>
      <c r="AY104" s="254" t="s">
        <v>138</v>
      </c>
    </row>
    <row r="105" s="15" customFormat="1">
      <c r="A105" s="15"/>
      <c r="B105" s="255"/>
      <c r="C105" s="256"/>
      <c r="D105" s="235" t="s">
        <v>149</v>
      </c>
      <c r="E105" s="257" t="s">
        <v>19</v>
      </c>
      <c r="F105" s="258" t="s">
        <v>152</v>
      </c>
      <c r="G105" s="256"/>
      <c r="H105" s="259">
        <v>70.400000000000006</v>
      </c>
      <c r="I105" s="260"/>
      <c r="J105" s="256"/>
      <c r="K105" s="256"/>
      <c r="L105" s="261"/>
      <c r="M105" s="262"/>
      <c r="N105" s="263"/>
      <c r="O105" s="263"/>
      <c r="P105" s="263"/>
      <c r="Q105" s="263"/>
      <c r="R105" s="263"/>
      <c r="S105" s="263"/>
      <c r="T105" s="264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5" t="s">
        <v>149</v>
      </c>
      <c r="AU105" s="265" t="s">
        <v>79</v>
      </c>
      <c r="AV105" s="15" t="s">
        <v>145</v>
      </c>
      <c r="AW105" s="15" t="s">
        <v>32</v>
      </c>
      <c r="AX105" s="15" t="s">
        <v>77</v>
      </c>
      <c r="AY105" s="265" t="s">
        <v>138</v>
      </c>
    </row>
    <row r="106" s="2" customFormat="1" ht="24.15" customHeight="1">
      <c r="A106" s="41"/>
      <c r="B106" s="42"/>
      <c r="C106" s="215" t="s">
        <v>161</v>
      </c>
      <c r="D106" s="215" t="s">
        <v>140</v>
      </c>
      <c r="E106" s="216" t="s">
        <v>153</v>
      </c>
      <c r="F106" s="217" t="s">
        <v>154</v>
      </c>
      <c r="G106" s="218" t="s">
        <v>155</v>
      </c>
      <c r="H106" s="219">
        <v>1287.9390000000001</v>
      </c>
      <c r="I106" s="220"/>
      <c r="J106" s="221">
        <f>ROUND(I106*H106,2)</f>
        <v>0</v>
      </c>
      <c r="K106" s="217" t="s">
        <v>144</v>
      </c>
      <c r="L106" s="47"/>
      <c r="M106" s="222" t="s">
        <v>19</v>
      </c>
      <c r="N106" s="223" t="s">
        <v>41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145</v>
      </c>
      <c r="AT106" s="226" t="s">
        <v>140</v>
      </c>
      <c r="AU106" s="226" t="s">
        <v>79</v>
      </c>
      <c r="AY106" s="20" t="s">
        <v>138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77</v>
      </c>
      <c r="BK106" s="227">
        <f>ROUND(I106*H106,2)</f>
        <v>0</v>
      </c>
      <c r="BL106" s="20" t="s">
        <v>145</v>
      </c>
      <c r="BM106" s="226" t="s">
        <v>754</v>
      </c>
    </row>
    <row r="107" s="2" customFormat="1">
      <c r="A107" s="41"/>
      <c r="B107" s="42"/>
      <c r="C107" s="43"/>
      <c r="D107" s="228" t="s">
        <v>147</v>
      </c>
      <c r="E107" s="43"/>
      <c r="F107" s="229" t="s">
        <v>157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147</v>
      </c>
      <c r="AU107" s="20" t="s">
        <v>79</v>
      </c>
    </row>
    <row r="108" s="14" customFormat="1">
      <c r="A108" s="14"/>
      <c r="B108" s="244"/>
      <c r="C108" s="245"/>
      <c r="D108" s="235" t="s">
        <v>149</v>
      </c>
      <c r="E108" s="246" t="s">
        <v>19</v>
      </c>
      <c r="F108" s="247" t="s">
        <v>755</v>
      </c>
      <c r="G108" s="245"/>
      <c r="H108" s="248">
        <v>57.283000000000001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149</v>
      </c>
      <c r="AU108" s="254" t="s">
        <v>79</v>
      </c>
      <c r="AV108" s="14" t="s">
        <v>79</v>
      </c>
      <c r="AW108" s="14" t="s">
        <v>32</v>
      </c>
      <c r="AX108" s="14" t="s">
        <v>70</v>
      </c>
      <c r="AY108" s="254" t="s">
        <v>138</v>
      </c>
    </row>
    <row r="109" s="14" customFormat="1">
      <c r="A109" s="14"/>
      <c r="B109" s="244"/>
      <c r="C109" s="245"/>
      <c r="D109" s="235" t="s">
        <v>149</v>
      </c>
      <c r="E109" s="246" t="s">
        <v>19</v>
      </c>
      <c r="F109" s="247" t="s">
        <v>756</v>
      </c>
      <c r="G109" s="245"/>
      <c r="H109" s="248">
        <v>-10.252000000000001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149</v>
      </c>
      <c r="AU109" s="254" t="s">
        <v>79</v>
      </c>
      <c r="AV109" s="14" t="s">
        <v>79</v>
      </c>
      <c r="AW109" s="14" t="s">
        <v>32</v>
      </c>
      <c r="AX109" s="14" t="s">
        <v>70</v>
      </c>
      <c r="AY109" s="254" t="s">
        <v>138</v>
      </c>
    </row>
    <row r="110" s="16" customFormat="1">
      <c r="A110" s="16"/>
      <c r="B110" s="266"/>
      <c r="C110" s="267"/>
      <c r="D110" s="235" t="s">
        <v>149</v>
      </c>
      <c r="E110" s="268" t="s">
        <v>19</v>
      </c>
      <c r="F110" s="269" t="s">
        <v>160</v>
      </c>
      <c r="G110" s="267"/>
      <c r="H110" s="270">
        <v>47.030999999999999</v>
      </c>
      <c r="I110" s="271"/>
      <c r="J110" s="267"/>
      <c r="K110" s="267"/>
      <c r="L110" s="272"/>
      <c r="M110" s="273"/>
      <c r="N110" s="274"/>
      <c r="O110" s="274"/>
      <c r="P110" s="274"/>
      <c r="Q110" s="274"/>
      <c r="R110" s="274"/>
      <c r="S110" s="274"/>
      <c r="T110" s="275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T110" s="276" t="s">
        <v>149</v>
      </c>
      <c r="AU110" s="276" t="s">
        <v>79</v>
      </c>
      <c r="AV110" s="16" t="s">
        <v>161</v>
      </c>
      <c r="AW110" s="16" t="s">
        <v>32</v>
      </c>
      <c r="AX110" s="16" t="s">
        <v>70</v>
      </c>
      <c r="AY110" s="276" t="s">
        <v>138</v>
      </c>
    </row>
    <row r="111" s="14" customFormat="1">
      <c r="A111" s="14"/>
      <c r="B111" s="244"/>
      <c r="C111" s="245"/>
      <c r="D111" s="235" t="s">
        <v>149</v>
      </c>
      <c r="E111" s="246" t="s">
        <v>19</v>
      </c>
      <c r="F111" s="247" t="s">
        <v>757</v>
      </c>
      <c r="G111" s="245"/>
      <c r="H111" s="248">
        <v>199.40799999999999</v>
      </c>
      <c r="I111" s="249"/>
      <c r="J111" s="245"/>
      <c r="K111" s="245"/>
      <c r="L111" s="250"/>
      <c r="M111" s="251"/>
      <c r="N111" s="252"/>
      <c r="O111" s="252"/>
      <c r="P111" s="252"/>
      <c r="Q111" s="252"/>
      <c r="R111" s="252"/>
      <c r="S111" s="252"/>
      <c r="T111" s="25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4" t="s">
        <v>149</v>
      </c>
      <c r="AU111" s="254" t="s">
        <v>79</v>
      </c>
      <c r="AV111" s="14" t="s">
        <v>79</v>
      </c>
      <c r="AW111" s="14" t="s">
        <v>32</v>
      </c>
      <c r="AX111" s="14" t="s">
        <v>70</v>
      </c>
      <c r="AY111" s="254" t="s">
        <v>138</v>
      </c>
    </row>
    <row r="112" s="14" customFormat="1">
      <c r="A112" s="14"/>
      <c r="B112" s="244"/>
      <c r="C112" s="245"/>
      <c r="D112" s="235" t="s">
        <v>149</v>
      </c>
      <c r="E112" s="246" t="s">
        <v>19</v>
      </c>
      <c r="F112" s="247" t="s">
        <v>758</v>
      </c>
      <c r="G112" s="245"/>
      <c r="H112" s="248">
        <v>-27.552</v>
      </c>
      <c r="I112" s="249"/>
      <c r="J112" s="245"/>
      <c r="K112" s="245"/>
      <c r="L112" s="250"/>
      <c r="M112" s="251"/>
      <c r="N112" s="252"/>
      <c r="O112" s="252"/>
      <c r="P112" s="252"/>
      <c r="Q112" s="252"/>
      <c r="R112" s="252"/>
      <c r="S112" s="252"/>
      <c r="T112" s="25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4" t="s">
        <v>149</v>
      </c>
      <c r="AU112" s="254" t="s">
        <v>79</v>
      </c>
      <c r="AV112" s="14" t="s">
        <v>79</v>
      </c>
      <c r="AW112" s="14" t="s">
        <v>32</v>
      </c>
      <c r="AX112" s="14" t="s">
        <v>70</v>
      </c>
      <c r="AY112" s="254" t="s">
        <v>138</v>
      </c>
    </row>
    <row r="113" s="14" customFormat="1">
      <c r="A113" s="14"/>
      <c r="B113" s="244"/>
      <c r="C113" s="245"/>
      <c r="D113" s="235" t="s">
        <v>149</v>
      </c>
      <c r="E113" s="246" t="s">
        <v>19</v>
      </c>
      <c r="F113" s="247" t="s">
        <v>759</v>
      </c>
      <c r="G113" s="245"/>
      <c r="H113" s="248">
        <v>18.893999999999998</v>
      </c>
      <c r="I113" s="249"/>
      <c r="J113" s="245"/>
      <c r="K113" s="245"/>
      <c r="L113" s="250"/>
      <c r="M113" s="251"/>
      <c r="N113" s="252"/>
      <c r="O113" s="252"/>
      <c r="P113" s="252"/>
      <c r="Q113" s="252"/>
      <c r="R113" s="252"/>
      <c r="S113" s="252"/>
      <c r="T113" s="25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4" t="s">
        <v>149</v>
      </c>
      <c r="AU113" s="254" t="s">
        <v>79</v>
      </c>
      <c r="AV113" s="14" t="s">
        <v>79</v>
      </c>
      <c r="AW113" s="14" t="s">
        <v>32</v>
      </c>
      <c r="AX113" s="14" t="s">
        <v>70</v>
      </c>
      <c r="AY113" s="254" t="s">
        <v>138</v>
      </c>
    </row>
    <row r="114" s="14" customFormat="1">
      <c r="A114" s="14"/>
      <c r="B114" s="244"/>
      <c r="C114" s="245"/>
      <c r="D114" s="235" t="s">
        <v>149</v>
      </c>
      <c r="E114" s="246" t="s">
        <v>19</v>
      </c>
      <c r="F114" s="247" t="s">
        <v>760</v>
      </c>
      <c r="G114" s="245"/>
      <c r="H114" s="248">
        <v>-2.2559999999999998</v>
      </c>
      <c r="I114" s="249"/>
      <c r="J114" s="245"/>
      <c r="K114" s="245"/>
      <c r="L114" s="250"/>
      <c r="M114" s="251"/>
      <c r="N114" s="252"/>
      <c r="O114" s="252"/>
      <c r="P114" s="252"/>
      <c r="Q114" s="252"/>
      <c r="R114" s="252"/>
      <c r="S114" s="252"/>
      <c r="T114" s="25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4" t="s">
        <v>149</v>
      </c>
      <c r="AU114" s="254" t="s">
        <v>79</v>
      </c>
      <c r="AV114" s="14" t="s">
        <v>79</v>
      </c>
      <c r="AW114" s="14" t="s">
        <v>32</v>
      </c>
      <c r="AX114" s="14" t="s">
        <v>70</v>
      </c>
      <c r="AY114" s="254" t="s">
        <v>138</v>
      </c>
    </row>
    <row r="115" s="16" customFormat="1">
      <c r="A115" s="16"/>
      <c r="B115" s="266"/>
      <c r="C115" s="267"/>
      <c r="D115" s="235" t="s">
        <v>149</v>
      </c>
      <c r="E115" s="268" t="s">
        <v>19</v>
      </c>
      <c r="F115" s="269" t="s">
        <v>160</v>
      </c>
      <c r="G115" s="267"/>
      <c r="H115" s="270">
        <v>188.494</v>
      </c>
      <c r="I115" s="271"/>
      <c r="J115" s="267"/>
      <c r="K115" s="267"/>
      <c r="L115" s="272"/>
      <c r="M115" s="273"/>
      <c r="N115" s="274"/>
      <c r="O115" s="274"/>
      <c r="P115" s="274"/>
      <c r="Q115" s="274"/>
      <c r="R115" s="274"/>
      <c r="S115" s="274"/>
      <c r="T115" s="275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76" t="s">
        <v>149</v>
      </c>
      <c r="AU115" s="276" t="s">
        <v>79</v>
      </c>
      <c r="AV115" s="16" t="s">
        <v>161</v>
      </c>
      <c r="AW115" s="16" t="s">
        <v>32</v>
      </c>
      <c r="AX115" s="16" t="s">
        <v>70</v>
      </c>
      <c r="AY115" s="276" t="s">
        <v>138</v>
      </c>
    </row>
    <row r="116" s="14" customFormat="1">
      <c r="A116" s="14"/>
      <c r="B116" s="244"/>
      <c r="C116" s="245"/>
      <c r="D116" s="235" t="s">
        <v>149</v>
      </c>
      <c r="E116" s="246" t="s">
        <v>19</v>
      </c>
      <c r="F116" s="247" t="s">
        <v>761</v>
      </c>
      <c r="G116" s="245"/>
      <c r="H116" s="248">
        <v>1142.876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149</v>
      </c>
      <c r="AU116" s="254" t="s">
        <v>79</v>
      </c>
      <c r="AV116" s="14" t="s">
        <v>79</v>
      </c>
      <c r="AW116" s="14" t="s">
        <v>32</v>
      </c>
      <c r="AX116" s="14" t="s">
        <v>70</v>
      </c>
      <c r="AY116" s="254" t="s">
        <v>138</v>
      </c>
    </row>
    <row r="117" s="14" customFormat="1">
      <c r="A117" s="14"/>
      <c r="B117" s="244"/>
      <c r="C117" s="245"/>
      <c r="D117" s="235" t="s">
        <v>149</v>
      </c>
      <c r="E117" s="246" t="s">
        <v>19</v>
      </c>
      <c r="F117" s="247" t="s">
        <v>762</v>
      </c>
      <c r="G117" s="245"/>
      <c r="H117" s="248">
        <v>-72.239999999999995</v>
      </c>
      <c r="I117" s="249"/>
      <c r="J117" s="245"/>
      <c r="K117" s="245"/>
      <c r="L117" s="250"/>
      <c r="M117" s="251"/>
      <c r="N117" s="252"/>
      <c r="O117" s="252"/>
      <c r="P117" s="252"/>
      <c r="Q117" s="252"/>
      <c r="R117" s="252"/>
      <c r="S117" s="252"/>
      <c r="T117" s="25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4" t="s">
        <v>149</v>
      </c>
      <c r="AU117" s="254" t="s">
        <v>79</v>
      </c>
      <c r="AV117" s="14" t="s">
        <v>79</v>
      </c>
      <c r="AW117" s="14" t="s">
        <v>32</v>
      </c>
      <c r="AX117" s="14" t="s">
        <v>70</v>
      </c>
      <c r="AY117" s="254" t="s">
        <v>138</v>
      </c>
    </row>
    <row r="118" s="14" customFormat="1">
      <c r="A118" s="14"/>
      <c r="B118" s="244"/>
      <c r="C118" s="245"/>
      <c r="D118" s="235" t="s">
        <v>149</v>
      </c>
      <c r="E118" s="246" t="s">
        <v>19</v>
      </c>
      <c r="F118" s="247" t="s">
        <v>763</v>
      </c>
      <c r="G118" s="245"/>
      <c r="H118" s="248">
        <v>-52.640000000000001</v>
      </c>
      <c r="I118" s="249"/>
      <c r="J118" s="245"/>
      <c r="K118" s="245"/>
      <c r="L118" s="250"/>
      <c r="M118" s="251"/>
      <c r="N118" s="252"/>
      <c r="O118" s="252"/>
      <c r="P118" s="252"/>
      <c r="Q118" s="252"/>
      <c r="R118" s="252"/>
      <c r="S118" s="252"/>
      <c r="T118" s="25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4" t="s">
        <v>149</v>
      </c>
      <c r="AU118" s="254" t="s">
        <v>79</v>
      </c>
      <c r="AV118" s="14" t="s">
        <v>79</v>
      </c>
      <c r="AW118" s="14" t="s">
        <v>32</v>
      </c>
      <c r="AX118" s="14" t="s">
        <v>70</v>
      </c>
      <c r="AY118" s="254" t="s">
        <v>138</v>
      </c>
    </row>
    <row r="119" s="14" customFormat="1">
      <c r="A119" s="14"/>
      <c r="B119" s="244"/>
      <c r="C119" s="245"/>
      <c r="D119" s="235" t="s">
        <v>149</v>
      </c>
      <c r="E119" s="246" t="s">
        <v>19</v>
      </c>
      <c r="F119" s="247" t="s">
        <v>764</v>
      </c>
      <c r="G119" s="245"/>
      <c r="H119" s="248">
        <v>-4.8300000000000001</v>
      </c>
      <c r="I119" s="249"/>
      <c r="J119" s="245"/>
      <c r="K119" s="245"/>
      <c r="L119" s="250"/>
      <c r="M119" s="251"/>
      <c r="N119" s="252"/>
      <c r="O119" s="252"/>
      <c r="P119" s="252"/>
      <c r="Q119" s="252"/>
      <c r="R119" s="252"/>
      <c r="S119" s="252"/>
      <c r="T119" s="25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4" t="s">
        <v>149</v>
      </c>
      <c r="AU119" s="254" t="s">
        <v>79</v>
      </c>
      <c r="AV119" s="14" t="s">
        <v>79</v>
      </c>
      <c r="AW119" s="14" t="s">
        <v>32</v>
      </c>
      <c r="AX119" s="14" t="s">
        <v>70</v>
      </c>
      <c r="AY119" s="254" t="s">
        <v>138</v>
      </c>
    </row>
    <row r="120" s="14" customFormat="1">
      <c r="A120" s="14"/>
      <c r="B120" s="244"/>
      <c r="C120" s="245"/>
      <c r="D120" s="235" t="s">
        <v>149</v>
      </c>
      <c r="E120" s="246" t="s">
        <v>19</v>
      </c>
      <c r="F120" s="247" t="s">
        <v>765</v>
      </c>
      <c r="G120" s="245"/>
      <c r="H120" s="248">
        <v>-2.3519999999999999</v>
      </c>
      <c r="I120" s="249"/>
      <c r="J120" s="245"/>
      <c r="K120" s="245"/>
      <c r="L120" s="250"/>
      <c r="M120" s="251"/>
      <c r="N120" s="252"/>
      <c r="O120" s="252"/>
      <c r="P120" s="252"/>
      <c r="Q120" s="252"/>
      <c r="R120" s="252"/>
      <c r="S120" s="252"/>
      <c r="T120" s="25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4" t="s">
        <v>149</v>
      </c>
      <c r="AU120" s="254" t="s">
        <v>79</v>
      </c>
      <c r="AV120" s="14" t="s">
        <v>79</v>
      </c>
      <c r="AW120" s="14" t="s">
        <v>32</v>
      </c>
      <c r="AX120" s="14" t="s">
        <v>70</v>
      </c>
      <c r="AY120" s="254" t="s">
        <v>138</v>
      </c>
    </row>
    <row r="121" s="16" customFormat="1">
      <c r="A121" s="16"/>
      <c r="B121" s="266"/>
      <c r="C121" s="267"/>
      <c r="D121" s="235" t="s">
        <v>149</v>
      </c>
      <c r="E121" s="268" t="s">
        <v>19</v>
      </c>
      <c r="F121" s="269" t="s">
        <v>160</v>
      </c>
      <c r="G121" s="267"/>
      <c r="H121" s="270">
        <v>1010.814</v>
      </c>
      <c r="I121" s="271"/>
      <c r="J121" s="267"/>
      <c r="K121" s="267"/>
      <c r="L121" s="272"/>
      <c r="M121" s="273"/>
      <c r="N121" s="274"/>
      <c r="O121" s="274"/>
      <c r="P121" s="274"/>
      <c r="Q121" s="274"/>
      <c r="R121" s="274"/>
      <c r="S121" s="274"/>
      <c r="T121" s="275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76" t="s">
        <v>149</v>
      </c>
      <c r="AU121" s="276" t="s">
        <v>79</v>
      </c>
      <c r="AV121" s="16" t="s">
        <v>161</v>
      </c>
      <c r="AW121" s="16" t="s">
        <v>32</v>
      </c>
      <c r="AX121" s="16" t="s">
        <v>70</v>
      </c>
      <c r="AY121" s="276" t="s">
        <v>138</v>
      </c>
    </row>
    <row r="122" s="14" customFormat="1">
      <c r="A122" s="14"/>
      <c r="B122" s="244"/>
      <c r="C122" s="245"/>
      <c r="D122" s="235" t="s">
        <v>149</v>
      </c>
      <c r="E122" s="246" t="s">
        <v>19</v>
      </c>
      <c r="F122" s="247" t="s">
        <v>766</v>
      </c>
      <c r="G122" s="245"/>
      <c r="H122" s="248">
        <v>48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149</v>
      </c>
      <c r="AU122" s="254" t="s">
        <v>79</v>
      </c>
      <c r="AV122" s="14" t="s">
        <v>79</v>
      </c>
      <c r="AW122" s="14" t="s">
        <v>32</v>
      </c>
      <c r="AX122" s="14" t="s">
        <v>70</v>
      </c>
      <c r="AY122" s="254" t="s">
        <v>138</v>
      </c>
    </row>
    <row r="123" s="14" customFormat="1">
      <c r="A123" s="14"/>
      <c r="B123" s="244"/>
      <c r="C123" s="245"/>
      <c r="D123" s="235" t="s">
        <v>149</v>
      </c>
      <c r="E123" s="246" t="s">
        <v>19</v>
      </c>
      <c r="F123" s="247" t="s">
        <v>767</v>
      </c>
      <c r="G123" s="245"/>
      <c r="H123" s="248">
        <v>-6.4000000000000004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149</v>
      </c>
      <c r="AU123" s="254" t="s">
        <v>79</v>
      </c>
      <c r="AV123" s="14" t="s">
        <v>79</v>
      </c>
      <c r="AW123" s="14" t="s">
        <v>32</v>
      </c>
      <c r="AX123" s="14" t="s">
        <v>70</v>
      </c>
      <c r="AY123" s="254" t="s">
        <v>138</v>
      </c>
    </row>
    <row r="124" s="16" customFormat="1">
      <c r="A124" s="16"/>
      <c r="B124" s="266"/>
      <c r="C124" s="267"/>
      <c r="D124" s="235" t="s">
        <v>149</v>
      </c>
      <c r="E124" s="268" t="s">
        <v>19</v>
      </c>
      <c r="F124" s="269" t="s">
        <v>160</v>
      </c>
      <c r="G124" s="267"/>
      <c r="H124" s="270">
        <v>41.600000000000001</v>
      </c>
      <c r="I124" s="271"/>
      <c r="J124" s="267"/>
      <c r="K124" s="267"/>
      <c r="L124" s="272"/>
      <c r="M124" s="273"/>
      <c r="N124" s="274"/>
      <c r="O124" s="274"/>
      <c r="P124" s="274"/>
      <c r="Q124" s="274"/>
      <c r="R124" s="274"/>
      <c r="S124" s="274"/>
      <c r="T124" s="275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T124" s="276" t="s">
        <v>149</v>
      </c>
      <c r="AU124" s="276" t="s">
        <v>79</v>
      </c>
      <c r="AV124" s="16" t="s">
        <v>161</v>
      </c>
      <c r="AW124" s="16" t="s">
        <v>32</v>
      </c>
      <c r="AX124" s="16" t="s">
        <v>70</v>
      </c>
      <c r="AY124" s="276" t="s">
        <v>138</v>
      </c>
    </row>
    <row r="125" s="15" customFormat="1">
      <c r="A125" s="15"/>
      <c r="B125" s="255"/>
      <c r="C125" s="256"/>
      <c r="D125" s="235" t="s">
        <v>149</v>
      </c>
      <c r="E125" s="257" t="s">
        <v>19</v>
      </c>
      <c r="F125" s="258" t="s">
        <v>152</v>
      </c>
      <c r="G125" s="256"/>
      <c r="H125" s="259">
        <v>1287.9389999999999</v>
      </c>
      <c r="I125" s="260"/>
      <c r="J125" s="256"/>
      <c r="K125" s="256"/>
      <c r="L125" s="261"/>
      <c r="M125" s="262"/>
      <c r="N125" s="263"/>
      <c r="O125" s="263"/>
      <c r="P125" s="263"/>
      <c r="Q125" s="263"/>
      <c r="R125" s="263"/>
      <c r="S125" s="263"/>
      <c r="T125" s="264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5" t="s">
        <v>149</v>
      </c>
      <c r="AU125" s="265" t="s">
        <v>79</v>
      </c>
      <c r="AV125" s="15" t="s">
        <v>145</v>
      </c>
      <c r="AW125" s="15" t="s">
        <v>32</v>
      </c>
      <c r="AX125" s="15" t="s">
        <v>77</v>
      </c>
      <c r="AY125" s="265" t="s">
        <v>138</v>
      </c>
    </row>
    <row r="126" s="2" customFormat="1" ht="24.15" customHeight="1">
      <c r="A126" s="41"/>
      <c r="B126" s="42"/>
      <c r="C126" s="215" t="s">
        <v>145</v>
      </c>
      <c r="D126" s="215" t="s">
        <v>140</v>
      </c>
      <c r="E126" s="216" t="s">
        <v>166</v>
      </c>
      <c r="F126" s="217" t="s">
        <v>167</v>
      </c>
      <c r="G126" s="218" t="s">
        <v>155</v>
      </c>
      <c r="H126" s="219">
        <v>50.399999999999999</v>
      </c>
      <c r="I126" s="220"/>
      <c r="J126" s="221">
        <f>ROUND(I126*H126,2)</f>
        <v>0</v>
      </c>
      <c r="K126" s="217" t="s">
        <v>144</v>
      </c>
      <c r="L126" s="47"/>
      <c r="M126" s="222" t="s">
        <v>19</v>
      </c>
      <c r="N126" s="223" t="s">
        <v>41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145</v>
      </c>
      <c r="AT126" s="226" t="s">
        <v>140</v>
      </c>
      <c r="AU126" s="226" t="s">
        <v>79</v>
      </c>
      <c r="AY126" s="20" t="s">
        <v>138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77</v>
      </c>
      <c r="BK126" s="227">
        <f>ROUND(I126*H126,2)</f>
        <v>0</v>
      </c>
      <c r="BL126" s="20" t="s">
        <v>145</v>
      </c>
      <c r="BM126" s="226" t="s">
        <v>768</v>
      </c>
    </row>
    <row r="127" s="2" customFormat="1">
      <c r="A127" s="41"/>
      <c r="B127" s="42"/>
      <c r="C127" s="43"/>
      <c r="D127" s="228" t="s">
        <v>147</v>
      </c>
      <c r="E127" s="43"/>
      <c r="F127" s="229" t="s">
        <v>169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147</v>
      </c>
      <c r="AU127" s="20" t="s">
        <v>79</v>
      </c>
    </row>
    <row r="128" s="13" customFormat="1">
      <c r="A128" s="13"/>
      <c r="B128" s="233"/>
      <c r="C128" s="234"/>
      <c r="D128" s="235" t="s">
        <v>149</v>
      </c>
      <c r="E128" s="236" t="s">
        <v>19</v>
      </c>
      <c r="F128" s="237" t="s">
        <v>170</v>
      </c>
      <c r="G128" s="234"/>
      <c r="H128" s="236" t="s">
        <v>19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149</v>
      </c>
      <c r="AU128" s="243" t="s">
        <v>79</v>
      </c>
      <c r="AV128" s="13" t="s">
        <v>77</v>
      </c>
      <c r="AW128" s="13" t="s">
        <v>32</v>
      </c>
      <c r="AX128" s="13" t="s">
        <v>70</v>
      </c>
      <c r="AY128" s="243" t="s">
        <v>138</v>
      </c>
    </row>
    <row r="129" s="13" customFormat="1">
      <c r="A129" s="13"/>
      <c r="B129" s="233"/>
      <c r="C129" s="234"/>
      <c r="D129" s="235" t="s">
        <v>149</v>
      </c>
      <c r="E129" s="236" t="s">
        <v>19</v>
      </c>
      <c r="F129" s="237" t="s">
        <v>150</v>
      </c>
      <c r="G129" s="234"/>
      <c r="H129" s="236" t="s">
        <v>19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149</v>
      </c>
      <c r="AU129" s="243" t="s">
        <v>79</v>
      </c>
      <c r="AV129" s="13" t="s">
        <v>77</v>
      </c>
      <c r="AW129" s="13" t="s">
        <v>32</v>
      </c>
      <c r="AX129" s="13" t="s">
        <v>70</v>
      </c>
      <c r="AY129" s="243" t="s">
        <v>138</v>
      </c>
    </row>
    <row r="130" s="14" customFormat="1">
      <c r="A130" s="14"/>
      <c r="B130" s="244"/>
      <c r="C130" s="245"/>
      <c r="D130" s="235" t="s">
        <v>149</v>
      </c>
      <c r="E130" s="246" t="s">
        <v>19</v>
      </c>
      <c r="F130" s="247" t="s">
        <v>769</v>
      </c>
      <c r="G130" s="245"/>
      <c r="H130" s="248">
        <v>24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149</v>
      </c>
      <c r="AU130" s="254" t="s">
        <v>79</v>
      </c>
      <c r="AV130" s="14" t="s">
        <v>79</v>
      </c>
      <c r="AW130" s="14" t="s">
        <v>32</v>
      </c>
      <c r="AX130" s="14" t="s">
        <v>70</v>
      </c>
      <c r="AY130" s="254" t="s">
        <v>138</v>
      </c>
    </row>
    <row r="131" s="14" customFormat="1">
      <c r="A131" s="14"/>
      <c r="B131" s="244"/>
      <c r="C131" s="245"/>
      <c r="D131" s="235" t="s">
        <v>149</v>
      </c>
      <c r="E131" s="246" t="s">
        <v>19</v>
      </c>
      <c r="F131" s="247" t="s">
        <v>770</v>
      </c>
      <c r="G131" s="245"/>
      <c r="H131" s="248">
        <v>26.399999999999999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149</v>
      </c>
      <c r="AU131" s="254" t="s">
        <v>79</v>
      </c>
      <c r="AV131" s="14" t="s">
        <v>79</v>
      </c>
      <c r="AW131" s="14" t="s">
        <v>32</v>
      </c>
      <c r="AX131" s="14" t="s">
        <v>70</v>
      </c>
      <c r="AY131" s="254" t="s">
        <v>138</v>
      </c>
    </row>
    <row r="132" s="15" customFormat="1">
      <c r="A132" s="15"/>
      <c r="B132" s="255"/>
      <c r="C132" s="256"/>
      <c r="D132" s="235" t="s">
        <v>149</v>
      </c>
      <c r="E132" s="257" t="s">
        <v>19</v>
      </c>
      <c r="F132" s="258" t="s">
        <v>152</v>
      </c>
      <c r="G132" s="256"/>
      <c r="H132" s="259">
        <v>50.399999999999999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5" t="s">
        <v>149</v>
      </c>
      <c r="AU132" s="265" t="s">
        <v>79</v>
      </c>
      <c r="AV132" s="15" t="s">
        <v>145</v>
      </c>
      <c r="AW132" s="15" t="s">
        <v>32</v>
      </c>
      <c r="AX132" s="15" t="s">
        <v>77</v>
      </c>
      <c r="AY132" s="265" t="s">
        <v>138</v>
      </c>
    </row>
    <row r="133" s="2" customFormat="1" ht="24.15" customHeight="1">
      <c r="A133" s="41"/>
      <c r="B133" s="42"/>
      <c r="C133" s="215" t="s">
        <v>178</v>
      </c>
      <c r="D133" s="215" t="s">
        <v>140</v>
      </c>
      <c r="E133" s="216" t="s">
        <v>439</v>
      </c>
      <c r="F133" s="217" t="s">
        <v>440</v>
      </c>
      <c r="G133" s="218" t="s">
        <v>174</v>
      </c>
      <c r="H133" s="219">
        <v>467.98700000000002</v>
      </c>
      <c r="I133" s="220"/>
      <c r="J133" s="221">
        <f>ROUND(I133*H133,2)</f>
        <v>0</v>
      </c>
      <c r="K133" s="217" t="s">
        <v>144</v>
      </c>
      <c r="L133" s="47"/>
      <c r="M133" s="222" t="s">
        <v>19</v>
      </c>
      <c r="N133" s="223" t="s">
        <v>41</v>
      </c>
      <c r="O133" s="87"/>
      <c r="P133" s="224">
        <f>O133*H133</f>
        <v>0</v>
      </c>
      <c r="Q133" s="224">
        <v>0.00058</v>
      </c>
      <c r="R133" s="224">
        <f>Q133*H133</f>
        <v>0.27143246000000004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145</v>
      </c>
      <c r="AT133" s="226" t="s">
        <v>140</v>
      </c>
      <c r="AU133" s="226" t="s">
        <v>79</v>
      </c>
      <c r="AY133" s="20" t="s">
        <v>138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77</v>
      </c>
      <c r="BK133" s="227">
        <f>ROUND(I133*H133,2)</f>
        <v>0</v>
      </c>
      <c r="BL133" s="20" t="s">
        <v>145</v>
      </c>
      <c r="BM133" s="226" t="s">
        <v>771</v>
      </c>
    </row>
    <row r="134" s="2" customFormat="1">
      <c r="A134" s="41"/>
      <c r="B134" s="42"/>
      <c r="C134" s="43"/>
      <c r="D134" s="228" t="s">
        <v>147</v>
      </c>
      <c r="E134" s="43"/>
      <c r="F134" s="229" t="s">
        <v>442</v>
      </c>
      <c r="G134" s="43"/>
      <c r="H134" s="43"/>
      <c r="I134" s="230"/>
      <c r="J134" s="43"/>
      <c r="K134" s="43"/>
      <c r="L134" s="47"/>
      <c r="M134" s="231"/>
      <c r="N134" s="232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147</v>
      </c>
      <c r="AU134" s="20" t="s">
        <v>79</v>
      </c>
    </row>
    <row r="135" s="14" customFormat="1">
      <c r="A135" s="14"/>
      <c r="B135" s="244"/>
      <c r="C135" s="245"/>
      <c r="D135" s="235" t="s">
        <v>149</v>
      </c>
      <c r="E135" s="246" t="s">
        <v>19</v>
      </c>
      <c r="F135" s="247" t="s">
        <v>772</v>
      </c>
      <c r="G135" s="245"/>
      <c r="H135" s="248">
        <v>104.151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149</v>
      </c>
      <c r="AU135" s="254" t="s">
        <v>79</v>
      </c>
      <c r="AV135" s="14" t="s">
        <v>79</v>
      </c>
      <c r="AW135" s="14" t="s">
        <v>32</v>
      </c>
      <c r="AX135" s="14" t="s">
        <v>70</v>
      </c>
      <c r="AY135" s="254" t="s">
        <v>138</v>
      </c>
    </row>
    <row r="136" s="14" customFormat="1">
      <c r="A136" s="14"/>
      <c r="B136" s="244"/>
      <c r="C136" s="245"/>
      <c r="D136" s="235" t="s">
        <v>149</v>
      </c>
      <c r="E136" s="246" t="s">
        <v>19</v>
      </c>
      <c r="F136" s="247" t="s">
        <v>773</v>
      </c>
      <c r="G136" s="245"/>
      <c r="H136" s="248">
        <v>332.346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149</v>
      </c>
      <c r="AU136" s="254" t="s">
        <v>79</v>
      </c>
      <c r="AV136" s="14" t="s">
        <v>79</v>
      </c>
      <c r="AW136" s="14" t="s">
        <v>32</v>
      </c>
      <c r="AX136" s="14" t="s">
        <v>70</v>
      </c>
      <c r="AY136" s="254" t="s">
        <v>138</v>
      </c>
    </row>
    <row r="137" s="14" customFormat="1">
      <c r="A137" s="14"/>
      <c r="B137" s="244"/>
      <c r="C137" s="245"/>
      <c r="D137" s="235" t="s">
        <v>149</v>
      </c>
      <c r="E137" s="246" t="s">
        <v>19</v>
      </c>
      <c r="F137" s="247" t="s">
        <v>774</v>
      </c>
      <c r="G137" s="245"/>
      <c r="H137" s="248">
        <v>31.489999999999998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149</v>
      </c>
      <c r="AU137" s="254" t="s">
        <v>79</v>
      </c>
      <c r="AV137" s="14" t="s">
        <v>79</v>
      </c>
      <c r="AW137" s="14" t="s">
        <v>32</v>
      </c>
      <c r="AX137" s="14" t="s">
        <v>70</v>
      </c>
      <c r="AY137" s="254" t="s">
        <v>138</v>
      </c>
    </row>
    <row r="138" s="15" customFormat="1">
      <c r="A138" s="15"/>
      <c r="B138" s="255"/>
      <c r="C138" s="256"/>
      <c r="D138" s="235" t="s">
        <v>149</v>
      </c>
      <c r="E138" s="257" t="s">
        <v>19</v>
      </c>
      <c r="F138" s="258" t="s">
        <v>152</v>
      </c>
      <c r="G138" s="256"/>
      <c r="H138" s="259">
        <v>467.98700000000002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5" t="s">
        <v>149</v>
      </c>
      <c r="AU138" s="265" t="s">
        <v>79</v>
      </c>
      <c r="AV138" s="15" t="s">
        <v>145</v>
      </c>
      <c r="AW138" s="15" t="s">
        <v>32</v>
      </c>
      <c r="AX138" s="15" t="s">
        <v>77</v>
      </c>
      <c r="AY138" s="265" t="s">
        <v>138</v>
      </c>
    </row>
    <row r="139" s="2" customFormat="1" ht="24.15" customHeight="1">
      <c r="A139" s="41"/>
      <c r="B139" s="42"/>
      <c r="C139" s="215" t="s">
        <v>183</v>
      </c>
      <c r="D139" s="215" t="s">
        <v>140</v>
      </c>
      <c r="E139" s="216" t="s">
        <v>172</v>
      </c>
      <c r="F139" s="217" t="s">
        <v>173</v>
      </c>
      <c r="G139" s="218" t="s">
        <v>174</v>
      </c>
      <c r="H139" s="219">
        <v>1680.6800000000001</v>
      </c>
      <c r="I139" s="220"/>
      <c r="J139" s="221">
        <f>ROUND(I139*H139,2)</f>
        <v>0</v>
      </c>
      <c r="K139" s="217" t="s">
        <v>144</v>
      </c>
      <c r="L139" s="47"/>
      <c r="M139" s="222" t="s">
        <v>19</v>
      </c>
      <c r="N139" s="223" t="s">
        <v>41</v>
      </c>
      <c r="O139" s="87"/>
      <c r="P139" s="224">
        <f>O139*H139</f>
        <v>0</v>
      </c>
      <c r="Q139" s="224">
        <v>0.00059000000000000003</v>
      </c>
      <c r="R139" s="224">
        <f>Q139*H139</f>
        <v>0.99160120000000007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145</v>
      </c>
      <c r="AT139" s="226" t="s">
        <v>140</v>
      </c>
      <c r="AU139" s="226" t="s">
        <v>79</v>
      </c>
      <c r="AY139" s="20" t="s">
        <v>138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77</v>
      </c>
      <c r="BK139" s="227">
        <f>ROUND(I139*H139,2)</f>
        <v>0</v>
      </c>
      <c r="BL139" s="20" t="s">
        <v>145</v>
      </c>
      <c r="BM139" s="226" t="s">
        <v>775</v>
      </c>
    </row>
    <row r="140" s="2" customFormat="1">
      <c r="A140" s="41"/>
      <c r="B140" s="42"/>
      <c r="C140" s="43"/>
      <c r="D140" s="228" t="s">
        <v>147</v>
      </c>
      <c r="E140" s="43"/>
      <c r="F140" s="229" t="s">
        <v>176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147</v>
      </c>
      <c r="AU140" s="20" t="s">
        <v>79</v>
      </c>
    </row>
    <row r="141" s="14" customFormat="1">
      <c r="A141" s="14"/>
      <c r="B141" s="244"/>
      <c r="C141" s="245"/>
      <c r="D141" s="235" t="s">
        <v>149</v>
      </c>
      <c r="E141" s="246" t="s">
        <v>19</v>
      </c>
      <c r="F141" s="247" t="s">
        <v>776</v>
      </c>
      <c r="G141" s="245"/>
      <c r="H141" s="248">
        <v>1632.6800000000001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149</v>
      </c>
      <c r="AU141" s="254" t="s">
        <v>79</v>
      </c>
      <c r="AV141" s="14" t="s">
        <v>79</v>
      </c>
      <c r="AW141" s="14" t="s">
        <v>32</v>
      </c>
      <c r="AX141" s="14" t="s">
        <v>70</v>
      </c>
      <c r="AY141" s="254" t="s">
        <v>138</v>
      </c>
    </row>
    <row r="142" s="14" customFormat="1">
      <c r="A142" s="14"/>
      <c r="B142" s="244"/>
      <c r="C142" s="245"/>
      <c r="D142" s="235" t="s">
        <v>149</v>
      </c>
      <c r="E142" s="246" t="s">
        <v>19</v>
      </c>
      <c r="F142" s="247" t="s">
        <v>766</v>
      </c>
      <c r="G142" s="245"/>
      <c r="H142" s="248">
        <v>48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149</v>
      </c>
      <c r="AU142" s="254" t="s">
        <v>79</v>
      </c>
      <c r="AV142" s="14" t="s">
        <v>79</v>
      </c>
      <c r="AW142" s="14" t="s">
        <v>32</v>
      </c>
      <c r="AX142" s="14" t="s">
        <v>70</v>
      </c>
      <c r="AY142" s="254" t="s">
        <v>138</v>
      </c>
    </row>
    <row r="143" s="15" customFormat="1">
      <c r="A143" s="15"/>
      <c r="B143" s="255"/>
      <c r="C143" s="256"/>
      <c r="D143" s="235" t="s">
        <v>149</v>
      </c>
      <c r="E143" s="257" t="s">
        <v>19</v>
      </c>
      <c r="F143" s="258" t="s">
        <v>152</v>
      </c>
      <c r="G143" s="256"/>
      <c r="H143" s="259">
        <v>1680.6800000000001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5" t="s">
        <v>149</v>
      </c>
      <c r="AU143" s="265" t="s">
        <v>79</v>
      </c>
      <c r="AV143" s="15" t="s">
        <v>145</v>
      </c>
      <c r="AW143" s="15" t="s">
        <v>32</v>
      </c>
      <c r="AX143" s="15" t="s">
        <v>77</v>
      </c>
      <c r="AY143" s="265" t="s">
        <v>138</v>
      </c>
    </row>
    <row r="144" s="2" customFormat="1" ht="24.15" customHeight="1">
      <c r="A144" s="41"/>
      <c r="B144" s="42"/>
      <c r="C144" s="215" t="s">
        <v>191</v>
      </c>
      <c r="D144" s="215" t="s">
        <v>140</v>
      </c>
      <c r="E144" s="216" t="s">
        <v>448</v>
      </c>
      <c r="F144" s="217" t="s">
        <v>449</v>
      </c>
      <c r="G144" s="218" t="s">
        <v>174</v>
      </c>
      <c r="H144" s="219">
        <v>467.98700000000002</v>
      </c>
      <c r="I144" s="220"/>
      <c r="J144" s="221">
        <f>ROUND(I144*H144,2)</f>
        <v>0</v>
      </c>
      <c r="K144" s="217" t="s">
        <v>144</v>
      </c>
      <c r="L144" s="47"/>
      <c r="M144" s="222" t="s">
        <v>19</v>
      </c>
      <c r="N144" s="223" t="s">
        <v>41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145</v>
      </c>
      <c r="AT144" s="226" t="s">
        <v>140</v>
      </c>
      <c r="AU144" s="226" t="s">
        <v>79</v>
      </c>
      <c r="AY144" s="20" t="s">
        <v>138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77</v>
      </c>
      <c r="BK144" s="227">
        <f>ROUND(I144*H144,2)</f>
        <v>0</v>
      </c>
      <c r="BL144" s="20" t="s">
        <v>145</v>
      </c>
      <c r="BM144" s="226" t="s">
        <v>777</v>
      </c>
    </row>
    <row r="145" s="2" customFormat="1">
      <c r="A145" s="41"/>
      <c r="B145" s="42"/>
      <c r="C145" s="43"/>
      <c r="D145" s="228" t="s">
        <v>147</v>
      </c>
      <c r="E145" s="43"/>
      <c r="F145" s="229" t="s">
        <v>451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147</v>
      </c>
      <c r="AU145" s="20" t="s">
        <v>79</v>
      </c>
    </row>
    <row r="146" s="2" customFormat="1" ht="24.15" customHeight="1">
      <c r="A146" s="41"/>
      <c r="B146" s="42"/>
      <c r="C146" s="215" t="s">
        <v>197</v>
      </c>
      <c r="D146" s="215" t="s">
        <v>140</v>
      </c>
      <c r="E146" s="216" t="s">
        <v>179</v>
      </c>
      <c r="F146" s="217" t="s">
        <v>180</v>
      </c>
      <c r="G146" s="218" t="s">
        <v>174</v>
      </c>
      <c r="H146" s="219">
        <v>1680.6800000000001</v>
      </c>
      <c r="I146" s="220"/>
      <c r="J146" s="221">
        <f>ROUND(I146*H146,2)</f>
        <v>0</v>
      </c>
      <c r="K146" s="217" t="s">
        <v>144</v>
      </c>
      <c r="L146" s="47"/>
      <c r="M146" s="222" t="s">
        <v>19</v>
      </c>
      <c r="N146" s="223" t="s">
        <v>41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145</v>
      </c>
      <c r="AT146" s="226" t="s">
        <v>140</v>
      </c>
      <c r="AU146" s="226" t="s">
        <v>79</v>
      </c>
      <c r="AY146" s="20" t="s">
        <v>138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77</v>
      </c>
      <c r="BK146" s="227">
        <f>ROUND(I146*H146,2)</f>
        <v>0</v>
      </c>
      <c r="BL146" s="20" t="s">
        <v>145</v>
      </c>
      <c r="BM146" s="226" t="s">
        <v>778</v>
      </c>
    </row>
    <row r="147" s="2" customFormat="1">
      <c r="A147" s="41"/>
      <c r="B147" s="42"/>
      <c r="C147" s="43"/>
      <c r="D147" s="228" t="s">
        <v>147</v>
      </c>
      <c r="E147" s="43"/>
      <c r="F147" s="229" t="s">
        <v>182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147</v>
      </c>
      <c r="AU147" s="20" t="s">
        <v>79</v>
      </c>
    </row>
    <row r="148" s="2" customFormat="1" ht="37.8" customHeight="1">
      <c r="A148" s="41"/>
      <c r="B148" s="42"/>
      <c r="C148" s="215" t="s">
        <v>202</v>
      </c>
      <c r="D148" s="215" t="s">
        <v>140</v>
      </c>
      <c r="E148" s="216" t="s">
        <v>184</v>
      </c>
      <c r="F148" s="217" t="s">
        <v>185</v>
      </c>
      <c r="G148" s="218" t="s">
        <v>155</v>
      </c>
      <c r="H148" s="219">
        <v>60.308999999999998</v>
      </c>
      <c r="I148" s="220"/>
      <c r="J148" s="221">
        <f>ROUND(I148*H148,2)</f>
        <v>0</v>
      </c>
      <c r="K148" s="217" t="s">
        <v>144</v>
      </c>
      <c r="L148" s="47"/>
      <c r="M148" s="222" t="s">
        <v>19</v>
      </c>
      <c r="N148" s="223" t="s">
        <v>41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145</v>
      </c>
      <c r="AT148" s="226" t="s">
        <v>140</v>
      </c>
      <c r="AU148" s="226" t="s">
        <v>79</v>
      </c>
      <c r="AY148" s="20" t="s">
        <v>138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77</v>
      </c>
      <c r="BK148" s="227">
        <f>ROUND(I148*H148,2)</f>
        <v>0</v>
      </c>
      <c r="BL148" s="20" t="s">
        <v>145</v>
      </c>
      <c r="BM148" s="226" t="s">
        <v>779</v>
      </c>
    </row>
    <row r="149" s="2" customFormat="1">
      <c r="A149" s="41"/>
      <c r="B149" s="42"/>
      <c r="C149" s="43"/>
      <c r="D149" s="228" t="s">
        <v>147</v>
      </c>
      <c r="E149" s="43"/>
      <c r="F149" s="229" t="s">
        <v>187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147</v>
      </c>
      <c r="AU149" s="20" t="s">
        <v>79</v>
      </c>
    </row>
    <row r="150" s="13" customFormat="1">
      <c r="A150" s="13"/>
      <c r="B150" s="233"/>
      <c r="C150" s="234"/>
      <c r="D150" s="235" t="s">
        <v>149</v>
      </c>
      <c r="E150" s="236" t="s">
        <v>19</v>
      </c>
      <c r="F150" s="237" t="s">
        <v>188</v>
      </c>
      <c r="G150" s="234"/>
      <c r="H150" s="236" t="s">
        <v>19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149</v>
      </c>
      <c r="AU150" s="243" t="s">
        <v>79</v>
      </c>
      <c r="AV150" s="13" t="s">
        <v>77</v>
      </c>
      <c r="AW150" s="13" t="s">
        <v>32</v>
      </c>
      <c r="AX150" s="13" t="s">
        <v>70</v>
      </c>
      <c r="AY150" s="243" t="s">
        <v>138</v>
      </c>
    </row>
    <row r="151" s="14" customFormat="1">
      <c r="A151" s="14"/>
      <c r="B151" s="244"/>
      <c r="C151" s="245"/>
      <c r="D151" s="235" t="s">
        <v>149</v>
      </c>
      <c r="E151" s="246" t="s">
        <v>19</v>
      </c>
      <c r="F151" s="247" t="s">
        <v>780</v>
      </c>
      <c r="G151" s="245"/>
      <c r="H151" s="248">
        <v>13.006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149</v>
      </c>
      <c r="AU151" s="254" t="s">
        <v>79</v>
      </c>
      <c r="AV151" s="14" t="s">
        <v>79</v>
      </c>
      <c r="AW151" s="14" t="s">
        <v>32</v>
      </c>
      <c r="AX151" s="14" t="s">
        <v>70</v>
      </c>
      <c r="AY151" s="254" t="s">
        <v>138</v>
      </c>
    </row>
    <row r="152" s="16" customFormat="1">
      <c r="A152" s="16"/>
      <c r="B152" s="266"/>
      <c r="C152" s="267"/>
      <c r="D152" s="235" t="s">
        <v>149</v>
      </c>
      <c r="E152" s="268" t="s">
        <v>19</v>
      </c>
      <c r="F152" s="269" t="s">
        <v>160</v>
      </c>
      <c r="G152" s="267"/>
      <c r="H152" s="270">
        <v>13.006</v>
      </c>
      <c r="I152" s="271"/>
      <c r="J152" s="267"/>
      <c r="K152" s="267"/>
      <c r="L152" s="272"/>
      <c r="M152" s="273"/>
      <c r="N152" s="274"/>
      <c r="O152" s="274"/>
      <c r="P152" s="274"/>
      <c r="Q152" s="274"/>
      <c r="R152" s="274"/>
      <c r="S152" s="274"/>
      <c r="T152" s="275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276" t="s">
        <v>149</v>
      </c>
      <c r="AU152" s="276" t="s">
        <v>79</v>
      </c>
      <c r="AV152" s="16" t="s">
        <v>161</v>
      </c>
      <c r="AW152" s="16" t="s">
        <v>32</v>
      </c>
      <c r="AX152" s="16" t="s">
        <v>70</v>
      </c>
      <c r="AY152" s="276" t="s">
        <v>138</v>
      </c>
    </row>
    <row r="153" s="14" customFormat="1">
      <c r="A153" s="14"/>
      <c r="B153" s="244"/>
      <c r="C153" s="245"/>
      <c r="D153" s="235" t="s">
        <v>149</v>
      </c>
      <c r="E153" s="246" t="s">
        <v>19</v>
      </c>
      <c r="F153" s="247" t="s">
        <v>781</v>
      </c>
      <c r="G153" s="245"/>
      <c r="H153" s="248">
        <v>1.784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149</v>
      </c>
      <c r="AU153" s="254" t="s">
        <v>79</v>
      </c>
      <c r="AV153" s="14" t="s">
        <v>79</v>
      </c>
      <c r="AW153" s="14" t="s">
        <v>32</v>
      </c>
      <c r="AX153" s="14" t="s">
        <v>70</v>
      </c>
      <c r="AY153" s="254" t="s">
        <v>138</v>
      </c>
    </row>
    <row r="154" s="16" customFormat="1">
      <c r="A154" s="16"/>
      <c r="B154" s="266"/>
      <c r="C154" s="267"/>
      <c r="D154" s="235" t="s">
        <v>149</v>
      </c>
      <c r="E154" s="268" t="s">
        <v>19</v>
      </c>
      <c r="F154" s="269" t="s">
        <v>160</v>
      </c>
      <c r="G154" s="267"/>
      <c r="H154" s="270">
        <v>1.784</v>
      </c>
      <c r="I154" s="271"/>
      <c r="J154" s="267"/>
      <c r="K154" s="267"/>
      <c r="L154" s="272"/>
      <c r="M154" s="273"/>
      <c r="N154" s="274"/>
      <c r="O154" s="274"/>
      <c r="P154" s="274"/>
      <c r="Q154" s="274"/>
      <c r="R154" s="274"/>
      <c r="S154" s="274"/>
      <c r="T154" s="275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76" t="s">
        <v>149</v>
      </c>
      <c r="AU154" s="276" t="s">
        <v>79</v>
      </c>
      <c r="AV154" s="16" t="s">
        <v>161</v>
      </c>
      <c r="AW154" s="16" t="s">
        <v>32</v>
      </c>
      <c r="AX154" s="16" t="s">
        <v>70</v>
      </c>
      <c r="AY154" s="276" t="s">
        <v>138</v>
      </c>
    </row>
    <row r="155" s="14" customFormat="1">
      <c r="A155" s="14"/>
      <c r="B155" s="244"/>
      <c r="C155" s="245"/>
      <c r="D155" s="235" t="s">
        <v>149</v>
      </c>
      <c r="E155" s="246" t="s">
        <v>19</v>
      </c>
      <c r="F155" s="247" t="s">
        <v>782</v>
      </c>
      <c r="G155" s="245"/>
      <c r="H155" s="248">
        <v>7.2130000000000001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149</v>
      </c>
      <c r="AU155" s="254" t="s">
        <v>79</v>
      </c>
      <c r="AV155" s="14" t="s">
        <v>79</v>
      </c>
      <c r="AW155" s="14" t="s">
        <v>32</v>
      </c>
      <c r="AX155" s="14" t="s">
        <v>70</v>
      </c>
      <c r="AY155" s="254" t="s">
        <v>138</v>
      </c>
    </row>
    <row r="156" s="14" customFormat="1">
      <c r="A156" s="14"/>
      <c r="B156" s="244"/>
      <c r="C156" s="245"/>
      <c r="D156" s="235" t="s">
        <v>149</v>
      </c>
      <c r="E156" s="246" t="s">
        <v>19</v>
      </c>
      <c r="F156" s="247" t="s">
        <v>783</v>
      </c>
      <c r="G156" s="245"/>
      <c r="H156" s="248">
        <v>0.59099999999999997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149</v>
      </c>
      <c r="AU156" s="254" t="s">
        <v>79</v>
      </c>
      <c r="AV156" s="14" t="s">
        <v>79</v>
      </c>
      <c r="AW156" s="14" t="s">
        <v>32</v>
      </c>
      <c r="AX156" s="14" t="s">
        <v>70</v>
      </c>
      <c r="AY156" s="254" t="s">
        <v>138</v>
      </c>
    </row>
    <row r="157" s="16" customFormat="1">
      <c r="A157" s="16"/>
      <c r="B157" s="266"/>
      <c r="C157" s="267"/>
      <c r="D157" s="235" t="s">
        <v>149</v>
      </c>
      <c r="E157" s="268" t="s">
        <v>19</v>
      </c>
      <c r="F157" s="269" t="s">
        <v>160</v>
      </c>
      <c r="G157" s="267"/>
      <c r="H157" s="270">
        <v>7.8040000000000003</v>
      </c>
      <c r="I157" s="271"/>
      <c r="J157" s="267"/>
      <c r="K157" s="267"/>
      <c r="L157" s="272"/>
      <c r="M157" s="273"/>
      <c r="N157" s="274"/>
      <c r="O157" s="274"/>
      <c r="P157" s="274"/>
      <c r="Q157" s="274"/>
      <c r="R157" s="274"/>
      <c r="S157" s="274"/>
      <c r="T157" s="275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76" t="s">
        <v>149</v>
      </c>
      <c r="AU157" s="276" t="s">
        <v>79</v>
      </c>
      <c r="AV157" s="16" t="s">
        <v>161</v>
      </c>
      <c r="AW157" s="16" t="s">
        <v>32</v>
      </c>
      <c r="AX157" s="16" t="s">
        <v>70</v>
      </c>
      <c r="AY157" s="276" t="s">
        <v>138</v>
      </c>
    </row>
    <row r="158" s="14" customFormat="1">
      <c r="A158" s="14"/>
      <c r="B158" s="244"/>
      <c r="C158" s="245"/>
      <c r="D158" s="235" t="s">
        <v>149</v>
      </c>
      <c r="E158" s="246" t="s">
        <v>19</v>
      </c>
      <c r="F158" s="247" t="s">
        <v>784</v>
      </c>
      <c r="G158" s="245"/>
      <c r="H158" s="248">
        <v>37.715000000000003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149</v>
      </c>
      <c r="AU158" s="254" t="s">
        <v>79</v>
      </c>
      <c r="AV158" s="14" t="s">
        <v>79</v>
      </c>
      <c r="AW158" s="14" t="s">
        <v>32</v>
      </c>
      <c r="AX158" s="14" t="s">
        <v>70</v>
      </c>
      <c r="AY158" s="254" t="s">
        <v>138</v>
      </c>
    </row>
    <row r="159" s="16" customFormat="1">
      <c r="A159" s="16"/>
      <c r="B159" s="266"/>
      <c r="C159" s="267"/>
      <c r="D159" s="235" t="s">
        <v>149</v>
      </c>
      <c r="E159" s="268" t="s">
        <v>19</v>
      </c>
      <c r="F159" s="269" t="s">
        <v>160</v>
      </c>
      <c r="G159" s="267"/>
      <c r="H159" s="270">
        <v>37.715000000000003</v>
      </c>
      <c r="I159" s="271"/>
      <c r="J159" s="267"/>
      <c r="K159" s="267"/>
      <c r="L159" s="272"/>
      <c r="M159" s="273"/>
      <c r="N159" s="274"/>
      <c r="O159" s="274"/>
      <c r="P159" s="274"/>
      <c r="Q159" s="274"/>
      <c r="R159" s="274"/>
      <c r="S159" s="274"/>
      <c r="T159" s="275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76" t="s">
        <v>149</v>
      </c>
      <c r="AU159" s="276" t="s">
        <v>79</v>
      </c>
      <c r="AV159" s="16" t="s">
        <v>161</v>
      </c>
      <c r="AW159" s="16" t="s">
        <v>32</v>
      </c>
      <c r="AX159" s="16" t="s">
        <v>70</v>
      </c>
      <c r="AY159" s="276" t="s">
        <v>138</v>
      </c>
    </row>
    <row r="160" s="15" customFormat="1">
      <c r="A160" s="15"/>
      <c r="B160" s="255"/>
      <c r="C160" s="256"/>
      <c r="D160" s="235" t="s">
        <v>149</v>
      </c>
      <c r="E160" s="257" t="s">
        <v>19</v>
      </c>
      <c r="F160" s="258" t="s">
        <v>152</v>
      </c>
      <c r="G160" s="256"/>
      <c r="H160" s="259">
        <v>60.309000000000005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5" t="s">
        <v>149</v>
      </c>
      <c r="AU160" s="265" t="s">
        <v>79</v>
      </c>
      <c r="AV160" s="15" t="s">
        <v>145</v>
      </c>
      <c r="AW160" s="15" t="s">
        <v>32</v>
      </c>
      <c r="AX160" s="15" t="s">
        <v>77</v>
      </c>
      <c r="AY160" s="265" t="s">
        <v>138</v>
      </c>
    </row>
    <row r="161" s="2" customFormat="1" ht="37.8" customHeight="1">
      <c r="A161" s="41"/>
      <c r="B161" s="42"/>
      <c r="C161" s="215" t="s">
        <v>209</v>
      </c>
      <c r="D161" s="215" t="s">
        <v>140</v>
      </c>
      <c r="E161" s="216" t="s">
        <v>192</v>
      </c>
      <c r="F161" s="217" t="s">
        <v>193</v>
      </c>
      <c r="G161" s="218" t="s">
        <v>155</v>
      </c>
      <c r="H161" s="219">
        <v>1287.9390000000001</v>
      </c>
      <c r="I161" s="220"/>
      <c r="J161" s="221">
        <f>ROUND(I161*H161,2)</f>
        <v>0</v>
      </c>
      <c r="K161" s="217" t="s">
        <v>144</v>
      </c>
      <c r="L161" s="47"/>
      <c r="M161" s="222" t="s">
        <v>19</v>
      </c>
      <c r="N161" s="223" t="s">
        <v>41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145</v>
      </c>
      <c r="AT161" s="226" t="s">
        <v>140</v>
      </c>
      <c r="AU161" s="226" t="s">
        <v>79</v>
      </c>
      <c r="AY161" s="20" t="s">
        <v>138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77</v>
      </c>
      <c r="BK161" s="227">
        <f>ROUND(I161*H161,2)</f>
        <v>0</v>
      </c>
      <c r="BL161" s="20" t="s">
        <v>145</v>
      </c>
      <c r="BM161" s="226" t="s">
        <v>785</v>
      </c>
    </row>
    <row r="162" s="2" customFormat="1">
      <c r="A162" s="41"/>
      <c r="B162" s="42"/>
      <c r="C162" s="43"/>
      <c r="D162" s="228" t="s">
        <v>147</v>
      </c>
      <c r="E162" s="43"/>
      <c r="F162" s="229" t="s">
        <v>195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147</v>
      </c>
      <c r="AU162" s="20" t="s">
        <v>79</v>
      </c>
    </row>
    <row r="163" s="13" customFormat="1">
      <c r="A163" s="13"/>
      <c r="B163" s="233"/>
      <c r="C163" s="234"/>
      <c r="D163" s="235" t="s">
        <v>149</v>
      </c>
      <c r="E163" s="236" t="s">
        <v>19</v>
      </c>
      <c r="F163" s="237" t="s">
        <v>196</v>
      </c>
      <c r="G163" s="234"/>
      <c r="H163" s="236" t="s">
        <v>19</v>
      </c>
      <c r="I163" s="238"/>
      <c r="J163" s="234"/>
      <c r="K163" s="234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149</v>
      </c>
      <c r="AU163" s="243" t="s">
        <v>79</v>
      </c>
      <c r="AV163" s="13" t="s">
        <v>77</v>
      </c>
      <c r="AW163" s="13" t="s">
        <v>32</v>
      </c>
      <c r="AX163" s="13" t="s">
        <v>70</v>
      </c>
      <c r="AY163" s="243" t="s">
        <v>138</v>
      </c>
    </row>
    <row r="164" s="14" customFormat="1">
      <c r="A164" s="14"/>
      <c r="B164" s="244"/>
      <c r="C164" s="245"/>
      <c r="D164" s="235" t="s">
        <v>149</v>
      </c>
      <c r="E164" s="246" t="s">
        <v>19</v>
      </c>
      <c r="F164" s="247" t="s">
        <v>755</v>
      </c>
      <c r="G164" s="245"/>
      <c r="H164" s="248">
        <v>57.283000000000001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149</v>
      </c>
      <c r="AU164" s="254" t="s">
        <v>79</v>
      </c>
      <c r="AV164" s="14" t="s">
        <v>79</v>
      </c>
      <c r="AW164" s="14" t="s">
        <v>32</v>
      </c>
      <c r="AX164" s="14" t="s">
        <v>70</v>
      </c>
      <c r="AY164" s="254" t="s">
        <v>138</v>
      </c>
    </row>
    <row r="165" s="14" customFormat="1">
      <c r="A165" s="14"/>
      <c r="B165" s="244"/>
      <c r="C165" s="245"/>
      <c r="D165" s="235" t="s">
        <v>149</v>
      </c>
      <c r="E165" s="246" t="s">
        <v>19</v>
      </c>
      <c r="F165" s="247" t="s">
        <v>756</v>
      </c>
      <c r="G165" s="245"/>
      <c r="H165" s="248">
        <v>-10.252000000000001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149</v>
      </c>
      <c r="AU165" s="254" t="s">
        <v>79</v>
      </c>
      <c r="AV165" s="14" t="s">
        <v>79</v>
      </c>
      <c r="AW165" s="14" t="s">
        <v>32</v>
      </c>
      <c r="AX165" s="14" t="s">
        <v>70</v>
      </c>
      <c r="AY165" s="254" t="s">
        <v>138</v>
      </c>
    </row>
    <row r="166" s="16" customFormat="1">
      <c r="A166" s="16"/>
      <c r="B166" s="266"/>
      <c r="C166" s="267"/>
      <c r="D166" s="235" t="s">
        <v>149</v>
      </c>
      <c r="E166" s="268" t="s">
        <v>19</v>
      </c>
      <c r="F166" s="269" t="s">
        <v>160</v>
      </c>
      <c r="G166" s="267"/>
      <c r="H166" s="270">
        <v>47.030999999999999</v>
      </c>
      <c r="I166" s="271"/>
      <c r="J166" s="267"/>
      <c r="K166" s="267"/>
      <c r="L166" s="272"/>
      <c r="M166" s="273"/>
      <c r="N166" s="274"/>
      <c r="O166" s="274"/>
      <c r="P166" s="274"/>
      <c r="Q166" s="274"/>
      <c r="R166" s="274"/>
      <c r="S166" s="274"/>
      <c r="T166" s="275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T166" s="276" t="s">
        <v>149</v>
      </c>
      <c r="AU166" s="276" t="s">
        <v>79</v>
      </c>
      <c r="AV166" s="16" t="s">
        <v>161</v>
      </c>
      <c r="AW166" s="16" t="s">
        <v>32</v>
      </c>
      <c r="AX166" s="16" t="s">
        <v>70</v>
      </c>
      <c r="AY166" s="276" t="s">
        <v>138</v>
      </c>
    </row>
    <row r="167" s="14" customFormat="1">
      <c r="A167" s="14"/>
      <c r="B167" s="244"/>
      <c r="C167" s="245"/>
      <c r="D167" s="235" t="s">
        <v>149</v>
      </c>
      <c r="E167" s="246" t="s">
        <v>19</v>
      </c>
      <c r="F167" s="247" t="s">
        <v>757</v>
      </c>
      <c r="G167" s="245"/>
      <c r="H167" s="248">
        <v>199.40799999999999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149</v>
      </c>
      <c r="AU167" s="254" t="s">
        <v>79</v>
      </c>
      <c r="AV167" s="14" t="s">
        <v>79</v>
      </c>
      <c r="AW167" s="14" t="s">
        <v>32</v>
      </c>
      <c r="AX167" s="14" t="s">
        <v>70</v>
      </c>
      <c r="AY167" s="254" t="s">
        <v>138</v>
      </c>
    </row>
    <row r="168" s="14" customFormat="1">
      <c r="A168" s="14"/>
      <c r="B168" s="244"/>
      <c r="C168" s="245"/>
      <c r="D168" s="235" t="s">
        <v>149</v>
      </c>
      <c r="E168" s="246" t="s">
        <v>19</v>
      </c>
      <c r="F168" s="247" t="s">
        <v>758</v>
      </c>
      <c r="G168" s="245"/>
      <c r="H168" s="248">
        <v>-27.552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149</v>
      </c>
      <c r="AU168" s="254" t="s">
        <v>79</v>
      </c>
      <c r="AV168" s="14" t="s">
        <v>79</v>
      </c>
      <c r="AW168" s="14" t="s">
        <v>32</v>
      </c>
      <c r="AX168" s="14" t="s">
        <v>70</v>
      </c>
      <c r="AY168" s="254" t="s">
        <v>138</v>
      </c>
    </row>
    <row r="169" s="14" customFormat="1">
      <c r="A169" s="14"/>
      <c r="B169" s="244"/>
      <c r="C169" s="245"/>
      <c r="D169" s="235" t="s">
        <v>149</v>
      </c>
      <c r="E169" s="246" t="s">
        <v>19</v>
      </c>
      <c r="F169" s="247" t="s">
        <v>759</v>
      </c>
      <c r="G169" s="245"/>
      <c r="H169" s="248">
        <v>18.893999999999998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149</v>
      </c>
      <c r="AU169" s="254" t="s">
        <v>79</v>
      </c>
      <c r="AV169" s="14" t="s">
        <v>79</v>
      </c>
      <c r="AW169" s="14" t="s">
        <v>32</v>
      </c>
      <c r="AX169" s="14" t="s">
        <v>70</v>
      </c>
      <c r="AY169" s="254" t="s">
        <v>138</v>
      </c>
    </row>
    <row r="170" s="14" customFormat="1">
      <c r="A170" s="14"/>
      <c r="B170" s="244"/>
      <c r="C170" s="245"/>
      <c r="D170" s="235" t="s">
        <v>149</v>
      </c>
      <c r="E170" s="246" t="s">
        <v>19</v>
      </c>
      <c r="F170" s="247" t="s">
        <v>760</v>
      </c>
      <c r="G170" s="245"/>
      <c r="H170" s="248">
        <v>-2.2559999999999998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149</v>
      </c>
      <c r="AU170" s="254" t="s">
        <v>79</v>
      </c>
      <c r="AV170" s="14" t="s">
        <v>79</v>
      </c>
      <c r="AW170" s="14" t="s">
        <v>32</v>
      </c>
      <c r="AX170" s="14" t="s">
        <v>70</v>
      </c>
      <c r="AY170" s="254" t="s">
        <v>138</v>
      </c>
    </row>
    <row r="171" s="16" customFormat="1">
      <c r="A171" s="16"/>
      <c r="B171" s="266"/>
      <c r="C171" s="267"/>
      <c r="D171" s="235" t="s">
        <v>149</v>
      </c>
      <c r="E171" s="268" t="s">
        <v>19</v>
      </c>
      <c r="F171" s="269" t="s">
        <v>160</v>
      </c>
      <c r="G171" s="267"/>
      <c r="H171" s="270">
        <v>188.494</v>
      </c>
      <c r="I171" s="271"/>
      <c r="J171" s="267"/>
      <c r="K171" s="267"/>
      <c r="L171" s="272"/>
      <c r="M171" s="273"/>
      <c r="N171" s="274"/>
      <c r="O171" s="274"/>
      <c r="P171" s="274"/>
      <c r="Q171" s="274"/>
      <c r="R171" s="274"/>
      <c r="S171" s="274"/>
      <c r="T171" s="275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76" t="s">
        <v>149</v>
      </c>
      <c r="AU171" s="276" t="s">
        <v>79</v>
      </c>
      <c r="AV171" s="16" t="s">
        <v>161</v>
      </c>
      <c r="AW171" s="16" t="s">
        <v>32</v>
      </c>
      <c r="AX171" s="16" t="s">
        <v>70</v>
      </c>
      <c r="AY171" s="276" t="s">
        <v>138</v>
      </c>
    </row>
    <row r="172" s="14" customFormat="1">
      <c r="A172" s="14"/>
      <c r="B172" s="244"/>
      <c r="C172" s="245"/>
      <c r="D172" s="235" t="s">
        <v>149</v>
      </c>
      <c r="E172" s="246" t="s">
        <v>19</v>
      </c>
      <c r="F172" s="247" t="s">
        <v>761</v>
      </c>
      <c r="G172" s="245"/>
      <c r="H172" s="248">
        <v>1142.876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149</v>
      </c>
      <c r="AU172" s="254" t="s">
        <v>79</v>
      </c>
      <c r="AV172" s="14" t="s">
        <v>79</v>
      </c>
      <c r="AW172" s="14" t="s">
        <v>32</v>
      </c>
      <c r="AX172" s="14" t="s">
        <v>70</v>
      </c>
      <c r="AY172" s="254" t="s">
        <v>138</v>
      </c>
    </row>
    <row r="173" s="14" customFormat="1">
      <c r="A173" s="14"/>
      <c r="B173" s="244"/>
      <c r="C173" s="245"/>
      <c r="D173" s="235" t="s">
        <v>149</v>
      </c>
      <c r="E173" s="246" t="s">
        <v>19</v>
      </c>
      <c r="F173" s="247" t="s">
        <v>762</v>
      </c>
      <c r="G173" s="245"/>
      <c r="H173" s="248">
        <v>-72.239999999999995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149</v>
      </c>
      <c r="AU173" s="254" t="s">
        <v>79</v>
      </c>
      <c r="AV173" s="14" t="s">
        <v>79</v>
      </c>
      <c r="AW173" s="14" t="s">
        <v>32</v>
      </c>
      <c r="AX173" s="14" t="s">
        <v>70</v>
      </c>
      <c r="AY173" s="254" t="s">
        <v>138</v>
      </c>
    </row>
    <row r="174" s="14" customFormat="1">
      <c r="A174" s="14"/>
      <c r="B174" s="244"/>
      <c r="C174" s="245"/>
      <c r="D174" s="235" t="s">
        <v>149</v>
      </c>
      <c r="E174" s="246" t="s">
        <v>19</v>
      </c>
      <c r="F174" s="247" t="s">
        <v>763</v>
      </c>
      <c r="G174" s="245"/>
      <c r="H174" s="248">
        <v>-52.640000000000001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149</v>
      </c>
      <c r="AU174" s="254" t="s">
        <v>79</v>
      </c>
      <c r="AV174" s="14" t="s">
        <v>79</v>
      </c>
      <c r="AW174" s="14" t="s">
        <v>32</v>
      </c>
      <c r="AX174" s="14" t="s">
        <v>70</v>
      </c>
      <c r="AY174" s="254" t="s">
        <v>138</v>
      </c>
    </row>
    <row r="175" s="14" customFormat="1">
      <c r="A175" s="14"/>
      <c r="B175" s="244"/>
      <c r="C175" s="245"/>
      <c r="D175" s="235" t="s">
        <v>149</v>
      </c>
      <c r="E175" s="246" t="s">
        <v>19</v>
      </c>
      <c r="F175" s="247" t="s">
        <v>764</v>
      </c>
      <c r="G175" s="245"/>
      <c r="H175" s="248">
        <v>-4.8300000000000001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149</v>
      </c>
      <c r="AU175" s="254" t="s">
        <v>79</v>
      </c>
      <c r="AV175" s="14" t="s">
        <v>79</v>
      </c>
      <c r="AW175" s="14" t="s">
        <v>32</v>
      </c>
      <c r="AX175" s="14" t="s">
        <v>70</v>
      </c>
      <c r="AY175" s="254" t="s">
        <v>138</v>
      </c>
    </row>
    <row r="176" s="14" customFormat="1">
      <c r="A176" s="14"/>
      <c r="B176" s="244"/>
      <c r="C176" s="245"/>
      <c r="D176" s="235" t="s">
        <v>149</v>
      </c>
      <c r="E176" s="246" t="s">
        <v>19</v>
      </c>
      <c r="F176" s="247" t="s">
        <v>765</v>
      </c>
      <c r="G176" s="245"/>
      <c r="H176" s="248">
        <v>-2.3519999999999999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149</v>
      </c>
      <c r="AU176" s="254" t="s">
        <v>79</v>
      </c>
      <c r="AV176" s="14" t="s">
        <v>79</v>
      </c>
      <c r="AW176" s="14" t="s">
        <v>32</v>
      </c>
      <c r="AX176" s="14" t="s">
        <v>70</v>
      </c>
      <c r="AY176" s="254" t="s">
        <v>138</v>
      </c>
    </row>
    <row r="177" s="16" customFormat="1">
      <c r="A177" s="16"/>
      <c r="B177" s="266"/>
      <c r="C177" s="267"/>
      <c r="D177" s="235" t="s">
        <v>149</v>
      </c>
      <c r="E177" s="268" t="s">
        <v>19</v>
      </c>
      <c r="F177" s="269" t="s">
        <v>160</v>
      </c>
      <c r="G177" s="267"/>
      <c r="H177" s="270">
        <v>1010.814</v>
      </c>
      <c r="I177" s="271"/>
      <c r="J177" s="267"/>
      <c r="K177" s="267"/>
      <c r="L177" s="272"/>
      <c r="M177" s="273"/>
      <c r="N177" s="274"/>
      <c r="O177" s="274"/>
      <c r="P177" s="274"/>
      <c r="Q177" s="274"/>
      <c r="R177" s="274"/>
      <c r="S177" s="274"/>
      <c r="T177" s="275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276" t="s">
        <v>149</v>
      </c>
      <c r="AU177" s="276" t="s">
        <v>79</v>
      </c>
      <c r="AV177" s="16" t="s">
        <v>161</v>
      </c>
      <c r="AW177" s="16" t="s">
        <v>32</v>
      </c>
      <c r="AX177" s="16" t="s">
        <v>70</v>
      </c>
      <c r="AY177" s="276" t="s">
        <v>138</v>
      </c>
    </row>
    <row r="178" s="14" customFormat="1">
      <c r="A178" s="14"/>
      <c r="B178" s="244"/>
      <c r="C178" s="245"/>
      <c r="D178" s="235" t="s">
        <v>149</v>
      </c>
      <c r="E178" s="246" t="s">
        <v>19</v>
      </c>
      <c r="F178" s="247" t="s">
        <v>766</v>
      </c>
      <c r="G178" s="245"/>
      <c r="H178" s="248">
        <v>48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149</v>
      </c>
      <c r="AU178" s="254" t="s">
        <v>79</v>
      </c>
      <c r="AV178" s="14" t="s">
        <v>79</v>
      </c>
      <c r="AW178" s="14" t="s">
        <v>32</v>
      </c>
      <c r="AX178" s="14" t="s">
        <v>70</v>
      </c>
      <c r="AY178" s="254" t="s">
        <v>138</v>
      </c>
    </row>
    <row r="179" s="14" customFormat="1">
      <c r="A179" s="14"/>
      <c r="B179" s="244"/>
      <c r="C179" s="245"/>
      <c r="D179" s="235" t="s">
        <v>149</v>
      </c>
      <c r="E179" s="246" t="s">
        <v>19</v>
      </c>
      <c r="F179" s="247" t="s">
        <v>767</v>
      </c>
      <c r="G179" s="245"/>
      <c r="H179" s="248">
        <v>-6.4000000000000004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4" t="s">
        <v>149</v>
      </c>
      <c r="AU179" s="254" t="s">
        <v>79</v>
      </c>
      <c r="AV179" s="14" t="s">
        <v>79</v>
      </c>
      <c r="AW179" s="14" t="s">
        <v>32</v>
      </c>
      <c r="AX179" s="14" t="s">
        <v>70</v>
      </c>
      <c r="AY179" s="254" t="s">
        <v>138</v>
      </c>
    </row>
    <row r="180" s="16" customFormat="1">
      <c r="A180" s="16"/>
      <c r="B180" s="266"/>
      <c r="C180" s="267"/>
      <c r="D180" s="235" t="s">
        <v>149</v>
      </c>
      <c r="E180" s="268" t="s">
        <v>19</v>
      </c>
      <c r="F180" s="269" t="s">
        <v>160</v>
      </c>
      <c r="G180" s="267"/>
      <c r="H180" s="270">
        <v>41.600000000000001</v>
      </c>
      <c r="I180" s="271"/>
      <c r="J180" s="267"/>
      <c r="K180" s="267"/>
      <c r="L180" s="272"/>
      <c r="M180" s="273"/>
      <c r="N180" s="274"/>
      <c r="O180" s="274"/>
      <c r="P180" s="274"/>
      <c r="Q180" s="274"/>
      <c r="R180" s="274"/>
      <c r="S180" s="274"/>
      <c r="T180" s="275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T180" s="276" t="s">
        <v>149</v>
      </c>
      <c r="AU180" s="276" t="s">
        <v>79</v>
      </c>
      <c r="AV180" s="16" t="s">
        <v>161</v>
      </c>
      <c r="AW180" s="16" t="s">
        <v>32</v>
      </c>
      <c r="AX180" s="16" t="s">
        <v>70</v>
      </c>
      <c r="AY180" s="276" t="s">
        <v>138</v>
      </c>
    </row>
    <row r="181" s="15" customFormat="1">
      <c r="A181" s="15"/>
      <c r="B181" s="255"/>
      <c r="C181" s="256"/>
      <c r="D181" s="235" t="s">
        <v>149</v>
      </c>
      <c r="E181" s="257" t="s">
        <v>19</v>
      </c>
      <c r="F181" s="258" t="s">
        <v>152</v>
      </c>
      <c r="G181" s="256"/>
      <c r="H181" s="259">
        <v>1287.9389999999999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5" t="s">
        <v>149</v>
      </c>
      <c r="AU181" s="265" t="s">
        <v>79</v>
      </c>
      <c r="AV181" s="15" t="s">
        <v>145</v>
      </c>
      <c r="AW181" s="15" t="s">
        <v>32</v>
      </c>
      <c r="AX181" s="15" t="s">
        <v>77</v>
      </c>
      <c r="AY181" s="265" t="s">
        <v>138</v>
      </c>
    </row>
    <row r="182" s="2" customFormat="1" ht="24.15" customHeight="1">
      <c r="A182" s="41"/>
      <c r="B182" s="42"/>
      <c r="C182" s="215" t="s">
        <v>219</v>
      </c>
      <c r="D182" s="215" t="s">
        <v>140</v>
      </c>
      <c r="E182" s="216" t="s">
        <v>198</v>
      </c>
      <c r="F182" s="217" t="s">
        <v>199</v>
      </c>
      <c r="G182" s="218" t="s">
        <v>155</v>
      </c>
      <c r="H182" s="219">
        <v>60.308999999999998</v>
      </c>
      <c r="I182" s="220"/>
      <c r="J182" s="221">
        <f>ROUND(I182*H182,2)</f>
        <v>0</v>
      </c>
      <c r="K182" s="217" t="s">
        <v>144</v>
      </c>
      <c r="L182" s="47"/>
      <c r="M182" s="222" t="s">
        <v>19</v>
      </c>
      <c r="N182" s="223" t="s">
        <v>41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145</v>
      </c>
      <c r="AT182" s="226" t="s">
        <v>140</v>
      </c>
      <c r="AU182" s="226" t="s">
        <v>79</v>
      </c>
      <c r="AY182" s="20" t="s">
        <v>138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77</v>
      </c>
      <c r="BK182" s="227">
        <f>ROUND(I182*H182,2)</f>
        <v>0</v>
      </c>
      <c r="BL182" s="20" t="s">
        <v>145</v>
      </c>
      <c r="BM182" s="226" t="s">
        <v>786</v>
      </c>
    </row>
    <row r="183" s="2" customFormat="1">
      <c r="A183" s="41"/>
      <c r="B183" s="42"/>
      <c r="C183" s="43"/>
      <c r="D183" s="228" t="s">
        <v>147</v>
      </c>
      <c r="E183" s="43"/>
      <c r="F183" s="229" t="s">
        <v>201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147</v>
      </c>
      <c r="AU183" s="20" t="s">
        <v>79</v>
      </c>
    </row>
    <row r="184" s="13" customFormat="1">
      <c r="A184" s="13"/>
      <c r="B184" s="233"/>
      <c r="C184" s="234"/>
      <c r="D184" s="235" t="s">
        <v>149</v>
      </c>
      <c r="E184" s="236" t="s">
        <v>19</v>
      </c>
      <c r="F184" s="237" t="s">
        <v>188</v>
      </c>
      <c r="G184" s="234"/>
      <c r="H184" s="236" t="s">
        <v>19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149</v>
      </c>
      <c r="AU184" s="243" t="s">
        <v>79</v>
      </c>
      <c r="AV184" s="13" t="s">
        <v>77</v>
      </c>
      <c r="AW184" s="13" t="s">
        <v>32</v>
      </c>
      <c r="AX184" s="13" t="s">
        <v>70</v>
      </c>
      <c r="AY184" s="243" t="s">
        <v>138</v>
      </c>
    </row>
    <row r="185" s="14" customFormat="1">
      <c r="A185" s="14"/>
      <c r="B185" s="244"/>
      <c r="C185" s="245"/>
      <c r="D185" s="235" t="s">
        <v>149</v>
      </c>
      <c r="E185" s="246" t="s">
        <v>19</v>
      </c>
      <c r="F185" s="247" t="s">
        <v>780</v>
      </c>
      <c r="G185" s="245"/>
      <c r="H185" s="248">
        <v>13.006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149</v>
      </c>
      <c r="AU185" s="254" t="s">
        <v>79</v>
      </c>
      <c r="AV185" s="14" t="s">
        <v>79</v>
      </c>
      <c r="AW185" s="14" t="s">
        <v>32</v>
      </c>
      <c r="AX185" s="14" t="s">
        <v>70</v>
      </c>
      <c r="AY185" s="254" t="s">
        <v>138</v>
      </c>
    </row>
    <row r="186" s="16" customFormat="1">
      <c r="A186" s="16"/>
      <c r="B186" s="266"/>
      <c r="C186" s="267"/>
      <c r="D186" s="235" t="s">
        <v>149</v>
      </c>
      <c r="E186" s="268" t="s">
        <v>19</v>
      </c>
      <c r="F186" s="269" t="s">
        <v>160</v>
      </c>
      <c r="G186" s="267"/>
      <c r="H186" s="270">
        <v>13.006</v>
      </c>
      <c r="I186" s="271"/>
      <c r="J186" s="267"/>
      <c r="K186" s="267"/>
      <c r="L186" s="272"/>
      <c r="M186" s="273"/>
      <c r="N186" s="274"/>
      <c r="O186" s="274"/>
      <c r="P186" s="274"/>
      <c r="Q186" s="274"/>
      <c r="R186" s="274"/>
      <c r="S186" s="274"/>
      <c r="T186" s="275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276" t="s">
        <v>149</v>
      </c>
      <c r="AU186" s="276" t="s">
        <v>79</v>
      </c>
      <c r="AV186" s="16" t="s">
        <v>161</v>
      </c>
      <c r="AW186" s="16" t="s">
        <v>32</v>
      </c>
      <c r="AX186" s="16" t="s">
        <v>70</v>
      </c>
      <c r="AY186" s="276" t="s">
        <v>138</v>
      </c>
    </row>
    <row r="187" s="14" customFormat="1">
      <c r="A187" s="14"/>
      <c r="B187" s="244"/>
      <c r="C187" s="245"/>
      <c r="D187" s="235" t="s">
        <v>149</v>
      </c>
      <c r="E187" s="246" t="s">
        <v>19</v>
      </c>
      <c r="F187" s="247" t="s">
        <v>781</v>
      </c>
      <c r="G187" s="245"/>
      <c r="H187" s="248">
        <v>1.784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149</v>
      </c>
      <c r="AU187" s="254" t="s">
        <v>79</v>
      </c>
      <c r="AV187" s="14" t="s">
        <v>79</v>
      </c>
      <c r="AW187" s="14" t="s">
        <v>32</v>
      </c>
      <c r="AX187" s="14" t="s">
        <v>70</v>
      </c>
      <c r="AY187" s="254" t="s">
        <v>138</v>
      </c>
    </row>
    <row r="188" s="16" customFormat="1">
      <c r="A188" s="16"/>
      <c r="B188" s="266"/>
      <c r="C188" s="267"/>
      <c r="D188" s="235" t="s">
        <v>149</v>
      </c>
      <c r="E188" s="268" t="s">
        <v>19</v>
      </c>
      <c r="F188" s="269" t="s">
        <v>160</v>
      </c>
      <c r="G188" s="267"/>
      <c r="H188" s="270">
        <v>1.784</v>
      </c>
      <c r="I188" s="271"/>
      <c r="J188" s="267"/>
      <c r="K188" s="267"/>
      <c r="L188" s="272"/>
      <c r="M188" s="273"/>
      <c r="N188" s="274"/>
      <c r="O188" s="274"/>
      <c r="P188" s="274"/>
      <c r="Q188" s="274"/>
      <c r="R188" s="274"/>
      <c r="S188" s="274"/>
      <c r="T188" s="275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76" t="s">
        <v>149</v>
      </c>
      <c r="AU188" s="276" t="s">
        <v>79</v>
      </c>
      <c r="AV188" s="16" t="s">
        <v>161</v>
      </c>
      <c r="AW188" s="16" t="s">
        <v>32</v>
      </c>
      <c r="AX188" s="16" t="s">
        <v>70</v>
      </c>
      <c r="AY188" s="276" t="s">
        <v>138</v>
      </c>
    </row>
    <row r="189" s="14" customFormat="1">
      <c r="A189" s="14"/>
      <c r="B189" s="244"/>
      <c r="C189" s="245"/>
      <c r="D189" s="235" t="s">
        <v>149</v>
      </c>
      <c r="E189" s="246" t="s">
        <v>19</v>
      </c>
      <c r="F189" s="247" t="s">
        <v>782</v>
      </c>
      <c r="G189" s="245"/>
      <c r="H189" s="248">
        <v>7.2130000000000001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149</v>
      </c>
      <c r="AU189" s="254" t="s">
        <v>79</v>
      </c>
      <c r="AV189" s="14" t="s">
        <v>79</v>
      </c>
      <c r="AW189" s="14" t="s">
        <v>32</v>
      </c>
      <c r="AX189" s="14" t="s">
        <v>70</v>
      </c>
      <c r="AY189" s="254" t="s">
        <v>138</v>
      </c>
    </row>
    <row r="190" s="14" customFormat="1">
      <c r="A190" s="14"/>
      <c r="B190" s="244"/>
      <c r="C190" s="245"/>
      <c r="D190" s="235" t="s">
        <v>149</v>
      </c>
      <c r="E190" s="246" t="s">
        <v>19</v>
      </c>
      <c r="F190" s="247" t="s">
        <v>783</v>
      </c>
      <c r="G190" s="245"/>
      <c r="H190" s="248">
        <v>0.59099999999999997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149</v>
      </c>
      <c r="AU190" s="254" t="s">
        <v>79</v>
      </c>
      <c r="AV190" s="14" t="s">
        <v>79</v>
      </c>
      <c r="AW190" s="14" t="s">
        <v>32</v>
      </c>
      <c r="AX190" s="14" t="s">
        <v>70</v>
      </c>
      <c r="AY190" s="254" t="s">
        <v>138</v>
      </c>
    </row>
    <row r="191" s="16" customFormat="1">
      <c r="A191" s="16"/>
      <c r="B191" s="266"/>
      <c r="C191" s="267"/>
      <c r="D191" s="235" t="s">
        <v>149</v>
      </c>
      <c r="E191" s="268" t="s">
        <v>19</v>
      </c>
      <c r="F191" s="269" t="s">
        <v>160</v>
      </c>
      <c r="G191" s="267"/>
      <c r="H191" s="270">
        <v>7.8040000000000003</v>
      </c>
      <c r="I191" s="271"/>
      <c r="J191" s="267"/>
      <c r="K191" s="267"/>
      <c r="L191" s="272"/>
      <c r="M191" s="273"/>
      <c r="N191" s="274"/>
      <c r="O191" s="274"/>
      <c r="P191" s="274"/>
      <c r="Q191" s="274"/>
      <c r="R191" s="274"/>
      <c r="S191" s="274"/>
      <c r="T191" s="275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276" t="s">
        <v>149</v>
      </c>
      <c r="AU191" s="276" t="s">
        <v>79</v>
      </c>
      <c r="AV191" s="16" t="s">
        <v>161</v>
      </c>
      <c r="AW191" s="16" t="s">
        <v>32</v>
      </c>
      <c r="AX191" s="16" t="s">
        <v>70</v>
      </c>
      <c r="AY191" s="276" t="s">
        <v>138</v>
      </c>
    </row>
    <row r="192" s="14" customFormat="1">
      <c r="A192" s="14"/>
      <c r="B192" s="244"/>
      <c r="C192" s="245"/>
      <c r="D192" s="235" t="s">
        <v>149</v>
      </c>
      <c r="E192" s="246" t="s">
        <v>19</v>
      </c>
      <c r="F192" s="247" t="s">
        <v>784</v>
      </c>
      <c r="G192" s="245"/>
      <c r="H192" s="248">
        <v>37.715000000000003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149</v>
      </c>
      <c r="AU192" s="254" t="s">
        <v>79</v>
      </c>
      <c r="AV192" s="14" t="s">
        <v>79</v>
      </c>
      <c r="AW192" s="14" t="s">
        <v>32</v>
      </c>
      <c r="AX192" s="14" t="s">
        <v>70</v>
      </c>
      <c r="AY192" s="254" t="s">
        <v>138</v>
      </c>
    </row>
    <row r="193" s="16" customFormat="1">
      <c r="A193" s="16"/>
      <c r="B193" s="266"/>
      <c r="C193" s="267"/>
      <c r="D193" s="235" t="s">
        <v>149</v>
      </c>
      <c r="E193" s="268" t="s">
        <v>19</v>
      </c>
      <c r="F193" s="269" t="s">
        <v>160</v>
      </c>
      <c r="G193" s="267"/>
      <c r="H193" s="270">
        <v>37.715000000000003</v>
      </c>
      <c r="I193" s="271"/>
      <c r="J193" s="267"/>
      <c r="K193" s="267"/>
      <c r="L193" s="272"/>
      <c r="M193" s="273"/>
      <c r="N193" s="274"/>
      <c r="O193" s="274"/>
      <c r="P193" s="274"/>
      <c r="Q193" s="274"/>
      <c r="R193" s="274"/>
      <c r="S193" s="274"/>
      <c r="T193" s="275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76" t="s">
        <v>149</v>
      </c>
      <c r="AU193" s="276" t="s">
        <v>79</v>
      </c>
      <c r="AV193" s="16" t="s">
        <v>161</v>
      </c>
      <c r="AW193" s="16" t="s">
        <v>32</v>
      </c>
      <c r="AX193" s="16" t="s">
        <v>70</v>
      </c>
      <c r="AY193" s="276" t="s">
        <v>138</v>
      </c>
    </row>
    <row r="194" s="15" customFormat="1">
      <c r="A194" s="15"/>
      <c r="B194" s="255"/>
      <c r="C194" s="256"/>
      <c r="D194" s="235" t="s">
        <v>149</v>
      </c>
      <c r="E194" s="257" t="s">
        <v>19</v>
      </c>
      <c r="F194" s="258" t="s">
        <v>152</v>
      </c>
      <c r="G194" s="256"/>
      <c r="H194" s="259">
        <v>60.309000000000005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5" t="s">
        <v>149</v>
      </c>
      <c r="AU194" s="265" t="s">
        <v>79</v>
      </c>
      <c r="AV194" s="15" t="s">
        <v>145</v>
      </c>
      <c r="AW194" s="15" t="s">
        <v>32</v>
      </c>
      <c r="AX194" s="15" t="s">
        <v>77</v>
      </c>
      <c r="AY194" s="265" t="s">
        <v>138</v>
      </c>
    </row>
    <row r="195" s="2" customFormat="1" ht="24.15" customHeight="1">
      <c r="A195" s="41"/>
      <c r="B195" s="42"/>
      <c r="C195" s="215" t="s">
        <v>8</v>
      </c>
      <c r="D195" s="215" t="s">
        <v>140</v>
      </c>
      <c r="E195" s="216" t="s">
        <v>203</v>
      </c>
      <c r="F195" s="217" t="s">
        <v>204</v>
      </c>
      <c r="G195" s="218" t="s">
        <v>205</v>
      </c>
      <c r="H195" s="219">
        <v>2575.8780000000002</v>
      </c>
      <c r="I195" s="220"/>
      <c r="J195" s="221">
        <f>ROUND(I195*H195,2)</f>
        <v>0</v>
      </c>
      <c r="K195" s="217" t="s">
        <v>144</v>
      </c>
      <c r="L195" s="47"/>
      <c r="M195" s="222" t="s">
        <v>19</v>
      </c>
      <c r="N195" s="223" t="s">
        <v>41</v>
      </c>
      <c r="O195" s="87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145</v>
      </c>
      <c r="AT195" s="226" t="s">
        <v>140</v>
      </c>
      <c r="AU195" s="226" t="s">
        <v>79</v>
      </c>
      <c r="AY195" s="20" t="s">
        <v>138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77</v>
      </c>
      <c r="BK195" s="227">
        <f>ROUND(I195*H195,2)</f>
        <v>0</v>
      </c>
      <c r="BL195" s="20" t="s">
        <v>145</v>
      </c>
      <c r="BM195" s="226" t="s">
        <v>787</v>
      </c>
    </row>
    <row r="196" s="2" customFormat="1">
      <c r="A196" s="41"/>
      <c r="B196" s="42"/>
      <c r="C196" s="43"/>
      <c r="D196" s="228" t="s">
        <v>147</v>
      </c>
      <c r="E196" s="43"/>
      <c r="F196" s="229" t="s">
        <v>207</v>
      </c>
      <c r="G196" s="43"/>
      <c r="H196" s="43"/>
      <c r="I196" s="230"/>
      <c r="J196" s="43"/>
      <c r="K196" s="43"/>
      <c r="L196" s="47"/>
      <c r="M196" s="231"/>
      <c r="N196" s="232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147</v>
      </c>
      <c r="AU196" s="20" t="s">
        <v>79</v>
      </c>
    </row>
    <row r="197" s="13" customFormat="1">
      <c r="A197" s="13"/>
      <c r="B197" s="233"/>
      <c r="C197" s="234"/>
      <c r="D197" s="235" t="s">
        <v>149</v>
      </c>
      <c r="E197" s="236" t="s">
        <v>19</v>
      </c>
      <c r="F197" s="237" t="s">
        <v>196</v>
      </c>
      <c r="G197" s="234"/>
      <c r="H197" s="236" t="s">
        <v>19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149</v>
      </c>
      <c r="AU197" s="243" t="s">
        <v>79</v>
      </c>
      <c r="AV197" s="13" t="s">
        <v>77</v>
      </c>
      <c r="AW197" s="13" t="s">
        <v>32</v>
      </c>
      <c r="AX197" s="13" t="s">
        <v>70</v>
      </c>
      <c r="AY197" s="243" t="s">
        <v>138</v>
      </c>
    </row>
    <row r="198" s="14" customFormat="1">
      <c r="A198" s="14"/>
      <c r="B198" s="244"/>
      <c r="C198" s="245"/>
      <c r="D198" s="235" t="s">
        <v>149</v>
      </c>
      <c r="E198" s="246" t="s">
        <v>19</v>
      </c>
      <c r="F198" s="247" t="s">
        <v>755</v>
      </c>
      <c r="G198" s="245"/>
      <c r="H198" s="248">
        <v>57.283000000000001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149</v>
      </c>
      <c r="AU198" s="254" t="s">
        <v>79</v>
      </c>
      <c r="AV198" s="14" t="s">
        <v>79</v>
      </c>
      <c r="AW198" s="14" t="s">
        <v>32</v>
      </c>
      <c r="AX198" s="14" t="s">
        <v>70</v>
      </c>
      <c r="AY198" s="254" t="s">
        <v>138</v>
      </c>
    </row>
    <row r="199" s="14" customFormat="1">
      <c r="A199" s="14"/>
      <c r="B199" s="244"/>
      <c r="C199" s="245"/>
      <c r="D199" s="235" t="s">
        <v>149</v>
      </c>
      <c r="E199" s="246" t="s">
        <v>19</v>
      </c>
      <c r="F199" s="247" t="s">
        <v>756</v>
      </c>
      <c r="G199" s="245"/>
      <c r="H199" s="248">
        <v>-10.252000000000001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149</v>
      </c>
      <c r="AU199" s="254" t="s">
        <v>79</v>
      </c>
      <c r="AV199" s="14" t="s">
        <v>79</v>
      </c>
      <c r="AW199" s="14" t="s">
        <v>32</v>
      </c>
      <c r="AX199" s="14" t="s">
        <v>70</v>
      </c>
      <c r="AY199" s="254" t="s">
        <v>138</v>
      </c>
    </row>
    <row r="200" s="16" customFormat="1">
      <c r="A200" s="16"/>
      <c r="B200" s="266"/>
      <c r="C200" s="267"/>
      <c r="D200" s="235" t="s">
        <v>149</v>
      </c>
      <c r="E200" s="268" t="s">
        <v>19</v>
      </c>
      <c r="F200" s="269" t="s">
        <v>160</v>
      </c>
      <c r="G200" s="267"/>
      <c r="H200" s="270">
        <v>47.030999999999999</v>
      </c>
      <c r="I200" s="271"/>
      <c r="J200" s="267"/>
      <c r="K200" s="267"/>
      <c r="L200" s="272"/>
      <c r="M200" s="273"/>
      <c r="N200" s="274"/>
      <c r="O200" s="274"/>
      <c r="P200" s="274"/>
      <c r="Q200" s="274"/>
      <c r="R200" s="274"/>
      <c r="S200" s="274"/>
      <c r="T200" s="275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T200" s="276" t="s">
        <v>149</v>
      </c>
      <c r="AU200" s="276" t="s">
        <v>79</v>
      </c>
      <c r="AV200" s="16" t="s">
        <v>161</v>
      </c>
      <c r="AW200" s="16" t="s">
        <v>32</v>
      </c>
      <c r="AX200" s="16" t="s">
        <v>70</v>
      </c>
      <c r="AY200" s="276" t="s">
        <v>138</v>
      </c>
    </row>
    <row r="201" s="14" customFormat="1">
      <c r="A201" s="14"/>
      <c r="B201" s="244"/>
      <c r="C201" s="245"/>
      <c r="D201" s="235" t="s">
        <v>149</v>
      </c>
      <c r="E201" s="246" t="s">
        <v>19</v>
      </c>
      <c r="F201" s="247" t="s">
        <v>757</v>
      </c>
      <c r="G201" s="245"/>
      <c r="H201" s="248">
        <v>199.40799999999999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149</v>
      </c>
      <c r="AU201" s="254" t="s">
        <v>79</v>
      </c>
      <c r="AV201" s="14" t="s">
        <v>79</v>
      </c>
      <c r="AW201" s="14" t="s">
        <v>32</v>
      </c>
      <c r="AX201" s="14" t="s">
        <v>70</v>
      </c>
      <c r="AY201" s="254" t="s">
        <v>138</v>
      </c>
    </row>
    <row r="202" s="14" customFormat="1">
      <c r="A202" s="14"/>
      <c r="B202" s="244"/>
      <c r="C202" s="245"/>
      <c r="D202" s="235" t="s">
        <v>149</v>
      </c>
      <c r="E202" s="246" t="s">
        <v>19</v>
      </c>
      <c r="F202" s="247" t="s">
        <v>758</v>
      </c>
      <c r="G202" s="245"/>
      <c r="H202" s="248">
        <v>-27.552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149</v>
      </c>
      <c r="AU202" s="254" t="s">
        <v>79</v>
      </c>
      <c r="AV202" s="14" t="s">
        <v>79</v>
      </c>
      <c r="AW202" s="14" t="s">
        <v>32</v>
      </c>
      <c r="AX202" s="14" t="s">
        <v>70</v>
      </c>
      <c r="AY202" s="254" t="s">
        <v>138</v>
      </c>
    </row>
    <row r="203" s="14" customFormat="1">
      <c r="A203" s="14"/>
      <c r="B203" s="244"/>
      <c r="C203" s="245"/>
      <c r="D203" s="235" t="s">
        <v>149</v>
      </c>
      <c r="E203" s="246" t="s">
        <v>19</v>
      </c>
      <c r="F203" s="247" t="s">
        <v>759</v>
      </c>
      <c r="G203" s="245"/>
      <c r="H203" s="248">
        <v>18.893999999999998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149</v>
      </c>
      <c r="AU203" s="254" t="s">
        <v>79</v>
      </c>
      <c r="AV203" s="14" t="s">
        <v>79</v>
      </c>
      <c r="AW203" s="14" t="s">
        <v>32</v>
      </c>
      <c r="AX203" s="14" t="s">
        <v>70</v>
      </c>
      <c r="AY203" s="254" t="s">
        <v>138</v>
      </c>
    </row>
    <row r="204" s="14" customFormat="1">
      <c r="A204" s="14"/>
      <c r="B204" s="244"/>
      <c r="C204" s="245"/>
      <c r="D204" s="235" t="s">
        <v>149</v>
      </c>
      <c r="E204" s="246" t="s">
        <v>19</v>
      </c>
      <c r="F204" s="247" t="s">
        <v>760</v>
      </c>
      <c r="G204" s="245"/>
      <c r="H204" s="248">
        <v>-2.2559999999999998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149</v>
      </c>
      <c r="AU204" s="254" t="s">
        <v>79</v>
      </c>
      <c r="AV204" s="14" t="s">
        <v>79</v>
      </c>
      <c r="AW204" s="14" t="s">
        <v>32</v>
      </c>
      <c r="AX204" s="14" t="s">
        <v>70</v>
      </c>
      <c r="AY204" s="254" t="s">
        <v>138</v>
      </c>
    </row>
    <row r="205" s="16" customFormat="1">
      <c r="A205" s="16"/>
      <c r="B205" s="266"/>
      <c r="C205" s="267"/>
      <c r="D205" s="235" t="s">
        <v>149</v>
      </c>
      <c r="E205" s="268" t="s">
        <v>19</v>
      </c>
      <c r="F205" s="269" t="s">
        <v>160</v>
      </c>
      <c r="G205" s="267"/>
      <c r="H205" s="270">
        <v>188.494</v>
      </c>
      <c r="I205" s="271"/>
      <c r="J205" s="267"/>
      <c r="K205" s="267"/>
      <c r="L205" s="272"/>
      <c r="M205" s="273"/>
      <c r="N205" s="274"/>
      <c r="O205" s="274"/>
      <c r="P205" s="274"/>
      <c r="Q205" s="274"/>
      <c r="R205" s="274"/>
      <c r="S205" s="274"/>
      <c r="T205" s="275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76" t="s">
        <v>149</v>
      </c>
      <c r="AU205" s="276" t="s">
        <v>79</v>
      </c>
      <c r="AV205" s="16" t="s">
        <v>161</v>
      </c>
      <c r="AW205" s="16" t="s">
        <v>32</v>
      </c>
      <c r="AX205" s="16" t="s">
        <v>70</v>
      </c>
      <c r="AY205" s="276" t="s">
        <v>138</v>
      </c>
    </row>
    <row r="206" s="14" customFormat="1">
      <c r="A206" s="14"/>
      <c r="B206" s="244"/>
      <c r="C206" s="245"/>
      <c r="D206" s="235" t="s">
        <v>149</v>
      </c>
      <c r="E206" s="246" t="s">
        <v>19</v>
      </c>
      <c r="F206" s="247" t="s">
        <v>761</v>
      </c>
      <c r="G206" s="245"/>
      <c r="H206" s="248">
        <v>1142.876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149</v>
      </c>
      <c r="AU206" s="254" t="s">
        <v>79</v>
      </c>
      <c r="AV206" s="14" t="s">
        <v>79</v>
      </c>
      <c r="AW206" s="14" t="s">
        <v>32</v>
      </c>
      <c r="AX206" s="14" t="s">
        <v>70</v>
      </c>
      <c r="AY206" s="254" t="s">
        <v>138</v>
      </c>
    </row>
    <row r="207" s="14" customFormat="1">
      <c r="A207" s="14"/>
      <c r="B207" s="244"/>
      <c r="C207" s="245"/>
      <c r="D207" s="235" t="s">
        <v>149</v>
      </c>
      <c r="E207" s="246" t="s">
        <v>19</v>
      </c>
      <c r="F207" s="247" t="s">
        <v>762</v>
      </c>
      <c r="G207" s="245"/>
      <c r="H207" s="248">
        <v>-72.239999999999995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149</v>
      </c>
      <c r="AU207" s="254" t="s">
        <v>79</v>
      </c>
      <c r="AV207" s="14" t="s">
        <v>79</v>
      </c>
      <c r="AW207" s="14" t="s">
        <v>32</v>
      </c>
      <c r="AX207" s="14" t="s">
        <v>70</v>
      </c>
      <c r="AY207" s="254" t="s">
        <v>138</v>
      </c>
    </row>
    <row r="208" s="14" customFormat="1">
      <c r="A208" s="14"/>
      <c r="B208" s="244"/>
      <c r="C208" s="245"/>
      <c r="D208" s="235" t="s">
        <v>149</v>
      </c>
      <c r="E208" s="246" t="s">
        <v>19</v>
      </c>
      <c r="F208" s="247" t="s">
        <v>763</v>
      </c>
      <c r="G208" s="245"/>
      <c r="H208" s="248">
        <v>-52.640000000000001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149</v>
      </c>
      <c r="AU208" s="254" t="s">
        <v>79</v>
      </c>
      <c r="AV208" s="14" t="s">
        <v>79</v>
      </c>
      <c r="AW208" s="14" t="s">
        <v>32</v>
      </c>
      <c r="AX208" s="14" t="s">
        <v>70</v>
      </c>
      <c r="AY208" s="254" t="s">
        <v>138</v>
      </c>
    </row>
    <row r="209" s="14" customFormat="1">
      <c r="A209" s="14"/>
      <c r="B209" s="244"/>
      <c r="C209" s="245"/>
      <c r="D209" s="235" t="s">
        <v>149</v>
      </c>
      <c r="E209" s="246" t="s">
        <v>19</v>
      </c>
      <c r="F209" s="247" t="s">
        <v>764</v>
      </c>
      <c r="G209" s="245"/>
      <c r="H209" s="248">
        <v>-4.8300000000000001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149</v>
      </c>
      <c r="AU209" s="254" t="s">
        <v>79</v>
      </c>
      <c r="AV209" s="14" t="s">
        <v>79</v>
      </c>
      <c r="AW209" s="14" t="s">
        <v>32</v>
      </c>
      <c r="AX209" s="14" t="s">
        <v>70</v>
      </c>
      <c r="AY209" s="254" t="s">
        <v>138</v>
      </c>
    </row>
    <row r="210" s="14" customFormat="1">
      <c r="A210" s="14"/>
      <c r="B210" s="244"/>
      <c r="C210" s="245"/>
      <c r="D210" s="235" t="s">
        <v>149</v>
      </c>
      <c r="E210" s="246" t="s">
        <v>19</v>
      </c>
      <c r="F210" s="247" t="s">
        <v>765</v>
      </c>
      <c r="G210" s="245"/>
      <c r="H210" s="248">
        <v>-2.3519999999999999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149</v>
      </c>
      <c r="AU210" s="254" t="s">
        <v>79</v>
      </c>
      <c r="AV210" s="14" t="s">
        <v>79</v>
      </c>
      <c r="AW210" s="14" t="s">
        <v>32</v>
      </c>
      <c r="AX210" s="14" t="s">
        <v>70</v>
      </c>
      <c r="AY210" s="254" t="s">
        <v>138</v>
      </c>
    </row>
    <row r="211" s="16" customFormat="1">
      <c r="A211" s="16"/>
      <c r="B211" s="266"/>
      <c r="C211" s="267"/>
      <c r="D211" s="235" t="s">
        <v>149</v>
      </c>
      <c r="E211" s="268" t="s">
        <v>19</v>
      </c>
      <c r="F211" s="269" t="s">
        <v>160</v>
      </c>
      <c r="G211" s="267"/>
      <c r="H211" s="270">
        <v>1010.814</v>
      </c>
      <c r="I211" s="271"/>
      <c r="J211" s="267"/>
      <c r="K211" s="267"/>
      <c r="L211" s="272"/>
      <c r="M211" s="273"/>
      <c r="N211" s="274"/>
      <c r="O211" s="274"/>
      <c r="P211" s="274"/>
      <c r="Q211" s="274"/>
      <c r="R211" s="274"/>
      <c r="S211" s="274"/>
      <c r="T211" s="275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76" t="s">
        <v>149</v>
      </c>
      <c r="AU211" s="276" t="s">
        <v>79</v>
      </c>
      <c r="AV211" s="16" t="s">
        <v>161</v>
      </c>
      <c r="AW211" s="16" t="s">
        <v>32</v>
      </c>
      <c r="AX211" s="16" t="s">
        <v>70</v>
      </c>
      <c r="AY211" s="276" t="s">
        <v>138</v>
      </c>
    </row>
    <row r="212" s="14" customFormat="1">
      <c r="A212" s="14"/>
      <c r="B212" s="244"/>
      <c r="C212" s="245"/>
      <c r="D212" s="235" t="s">
        <v>149</v>
      </c>
      <c r="E212" s="246" t="s">
        <v>19</v>
      </c>
      <c r="F212" s="247" t="s">
        <v>766</v>
      </c>
      <c r="G212" s="245"/>
      <c r="H212" s="248">
        <v>48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149</v>
      </c>
      <c r="AU212" s="254" t="s">
        <v>79</v>
      </c>
      <c r="AV212" s="14" t="s">
        <v>79</v>
      </c>
      <c r="AW212" s="14" t="s">
        <v>32</v>
      </c>
      <c r="AX212" s="14" t="s">
        <v>70</v>
      </c>
      <c r="AY212" s="254" t="s">
        <v>138</v>
      </c>
    </row>
    <row r="213" s="14" customFormat="1">
      <c r="A213" s="14"/>
      <c r="B213" s="244"/>
      <c r="C213" s="245"/>
      <c r="D213" s="235" t="s">
        <v>149</v>
      </c>
      <c r="E213" s="246" t="s">
        <v>19</v>
      </c>
      <c r="F213" s="247" t="s">
        <v>767</v>
      </c>
      <c r="G213" s="245"/>
      <c r="H213" s="248">
        <v>-6.4000000000000004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149</v>
      </c>
      <c r="AU213" s="254" t="s">
        <v>79</v>
      </c>
      <c r="AV213" s="14" t="s">
        <v>79</v>
      </c>
      <c r="AW213" s="14" t="s">
        <v>32</v>
      </c>
      <c r="AX213" s="14" t="s">
        <v>70</v>
      </c>
      <c r="AY213" s="254" t="s">
        <v>138</v>
      </c>
    </row>
    <row r="214" s="16" customFormat="1">
      <c r="A214" s="16"/>
      <c r="B214" s="266"/>
      <c r="C214" s="267"/>
      <c r="D214" s="235" t="s">
        <v>149</v>
      </c>
      <c r="E214" s="268" t="s">
        <v>19</v>
      </c>
      <c r="F214" s="269" t="s">
        <v>160</v>
      </c>
      <c r="G214" s="267"/>
      <c r="H214" s="270">
        <v>41.600000000000001</v>
      </c>
      <c r="I214" s="271"/>
      <c r="J214" s="267"/>
      <c r="K214" s="267"/>
      <c r="L214" s="272"/>
      <c r="M214" s="273"/>
      <c r="N214" s="274"/>
      <c r="O214" s="274"/>
      <c r="P214" s="274"/>
      <c r="Q214" s="274"/>
      <c r="R214" s="274"/>
      <c r="S214" s="274"/>
      <c r="T214" s="275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76" t="s">
        <v>149</v>
      </c>
      <c r="AU214" s="276" t="s">
        <v>79</v>
      </c>
      <c r="AV214" s="16" t="s">
        <v>161</v>
      </c>
      <c r="AW214" s="16" t="s">
        <v>32</v>
      </c>
      <c r="AX214" s="16" t="s">
        <v>70</v>
      </c>
      <c r="AY214" s="276" t="s">
        <v>138</v>
      </c>
    </row>
    <row r="215" s="15" customFormat="1">
      <c r="A215" s="15"/>
      <c r="B215" s="255"/>
      <c r="C215" s="256"/>
      <c r="D215" s="235" t="s">
        <v>149</v>
      </c>
      <c r="E215" s="257" t="s">
        <v>19</v>
      </c>
      <c r="F215" s="258" t="s">
        <v>152</v>
      </c>
      <c r="G215" s="256"/>
      <c r="H215" s="259">
        <v>1287.9389999999999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5" t="s">
        <v>149</v>
      </c>
      <c r="AU215" s="265" t="s">
        <v>79</v>
      </c>
      <c r="AV215" s="15" t="s">
        <v>145</v>
      </c>
      <c r="AW215" s="15" t="s">
        <v>32</v>
      </c>
      <c r="AX215" s="15" t="s">
        <v>77</v>
      </c>
      <c r="AY215" s="265" t="s">
        <v>138</v>
      </c>
    </row>
    <row r="216" s="14" customFormat="1">
      <c r="A216" s="14"/>
      <c r="B216" s="244"/>
      <c r="C216" s="245"/>
      <c r="D216" s="235" t="s">
        <v>149</v>
      </c>
      <c r="E216" s="245"/>
      <c r="F216" s="247" t="s">
        <v>788</v>
      </c>
      <c r="G216" s="245"/>
      <c r="H216" s="248">
        <v>2575.8780000000002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149</v>
      </c>
      <c r="AU216" s="254" t="s">
        <v>79</v>
      </c>
      <c r="AV216" s="14" t="s">
        <v>79</v>
      </c>
      <c r="AW216" s="14" t="s">
        <v>4</v>
      </c>
      <c r="AX216" s="14" t="s">
        <v>77</v>
      </c>
      <c r="AY216" s="254" t="s">
        <v>138</v>
      </c>
    </row>
    <row r="217" s="2" customFormat="1" ht="24.15" customHeight="1">
      <c r="A217" s="41"/>
      <c r="B217" s="42"/>
      <c r="C217" s="215" t="s">
        <v>230</v>
      </c>
      <c r="D217" s="215" t="s">
        <v>140</v>
      </c>
      <c r="E217" s="216" t="s">
        <v>210</v>
      </c>
      <c r="F217" s="217" t="s">
        <v>211</v>
      </c>
      <c r="G217" s="218" t="s">
        <v>155</v>
      </c>
      <c r="H217" s="219">
        <v>885.53099999999995</v>
      </c>
      <c r="I217" s="220"/>
      <c r="J217" s="221">
        <f>ROUND(I217*H217,2)</f>
        <v>0</v>
      </c>
      <c r="K217" s="217" t="s">
        <v>144</v>
      </c>
      <c r="L217" s="47"/>
      <c r="M217" s="222" t="s">
        <v>19</v>
      </c>
      <c r="N217" s="223" t="s">
        <v>41</v>
      </c>
      <c r="O217" s="87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6" t="s">
        <v>145</v>
      </c>
      <c r="AT217" s="226" t="s">
        <v>140</v>
      </c>
      <c r="AU217" s="226" t="s">
        <v>79</v>
      </c>
      <c r="AY217" s="20" t="s">
        <v>138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20" t="s">
        <v>77</v>
      </c>
      <c r="BK217" s="227">
        <f>ROUND(I217*H217,2)</f>
        <v>0</v>
      </c>
      <c r="BL217" s="20" t="s">
        <v>145</v>
      </c>
      <c r="BM217" s="226" t="s">
        <v>789</v>
      </c>
    </row>
    <row r="218" s="2" customFormat="1">
      <c r="A218" s="41"/>
      <c r="B218" s="42"/>
      <c r="C218" s="43"/>
      <c r="D218" s="228" t="s">
        <v>147</v>
      </c>
      <c r="E218" s="43"/>
      <c r="F218" s="229" t="s">
        <v>213</v>
      </c>
      <c r="G218" s="43"/>
      <c r="H218" s="43"/>
      <c r="I218" s="230"/>
      <c r="J218" s="43"/>
      <c r="K218" s="43"/>
      <c r="L218" s="47"/>
      <c r="M218" s="231"/>
      <c r="N218" s="232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147</v>
      </c>
      <c r="AU218" s="20" t="s">
        <v>79</v>
      </c>
    </row>
    <row r="219" s="13" customFormat="1">
      <c r="A219" s="13"/>
      <c r="B219" s="233"/>
      <c r="C219" s="234"/>
      <c r="D219" s="235" t="s">
        <v>149</v>
      </c>
      <c r="E219" s="236" t="s">
        <v>19</v>
      </c>
      <c r="F219" s="237" t="s">
        <v>214</v>
      </c>
      <c r="G219" s="234"/>
      <c r="H219" s="236" t="s">
        <v>19</v>
      </c>
      <c r="I219" s="238"/>
      <c r="J219" s="234"/>
      <c r="K219" s="234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149</v>
      </c>
      <c r="AU219" s="243" t="s">
        <v>79</v>
      </c>
      <c r="AV219" s="13" t="s">
        <v>77</v>
      </c>
      <c r="AW219" s="13" t="s">
        <v>32</v>
      </c>
      <c r="AX219" s="13" t="s">
        <v>70</v>
      </c>
      <c r="AY219" s="243" t="s">
        <v>138</v>
      </c>
    </row>
    <row r="220" s="14" customFormat="1">
      <c r="A220" s="14"/>
      <c r="B220" s="244"/>
      <c r="C220" s="245"/>
      <c r="D220" s="235" t="s">
        <v>149</v>
      </c>
      <c r="E220" s="246" t="s">
        <v>19</v>
      </c>
      <c r="F220" s="247" t="s">
        <v>755</v>
      </c>
      <c r="G220" s="245"/>
      <c r="H220" s="248">
        <v>57.283000000000001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149</v>
      </c>
      <c r="AU220" s="254" t="s">
        <v>79</v>
      </c>
      <c r="AV220" s="14" t="s">
        <v>79</v>
      </c>
      <c r="AW220" s="14" t="s">
        <v>32</v>
      </c>
      <c r="AX220" s="14" t="s">
        <v>70</v>
      </c>
      <c r="AY220" s="254" t="s">
        <v>138</v>
      </c>
    </row>
    <row r="221" s="14" customFormat="1">
      <c r="A221" s="14"/>
      <c r="B221" s="244"/>
      <c r="C221" s="245"/>
      <c r="D221" s="235" t="s">
        <v>149</v>
      </c>
      <c r="E221" s="246" t="s">
        <v>19</v>
      </c>
      <c r="F221" s="247" t="s">
        <v>756</v>
      </c>
      <c r="G221" s="245"/>
      <c r="H221" s="248">
        <v>-10.252000000000001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149</v>
      </c>
      <c r="AU221" s="254" t="s">
        <v>79</v>
      </c>
      <c r="AV221" s="14" t="s">
        <v>79</v>
      </c>
      <c r="AW221" s="14" t="s">
        <v>32</v>
      </c>
      <c r="AX221" s="14" t="s">
        <v>70</v>
      </c>
      <c r="AY221" s="254" t="s">
        <v>138</v>
      </c>
    </row>
    <row r="222" s="16" customFormat="1">
      <c r="A222" s="16"/>
      <c r="B222" s="266"/>
      <c r="C222" s="267"/>
      <c r="D222" s="235" t="s">
        <v>149</v>
      </c>
      <c r="E222" s="268" t="s">
        <v>19</v>
      </c>
      <c r="F222" s="269" t="s">
        <v>160</v>
      </c>
      <c r="G222" s="267"/>
      <c r="H222" s="270">
        <v>47.030999999999999</v>
      </c>
      <c r="I222" s="271"/>
      <c r="J222" s="267"/>
      <c r="K222" s="267"/>
      <c r="L222" s="272"/>
      <c r="M222" s="273"/>
      <c r="N222" s="274"/>
      <c r="O222" s="274"/>
      <c r="P222" s="274"/>
      <c r="Q222" s="274"/>
      <c r="R222" s="274"/>
      <c r="S222" s="274"/>
      <c r="T222" s="275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T222" s="276" t="s">
        <v>149</v>
      </c>
      <c r="AU222" s="276" t="s">
        <v>79</v>
      </c>
      <c r="AV222" s="16" t="s">
        <v>161</v>
      </c>
      <c r="AW222" s="16" t="s">
        <v>32</v>
      </c>
      <c r="AX222" s="16" t="s">
        <v>70</v>
      </c>
      <c r="AY222" s="276" t="s">
        <v>138</v>
      </c>
    </row>
    <row r="223" s="14" customFormat="1">
      <c r="A223" s="14"/>
      <c r="B223" s="244"/>
      <c r="C223" s="245"/>
      <c r="D223" s="235" t="s">
        <v>149</v>
      </c>
      <c r="E223" s="246" t="s">
        <v>19</v>
      </c>
      <c r="F223" s="247" t="s">
        <v>757</v>
      </c>
      <c r="G223" s="245"/>
      <c r="H223" s="248">
        <v>199.40799999999999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149</v>
      </c>
      <c r="AU223" s="254" t="s">
        <v>79</v>
      </c>
      <c r="AV223" s="14" t="s">
        <v>79</v>
      </c>
      <c r="AW223" s="14" t="s">
        <v>32</v>
      </c>
      <c r="AX223" s="14" t="s">
        <v>70</v>
      </c>
      <c r="AY223" s="254" t="s">
        <v>138</v>
      </c>
    </row>
    <row r="224" s="14" customFormat="1">
      <c r="A224" s="14"/>
      <c r="B224" s="244"/>
      <c r="C224" s="245"/>
      <c r="D224" s="235" t="s">
        <v>149</v>
      </c>
      <c r="E224" s="246" t="s">
        <v>19</v>
      </c>
      <c r="F224" s="247" t="s">
        <v>758</v>
      </c>
      <c r="G224" s="245"/>
      <c r="H224" s="248">
        <v>-27.552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149</v>
      </c>
      <c r="AU224" s="254" t="s">
        <v>79</v>
      </c>
      <c r="AV224" s="14" t="s">
        <v>79</v>
      </c>
      <c r="AW224" s="14" t="s">
        <v>32</v>
      </c>
      <c r="AX224" s="14" t="s">
        <v>70</v>
      </c>
      <c r="AY224" s="254" t="s">
        <v>138</v>
      </c>
    </row>
    <row r="225" s="14" customFormat="1">
      <c r="A225" s="14"/>
      <c r="B225" s="244"/>
      <c r="C225" s="245"/>
      <c r="D225" s="235" t="s">
        <v>149</v>
      </c>
      <c r="E225" s="246" t="s">
        <v>19</v>
      </c>
      <c r="F225" s="247" t="s">
        <v>759</v>
      </c>
      <c r="G225" s="245"/>
      <c r="H225" s="248">
        <v>18.893999999999998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149</v>
      </c>
      <c r="AU225" s="254" t="s">
        <v>79</v>
      </c>
      <c r="AV225" s="14" t="s">
        <v>79</v>
      </c>
      <c r="AW225" s="14" t="s">
        <v>32</v>
      </c>
      <c r="AX225" s="14" t="s">
        <v>70</v>
      </c>
      <c r="AY225" s="254" t="s">
        <v>138</v>
      </c>
    </row>
    <row r="226" s="14" customFormat="1">
      <c r="A226" s="14"/>
      <c r="B226" s="244"/>
      <c r="C226" s="245"/>
      <c r="D226" s="235" t="s">
        <v>149</v>
      </c>
      <c r="E226" s="246" t="s">
        <v>19</v>
      </c>
      <c r="F226" s="247" t="s">
        <v>760</v>
      </c>
      <c r="G226" s="245"/>
      <c r="H226" s="248">
        <v>-2.2559999999999998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149</v>
      </c>
      <c r="AU226" s="254" t="s">
        <v>79</v>
      </c>
      <c r="AV226" s="14" t="s">
        <v>79</v>
      </c>
      <c r="AW226" s="14" t="s">
        <v>32</v>
      </c>
      <c r="AX226" s="14" t="s">
        <v>70</v>
      </c>
      <c r="AY226" s="254" t="s">
        <v>138</v>
      </c>
    </row>
    <row r="227" s="16" customFormat="1">
      <c r="A227" s="16"/>
      <c r="B227" s="266"/>
      <c r="C227" s="267"/>
      <c r="D227" s="235" t="s">
        <v>149</v>
      </c>
      <c r="E227" s="268" t="s">
        <v>19</v>
      </c>
      <c r="F227" s="269" t="s">
        <v>160</v>
      </c>
      <c r="G227" s="267"/>
      <c r="H227" s="270">
        <v>188.494</v>
      </c>
      <c r="I227" s="271"/>
      <c r="J227" s="267"/>
      <c r="K227" s="267"/>
      <c r="L227" s="272"/>
      <c r="M227" s="273"/>
      <c r="N227" s="274"/>
      <c r="O227" s="274"/>
      <c r="P227" s="274"/>
      <c r="Q227" s="274"/>
      <c r="R227" s="274"/>
      <c r="S227" s="274"/>
      <c r="T227" s="275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76" t="s">
        <v>149</v>
      </c>
      <c r="AU227" s="276" t="s">
        <v>79</v>
      </c>
      <c r="AV227" s="16" t="s">
        <v>161</v>
      </c>
      <c r="AW227" s="16" t="s">
        <v>32</v>
      </c>
      <c r="AX227" s="16" t="s">
        <v>70</v>
      </c>
      <c r="AY227" s="276" t="s">
        <v>138</v>
      </c>
    </row>
    <row r="228" s="14" customFormat="1">
      <c r="A228" s="14"/>
      <c r="B228" s="244"/>
      <c r="C228" s="245"/>
      <c r="D228" s="235" t="s">
        <v>149</v>
      </c>
      <c r="E228" s="246" t="s">
        <v>19</v>
      </c>
      <c r="F228" s="247" t="s">
        <v>761</v>
      </c>
      <c r="G228" s="245"/>
      <c r="H228" s="248">
        <v>1142.876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149</v>
      </c>
      <c r="AU228" s="254" t="s">
        <v>79</v>
      </c>
      <c r="AV228" s="14" t="s">
        <v>79</v>
      </c>
      <c r="AW228" s="14" t="s">
        <v>32</v>
      </c>
      <c r="AX228" s="14" t="s">
        <v>70</v>
      </c>
      <c r="AY228" s="254" t="s">
        <v>138</v>
      </c>
    </row>
    <row r="229" s="14" customFormat="1">
      <c r="A229" s="14"/>
      <c r="B229" s="244"/>
      <c r="C229" s="245"/>
      <c r="D229" s="235" t="s">
        <v>149</v>
      </c>
      <c r="E229" s="246" t="s">
        <v>19</v>
      </c>
      <c r="F229" s="247" t="s">
        <v>762</v>
      </c>
      <c r="G229" s="245"/>
      <c r="H229" s="248">
        <v>-72.239999999999995</v>
      </c>
      <c r="I229" s="249"/>
      <c r="J229" s="245"/>
      <c r="K229" s="245"/>
      <c r="L229" s="250"/>
      <c r="M229" s="251"/>
      <c r="N229" s="252"/>
      <c r="O229" s="252"/>
      <c r="P229" s="252"/>
      <c r="Q229" s="252"/>
      <c r="R229" s="252"/>
      <c r="S229" s="252"/>
      <c r="T229" s="25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4" t="s">
        <v>149</v>
      </c>
      <c r="AU229" s="254" t="s">
        <v>79</v>
      </c>
      <c r="AV229" s="14" t="s">
        <v>79</v>
      </c>
      <c r="AW229" s="14" t="s">
        <v>32</v>
      </c>
      <c r="AX229" s="14" t="s">
        <v>70</v>
      </c>
      <c r="AY229" s="254" t="s">
        <v>138</v>
      </c>
    </row>
    <row r="230" s="14" customFormat="1">
      <c r="A230" s="14"/>
      <c r="B230" s="244"/>
      <c r="C230" s="245"/>
      <c r="D230" s="235" t="s">
        <v>149</v>
      </c>
      <c r="E230" s="246" t="s">
        <v>19</v>
      </c>
      <c r="F230" s="247" t="s">
        <v>763</v>
      </c>
      <c r="G230" s="245"/>
      <c r="H230" s="248">
        <v>-52.640000000000001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149</v>
      </c>
      <c r="AU230" s="254" t="s">
        <v>79</v>
      </c>
      <c r="AV230" s="14" t="s">
        <v>79</v>
      </c>
      <c r="AW230" s="14" t="s">
        <v>32</v>
      </c>
      <c r="AX230" s="14" t="s">
        <v>70</v>
      </c>
      <c r="AY230" s="254" t="s">
        <v>138</v>
      </c>
    </row>
    <row r="231" s="14" customFormat="1">
      <c r="A231" s="14"/>
      <c r="B231" s="244"/>
      <c r="C231" s="245"/>
      <c r="D231" s="235" t="s">
        <v>149</v>
      </c>
      <c r="E231" s="246" t="s">
        <v>19</v>
      </c>
      <c r="F231" s="247" t="s">
        <v>764</v>
      </c>
      <c r="G231" s="245"/>
      <c r="H231" s="248">
        <v>-4.8300000000000001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149</v>
      </c>
      <c r="AU231" s="254" t="s">
        <v>79</v>
      </c>
      <c r="AV231" s="14" t="s">
        <v>79</v>
      </c>
      <c r="AW231" s="14" t="s">
        <v>32</v>
      </c>
      <c r="AX231" s="14" t="s">
        <v>70</v>
      </c>
      <c r="AY231" s="254" t="s">
        <v>138</v>
      </c>
    </row>
    <row r="232" s="14" customFormat="1">
      <c r="A232" s="14"/>
      <c r="B232" s="244"/>
      <c r="C232" s="245"/>
      <c r="D232" s="235" t="s">
        <v>149</v>
      </c>
      <c r="E232" s="246" t="s">
        <v>19</v>
      </c>
      <c r="F232" s="247" t="s">
        <v>765</v>
      </c>
      <c r="G232" s="245"/>
      <c r="H232" s="248">
        <v>-2.3519999999999999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149</v>
      </c>
      <c r="AU232" s="254" t="s">
        <v>79</v>
      </c>
      <c r="AV232" s="14" t="s">
        <v>79</v>
      </c>
      <c r="AW232" s="14" t="s">
        <v>32</v>
      </c>
      <c r="AX232" s="14" t="s">
        <v>70</v>
      </c>
      <c r="AY232" s="254" t="s">
        <v>138</v>
      </c>
    </row>
    <row r="233" s="16" customFormat="1">
      <c r="A233" s="16"/>
      <c r="B233" s="266"/>
      <c r="C233" s="267"/>
      <c r="D233" s="235" t="s">
        <v>149</v>
      </c>
      <c r="E233" s="268" t="s">
        <v>19</v>
      </c>
      <c r="F233" s="269" t="s">
        <v>160</v>
      </c>
      <c r="G233" s="267"/>
      <c r="H233" s="270">
        <v>1010.814</v>
      </c>
      <c r="I233" s="271"/>
      <c r="J233" s="267"/>
      <c r="K233" s="267"/>
      <c r="L233" s="272"/>
      <c r="M233" s="273"/>
      <c r="N233" s="274"/>
      <c r="O233" s="274"/>
      <c r="P233" s="274"/>
      <c r="Q233" s="274"/>
      <c r="R233" s="274"/>
      <c r="S233" s="274"/>
      <c r="T233" s="275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76" t="s">
        <v>149</v>
      </c>
      <c r="AU233" s="276" t="s">
        <v>79</v>
      </c>
      <c r="AV233" s="16" t="s">
        <v>161</v>
      </c>
      <c r="AW233" s="16" t="s">
        <v>32</v>
      </c>
      <c r="AX233" s="16" t="s">
        <v>70</v>
      </c>
      <c r="AY233" s="276" t="s">
        <v>138</v>
      </c>
    </row>
    <row r="234" s="14" customFormat="1">
      <c r="A234" s="14"/>
      <c r="B234" s="244"/>
      <c r="C234" s="245"/>
      <c r="D234" s="235" t="s">
        <v>149</v>
      </c>
      <c r="E234" s="246" t="s">
        <v>19</v>
      </c>
      <c r="F234" s="247" t="s">
        <v>766</v>
      </c>
      <c r="G234" s="245"/>
      <c r="H234" s="248">
        <v>48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149</v>
      </c>
      <c r="AU234" s="254" t="s">
        <v>79</v>
      </c>
      <c r="AV234" s="14" t="s">
        <v>79</v>
      </c>
      <c r="AW234" s="14" t="s">
        <v>32</v>
      </c>
      <c r="AX234" s="14" t="s">
        <v>70</v>
      </c>
      <c r="AY234" s="254" t="s">
        <v>138</v>
      </c>
    </row>
    <row r="235" s="14" customFormat="1">
      <c r="A235" s="14"/>
      <c r="B235" s="244"/>
      <c r="C235" s="245"/>
      <c r="D235" s="235" t="s">
        <v>149</v>
      </c>
      <c r="E235" s="246" t="s">
        <v>19</v>
      </c>
      <c r="F235" s="247" t="s">
        <v>767</v>
      </c>
      <c r="G235" s="245"/>
      <c r="H235" s="248">
        <v>-6.4000000000000004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149</v>
      </c>
      <c r="AU235" s="254" t="s">
        <v>79</v>
      </c>
      <c r="AV235" s="14" t="s">
        <v>79</v>
      </c>
      <c r="AW235" s="14" t="s">
        <v>32</v>
      </c>
      <c r="AX235" s="14" t="s">
        <v>70</v>
      </c>
      <c r="AY235" s="254" t="s">
        <v>138</v>
      </c>
    </row>
    <row r="236" s="16" customFormat="1">
      <c r="A236" s="16"/>
      <c r="B236" s="266"/>
      <c r="C236" s="267"/>
      <c r="D236" s="235" t="s">
        <v>149</v>
      </c>
      <c r="E236" s="268" t="s">
        <v>19</v>
      </c>
      <c r="F236" s="269" t="s">
        <v>160</v>
      </c>
      <c r="G236" s="267"/>
      <c r="H236" s="270">
        <v>41.600000000000001</v>
      </c>
      <c r="I236" s="271"/>
      <c r="J236" s="267"/>
      <c r="K236" s="267"/>
      <c r="L236" s="272"/>
      <c r="M236" s="273"/>
      <c r="N236" s="274"/>
      <c r="O236" s="274"/>
      <c r="P236" s="274"/>
      <c r="Q236" s="274"/>
      <c r="R236" s="274"/>
      <c r="S236" s="274"/>
      <c r="T236" s="275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T236" s="276" t="s">
        <v>149</v>
      </c>
      <c r="AU236" s="276" t="s">
        <v>79</v>
      </c>
      <c r="AV236" s="16" t="s">
        <v>161</v>
      </c>
      <c r="AW236" s="16" t="s">
        <v>32</v>
      </c>
      <c r="AX236" s="16" t="s">
        <v>70</v>
      </c>
      <c r="AY236" s="276" t="s">
        <v>138</v>
      </c>
    </row>
    <row r="237" s="13" customFormat="1">
      <c r="A237" s="13"/>
      <c r="B237" s="233"/>
      <c r="C237" s="234"/>
      <c r="D237" s="235" t="s">
        <v>149</v>
      </c>
      <c r="E237" s="236" t="s">
        <v>19</v>
      </c>
      <c r="F237" s="237" t="s">
        <v>215</v>
      </c>
      <c r="G237" s="234"/>
      <c r="H237" s="236" t="s">
        <v>19</v>
      </c>
      <c r="I237" s="238"/>
      <c r="J237" s="234"/>
      <c r="K237" s="234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149</v>
      </c>
      <c r="AU237" s="243" t="s">
        <v>79</v>
      </c>
      <c r="AV237" s="13" t="s">
        <v>77</v>
      </c>
      <c r="AW237" s="13" t="s">
        <v>32</v>
      </c>
      <c r="AX237" s="13" t="s">
        <v>70</v>
      </c>
      <c r="AY237" s="243" t="s">
        <v>138</v>
      </c>
    </row>
    <row r="238" s="14" customFormat="1">
      <c r="A238" s="14"/>
      <c r="B238" s="244"/>
      <c r="C238" s="245"/>
      <c r="D238" s="235" t="s">
        <v>149</v>
      </c>
      <c r="E238" s="246" t="s">
        <v>19</v>
      </c>
      <c r="F238" s="247" t="s">
        <v>790</v>
      </c>
      <c r="G238" s="245"/>
      <c r="H238" s="248">
        <v>-17.914999999999999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149</v>
      </c>
      <c r="AU238" s="254" t="s">
        <v>79</v>
      </c>
      <c r="AV238" s="14" t="s">
        <v>79</v>
      </c>
      <c r="AW238" s="14" t="s">
        <v>32</v>
      </c>
      <c r="AX238" s="14" t="s">
        <v>70</v>
      </c>
      <c r="AY238" s="254" t="s">
        <v>138</v>
      </c>
    </row>
    <row r="239" s="16" customFormat="1">
      <c r="A239" s="16"/>
      <c r="B239" s="266"/>
      <c r="C239" s="267"/>
      <c r="D239" s="235" t="s">
        <v>149</v>
      </c>
      <c r="E239" s="268" t="s">
        <v>19</v>
      </c>
      <c r="F239" s="269" t="s">
        <v>160</v>
      </c>
      <c r="G239" s="267"/>
      <c r="H239" s="270">
        <v>-17.914999999999999</v>
      </c>
      <c r="I239" s="271"/>
      <c r="J239" s="267"/>
      <c r="K239" s="267"/>
      <c r="L239" s="272"/>
      <c r="M239" s="273"/>
      <c r="N239" s="274"/>
      <c r="O239" s="274"/>
      <c r="P239" s="274"/>
      <c r="Q239" s="274"/>
      <c r="R239" s="274"/>
      <c r="S239" s="274"/>
      <c r="T239" s="275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76" t="s">
        <v>149</v>
      </c>
      <c r="AU239" s="276" t="s">
        <v>79</v>
      </c>
      <c r="AV239" s="16" t="s">
        <v>161</v>
      </c>
      <c r="AW239" s="16" t="s">
        <v>32</v>
      </c>
      <c r="AX239" s="16" t="s">
        <v>70</v>
      </c>
      <c r="AY239" s="276" t="s">
        <v>138</v>
      </c>
    </row>
    <row r="240" s="14" customFormat="1">
      <c r="A240" s="14"/>
      <c r="B240" s="244"/>
      <c r="C240" s="245"/>
      <c r="D240" s="235" t="s">
        <v>149</v>
      </c>
      <c r="E240" s="246" t="s">
        <v>19</v>
      </c>
      <c r="F240" s="247" t="s">
        <v>791</v>
      </c>
      <c r="G240" s="245"/>
      <c r="H240" s="248">
        <v>-51.659999999999997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149</v>
      </c>
      <c r="AU240" s="254" t="s">
        <v>79</v>
      </c>
      <c r="AV240" s="14" t="s">
        <v>79</v>
      </c>
      <c r="AW240" s="14" t="s">
        <v>32</v>
      </c>
      <c r="AX240" s="14" t="s">
        <v>70</v>
      </c>
      <c r="AY240" s="254" t="s">
        <v>138</v>
      </c>
    </row>
    <row r="241" s="14" customFormat="1">
      <c r="A241" s="14"/>
      <c r="B241" s="244"/>
      <c r="C241" s="245"/>
      <c r="D241" s="235" t="s">
        <v>149</v>
      </c>
      <c r="E241" s="246" t="s">
        <v>19</v>
      </c>
      <c r="F241" s="247" t="s">
        <v>792</v>
      </c>
      <c r="G241" s="245"/>
      <c r="H241" s="248">
        <v>-4.2300000000000004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4" t="s">
        <v>149</v>
      </c>
      <c r="AU241" s="254" t="s">
        <v>79</v>
      </c>
      <c r="AV241" s="14" t="s">
        <v>79</v>
      </c>
      <c r="AW241" s="14" t="s">
        <v>32</v>
      </c>
      <c r="AX241" s="14" t="s">
        <v>70</v>
      </c>
      <c r="AY241" s="254" t="s">
        <v>138</v>
      </c>
    </row>
    <row r="242" s="16" customFormat="1">
      <c r="A242" s="16"/>
      <c r="B242" s="266"/>
      <c r="C242" s="267"/>
      <c r="D242" s="235" t="s">
        <v>149</v>
      </c>
      <c r="E242" s="268" t="s">
        <v>19</v>
      </c>
      <c r="F242" s="269" t="s">
        <v>160</v>
      </c>
      <c r="G242" s="267"/>
      <c r="H242" s="270">
        <v>-55.890000000000001</v>
      </c>
      <c r="I242" s="271"/>
      <c r="J242" s="267"/>
      <c r="K242" s="267"/>
      <c r="L242" s="272"/>
      <c r="M242" s="273"/>
      <c r="N242" s="274"/>
      <c r="O242" s="274"/>
      <c r="P242" s="274"/>
      <c r="Q242" s="274"/>
      <c r="R242" s="274"/>
      <c r="S242" s="274"/>
      <c r="T242" s="275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T242" s="276" t="s">
        <v>149</v>
      </c>
      <c r="AU242" s="276" t="s">
        <v>79</v>
      </c>
      <c r="AV242" s="16" t="s">
        <v>161</v>
      </c>
      <c r="AW242" s="16" t="s">
        <v>32</v>
      </c>
      <c r="AX242" s="16" t="s">
        <v>70</v>
      </c>
      <c r="AY242" s="276" t="s">
        <v>138</v>
      </c>
    </row>
    <row r="243" s="14" customFormat="1">
      <c r="A243" s="14"/>
      <c r="B243" s="244"/>
      <c r="C243" s="245"/>
      <c r="D243" s="235" t="s">
        <v>149</v>
      </c>
      <c r="E243" s="246" t="s">
        <v>19</v>
      </c>
      <c r="F243" s="247" t="s">
        <v>793</v>
      </c>
      <c r="G243" s="245"/>
      <c r="H243" s="248">
        <v>-299.16500000000002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149</v>
      </c>
      <c r="AU243" s="254" t="s">
        <v>79</v>
      </c>
      <c r="AV243" s="14" t="s">
        <v>79</v>
      </c>
      <c r="AW243" s="14" t="s">
        <v>32</v>
      </c>
      <c r="AX243" s="14" t="s">
        <v>70</v>
      </c>
      <c r="AY243" s="254" t="s">
        <v>138</v>
      </c>
    </row>
    <row r="244" s="16" customFormat="1">
      <c r="A244" s="16"/>
      <c r="B244" s="266"/>
      <c r="C244" s="267"/>
      <c r="D244" s="235" t="s">
        <v>149</v>
      </c>
      <c r="E244" s="268" t="s">
        <v>19</v>
      </c>
      <c r="F244" s="269" t="s">
        <v>160</v>
      </c>
      <c r="G244" s="267"/>
      <c r="H244" s="270">
        <v>-299.16500000000002</v>
      </c>
      <c r="I244" s="271"/>
      <c r="J244" s="267"/>
      <c r="K244" s="267"/>
      <c r="L244" s="272"/>
      <c r="M244" s="273"/>
      <c r="N244" s="274"/>
      <c r="O244" s="274"/>
      <c r="P244" s="274"/>
      <c r="Q244" s="274"/>
      <c r="R244" s="274"/>
      <c r="S244" s="274"/>
      <c r="T244" s="275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T244" s="276" t="s">
        <v>149</v>
      </c>
      <c r="AU244" s="276" t="s">
        <v>79</v>
      </c>
      <c r="AV244" s="16" t="s">
        <v>161</v>
      </c>
      <c r="AW244" s="16" t="s">
        <v>32</v>
      </c>
      <c r="AX244" s="16" t="s">
        <v>70</v>
      </c>
      <c r="AY244" s="276" t="s">
        <v>138</v>
      </c>
    </row>
    <row r="245" s="14" customFormat="1">
      <c r="A245" s="14"/>
      <c r="B245" s="244"/>
      <c r="C245" s="245"/>
      <c r="D245" s="235" t="s">
        <v>149</v>
      </c>
      <c r="E245" s="246" t="s">
        <v>19</v>
      </c>
      <c r="F245" s="247" t="s">
        <v>794</v>
      </c>
      <c r="G245" s="245"/>
      <c r="H245" s="248">
        <v>-0.67500000000000004</v>
      </c>
      <c r="I245" s="249"/>
      <c r="J245" s="245"/>
      <c r="K245" s="245"/>
      <c r="L245" s="250"/>
      <c r="M245" s="251"/>
      <c r="N245" s="252"/>
      <c r="O245" s="252"/>
      <c r="P245" s="252"/>
      <c r="Q245" s="252"/>
      <c r="R245" s="252"/>
      <c r="S245" s="252"/>
      <c r="T245" s="25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4" t="s">
        <v>149</v>
      </c>
      <c r="AU245" s="254" t="s">
        <v>79</v>
      </c>
      <c r="AV245" s="14" t="s">
        <v>79</v>
      </c>
      <c r="AW245" s="14" t="s">
        <v>32</v>
      </c>
      <c r="AX245" s="14" t="s">
        <v>70</v>
      </c>
      <c r="AY245" s="254" t="s">
        <v>138</v>
      </c>
    </row>
    <row r="246" s="14" customFormat="1">
      <c r="A246" s="14"/>
      <c r="B246" s="244"/>
      <c r="C246" s="245"/>
      <c r="D246" s="235" t="s">
        <v>149</v>
      </c>
      <c r="E246" s="246" t="s">
        <v>19</v>
      </c>
      <c r="F246" s="247" t="s">
        <v>795</v>
      </c>
      <c r="G246" s="245"/>
      <c r="H246" s="248">
        <v>-1.6200000000000001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149</v>
      </c>
      <c r="AU246" s="254" t="s">
        <v>79</v>
      </c>
      <c r="AV246" s="14" t="s">
        <v>79</v>
      </c>
      <c r="AW246" s="14" t="s">
        <v>32</v>
      </c>
      <c r="AX246" s="14" t="s">
        <v>70</v>
      </c>
      <c r="AY246" s="254" t="s">
        <v>138</v>
      </c>
    </row>
    <row r="247" s="14" customFormat="1">
      <c r="A247" s="14"/>
      <c r="B247" s="244"/>
      <c r="C247" s="245"/>
      <c r="D247" s="235" t="s">
        <v>149</v>
      </c>
      <c r="E247" s="246" t="s">
        <v>19</v>
      </c>
      <c r="F247" s="247" t="s">
        <v>796</v>
      </c>
      <c r="G247" s="245"/>
      <c r="H247" s="248">
        <v>-27.143000000000001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149</v>
      </c>
      <c r="AU247" s="254" t="s">
        <v>79</v>
      </c>
      <c r="AV247" s="14" t="s">
        <v>79</v>
      </c>
      <c r="AW247" s="14" t="s">
        <v>32</v>
      </c>
      <c r="AX247" s="14" t="s">
        <v>70</v>
      </c>
      <c r="AY247" s="254" t="s">
        <v>138</v>
      </c>
    </row>
    <row r="248" s="16" customFormat="1">
      <c r="A248" s="16"/>
      <c r="B248" s="266"/>
      <c r="C248" s="267"/>
      <c r="D248" s="235" t="s">
        <v>149</v>
      </c>
      <c r="E248" s="268" t="s">
        <v>19</v>
      </c>
      <c r="F248" s="269" t="s">
        <v>160</v>
      </c>
      <c r="G248" s="267"/>
      <c r="H248" s="270">
        <v>-29.438000000000002</v>
      </c>
      <c r="I248" s="271"/>
      <c r="J248" s="267"/>
      <c r="K248" s="267"/>
      <c r="L248" s="272"/>
      <c r="M248" s="273"/>
      <c r="N248" s="274"/>
      <c r="O248" s="274"/>
      <c r="P248" s="274"/>
      <c r="Q248" s="274"/>
      <c r="R248" s="274"/>
      <c r="S248" s="274"/>
      <c r="T248" s="275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T248" s="276" t="s">
        <v>149</v>
      </c>
      <c r="AU248" s="276" t="s">
        <v>79</v>
      </c>
      <c r="AV248" s="16" t="s">
        <v>161</v>
      </c>
      <c r="AW248" s="16" t="s">
        <v>32</v>
      </c>
      <c r="AX248" s="16" t="s">
        <v>70</v>
      </c>
      <c r="AY248" s="276" t="s">
        <v>138</v>
      </c>
    </row>
    <row r="249" s="15" customFormat="1">
      <c r="A249" s="15"/>
      <c r="B249" s="255"/>
      <c r="C249" s="256"/>
      <c r="D249" s="235" t="s">
        <v>149</v>
      </c>
      <c r="E249" s="257" t="s">
        <v>19</v>
      </c>
      <c r="F249" s="258" t="s">
        <v>152</v>
      </c>
      <c r="G249" s="256"/>
      <c r="H249" s="259">
        <v>885.53099999999984</v>
      </c>
      <c r="I249" s="260"/>
      <c r="J249" s="256"/>
      <c r="K249" s="256"/>
      <c r="L249" s="261"/>
      <c r="M249" s="262"/>
      <c r="N249" s="263"/>
      <c r="O249" s="263"/>
      <c r="P249" s="263"/>
      <c r="Q249" s="263"/>
      <c r="R249" s="263"/>
      <c r="S249" s="263"/>
      <c r="T249" s="264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5" t="s">
        <v>149</v>
      </c>
      <c r="AU249" s="265" t="s">
        <v>79</v>
      </c>
      <c r="AV249" s="15" t="s">
        <v>145</v>
      </c>
      <c r="AW249" s="15" t="s">
        <v>32</v>
      </c>
      <c r="AX249" s="15" t="s">
        <v>77</v>
      </c>
      <c r="AY249" s="265" t="s">
        <v>138</v>
      </c>
    </row>
    <row r="250" s="2" customFormat="1" ht="16.5" customHeight="1">
      <c r="A250" s="41"/>
      <c r="B250" s="42"/>
      <c r="C250" s="277" t="s">
        <v>236</v>
      </c>
      <c r="D250" s="277" t="s">
        <v>220</v>
      </c>
      <c r="E250" s="278" t="s">
        <v>221</v>
      </c>
      <c r="F250" s="279" t="s">
        <v>222</v>
      </c>
      <c r="G250" s="280" t="s">
        <v>205</v>
      </c>
      <c r="H250" s="281">
        <v>1771.0619999999999</v>
      </c>
      <c r="I250" s="282"/>
      <c r="J250" s="283">
        <f>ROUND(I250*H250,2)</f>
        <v>0</v>
      </c>
      <c r="K250" s="279" t="s">
        <v>144</v>
      </c>
      <c r="L250" s="284"/>
      <c r="M250" s="285" t="s">
        <v>19</v>
      </c>
      <c r="N250" s="286" t="s">
        <v>41</v>
      </c>
      <c r="O250" s="87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197</v>
      </c>
      <c r="AT250" s="226" t="s">
        <v>220</v>
      </c>
      <c r="AU250" s="226" t="s">
        <v>79</v>
      </c>
      <c r="AY250" s="20" t="s">
        <v>138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77</v>
      </c>
      <c r="BK250" s="227">
        <f>ROUND(I250*H250,2)</f>
        <v>0</v>
      </c>
      <c r="BL250" s="20" t="s">
        <v>145</v>
      </c>
      <c r="BM250" s="226" t="s">
        <v>797</v>
      </c>
    </row>
    <row r="251" s="14" customFormat="1">
      <c r="A251" s="14"/>
      <c r="B251" s="244"/>
      <c r="C251" s="245"/>
      <c r="D251" s="235" t="s">
        <v>149</v>
      </c>
      <c r="E251" s="245"/>
      <c r="F251" s="247" t="s">
        <v>798</v>
      </c>
      <c r="G251" s="245"/>
      <c r="H251" s="248">
        <v>1771.0619999999999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4" t="s">
        <v>149</v>
      </c>
      <c r="AU251" s="254" t="s">
        <v>79</v>
      </c>
      <c r="AV251" s="14" t="s">
        <v>79</v>
      </c>
      <c r="AW251" s="14" t="s">
        <v>4</v>
      </c>
      <c r="AX251" s="14" t="s">
        <v>77</v>
      </c>
      <c r="AY251" s="254" t="s">
        <v>138</v>
      </c>
    </row>
    <row r="252" s="2" customFormat="1" ht="37.8" customHeight="1">
      <c r="A252" s="41"/>
      <c r="B252" s="42"/>
      <c r="C252" s="215" t="s">
        <v>242</v>
      </c>
      <c r="D252" s="215" t="s">
        <v>140</v>
      </c>
      <c r="E252" s="216" t="s">
        <v>225</v>
      </c>
      <c r="F252" s="217" t="s">
        <v>226</v>
      </c>
      <c r="G252" s="218" t="s">
        <v>155</v>
      </c>
      <c r="H252" s="219">
        <v>185.89400000000001</v>
      </c>
      <c r="I252" s="220"/>
      <c r="J252" s="221">
        <f>ROUND(I252*H252,2)</f>
        <v>0</v>
      </c>
      <c r="K252" s="217" t="s">
        <v>144</v>
      </c>
      <c r="L252" s="47"/>
      <c r="M252" s="222" t="s">
        <v>19</v>
      </c>
      <c r="N252" s="223" t="s">
        <v>41</v>
      </c>
      <c r="O252" s="87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6" t="s">
        <v>145</v>
      </c>
      <c r="AT252" s="226" t="s">
        <v>140</v>
      </c>
      <c r="AU252" s="226" t="s">
        <v>79</v>
      </c>
      <c r="AY252" s="20" t="s">
        <v>138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20" t="s">
        <v>77</v>
      </c>
      <c r="BK252" s="227">
        <f>ROUND(I252*H252,2)</f>
        <v>0</v>
      </c>
      <c r="BL252" s="20" t="s">
        <v>145</v>
      </c>
      <c r="BM252" s="226" t="s">
        <v>799</v>
      </c>
    </row>
    <row r="253" s="2" customFormat="1">
      <c r="A253" s="41"/>
      <c r="B253" s="42"/>
      <c r="C253" s="43"/>
      <c r="D253" s="228" t="s">
        <v>147</v>
      </c>
      <c r="E253" s="43"/>
      <c r="F253" s="229" t="s">
        <v>228</v>
      </c>
      <c r="G253" s="43"/>
      <c r="H253" s="43"/>
      <c r="I253" s="230"/>
      <c r="J253" s="43"/>
      <c r="K253" s="43"/>
      <c r="L253" s="47"/>
      <c r="M253" s="231"/>
      <c r="N253" s="232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147</v>
      </c>
      <c r="AU253" s="20" t="s">
        <v>79</v>
      </c>
    </row>
    <row r="254" s="14" customFormat="1">
      <c r="A254" s="14"/>
      <c r="B254" s="244"/>
      <c r="C254" s="245"/>
      <c r="D254" s="235" t="s">
        <v>149</v>
      </c>
      <c r="E254" s="246" t="s">
        <v>19</v>
      </c>
      <c r="F254" s="247" t="s">
        <v>800</v>
      </c>
      <c r="G254" s="245"/>
      <c r="H254" s="248">
        <v>9.0869999999999997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4" t="s">
        <v>149</v>
      </c>
      <c r="AU254" s="254" t="s">
        <v>79</v>
      </c>
      <c r="AV254" s="14" t="s">
        <v>79</v>
      </c>
      <c r="AW254" s="14" t="s">
        <v>32</v>
      </c>
      <c r="AX254" s="14" t="s">
        <v>70</v>
      </c>
      <c r="AY254" s="254" t="s">
        <v>138</v>
      </c>
    </row>
    <row r="255" s="16" customFormat="1">
      <c r="A255" s="16"/>
      <c r="B255" s="266"/>
      <c r="C255" s="267"/>
      <c r="D255" s="235" t="s">
        <v>149</v>
      </c>
      <c r="E255" s="268" t="s">
        <v>19</v>
      </c>
      <c r="F255" s="269" t="s">
        <v>160</v>
      </c>
      <c r="G255" s="267"/>
      <c r="H255" s="270">
        <v>9.0869999999999997</v>
      </c>
      <c r="I255" s="271"/>
      <c r="J255" s="267"/>
      <c r="K255" s="267"/>
      <c r="L255" s="272"/>
      <c r="M255" s="273"/>
      <c r="N255" s="274"/>
      <c r="O255" s="274"/>
      <c r="P255" s="274"/>
      <c r="Q255" s="274"/>
      <c r="R255" s="274"/>
      <c r="S255" s="274"/>
      <c r="T255" s="275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276" t="s">
        <v>149</v>
      </c>
      <c r="AU255" s="276" t="s">
        <v>79</v>
      </c>
      <c r="AV255" s="16" t="s">
        <v>161</v>
      </c>
      <c r="AW255" s="16" t="s">
        <v>32</v>
      </c>
      <c r="AX255" s="16" t="s">
        <v>70</v>
      </c>
      <c r="AY255" s="276" t="s">
        <v>138</v>
      </c>
    </row>
    <row r="256" s="14" customFormat="1">
      <c r="A256" s="14"/>
      <c r="B256" s="244"/>
      <c r="C256" s="245"/>
      <c r="D256" s="235" t="s">
        <v>149</v>
      </c>
      <c r="E256" s="246" t="s">
        <v>19</v>
      </c>
      <c r="F256" s="247" t="s">
        <v>801</v>
      </c>
      <c r="G256" s="245"/>
      <c r="H256" s="248">
        <v>25.829999999999998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4" t="s">
        <v>149</v>
      </c>
      <c r="AU256" s="254" t="s">
        <v>79</v>
      </c>
      <c r="AV256" s="14" t="s">
        <v>79</v>
      </c>
      <c r="AW256" s="14" t="s">
        <v>32</v>
      </c>
      <c r="AX256" s="14" t="s">
        <v>70</v>
      </c>
      <c r="AY256" s="254" t="s">
        <v>138</v>
      </c>
    </row>
    <row r="257" s="14" customFormat="1">
      <c r="A257" s="14"/>
      <c r="B257" s="244"/>
      <c r="C257" s="245"/>
      <c r="D257" s="235" t="s">
        <v>149</v>
      </c>
      <c r="E257" s="246" t="s">
        <v>19</v>
      </c>
      <c r="F257" s="247" t="s">
        <v>802</v>
      </c>
      <c r="G257" s="245"/>
      <c r="H257" s="248">
        <v>2.1150000000000002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149</v>
      </c>
      <c r="AU257" s="254" t="s">
        <v>79</v>
      </c>
      <c r="AV257" s="14" t="s">
        <v>79</v>
      </c>
      <c r="AW257" s="14" t="s">
        <v>32</v>
      </c>
      <c r="AX257" s="14" t="s">
        <v>70</v>
      </c>
      <c r="AY257" s="254" t="s">
        <v>138</v>
      </c>
    </row>
    <row r="258" s="16" customFormat="1">
      <c r="A258" s="16"/>
      <c r="B258" s="266"/>
      <c r="C258" s="267"/>
      <c r="D258" s="235" t="s">
        <v>149</v>
      </c>
      <c r="E258" s="268" t="s">
        <v>19</v>
      </c>
      <c r="F258" s="269" t="s">
        <v>160</v>
      </c>
      <c r="G258" s="267"/>
      <c r="H258" s="270">
        <v>27.945</v>
      </c>
      <c r="I258" s="271"/>
      <c r="J258" s="267"/>
      <c r="K258" s="267"/>
      <c r="L258" s="272"/>
      <c r="M258" s="273"/>
      <c r="N258" s="274"/>
      <c r="O258" s="274"/>
      <c r="P258" s="274"/>
      <c r="Q258" s="274"/>
      <c r="R258" s="274"/>
      <c r="S258" s="274"/>
      <c r="T258" s="275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T258" s="276" t="s">
        <v>149</v>
      </c>
      <c r="AU258" s="276" t="s">
        <v>79</v>
      </c>
      <c r="AV258" s="16" t="s">
        <v>161</v>
      </c>
      <c r="AW258" s="16" t="s">
        <v>32</v>
      </c>
      <c r="AX258" s="16" t="s">
        <v>70</v>
      </c>
      <c r="AY258" s="276" t="s">
        <v>138</v>
      </c>
    </row>
    <row r="259" s="14" customFormat="1">
      <c r="A259" s="14"/>
      <c r="B259" s="244"/>
      <c r="C259" s="245"/>
      <c r="D259" s="235" t="s">
        <v>149</v>
      </c>
      <c r="E259" s="246" t="s">
        <v>19</v>
      </c>
      <c r="F259" s="247" t="s">
        <v>803</v>
      </c>
      <c r="G259" s="245"/>
      <c r="H259" s="248">
        <v>148.862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149</v>
      </c>
      <c r="AU259" s="254" t="s">
        <v>79</v>
      </c>
      <c r="AV259" s="14" t="s">
        <v>79</v>
      </c>
      <c r="AW259" s="14" t="s">
        <v>32</v>
      </c>
      <c r="AX259" s="14" t="s">
        <v>70</v>
      </c>
      <c r="AY259" s="254" t="s">
        <v>138</v>
      </c>
    </row>
    <row r="260" s="16" customFormat="1">
      <c r="A260" s="16"/>
      <c r="B260" s="266"/>
      <c r="C260" s="267"/>
      <c r="D260" s="235" t="s">
        <v>149</v>
      </c>
      <c r="E260" s="268" t="s">
        <v>19</v>
      </c>
      <c r="F260" s="269" t="s">
        <v>160</v>
      </c>
      <c r="G260" s="267"/>
      <c r="H260" s="270">
        <v>148.862</v>
      </c>
      <c r="I260" s="271"/>
      <c r="J260" s="267"/>
      <c r="K260" s="267"/>
      <c r="L260" s="272"/>
      <c r="M260" s="273"/>
      <c r="N260" s="274"/>
      <c r="O260" s="274"/>
      <c r="P260" s="274"/>
      <c r="Q260" s="274"/>
      <c r="R260" s="274"/>
      <c r="S260" s="274"/>
      <c r="T260" s="275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T260" s="276" t="s">
        <v>149</v>
      </c>
      <c r="AU260" s="276" t="s">
        <v>79</v>
      </c>
      <c r="AV260" s="16" t="s">
        <v>161</v>
      </c>
      <c r="AW260" s="16" t="s">
        <v>32</v>
      </c>
      <c r="AX260" s="16" t="s">
        <v>70</v>
      </c>
      <c r="AY260" s="276" t="s">
        <v>138</v>
      </c>
    </row>
    <row r="261" s="15" customFormat="1">
      <c r="A261" s="15"/>
      <c r="B261" s="255"/>
      <c r="C261" s="256"/>
      <c r="D261" s="235" t="s">
        <v>149</v>
      </c>
      <c r="E261" s="257" t="s">
        <v>19</v>
      </c>
      <c r="F261" s="258" t="s">
        <v>152</v>
      </c>
      <c r="G261" s="256"/>
      <c r="H261" s="259">
        <v>185.89400000000001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5" t="s">
        <v>149</v>
      </c>
      <c r="AU261" s="265" t="s">
        <v>79</v>
      </c>
      <c r="AV261" s="15" t="s">
        <v>145</v>
      </c>
      <c r="AW261" s="15" t="s">
        <v>32</v>
      </c>
      <c r="AX261" s="15" t="s">
        <v>77</v>
      </c>
      <c r="AY261" s="265" t="s">
        <v>138</v>
      </c>
    </row>
    <row r="262" s="2" customFormat="1" ht="16.5" customHeight="1">
      <c r="A262" s="41"/>
      <c r="B262" s="42"/>
      <c r="C262" s="277" t="s">
        <v>248</v>
      </c>
      <c r="D262" s="277" t="s">
        <v>220</v>
      </c>
      <c r="E262" s="278" t="s">
        <v>231</v>
      </c>
      <c r="F262" s="279" t="s">
        <v>232</v>
      </c>
      <c r="G262" s="280" t="s">
        <v>205</v>
      </c>
      <c r="H262" s="281">
        <v>371.78800000000001</v>
      </c>
      <c r="I262" s="282"/>
      <c r="J262" s="283">
        <f>ROUND(I262*H262,2)</f>
        <v>0</v>
      </c>
      <c r="K262" s="279" t="s">
        <v>144</v>
      </c>
      <c r="L262" s="284"/>
      <c r="M262" s="285" t="s">
        <v>19</v>
      </c>
      <c r="N262" s="286" t="s">
        <v>41</v>
      </c>
      <c r="O262" s="87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197</v>
      </c>
      <c r="AT262" s="226" t="s">
        <v>220</v>
      </c>
      <c r="AU262" s="226" t="s">
        <v>79</v>
      </c>
      <c r="AY262" s="20" t="s">
        <v>138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77</v>
      </c>
      <c r="BK262" s="227">
        <f>ROUND(I262*H262,2)</f>
        <v>0</v>
      </c>
      <c r="BL262" s="20" t="s">
        <v>145</v>
      </c>
      <c r="BM262" s="226" t="s">
        <v>804</v>
      </c>
    </row>
    <row r="263" s="14" customFormat="1">
      <c r="A263" s="14"/>
      <c r="B263" s="244"/>
      <c r="C263" s="245"/>
      <c r="D263" s="235" t="s">
        <v>149</v>
      </c>
      <c r="E263" s="245"/>
      <c r="F263" s="247" t="s">
        <v>805</v>
      </c>
      <c r="G263" s="245"/>
      <c r="H263" s="248">
        <v>371.78800000000001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149</v>
      </c>
      <c r="AU263" s="254" t="s">
        <v>79</v>
      </c>
      <c r="AV263" s="14" t="s">
        <v>79</v>
      </c>
      <c r="AW263" s="14" t="s">
        <v>4</v>
      </c>
      <c r="AX263" s="14" t="s">
        <v>77</v>
      </c>
      <c r="AY263" s="254" t="s">
        <v>138</v>
      </c>
    </row>
    <row r="264" s="12" customFormat="1" ht="22.8" customHeight="1">
      <c r="A264" s="12"/>
      <c r="B264" s="199"/>
      <c r="C264" s="200"/>
      <c r="D264" s="201" t="s">
        <v>69</v>
      </c>
      <c r="E264" s="213" t="s">
        <v>161</v>
      </c>
      <c r="F264" s="213" t="s">
        <v>235</v>
      </c>
      <c r="G264" s="200"/>
      <c r="H264" s="200"/>
      <c r="I264" s="203"/>
      <c r="J264" s="214">
        <f>BK264</f>
        <v>0</v>
      </c>
      <c r="K264" s="200"/>
      <c r="L264" s="205"/>
      <c r="M264" s="206"/>
      <c r="N264" s="207"/>
      <c r="O264" s="207"/>
      <c r="P264" s="208">
        <f>SUM(P265:P268)</f>
        <v>0</v>
      </c>
      <c r="Q264" s="207"/>
      <c r="R264" s="208">
        <f>SUM(R265:R268)</f>
        <v>0</v>
      </c>
      <c r="S264" s="207"/>
      <c r="T264" s="209">
        <f>SUM(T265:T268)</f>
        <v>31.214399999999998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0" t="s">
        <v>77</v>
      </c>
      <c r="AT264" s="211" t="s">
        <v>69</v>
      </c>
      <c r="AU264" s="211" t="s">
        <v>77</v>
      </c>
      <c r="AY264" s="210" t="s">
        <v>138</v>
      </c>
      <c r="BK264" s="212">
        <f>SUM(BK265:BK268)</f>
        <v>0</v>
      </c>
    </row>
    <row r="265" s="2" customFormat="1" ht="21.75" customHeight="1">
      <c r="A265" s="41"/>
      <c r="B265" s="42"/>
      <c r="C265" s="215" t="s">
        <v>255</v>
      </c>
      <c r="D265" s="215" t="s">
        <v>140</v>
      </c>
      <c r="E265" s="216" t="s">
        <v>237</v>
      </c>
      <c r="F265" s="217" t="s">
        <v>238</v>
      </c>
      <c r="G265" s="218" t="s">
        <v>155</v>
      </c>
      <c r="H265" s="219">
        <v>13.006</v>
      </c>
      <c r="I265" s="220"/>
      <c r="J265" s="221">
        <f>ROUND(I265*H265,2)</f>
        <v>0</v>
      </c>
      <c r="K265" s="217" t="s">
        <v>144</v>
      </c>
      <c r="L265" s="47"/>
      <c r="M265" s="222" t="s">
        <v>19</v>
      </c>
      <c r="N265" s="223" t="s">
        <v>41</v>
      </c>
      <c r="O265" s="87"/>
      <c r="P265" s="224">
        <f>O265*H265</f>
        <v>0</v>
      </c>
      <c r="Q265" s="224">
        <v>0</v>
      </c>
      <c r="R265" s="224">
        <f>Q265*H265</f>
        <v>0</v>
      </c>
      <c r="S265" s="224">
        <v>2.3999999999999999</v>
      </c>
      <c r="T265" s="225">
        <f>S265*H265</f>
        <v>31.214399999999998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145</v>
      </c>
      <c r="AT265" s="226" t="s">
        <v>140</v>
      </c>
      <c r="AU265" s="226" t="s">
        <v>79</v>
      </c>
      <c r="AY265" s="20" t="s">
        <v>138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77</v>
      </c>
      <c r="BK265" s="227">
        <f>ROUND(I265*H265,2)</f>
        <v>0</v>
      </c>
      <c r="BL265" s="20" t="s">
        <v>145</v>
      </c>
      <c r="BM265" s="226" t="s">
        <v>806</v>
      </c>
    </row>
    <row r="266" s="2" customFormat="1">
      <c r="A266" s="41"/>
      <c r="B266" s="42"/>
      <c r="C266" s="43"/>
      <c r="D266" s="228" t="s">
        <v>147</v>
      </c>
      <c r="E266" s="43"/>
      <c r="F266" s="229" t="s">
        <v>240</v>
      </c>
      <c r="G266" s="43"/>
      <c r="H266" s="43"/>
      <c r="I266" s="230"/>
      <c r="J266" s="43"/>
      <c r="K266" s="43"/>
      <c r="L266" s="47"/>
      <c r="M266" s="231"/>
      <c r="N266" s="23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147</v>
      </c>
      <c r="AU266" s="20" t="s">
        <v>79</v>
      </c>
    </row>
    <row r="267" s="14" customFormat="1">
      <c r="A267" s="14"/>
      <c r="B267" s="244"/>
      <c r="C267" s="245"/>
      <c r="D267" s="235" t="s">
        <v>149</v>
      </c>
      <c r="E267" s="246" t="s">
        <v>19</v>
      </c>
      <c r="F267" s="247" t="s">
        <v>780</v>
      </c>
      <c r="G267" s="245"/>
      <c r="H267" s="248">
        <v>13.006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149</v>
      </c>
      <c r="AU267" s="254" t="s">
        <v>79</v>
      </c>
      <c r="AV267" s="14" t="s">
        <v>79</v>
      </c>
      <c r="AW267" s="14" t="s">
        <v>32</v>
      </c>
      <c r="AX267" s="14" t="s">
        <v>70</v>
      </c>
      <c r="AY267" s="254" t="s">
        <v>138</v>
      </c>
    </row>
    <row r="268" s="15" customFormat="1">
      <c r="A268" s="15"/>
      <c r="B268" s="255"/>
      <c r="C268" s="256"/>
      <c r="D268" s="235" t="s">
        <v>149</v>
      </c>
      <c r="E268" s="257" t="s">
        <v>19</v>
      </c>
      <c r="F268" s="258" t="s">
        <v>152</v>
      </c>
      <c r="G268" s="256"/>
      <c r="H268" s="259">
        <v>13.006</v>
      </c>
      <c r="I268" s="260"/>
      <c r="J268" s="256"/>
      <c r="K268" s="256"/>
      <c r="L268" s="261"/>
      <c r="M268" s="262"/>
      <c r="N268" s="263"/>
      <c r="O268" s="263"/>
      <c r="P268" s="263"/>
      <c r="Q268" s="263"/>
      <c r="R268" s="263"/>
      <c r="S268" s="263"/>
      <c r="T268" s="264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5" t="s">
        <v>149</v>
      </c>
      <c r="AU268" s="265" t="s">
        <v>79</v>
      </c>
      <c r="AV268" s="15" t="s">
        <v>145</v>
      </c>
      <c r="AW268" s="15" t="s">
        <v>32</v>
      </c>
      <c r="AX268" s="15" t="s">
        <v>77</v>
      </c>
      <c r="AY268" s="265" t="s">
        <v>138</v>
      </c>
    </row>
    <row r="269" s="12" customFormat="1" ht="22.8" customHeight="1">
      <c r="A269" s="12"/>
      <c r="B269" s="199"/>
      <c r="C269" s="200"/>
      <c r="D269" s="201" t="s">
        <v>69</v>
      </c>
      <c r="E269" s="213" t="s">
        <v>145</v>
      </c>
      <c r="F269" s="213" t="s">
        <v>241</v>
      </c>
      <c r="G269" s="200"/>
      <c r="H269" s="200"/>
      <c r="I269" s="203"/>
      <c r="J269" s="214">
        <f>BK269</f>
        <v>0</v>
      </c>
      <c r="K269" s="200"/>
      <c r="L269" s="205"/>
      <c r="M269" s="206"/>
      <c r="N269" s="207"/>
      <c r="O269" s="207"/>
      <c r="P269" s="208">
        <f>SUM(P270:P323)</f>
        <v>0</v>
      </c>
      <c r="Q269" s="207"/>
      <c r="R269" s="208">
        <f>SUM(R270:R323)</f>
        <v>2.1974384599999999</v>
      </c>
      <c r="S269" s="207"/>
      <c r="T269" s="209">
        <f>SUM(T270:T323)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0" t="s">
        <v>77</v>
      </c>
      <c r="AT269" s="211" t="s">
        <v>69</v>
      </c>
      <c r="AU269" s="211" t="s">
        <v>77</v>
      </c>
      <c r="AY269" s="210" t="s">
        <v>138</v>
      </c>
      <c r="BK269" s="212">
        <f>SUM(BK270:BK323)</f>
        <v>0</v>
      </c>
    </row>
    <row r="270" s="2" customFormat="1" ht="16.5" customHeight="1">
      <c r="A270" s="41"/>
      <c r="B270" s="42"/>
      <c r="C270" s="215" t="s">
        <v>259</v>
      </c>
      <c r="D270" s="215" t="s">
        <v>140</v>
      </c>
      <c r="E270" s="216" t="s">
        <v>243</v>
      </c>
      <c r="F270" s="217" t="s">
        <v>244</v>
      </c>
      <c r="G270" s="218" t="s">
        <v>155</v>
      </c>
      <c r="H270" s="219">
        <v>65.444000000000003</v>
      </c>
      <c r="I270" s="220"/>
      <c r="J270" s="221">
        <f>ROUND(I270*H270,2)</f>
        <v>0</v>
      </c>
      <c r="K270" s="217" t="s">
        <v>144</v>
      </c>
      <c r="L270" s="47"/>
      <c r="M270" s="222" t="s">
        <v>19</v>
      </c>
      <c r="N270" s="223" t="s">
        <v>41</v>
      </c>
      <c r="O270" s="87"/>
      <c r="P270" s="224">
        <f>O270*H270</f>
        <v>0</v>
      </c>
      <c r="Q270" s="224">
        <v>0</v>
      </c>
      <c r="R270" s="224">
        <f>Q270*H270</f>
        <v>0</v>
      </c>
      <c r="S270" s="224">
        <v>0</v>
      </c>
      <c r="T270" s="225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6" t="s">
        <v>145</v>
      </c>
      <c r="AT270" s="226" t="s">
        <v>140</v>
      </c>
      <c r="AU270" s="226" t="s">
        <v>79</v>
      </c>
      <c r="AY270" s="20" t="s">
        <v>138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20" t="s">
        <v>77</v>
      </c>
      <c r="BK270" s="227">
        <f>ROUND(I270*H270,2)</f>
        <v>0</v>
      </c>
      <c r="BL270" s="20" t="s">
        <v>145</v>
      </c>
      <c r="BM270" s="226" t="s">
        <v>807</v>
      </c>
    </row>
    <row r="271" s="2" customFormat="1">
      <c r="A271" s="41"/>
      <c r="B271" s="42"/>
      <c r="C271" s="43"/>
      <c r="D271" s="228" t="s">
        <v>147</v>
      </c>
      <c r="E271" s="43"/>
      <c r="F271" s="229" t="s">
        <v>246</v>
      </c>
      <c r="G271" s="43"/>
      <c r="H271" s="43"/>
      <c r="I271" s="230"/>
      <c r="J271" s="43"/>
      <c r="K271" s="43"/>
      <c r="L271" s="47"/>
      <c r="M271" s="231"/>
      <c r="N271" s="232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147</v>
      </c>
      <c r="AU271" s="20" t="s">
        <v>79</v>
      </c>
    </row>
    <row r="272" s="14" customFormat="1">
      <c r="A272" s="14"/>
      <c r="B272" s="244"/>
      <c r="C272" s="245"/>
      <c r="D272" s="235" t="s">
        <v>149</v>
      </c>
      <c r="E272" s="246" t="s">
        <v>19</v>
      </c>
      <c r="F272" s="247" t="s">
        <v>808</v>
      </c>
      <c r="G272" s="245"/>
      <c r="H272" s="248">
        <v>3.8450000000000002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4" t="s">
        <v>149</v>
      </c>
      <c r="AU272" s="254" t="s">
        <v>79</v>
      </c>
      <c r="AV272" s="14" t="s">
        <v>79</v>
      </c>
      <c r="AW272" s="14" t="s">
        <v>32</v>
      </c>
      <c r="AX272" s="14" t="s">
        <v>70</v>
      </c>
      <c r="AY272" s="254" t="s">
        <v>138</v>
      </c>
    </row>
    <row r="273" s="16" customFormat="1">
      <c r="A273" s="16"/>
      <c r="B273" s="266"/>
      <c r="C273" s="267"/>
      <c r="D273" s="235" t="s">
        <v>149</v>
      </c>
      <c r="E273" s="268" t="s">
        <v>19</v>
      </c>
      <c r="F273" s="269" t="s">
        <v>160</v>
      </c>
      <c r="G273" s="267"/>
      <c r="H273" s="270">
        <v>3.8450000000000002</v>
      </c>
      <c r="I273" s="271"/>
      <c r="J273" s="267"/>
      <c r="K273" s="267"/>
      <c r="L273" s="272"/>
      <c r="M273" s="273"/>
      <c r="N273" s="274"/>
      <c r="O273" s="274"/>
      <c r="P273" s="274"/>
      <c r="Q273" s="274"/>
      <c r="R273" s="274"/>
      <c r="S273" s="274"/>
      <c r="T273" s="275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T273" s="276" t="s">
        <v>149</v>
      </c>
      <c r="AU273" s="276" t="s">
        <v>79</v>
      </c>
      <c r="AV273" s="16" t="s">
        <v>161</v>
      </c>
      <c r="AW273" s="16" t="s">
        <v>32</v>
      </c>
      <c r="AX273" s="16" t="s">
        <v>70</v>
      </c>
      <c r="AY273" s="276" t="s">
        <v>138</v>
      </c>
    </row>
    <row r="274" s="14" customFormat="1">
      <c r="A274" s="14"/>
      <c r="B274" s="244"/>
      <c r="C274" s="245"/>
      <c r="D274" s="235" t="s">
        <v>149</v>
      </c>
      <c r="E274" s="246" t="s">
        <v>19</v>
      </c>
      <c r="F274" s="247" t="s">
        <v>809</v>
      </c>
      <c r="G274" s="245"/>
      <c r="H274" s="248">
        <v>10.332000000000001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149</v>
      </c>
      <c r="AU274" s="254" t="s">
        <v>79</v>
      </c>
      <c r="AV274" s="14" t="s">
        <v>79</v>
      </c>
      <c r="AW274" s="14" t="s">
        <v>32</v>
      </c>
      <c r="AX274" s="14" t="s">
        <v>70</v>
      </c>
      <c r="AY274" s="254" t="s">
        <v>138</v>
      </c>
    </row>
    <row r="275" s="14" customFormat="1">
      <c r="A275" s="14"/>
      <c r="B275" s="244"/>
      <c r="C275" s="245"/>
      <c r="D275" s="235" t="s">
        <v>149</v>
      </c>
      <c r="E275" s="246" t="s">
        <v>19</v>
      </c>
      <c r="F275" s="247" t="s">
        <v>810</v>
      </c>
      <c r="G275" s="245"/>
      <c r="H275" s="248">
        <v>0.84599999999999997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4" t="s">
        <v>149</v>
      </c>
      <c r="AU275" s="254" t="s">
        <v>79</v>
      </c>
      <c r="AV275" s="14" t="s">
        <v>79</v>
      </c>
      <c r="AW275" s="14" t="s">
        <v>32</v>
      </c>
      <c r="AX275" s="14" t="s">
        <v>70</v>
      </c>
      <c r="AY275" s="254" t="s">
        <v>138</v>
      </c>
    </row>
    <row r="276" s="16" customFormat="1">
      <c r="A276" s="16"/>
      <c r="B276" s="266"/>
      <c r="C276" s="267"/>
      <c r="D276" s="235" t="s">
        <v>149</v>
      </c>
      <c r="E276" s="268" t="s">
        <v>19</v>
      </c>
      <c r="F276" s="269" t="s">
        <v>160</v>
      </c>
      <c r="G276" s="267"/>
      <c r="H276" s="270">
        <v>11.178000000000001</v>
      </c>
      <c r="I276" s="271"/>
      <c r="J276" s="267"/>
      <c r="K276" s="267"/>
      <c r="L276" s="272"/>
      <c r="M276" s="273"/>
      <c r="N276" s="274"/>
      <c r="O276" s="274"/>
      <c r="P276" s="274"/>
      <c r="Q276" s="274"/>
      <c r="R276" s="274"/>
      <c r="S276" s="274"/>
      <c r="T276" s="275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T276" s="276" t="s">
        <v>149</v>
      </c>
      <c r="AU276" s="276" t="s">
        <v>79</v>
      </c>
      <c r="AV276" s="16" t="s">
        <v>161</v>
      </c>
      <c r="AW276" s="16" t="s">
        <v>32</v>
      </c>
      <c r="AX276" s="16" t="s">
        <v>70</v>
      </c>
      <c r="AY276" s="276" t="s">
        <v>138</v>
      </c>
    </row>
    <row r="277" s="14" customFormat="1">
      <c r="A277" s="14"/>
      <c r="B277" s="244"/>
      <c r="C277" s="245"/>
      <c r="D277" s="235" t="s">
        <v>149</v>
      </c>
      <c r="E277" s="246" t="s">
        <v>19</v>
      </c>
      <c r="F277" s="247" t="s">
        <v>811</v>
      </c>
      <c r="G277" s="245"/>
      <c r="H277" s="248">
        <v>50.420999999999999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4" t="s">
        <v>149</v>
      </c>
      <c r="AU277" s="254" t="s">
        <v>79</v>
      </c>
      <c r="AV277" s="14" t="s">
        <v>79</v>
      </c>
      <c r="AW277" s="14" t="s">
        <v>32</v>
      </c>
      <c r="AX277" s="14" t="s">
        <v>70</v>
      </c>
      <c r="AY277" s="254" t="s">
        <v>138</v>
      </c>
    </row>
    <row r="278" s="16" customFormat="1">
      <c r="A278" s="16"/>
      <c r="B278" s="266"/>
      <c r="C278" s="267"/>
      <c r="D278" s="235" t="s">
        <v>149</v>
      </c>
      <c r="E278" s="268" t="s">
        <v>19</v>
      </c>
      <c r="F278" s="269" t="s">
        <v>160</v>
      </c>
      <c r="G278" s="267"/>
      <c r="H278" s="270">
        <v>50.420999999999999</v>
      </c>
      <c r="I278" s="271"/>
      <c r="J278" s="267"/>
      <c r="K278" s="267"/>
      <c r="L278" s="272"/>
      <c r="M278" s="273"/>
      <c r="N278" s="274"/>
      <c r="O278" s="274"/>
      <c r="P278" s="274"/>
      <c r="Q278" s="274"/>
      <c r="R278" s="274"/>
      <c r="S278" s="274"/>
      <c r="T278" s="275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T278" s="276" t="s">
        <v>149</v>
      </c>
      <c r="AU278" s="276" t="s">
        <v>79</v>
      </c>
      <c r="AV278" s="16" t="s">
        <v>161</v>
      </c>
      <c r="AW278" s="16" t="s">
        <v>32</v>
      </c>
      <c r="AX278" s="16" t="s">
        <v>70</v>
      </c>
      <c r="AY278" s="276" t="s">
        <v>138</v>
      </c>
    </row>
    <row r="279" s="15" customFormat="1">
      <c r="A279" s="15"/>
      <c r="B279" s="255"/>
      <c r="C279" s="256"/>
      <c r="D279" s="235" t="s">
        <v>149</v>
      </c>
      <c r="E279" s="257" t="s">
        <v>19</v>
      </c>
      <c r="F279" s="258" t="s">
        <v>152</v>
      </c>
      <c r="G279" s="256"/>
      <c r="H279" s="259">
        <v>65.444000000000003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5" t="s">
        <v>149</v>
      </c>
      <c r="AU279" s="265" t="s">
        <v>79</v>
      </c>
      <c r="AV279" s="15" t="s">
        <v>145</v>
      </c>
      <c r="AW279" s="15" t="s">
        <v>32</v>
      </c>
      <c r="AX279" s="15" t="s">
        <v>77</v>
      </c>
      <c r="AY279" s="265" t="s">
        <v>138</v>
      </c>
    </row>
    <row r="280" s="2" customFormat="1" ht="16.5" customHeight="1">
      <c r="A280" s="41"/>
      <c r="B280" s="42"/>
      <c r="C280" s="215" t="s">
        <v>265</v>
      </c>
      <c r="D280" s="215" t="s">
        <v>140</v>
      </c>
      <c r="E280" s="216" t="s">
        <v>249</v>
      </c>
      <c r="F280" s="217" t="s">
        <v>250</v>
      </c>
      <c r="G280" s="218" t="s">
        <v>251</v>
      </c>
      <c r="H280" s="219">
        <v>10</v>
      </c>
      <c r="I280" s="220"/>
      <c r="J280" s="221">
        <f>ROUND(I280*H280,2)</f>
        <v>0</v>
      </c>
      <c r="K280" s="217" t="s">
        <v>144</v>
      </c>
      <c r="L280" s="47"/>
      <c r="M280" s="222" t="s">
        <v>19</v>
      </c>
      <c r="N280" s="223" t="s">
        <v>41</v>
      </c>
      <c r="O280" s="87"/>
      <c r="P280" s="224">
        <f>O280*H280</f>
        <v>0</v>
      </c>
      <c r="Q280" s="224">
        <v>0.087417999999999996</v>
      </c>
      <c r="R280" s="224">
        <f>Q280*H280</f>
        <v>0.87417999999999996</v>
      </c>
      <c r="S280" s="224">
        <v>0</v>
      </c>
      <c r="T280" s="225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26" t="s">
        <v>145</v>
      </c>
      <c r="AT280" s="226" t="s">
        <v>140</v>
      </c>
      <c r="AU280" s="226" t="s">
        <v>79</v>
      </c>
      <c r="AY280" s="20" t="s">
        <v>138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20" t="s">
        <v>77</v>
      </c>
      <c r="BK280" s="227">
        <f>ROUND(I280*H280,2)</f>
        <v>0</v>
      </c>
      <c r="BL280" s="20" t="s">
        <v>145</v>
      </c>
      <c r="BM280" s="226" t="s">
        <v>812</v>
      </c>
    </row>
    <row r="281" s="2" customFormat="1">
      <c r="A281" s="41"/>
      <c r="B281" s="42"/>
      <c r="C281" s="43"/>
      <c r="D281" s="228" t="s">
        <v>147</v>
      </c>
      <c r="E281" s="43"/>
      <c r="F281" s="229" t="s">
        <v>253</v>
      </c>
      <c r="G281" s="43"/>
      <c r="H281" s="43"/>
      <c r="I281" s="230"/>
      <c r="J281" s="43"/>
      <c r="K281" s="43"/>
      <c r="L281" s="47"/>
      <c r="M281" s="231"/>
      <c r="N281" s="232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147</v>
      </c>
      <c r="AU281" s="20" t="s">
        <v>79</v>
      </c>
    </row>
    <row r="282" s="14" customFormat="1">
      <c r="A282" s="14"/>
      <c r="B282" s="244"/>
      <c r="C282" s="245"/>
      <c r="D282" s="235" t="s">
        <v>149</v>
      </c>
      <c r="E282" s="246" t="s">
        <v>19</v>
      </c>
      <c r="F282" s="247" t="s">
        <v>671</v>
      </c>
      <c r="G282" s="245"/>
      <c r="H282" s="248">
        <v>2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4" t="s">
        <v>149</v>
      </c>
      <c r="AU282" s="254" t="s">
        <v>79</v>
      </c>
      <c r="AV282" s="14" t="s">
        <v>79</v>
      </c>
      <c r="AW282" s="14" t="s">
        <v>32</v>
      </c>
      <c r="AX282" s="14" t="s">
        <v>70</v>
      </c>
      <c r="AY282" s="254" t="s">
        <v>138</v>
      </c>
    </row>
    <row r="283" s="14" customFormat="1">
      <c r="A283" s="14"/>
      <c r="B283" s="244"/>
      <c r="C283" s="245"/>
      <c r="D283" s="235" t="s">
        <v>149</v>
      </c>
      <c r="E283" s="246" t="s">
        <v>19</v>
      </c>
      <c r="F283" s="247" t="s">
        <v>813</v>
      </c>
      <c r="G283" s="245"/>
      <c r="H283" s="248">
        <v>1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149</v>
      </c>
      <c r="AU283" s="254" t="s">
        <v>79</v>
      </c>
      <c r="AV283" s="14" t="s">
        <v>79</v>
      </c>
      <c r="AW283" s="14" t="s">
        <v>32</v>
      </c>
      <c r="AX283" s="14" t="s">
        <v>70</v>
      </c>
      <c r="AY283" s="254" t="s">
        <v>138</v>
      </c>
    </row>
    <row r="284" s="14" customFormat="1">
      <c r="A284" s="14"/>
      <c r="B284" s="244"/>
      <c r="C284" s="245"/>
      <c r="D284" s="235" t="s">
        <v>149</v>
      </c>
      <c r="E284" s="246" t="s">
        <v>19</v>
      </c>
      <c r="F284" s="247" t="s">
        <v>814</v>
      </c>
      <c r="G284" s="245"/>
      <c r="H284" s="248">
        <v>7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149</v>
      </c>
      <c r="AU284" s="254" t="s">
        <v>79</v>
      </c>
      <c r="AV284" s="14" t="s">
        <v>79</v>
      </c>
      <c r="AW284" s="14" t="s">
        <v>32</v>
      </c>
      <c r="AX284" s="14" t="s">
        <v>70</v>
      </c>
      <c r="AY284" s="254" t="s">
        <v>138</v>
      </c>
    </row>
    <row r="285" s="15" customFormat="1">
      <c r="A285" s="15"/>
      <c r="B285" s="255"/>
      <c r="C285" s="256"/>
      <c r="D285" s="235" t="s">
        <v>149</v>
      </c>
      <c r="E285" s="257" t="s">
        <v>19</v>
      </c>
      <c r="F285" s="258" t="s">
        <v>152</v>
      </c>
      <c r="G285" s="256"/>
      <c r="H285" s="259">
        <v>10</v>
      </c>
      <c r="I285" s="260"/>
      <c r="J285" s="256"/>
      <c r="K285" s="256"/>
      <c r="L285" s="261"/>
      <c r="M285" s="262"/>
      <c r="N285" s="263"/>
      <c r="O285" s="263"/>
      <c r="P285" s="263"/>
      <c r="Q285" s="263"/>
      <c r="R285" s="263"/>
      <c r="S285" s="263"/>
      <c r="T285" s="264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5" t="s">
        <v>149</v>
      </c>
      <c r="AU285" s="265" t="s">
        <v>79</v>
      </c>
      <c r="AV285" s="15" t="s">
        <v>145</v>
      </c>
      <c r="AW285" s="15" t="s">
        <v>32</v>
      </c>
      <c r="AX285" s="15" t="s">
        <v>77</v>
      </c>
      <c r="AY285" s="265" t="s">
        <v>138</v>
      </c>
    </row>
    <row r="286" s="2" customFormat="1" ht="16.5" customHeight="1">
      <c r="A286" s="41"/>
      <c r="B286" s="42"/>
      <c r="C286" s="277" t="s">
        <v>269</v>
      </c>
      <c r="D286" s="277" t="s">
        <v>220</v>
      </c>
      <c r="E286" s="278" t="s">
        <v>481</v>
      </c>
      <c r="F286" s="279" t="s">
        <v>482</v>
      </c>
      <c r="G286" s="280" t="s">
        <v>251</v>
      </c>
      <c r="H286" s="281">
        <v>2</v>
      </c>
      <c r="I286" s="282"/>
      <c r="J286" s="283">
        <f>ROUND(I286*H286,2)</f>
        <v>0</v>
      </c>
      <c r="K286" s="279" t="s">
        <v>144</v>
      </c>
      <c r="L286" s="284"/>
      <c r="M286" s="285" t="s">
        <v>19</v>
      </c>
      <c r="N286" s="286" t="s">
        <v>41</v>
      </c>
      <c r="O286" s="87"/>
      <c r="P286" s="224">
        <f>O286*H286</f>
        <v>0</v>
      </c>
      <c r="Q286" s="224">
        <v>0.040000000000000001</v>
      </c>
      <c r="R286" s="224">
        <f>Q286*H286</f>
        <v>0.080000000000000002</v>
      </c>
      <c r="S286" s="224">
        <v>0</v>
      </c>
      <c r="T286" s="225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26" t="s">
        <v>197</v>
      </c>
      <c r="AT286" s="226" t="s">
        <v>220</v>
      </c>
      <c r="AU286" s="226" t="s">
        <v>79</v>
      </c>
      <c r="AY286" s="20" t="s">
        <v>138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20" t="s">
        <v>77</v>
      </c>
      <c r="BK286" s="227">
        <f>ROUND(I286*H286,2)</f>
        <v>0</v>
      </c>
      <c r="BL286" s="20" t="s">
        <v>145</v>
      </c>
      <c r="BM286" s="226" t="s">
        <v>815</v>
      </c>
    </row>
    <row r="287" s="14" customFormat="1">
      <c r="A287" s="14"/>
      <c r="B287" s="244"/>
      <c r="C287" s="245"/>
      <c r="D287" s="235" t="s">
        <v>149</v>
      </c>
      <c r="E287" s="246" t="s">
        <v>19</v>
      </c>
      <c r="F287" s="247" t="s">
        <v>816</v>
      </c>
      <c r="G287" s="245"/>
      <c r="H287" s="248">
        <v>2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4" t="s">
        <v>149</v>
      </c>
      <c r="AU287" s="254" t="s">
        <v>79</v>
      </c>
      <c r="AV287" s="14" t="s">
        <v>79</v>
      </c>
      <c r="AW287" s="14" t="s">
        <v>32</v>
      </c>
      <c r="AX287" s="14" t="s">
        <v>70</v>
      </c>
      <c r="AY287" s="254" t="s">
        <v>138</v>
      </c>
    </row>
    <row r="288" s="15" customFormat="1">
      <c r="A288" s="15"/>
      <c r="B288" s="255"/>
      <c r="C288" s="256"/>
      <c r="D288" s="235" t="s">
        <v>149</v>
      </c>
      <c r="E288" s="257" t="s">
        <v>19</v>
      </c>
      <c r="F288" s="258" t="s">
        <v>152</v>
      </c>
      <c r="G288" s="256"/>
      <c r="H288" s="259">
        <v>2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5" t="s">
        <v>149</v>
      </c>
      <c r="AU288" s="265" t="s">
        <v>79</v>
      </c>
      <c r="AV288" s="15" t="s">
        <v>145</v>
      </c>
      <c r="AW288" s="15" t="s">
        <v>32</v>
      </c>
      <c r="AX288" s="15" t="s">
        <v>77</v>
      </c>
      <c r="AY288" s="265" t="s">
        <v>138</v>
      </c>
    </row>
    <row r="289" s="2" customFormat="1" ht="16.5" customHeight="1">
      <c r="A289" s="41"/>
      <c r="B289" s="42"/>
      <c r="C289" s="277" t="s">
        <v>7</v>
      </c>
      <c r="D289" s="277" t="s">
        <v>220</v>
      </c>
      <c r="E289" s="278" t="s">
        <v>256</v>
      </c>
      <c r="F289" s="279" t="s">
        <v>257</v>
      </c>
      <c r="G289" s="280" t="s">
        <v>251</v>
      </c>
      <c r="H289" s="281">
        <v>1</v>
      </c>
      <c r="I289" s="282"/>
      <c r="J289" s="283">
        <f>ROUND(I289*H289,2)</f>
        <v>0</v>
      </c>
      <c r="K289" s="279" t="s">
        <v>144</v>
      </c>
      <c r="L289" s="284"/>
      <c r="M289" s="285" t="s">
        <v>19</v>
      </c>
      <c r="N289" s="286" t="s">
        <v>41</v>
      </c>
      <c r="O289" s="87"/>
      <c r="P289" s="224">
        <f>O289*H289</f>
        <v>0</v>
      </c>
      <c r="Q289" s="224">
        <v>0.050999999999999997</v>
      </c>
      <c r="R289" s="224">
        <f>Q289*H289</f>
        <v>0.050999999999999997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197</v>
      </c>
      <c r="AT289" s="226" t="s">
        <v>220</v>
      </c>
      <c r="AU289" s="226" t="s">
        <v>79</v>
      </c>
      <c r="AY289" s="20" t="s">
        <v>138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77</v>
      </c>
      <c r="BK289" s="227">
        <f>ROUND(I289*H289,2)</f>
        <v>0</v>
      </c>
      <c r="BL289" s="20" t="s">
        <v>145</v>
      </c>
      <c r="BM289" s="226" t="s">
        <v>817</v>
      </c>
    </row>
    <row r="290" s="14" customFormat="1">
      <c r="A290" s="14"/>
      <c r="B290" s="244"/>
      <c r="C290" s="245"/>
      <c r="D290" s="235" t="s">
        <v>149</v>
      </c>
      <c r="E290" s="246" t="s">
        <v>19</v>
      </c>
      <c r="F290" s="247" t="s">
        <v>818</v>
      </c>
      <c r="G290" s="245"/>
      <c r="H290" s="248">
        <v>1</v>
      </c>
      <c r="I290" s="249"/>
      <c r="J290" s="245"/>
      <c r="K290" s="245"/>
      <c r="L290" s="250"/>
      <c r="M290" s="251"/>
      <c r="N290" s="252"/>
      <c r="O290" s="252"/>
      <c r="P290" s="252"/>
      <c r="Q290" s="252"/>
      <c r="R290" s="252"/>
      <c r="S290" s="252"/>
      <c r="T290" s="25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4" t="s">
        <v>149</v>
      </c>
      <c r="AU290" s="254" t="s">
        <v>79</v>
      </c>
      <c r="AV290" s="14" t="s">
        <v>79</v>
      </c>
      <c r="AW290" s="14" t="s">
        <v>32</v>
      </c>
      <c r="AX290" s="14" t="s">
        <v>70</v>
      </c>
      <c r="AY290" s="254" t="s">
        <v>138</v>
      </c>
    </row>
    <row r="291" s="15" customFormat="1">
      <c r="A291" s="15"/>
      <c r="B291" s="255"/>
      <c r="C291" s="256"/>
      <c r="D291" s="235" t="s">
        <v>149</v>
      </c>
      <c r="E291" s="257" t="s">
        <v>19</v>
      </c>
      <c r="F291" s="258" t="s">
        <v>152</v>
      </c>
      <c r="G291" s="256"/>
      <c r="H291" s="259">
        <v>1</v>
      </c>
      <c r="I291" s="260"/>
      <c r="J291" s="256"/>
      <c r="K291" s="256"/>
      <c r="L291" s="261"/>
      <c r="M291" s="262"/>
      <c r="N291" s="263"/>
      <c r="O291" s="263"/>
      <c r="P291" s="263"/>
      <c r="Q291" s="263"/>
      <c r="R291" s="263"/>
      <c r="S291" s="263"/>
      <c r="T291" s="264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65" t="s">
        <v>149</v>
      </c>
      <c r="AU291" s="265" t="s">
        <v>79</v>
      </c>
      <c r="AV291" s="15" t="s">
        <v>145</v>
      </c>
      <c r="AW291" s="15" t="s">
        <v>32</v>
      </c>
      <c r="AX291" s="15" t="s">
        <v>77</v>
      </c>
      <c r="AY291" s="265" t="s">
        <v>138</v>
      </c>
    </row>
    <row r="292" s="2" customFormat="1" ht="16.5" customHeight="1">
      <c r="A292" s="41"/>
      <c r="B292" s="42"/>
      <c r="C292" s="277" t="s">
        <v>280</v>
      </c>
      <c r="D292" s="277" t="s">
        <v>220</v>
      </c>
      <c r="E292" s="278" t="s">
        <v>485</v>
      </c>
      <c r="F292" s="279" t="s">
        <v>486</v>
      </c>
      <c r="G292" s="280" t="s">
        <v>251</v>
      </c>
      <c r="H292" s="281">
        <v>7</v>
      </c>
      <c r="I292" s="282"/>
      <c r="J292" s="283">
        <f>ROUND(I292*H292,2)</f>
        <v>0</v>
      </c>
      <c r="K292" s="279" t="s">
        <v>144</v>
      </c>
      <c r="L292" s="284"/>
      <c r="M292" s="285" t="s">
        <v>19</v>
      </c>
      <c r="N292" s="286" t="s">
        <v>41</v>
      </c>
      <c r="O292" s="87"/>
      <c r="P292" s="224">
        <f>O292*H292</f>
        <v>0</v>
      </c>
      <c r="Q292" s="224">
        <v>0.068000000000000005</v>
      </c>
      <c r="R292" s="224">
        <f>Q292*H292</f>
        <v>0.47600000000000003</v>
      </c>
      <c r="S292" s="224">
        <v>0</v>
      </c>
      <c r="T292" s="225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26" t="s">
        <v>197</v>
      </c>
      <c r="AT292" s="226" t="s">
        <v>220</v>
      </c>
      <c r="AU292" s="226" t="s">
        <v>79</v>
      </c>
      <c r="AY292" s="20" t="s">
        <v>138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20" t="s">
        <v>77</v>
      </c>
      <c r="BK292" s="227">
        <f>ROUND(I292*H292,2)</f>
        <v>0</v>
      </c>
      <c r="BL292" s="20" t="s">
        <v>145</v>
      </c>
      <c r="BM292" s="226" t="s">
        <v>819</v>
      </c>
    </row>
    <row r="293" s="14" customFormat="1">
      <c r="A293" s="14"/>
      <c r="B293" s="244"/>
      <c r="C293" s="245"/>
      <c r="D293" s="235" t="s">
        <v>149</v>
      </c>
      <c r="E293" s="246" t="s">
        <v>19</v>
      </c>
      <c r="F293" s="247" t="s">
        <v>820</v>
      </c>
      <c r="G293" s="245"/>
      <c r="H293" s="248">
        <v>7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149</v>
      </c>
      <c r="AU293" s="254" t="s">
        <v>79</v>
      </c>
      <c r="AV293" s="14" t="s">
        <v>79</v>
      </c>
      <c r="AW293" s="14" t="s">
        <v>32</v>
      </c>
      <c r="AX293" s="14" t="s">
        <v>70</v>
      </c>
      <c r="AY293" s="254" t="s">
        <v>138</v>
      </c>
    </row>
    <row r="294" s="15" customFormat="1">
      <c r="A294" s="15"/>
      <c r="B294" s="255"/>
      <c r="C294" s="256"/>
      <c r="D294" s="235" t="s">
        <v>149</v>
      </c>
      <c r="E294" s="257" t="s">
        <v>19</v>
      </c>
      <c r="F294" s="258" t="s">
        <v>152</v>
      </c>
      <c r="G294" s="256"/>
      <c r="H294" s="259">
        <v>7</v>
      </c>
      <c r="I294" s="260"/>
      <c r="J294" s="256"/>
      <c r="K294" s="256"/>
      <c r="L294" s="261"/>
      <c r="M294" s="262"/>
      <c r="N294" s="263"/>
      <c r="O294" s="263"/>
      <c r="P294" s="263"/>
      <c r="Q294" s="263"/>
      <c r="R294" s="263"/>
      <c r="S294" s="263"/>
      <c r="T294" s="264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5" t="s">
        <v>149</v>
      </c>
      <c r="AU294" s="265" t="s">
        <v>79</v>
      </c>
      <c r="AV294" s="15" t="s">
        <v>145</v>
      </c>
      <c r="AW294" s="15" t="s">
        <v>32</v>
      </c>
      <c r="AX294" s="15" t="s">
        <v>77</v>
      </c>
      <c r="AY294" s="265" t="s">
        <v>138</v>
      </c>
    </row>
    <row r="295" s="2" customFormat="1" ht="21.75" customHeight="1">
      <c r="A295" s="41"/>
      <c r="B295" s="42"/>
      <c r="C295" s="215" t="s">
        <v>286</v>
      </c>
      <c r="D295" s="215" t="s">
        <v>140</v>
      </c>
      <c r="E295" s="216" t="s">
        <v>260</v>
      </c>
      <c r="F295" s="217" t="s">
        <v>261</v>
      </c>
      <c r="G295" s="218" t="s">
        <v>251</v>
      </c>
      <c r="H295" s="219">
        <v>4</v>
      </c>
      <c r="I295" s="220"/>
      <c r="J295" s="221">
        <f>ROUND(I295*H295,2)</f>
        <v>0</v>
      </c>
      <c r="K295" s="217" t="s">
        <v>144</v>
      </c>
      <c r="L295" s="47"/>
      <c r="M295" s="222" t="s">
        <v>19</v>
      </c>
      <c r="N295" s="223" t="s">
        <v>41</v>
      </c>
      <c r="O295" s="87"/>
      <c r="P295" s="224">
        <f>O295*H295</f>
        <v>0</v>
      </c>
      <c r="Q295" s="224">
        <v>0.087419999999999998</v>
      </c>
      <c r="R295" s="224">
        <f>Q295*H295</f>
        <v>0.34967999999999999</v>
      </c>
      <c r="S295" s="224">
        <v>0</v>
      </c>
      <c r="T295" s="225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145</v>
      </c>
      <c r="AT295" s="226" t="s">
        <v>140</v>
      </c>
      <c r="AU295" s="226" t="s">
        <v>79</v>
      </c>
      <c r="AY295" s="20" t="s">
        <v>138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77</v>
      </c>
      <c r="BK295" s="227">
        <f>ROUND(I295*H295,2)</f>
        <v>0</v>
      </c>
      <c r="BL295" s="20" t="s">
        <v>145</v>
      </c>
      <c r="BM295" s="226" t="s">
        <v>821</v>
      </c>
    </row>
    <row r="296" s="2" customFormat="1">
      <c r="A296" s="41"/>
      <c r="B296" s="42"/>
      <c r="C296" s="43"/>
      <c r="D296" s="228" t="s">
        <v>147</v>
      </c>
      <c r="E296" s="43"/>
      <c r="F296" s="229" t="s">
        <v>263</v>
      </c>
      <c r="G296" s="43"/>
      <c r="H296" s="43"/>
      <c r="I296" s="230"/>
      <c r="J296" s="43"/>
      <c r="K296" s="43"/>
      <c r="L296" s="47"/>
      <c r="M296" s="231"/>
      <c r="N296" s="232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147</v>
      </c>
      <c r="AU296" s="20" t="s">
        <v>79</v>
      </c>
    </row>
    <row r="297" s="14" customFormat="1">
      <c r="A297" s="14"/>
      <c r="B297" s="244"/>
      <c r="C297" s="245"/>
      <c r="D297" s="235" t="s">
        <v>149</v>
      </c>
      <c r="E297" s="246" t="s">
        <v>19</v>
      </c>
      <c r="F297" s="247" t="s">
        <v>822</v>
      </c>
      <c r="G297" s="245"/>
      <c r="H297" s="248">
        <v>4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149</v>
      </c>
      <c r="AU297" s="254" t="s">
        <v>79</v>
      </c>
      <c r="AV297" s="14" t="s">
        <v>79</v>
      </c>
      <c r="AW297" s="14" t="s">
        <v>32</v>
      </c>
      <c r="AX297" s="14" t="s">
        <v>70</v>
      </c>
      <c r="AY297" s="254" t="s">
        <v>138</v>
      </c>
    </row>
    <row r="298" s="15" customFormat="1">
      <c r="A298" s="15"/>
      <c r="B298" s="255"/>
      <c r="C298" s="256"/>
      <c r="D298" s="235" t="s">
        <v>149</v>
      </c>
      <c r="E298" s="257" t="s">
        <v>19</v>
      </c>
      <c r="F298" s="258" t="s">
        <v>152</v>
      </c>
      <c r="G298" s="256"/>
      <c r="H298" s="259">
        <v>4</v>
      </c>
      <c r="I298" s="260"/>
      <c r="J298" s="256"/>
      <c r="K298" s="256"/>
      <c r="L298" s="261"/>
      <c r="M298" s="262"/>
      <c r="N298" s="263"/>
      <c r="O298" s="263"/>
      <c r="P298" s="263"/>
      <c r="Q298" s="263"/>
      <c r="R298" s="263"/>
      <c r="S298" s="263"/>
      <c r="T298" s="264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5" t="s">
        <v>149</v>
      </c>
      <c r="AU298" s="265" t="s">
        <v>79</v>
      </c>
      <c r="AV298" s="15" t="s">
        <v>145</v>
      </c>
      <c r="AW298" s="15" t="s">
        <v>32</v>
      </c>
      <c r="AX298" s="15" t="s">
        <v>77</v>
      </c>
      <c r="AY298" s="265" t="s">
        <v>138</v>
      </c>
    </row>
    <row r="299" s="2" customFormat="1" ht="16.5" customHeight="1">
      <c r="A299" s="41"/>
      <c r="B299" s="42"/>
      <c r="C299" s="277" t="s">
        <v>292</v>
      </c>
      <c r="D299" s="277" t="s">
        <v>220</v>
      </c>
      <c r="E299" s="278" t="s">
        <v>266</v>
      </c>
      <c r="F299" s="279" t="s">
        <v>267</v>
      </c>
      <c r="G299" s="280" t="s">
        <v>251</v>
      </c>
      <c r="H299" s="281">
        <v>4</v>
      </c>
      <c r="I299" s="282"/>
      <c r="J299" s="283">
        <f>ROUND(I299*H299,2)</f>
        <v>0</v>
      </c>
      <c r="K299" s="279" t="s">
        <v>144</v>
      </c>
      <c r="L299" s="284"/>
      <c r="M299" s="285" t="s">
        <v>19</v>
      </c>
      <c r="N299" s="286" t="s">
        <v>41</v>
      </c>
      <c r="O299" s="87"/>
      <c r="P299" s="224">
        <f>O299*H299</f>
        <v>0</v>
      </c>
      <c r="Q299" s="224">
        <v>0.081000000000000003</v>
      </c>
      <c r="R299" s="224">
        <f>Q299*H299</f>
        <v>0.32400000000000001</v>
      </c>
      <c r="S299" s="224">
        <v>0</v>
      </c>
      <c r="T299" s="225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6" t="s">
        <v>197</v>
      </c>
      <c r="AT299" s="226" t="s">
        <v>220</v>
      </c>
      <c r="AU299" s="226" t="s">
        <v>79</v>
      </c>
      <c r="AY299" s="20" t="s">
        <v>138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20" t="s">
        <v>77</v>
      </c>
      <c r="BK299" s="227">
        <f>ROUND(I299*H299,2)</f>
        <v>0</v>
      </c>
      <c r="BL299" s="20" t="s">
        <v>145</v>
      </c>
      <c r="BM299" s="226" t="s">
        <v>823</v>
      </c>
    </row>
    <row r="300" s="14" customFormat="1">
      <c r="A300" s="14"/>
      <c r="B300" s="244"/>
      <c r="C300" s="245"/>
      <c r="D300" s="235" t="s">
        <v>149</v>
      </c>
      <c r="E300" s="246" t="s">
        <v>19</v>
      </c>
      <c r="F300" s="247" t="s">
        <v>822</v>
      </c>
      <c r="G300" s="245"/>
      <c r="H300" s="248">
        <v>4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4" t="s">
        <v>149</v>
      </c>
      <c r="AU300" s="254" t="s">
        <v>79</v>
      </c>
      <c r="AV300" s="14" t="s">
        <v>79</v>
      </c>
      <c r="AW300" s="14" t="s">
        <v>32</v>
      </c>
      <c r="AX300" s="14" t="s">
        <v>70</v>
      </c>
      <c r="AY300" s="254" t="s">
        <v>138</v>
      </c>
    </row>
    <row r="301" s="15" customFormat="1">
      <c r="A301" s="15"/>
      <c r="B301" s="255"/>
      <c r="C301" s="256"/>
      <c r="D301" s="235" t="s">
        <v>149</v>
      </c>
      <c r="E301" s="257" t="s">
        <v>19</v>
      </c>
      <c r="F301" s="258" t="s">
        <v>152</v>
      </c>
      <c r="G301" s="256"/>
      <c r="H301" s="259">
        <v>4</v>
      </c>
      <c r="I301" s="260"/>
      <c r="J301" s="256"/>
      <c r="K301" s="256"/>
      <c r="L301" s="261"/>
      <c r="M301" s="262"/>
      <c r="N301" s="263"/>
      <c r="O301" s="263"/>
      <c r="P301" s="263"/>
      <c r="Q301" s="263"/>
      <c r="R301" s="263"/>
      <c r="S301" s="263"/>
      <c r="T301" s="264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5" t="s">
        <v>149</v>
      </c>
      <c r="AU301" s="265" t="s">
        <v>79</v>
      </c>
      <c r="AV301" s="15" t="s">
        <v>145</v>
      </c>
      <c r="AW301" s="15" t="s">
        <v>32</v>
      </c>
      <c r="AX301" s="15" t="s">
        <v>77</v>
      </c>
      <c r="AY301" s="265" t="s">
        <v>138</v>
      </c>
    </row>
    <row r="302" s="2" customFormat="1" ht="24.15" customHeight="1">
      <c r="A302" s="41"/>
      <c r="B302" s="42"/>
      <c r="C302" s="215" t="s">
        <v>298</v>
      </c>
      <c r="D302" s="215" t="s">
        <v>140</v>
      </c>
      <c r="E302" s="216" t="s">
        <v>270</v>
      </c>
      <c r="F302" s="217" t="s">
        <v>271</v>
      </c>
      <c r="G302" s="218" t="s">
        <v>155</v>
      </c>
      <c r="H302" s="219">
        <v>2.2949999999999999</v>
      </c>
      <c r="I302" s="220"/>
      <c r="J302" s="221">
        <f>ROUND(I302*H302,2)</f>
        <v>0</v>
      </c>
      <c r="K302" s="217" t="s">
        <v>144</v>
      </c>
      <c r="L302" s="47"/>
      <c r="M302" s="222" t="s">
        <v>19</v>
      </c>
      <c r="N302" s="223" t="s">
        <v>41</v>
      </c>
      <c r="O302" s="87"/>
      <c r="P302" s="224">
        <f>O302*H302</f>
        <v>0</v>
      </c>
      <c r="Q302" s="224">
        <v>0</v>
      </c>
      <c r="R302" s="224">
        <f>Q302*H302</f>
        <v>0</v>
      </c>
      <c r="S302" s="224">
        <v>0</v>
      </c>
      <c r="T302" s="225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26" t="s">
        <v>145</v>
      </c>
      <c r="AT302" s="226" t="s">
        <v>140</v>
      </c>
      <c r="AU302" s="226" t="s">
        <v>79</v>
      </c>
      <c r="AY302" s="20" t="s">
        <v>138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20" t="s">
        <v>77</v>
      </c>
      <c r="BK302" s="227">
        <f>ROUND(I302*H302,2)</f>
        <v>0</v>
      </c>
      <c r="BL302" s="20" t="s">
        <v>145</v>
      </c>
      <c r="BM302" s="226" t="s">
        <v>824</v>
      </c>
    </row>
    <row r="303" s="2" customFormat="1">
      <c r="A303" s="41"/>
      <c r="B303" s="42"/>
      <c r="C303" s="43"/>
      <c r="D303" s="228" t="s">
        <v>147</v>
      </c>
      <c r="E303" s="43"/>
      <c r="F303" s="229" t="s">
        <v>273</v>
      </c>
      <c r="G303" s="43"/>
      <c r="H303" s="43"/>
      <c r="I303" s="230"/>
      <c r="J303" s="43"/>
      <c r="K303" s="43"/>
      <c r="L303" s="47"/>
      <c r="M303" s="231"/>
      <c r="N303" s="232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147</v>
      </c>
      <c r="AU303" s="20" t="s">
        <v>79</v>
      </c>
    </row>
    <row r="304" s="14" customFormat="1">
      <c r="A304" s="14"/>
      <c r="B304" s="244"/>
      <c r="C304" s="245"/>
      <c r="D304" s="235" t="s">
        <v>149</v>
      </c>
      <c r="E304" s="246" t="s">
        <v>19</v>
      </c>
      <c r="F304" s="247" t="s">
        <v>825</v>
      </c>
      <c r="G304" s="245"/>
      <c r="H304" s="248">
        <v>0.67500000000000004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149</v>
      </c>
      <c r="AU304" s="254" t="s">
        <v>79</v>
      </c>
      <c r="AV304" s="14" t="s">
        <v>79</v>
      </c>
      <c r="AW304" s="14" t="s">
        <v>32</v>
      </c>
      <c r="AX304" s="14" t="s">
        <v>70</v>
      </c>
      <c r="AY304" s="254" t="s">
        <v>138</v>
      </c>
    </row>
    <row r="305" s="14" customFormat="1">
      <c r="A305" s="14"/>
      <c r="B305" s="244"/>
      <c r="C305" s="245"/>
      <c r="D305" s="235" t="s">
        <v>149</v>
      </c>
      <c r="E305" s="246" t="s">
        <v>19</v>
      </c>
      <c r="F305" s="247" t="s">
        <v>826</v>
      </c>
      <c r="G305" s="245"/>
      <c r="H305" s="248">
        <v>1.6200000000000001</v>
      </c>
      <c r="I305" s="249"/>
      <c r="J305" s="245"/>
      <c r="K305" s="245"/>
      <c r="L305" s="250"/>
      <c r="M305" s="251"/>
      <c r="N305" s="252"/>
      <c r="O305" s="252"/>
      <c r="P305" s="252"/>
      <c r="Q305" s="252"/>
      <c r="R305" s="252"/>
      <c r="S305" s="252"/>
      <c r="T305" s="25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4" t="s">
        <v>149</v>
      </c>
      <c r="AU305" s="254" t="s">
        <v>79</v>
      </c>
      <c r="AV305" s="14" t="s">
        <v>79</v>
      </c>
      <c r="AW305" s="14" t="s">
        <v>32</v>
      </c>
      <c r="AX305" s="14" t="s">
        <v>70</v>
      </c>
      <c r="AY305" s="254" t="s">
        <v>138</v>
      </c>
    </row>
    <row r="306" s="15" customFormat="1">
      <c r="A306" s="15"/>
      <c r="B306" s="255"/>
      <c r="C306" s="256"/>
      <c r="D306" s="235" t="s">
        <v>149</v>
      </c>
      <c r="E306" s="257" t="s">
        <v>19</v>
      </c>
      <c r="F306" s="258" t="s">
        <v>152</v>
      </c>
      <c r="G306" s="256"/>
      <c r="H306" s="259">
        <v>2.2949999999999999</v>
      </c>
      <c r="I306" s="260"/>
      <c r="J306" s="256"/>
      <c r="K306" s="256"/>
      <c r="L306" s="261"/>
      <c r="M306" s="262"/>
      <c r="N306" s="263"/>
      <c r="O306" s="263"/>
      <c r="P306" s="263"/>
      <c r="Q306" s="263"/>
      <c r="R306" s="263"/>
      <c r="S306" s="263"/>
      <c r="T306" s="264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5" t="s">
        <v>149</v>
      </c>
      <c r="AU306" s="265" t="s">
        <v>79</v>
      </c>
      <c r="AV306" s="15" t="s">
        <v>145</v>
      </c>
      <c r="AW306" s="15" t="s">
        <v>32</v>
      </c>
      <c r="AX306" s="15" t="s">
        <v>77</v>
      </c>
      <c r="AY306" s="265" t="s">
        <v>138</v>
      </c>
    </row>
    <row r="307" s="2" customFormat="1" ht="24.15" customHeight="1">
      <c r="A307" s="41"/>
      <c r="B307" s="42"/>
      <c r="C307" s="215" t="s">
        <v>304</v>
      </c>
      <c r="D307" s="215" t="s">
        <v>140</v>
      </c>
      <c r="E307" s="216" t="s">
        <v>275</v>
      </c>
      <c r="F307" s="217" t="s">
        <v>276</v>
      </c>
      <c r="G307" s="218" t="s">
        <v>155</v>
      </c>
      <c r="H307" s="219">
        <v>69.896000000000001</v>
      </c>
      <c r="I307" s="220"/>
      <c r="J307" s="221">
        <f>ROUND(I307*H307,2)</f>
        <v>0</v>
      </c>
      <c r="K307" s="217" t="s">
        <v>144</v>
      </c>
      <c r="L307" s="47"/>
      <c r="M307" s="222" t="s">
        <v>19</v>
      </c>
      <c r="N307" s="223" t="s">
        <v>41</v>
      </c>
      <c r="O307" s="87"/>
      <c r="P307" s="224">
        <f>O307*H307</f>
        <v>0</v>
      </c>
      <c r="Q307" s="224">
        <v>0</v>
      </c>
      <c r="R307" s="224">
        <f>Q307*H307</f>
        <v>0</v>
      </c>
      <c r="S307" s="224">
        <v>0</v>
      </c>
      <c r="T307" s="225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26" t="s">
        <v>145</v>
      </c>
      <c r="AT307" s="226" t="s">
        <v>140</v>
      </c>
      <c r="AU307" s="226" t="s">
        <v>79</v>
      </c>
      <c r="AY307" s="20" t="s">
        <v>138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20" t="s">
        <v>77</v>
      </c>
      <c r="BK307" s="227">
        <f>ROUND(I307*H307,2)</f>
        <v>0</v>
      </c>
      <c r="BL307" s="20" t="s">
        <v>145</v>
      </c>
      <c r="BM307" s="226" t="s">
        <v>827</v>
      </c>
    </row>
    <row r="308" s="2" customFormat="1">
      <c r="A308" s="41"/>
      <c r="B308" s="42"/>
      <c r="C308" s="43"/>
      <c r="D308" s="228" t="s">
        <v>147</v>
      </c>
      <c r="E308" s="43"/>
      <c r="F308" s="229" t="s">
        <v>278</v>
      </c>
      <c r="G308" s="43"/>
      <c r="H308" s="43"/>
      <c r="I308" s="230"/>
      <c r="J308" s="43"/>
      <c r="K308" s="43"/>
      <c r="L308" s="47"/>
      <c r="M308" s="231"/>
      <c r="N308" s="232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147</v>
      </c>
      <c r="AU308" s="20" t="s">
        <v>79</v>
      </c>
    </row>
    <row r="309" s="14" customFormat="1">
      <c r="A309" s="14"/>
      <c r="B309" s="244"/>
      <c r="C309" s="245"/>
      <c r="D309" s="235" t="s">
        <v>149</v>
      </c>
      <c r="E309" s="246" t="s">
        <v>19</v>
      </c>
      <c r="F309" s="247" t="s">
        <v>828</v>
      </c>
      <c r="G309" s="245"/>
      <c r="H309" s="248">
        <v>3.4950000000000001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4" t="s">
        <v>149</v>
      </c>
      <c r="AU309" s="254" t="s">
        <v>79</v>
      </c>
      <c r="AV309" s="14" t="s">
        <v>79</v>
      </c>
      <c r="AW309" s="14" t="s">
        <v>32</v>
      </c>
      <c r="AX309" s="14" t="s">
        <v>70</v>
      </c>
      <c r="AY309" s="254" t="s">
        <v>138</v>
      </c>
    </row>
    <row r="310" s="16" customFormat="1">
      <c r="A310" s="16"/>
      <c r="B310" s="266"/>
      <c r="C310" s="267"/>
      <c r="D310" s="235" t="s">
        <v>149</v>
      </c>
      <c r="E310" s="268" t="s">
        <v>19</v>
      </c>
      <c r="F310" s="269" t="s">
        <v>160</v>
      </c>
      <c r="G310" s="267"/>
      <c r="H310" s="270">
        <v>3.4950000000000001</v>
      </c>
      <c r="I310" s="271"/>
      <c r="J310" s="267"/>
      <c r="K310" s="267"/>
      <c r="L310" s="272"/>
      <c r="M310" s="273"/>
      <c r="N310" s="274"/>
      <c r="O310" s="274"/>
      <c r="P310" s="274"/>
      <c r="Q310" s="274"/>
      <c r="R310" s="274"/>
      <c r="S310" s="274"/>
      <c r="T310" s="275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T310" s="276" t="s">
        <v>149</v>
      </c>
      <c r="AU310" s="276" t="s">
        <v>79</v>
      </c>
      <c r="AV310" s="16" t="s">
        <v>161</v>
      </c>
      <c r="AW310" s="16" t="s">
        <v>32</v>
      </c>
      <c r="AX310" s="16" t="s">
        <v>70</v>
      </c>
      <c r="AY310" s="276" t="s">
        <v>138</v>
      </c>
    </row>
    <row r="311" s="14" customFormat="1">
      <c r="A311" s="14"/>
      <c r="B311" s="244"/>
      <c r="C311" s="245"/>
      <c r="D311" s="235" t="s">
        <v>149</v>
      </c>
      <c r="E311" s="246" t="s">
        <v>19</v>
      </c>
      <c r="F311" s="247" t="s">
        <v>829</v>
      </c>
      <c r="G311" s="245"/>
      <c r="H311" s="248">
        <v>10.332000000000001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4" t="s">
        <v>149</v>
      </c>
      <c r="AU311" s="254" t="s">
        <v>79</v>
      </c>
      <c r="AV311" s="14" t="s">
        <v>79</v>
      </c>
      <c r="AW311" s="14" t="s">
        <v>32</v>
      </c>
      <c r="AX311" s="14" t="s">
        <v>70</v>
      </c>
      <c r="AY311" s="254" t="s">
        <v>138</v>
      </c>
    </row>
    <row r="312" s="14" customFormat="1">
      <c r="A312" s="14"/>
      <c r="B312" s="244"/>
      <c r="C312" s="245"/>
      <c r="D312" s="235" t="s">
        <v>149</v>
      </c>
      <c r="E312" s="246" t="s">
        <v>19</v>
      </c>
      <c r="F312" s="247" t="s">
        <v>830</v>
      </c>
      <c r="G312" s="245"/>
      <c r="H312" s="248">
        <v>0.84599999999999997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4" t="s">
        <v>149</v>
      </c>
      <c r="AU312" s="254" t="s">
        <v>79</v>
      </c>
      <c r="AV312" s="14" t="s">
        <v>79</v>
      </c>
      <c r="AW312" s="14" t="s">
        <v>32</v>
      </c>
      <c r="AX312" s="14" t="s">
        <v>70</v>
      </c>
      <c r="AY312" s="254" t="s">
        <v>138</v>
      </c>
    </row>
    <row r="313" s="16" customFormat="1">
      <c r="A313" s="16"/>
      <c r="B313" s="266"/>
      <c r="C313" s="267"/>
      <c r="D313" s="235" t="s">
        <v>149</v>
      </c>
      <c r="E313" s="268" t="s">
        <v>19</v>
      </c>
      <c r="F313" s="269" t="s">
        <v>160</v>
      </c>
      <c r="G313" s="267"/>
      <c r="H313" s="270">
        <v>11.178000000000001</v>
      </c>
      <c r="I313" s="271"/>
      <c r="J313" s="267"/>
      <c r="K313" s="267"/>
      <c r="L313" s="272"/>
      <c r="M313" s="273"/>
      <c r="N313" s="274"/>
      <c r="O313" s="274"/>
      <c r="P313" s="274"/>
      <c r="Q313" s="274"/>
      <c r="R313" s="274"/>
      <c r="S313" s="274"/>
      <c r="T313" s="275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T313" s="276" t="s">
        <v>149</v>
      </c>
      <c r="AU313" s="276" t="s">
        <v>79</v>
      </c>
      <c r="AV313" s="16" t="s">
        <v>161</v>
      </c>
      <c r="AW313" s="16" t="s">
        <v>32</v>
      </c>
      <c r="AX313" s="16" t="s">
        <v>70</v>
      </c>
      <c r="AY313" s="276" t="s">
        <v>138</v>
      </c>
    </row>
    <row r="314" s="14" customFormat="1">
      <c r="A314" s="14"/>
      <c r="B314" s="244"/>
      <c r="C314" s="245"/>
      <c r="D314" s="235" t="s">
        <v>149</v>
      </c>
      <c r="E314" s="246" t="s">
        <v>19</v>
      </c>
      <c r="F314" s="247" t="s">
        <v>831</v>
      </c>
      <c r="G314" s="245"/>
      <c r="H314" s="248">
        <v>55.222999999999999</v>
      </c>
      <c r="I314" s="249"/>
      <c r="J314" s="245"/>
      <c r="K314" s="245"/>
      <c r="L314" s="250"/>
      <c r="M314" s="251"/>
      <c r="N314" s="252"/>
      <c r="O314" s="252"/>
      <c r="P314" s="252"/>
      <c r="Q314" s="252"/>
      <c r="R314" s="252"/>
      <c r="S314" s="252"/>
      <c r="T314" s="25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4" t="s">
        <v>149</v>
      </c>
      <c r="AU314" s="254" t="s">
        <v>79</v>
      </c>
      <c r="AV314" s="14" t="s">
        <v>79</v>
      </c>
      <c r="AW314" s="14" t="s">
        <v>32</v>
      </c>
      <c r="AX314" s="14" t="s">
        <v>70</v>
      </c>
      <c r="AY314" s="254" t="s">
        <v>138</v>
      </c>
    </row>
    <row r="315" s="16" customFormat="1">
      <c r="A315" s="16"/>
      <c r="B315" s="266"/>
      <c r="C315" s="267"/>
      <c r="D315" s="235" t="s">
        <v>149</v>
      </c>
      <c r="E315" s="268" t="s">
        <v>19</v>
      </c>
      <c r="F315" s="269" t="s">
        <v>160</v>
      </c>
      <c r="G315" s="267"/>
      <c r="H315" s="270">
        <v>55.222999999999999</v>
      </c>
      <c r="I315" s="271"/>
      <c r="J315" s="267"/>
      <c r="K315" s="267"/>
      <c r="L315" s="272"/>
      <c r="M315" s="273"/>
      <c r="N315" s="274"/>
      <c r="O315" s="274"/>
      <c r="P315" s="274"/>
      <c r="Q315" s="274"/>
      <c r="R315" s="274"/>
      <c r="S315" s="274"/>
      <c r="T315" s="275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T315" s="276" t="s">
        <v>149</v>
      </c>
      <c r="AU315" s="276" t="s">
        <v>79</v>
      </c>
      <c r="AV315" s="16" t="s">
        <v>161</v>
      </c>
      <c r="AW315" s="16" t="s">
        <v>32</v>
      </c>
      <c r="AX315" s="16" t="s">
        <v>70</v>
      </c>
      <c r="AY315" s="276" t="s">
        <v>138</v>
      </c>
    </row>
    <row r="316" s="15" customFormat="1">
      <c r="A316" s="15"/>
      <c r="B316" s="255"/>
      <c r="C316" s="256"/>
      <c r="D316" s="235" t="s">
        <v>149</v>
      </c>
      <c r="E316" s="257" t="s">
        <v>19</v>
      </c>
      <c r="F316" s="258" t="s">
        <v>152</v>
      </c>
      <c r="G316" s="256"/>
      <c r="H316" s="259">
        <v>69.896000000000001</v>
      </c>
      <c r="I316" s="260"/>
      <c r="J316" s="256"/>
      <c r="K316" s="256"/>
      <c r="L316" s="261"/>
      <c r="M316" s="262"/>
      <c r="N316" s="263"/>
      <c r="O316" s="263"/>
      <c r="P316" s="263"/>
      <c r="Q316" s="263"/>
      <c r="R316" s="263"/>
      <c r="S316" s="263"/>
      <c r="T316" s="264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5" t="s">
        <v>149</v>
      </c>
      <c r="AU316" s="265" t="s">
        <v>79</v>
      </c>
      <c r="AV316" s="15" t="s">
        <v>145</v>
      </c>
      <c r="AW316" s="15" t="s">
        <v>32</v>
      </c>
      <c r="AX316" s="15" t="s">
        <v>77</v>
      </c>
      <c r="AY316" s="265" t="s">
        <v>138</v>
      </c>
    </row>
    <row r="317" s="2" customFormat="1" ht="24.15" customHeight="1">
      <c r="A317" s="41"/>
      <c r="B317" s="42"/>
      <c r="C317" s="215" t="s">
        <v>308</v>
      </c>
      <c r="D317" s="215" t="s">
        <v>140</v>
      </c>
      <c r="E317" s="216" t="s">
        <v>281</v>
      </c>
      <c r="F317" s="217" t="s">
        <v>282</v>
      </c>
      <c r="G317" s="218" t="s">
        <v>174</v>
      </c>
      <c r="H317" s="219">
        <v>5.4000000000000004</v>
      </c>
      <c r="I317" s="220"/>
      <c r="J317" s="221">
        <f>ROUND(I317*H317,2)</f>
        <v>0</v>
      </c>
      <c r="K317" s="217" t="s">
        <v>144</v>
      </c>
      <c r="L317" s="47"/>
      <c r="M317" s="222" t="s">
        <v>19</v>
      </c>
      <c r="N317" s="223" t="s">
        <v>41</v>
      </c>
      <c r="O317" s="87"/>
      <c r="P317" s="224">
        <f>O317*H317</f>
        <v>0</v>
      </c>
      <c r="Q317" s="224">
        <v>0.0078849000000000002</v>
      </c>
      <c r="R317" s="224">
        <f>Q317*H317</f>
        <v>0.042578460000000005</v>
      </c>
      <c r="S317" s="224">
        <v>0</v>
      </c>
      <c r="T317" s="225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26" t="s">
        <v>145</v>
      </c>
      <c r="AT317" s="226" t="s">
        <v>140</v>
      </c>
      <c r="AU317" s="226" t="s">
        <v>79</v>
      </c>
      <c r="AY317" s="20" t="s">
        <v>138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20" t="s">
        <v>77</v>
      </c>
      <c r="BK317" s="227">
        <f>ROUND(I317*H317,2)</f>
        <v>0</v>
      </c>
      <c r="BL317" s="20" t="s">
        <v>145</v>
      </c>
      <c r="BM317" s="226" t="s">
        <v>832</v>
      </c>
    </row>
    <row r="318" s="2" customFormat="1">
      <c r="A318" s="41"/>
      <c r="B318" s="42"/>
      <c r="C318" s="43"/>
      <c r="D318" s="228" t="s">
        <v>147</v>
      </c>
      <c r="E318" s="43"/>
      <c r="F318" s="229" t="s">
        <v>284</v>
      </c>
      <c r="G318" s="43"/>
      <c r="H318" s="43"/>
      <c r="I318" s="230"/>
      <c r="J318" s="43"/>
      <c r="K318" s="43"/>
      <c r="L318" s="47"/>
      <c r="M318" s="231"/>
      <c r="N318" s="232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147</v>
      </c>
      <c r="AU318" s="20" t="s">
        <v>79</v>
      </c>
    </row>
    <row r="319" s="14" customFormat="1">
      <c r="A319" s="14"/>
      <c r="B319" s="244"/>
      <c r="C319" s="245"/>
      <c r="D319" s="235" t="s">
        <v>149</v>
      </c>
      <c r="E319" s="246" t="s">
        <v>19</v>
      </c>
      <c r="F319" s="247" t="s">
        <v>833</v>
      </c>
      <c r="G319" s="245"/>
      <c r="H319" s="248">
        <v>1.8</v>
      </c>
      <c r="I319" s="249"/>
      <c r="J319" s="245"/>
      <c r="K319" s="245"/>
      <c r="L319" s="250"/>
      <c r="M319" s="251"/>
      <c r="N319" s="252"/>
      <c r="O319" s="252"/>
      <c r="P319" s="252"/>
      <c r="Q319" s="252"/>
      <c r="R319" s="252"/>
      <c r="S319" s="252"/>
      <c r="T319" s="25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4" t="s">
        <v>149</v>
      </c>
      <c r="AU319" s="254" t="s">
        <v>79</v>
      </c>
      <c r="AV319" s="14" t="s">
        <v>79</v>
      </c>
      <c r="AW319" s="14" t="s">
        <v>32</v>
      </c>
      <c r="AX319" s="14" t="s">
        <v>70</v>
      </c>
      <c r="AY319" s="254" t="s">
        <v>138</v>
      </c>
    </row>
    <row r="320" s="14" customFormat="1">
      <c r="A320" s="14"/>
      <c r="B320" s="244"/>
      <c r="C320" s="245"/>
      <c r="D320" s="235" t="s">
        <v>149</v>
      </c>
      <c r="E320" s="246" t="s">
        <v>19</v>
      </c>
      <c r="F320" s="247" t="s">
        <v>834</v>
      </c>
      <c r="G320" s="245"/>
      <c r="H320" s="248">
        <v>3.6000000000000001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4" t="s">
        <v>149</v>
      </c>
      <c r="AU320" s="254" t="s">
        <v>79</v>
      </c>
      <c r="AV320" s="14" t="s">
        <v>79</v>
      </c>
      <c r="AW320" s="14" t="s">
        <v>32</v>
      </c>
      <c r="AX320" s="14" t="s">
        <v>70</v>
      </c>
      <c r="AY320" s="254" t="s">
        <v>138</v>
      </c>
    </row>
    <row r="321" s="15" customFormat="1">
      <c r="A321" s="15"/>
      <c r="B321" s="255"/>
      <c r="C321" s="256"/>
      <c r="D321" s="235" t="s">
        <v>149</v>
      </c>
      <c r="E321" s="257" t="s">
        <v>19</v>
      </c>
      <c r="F321" s="258" t="s">
        <v>152</v>
      </c>
      <c r="G321" s="256"/>
      <c r="H321" s="259">
        <v>5.4000000000000004</v>
      </c>
      <c r="I321" s="260"/>
      <c r="J321" s="256"/>
      <c r="K321" s="256"/>
      <c r="L321" s="261"/>
      <c r="M321" s="262"/>
      <c r="N321" s="263"/>
      <c r="O321" s="263"/>
      <c r="P321" s="263"/>
      <c r="Q321" s="263"/>
      <c r="R321" s="263"/>
      <c r="S321" s="263"/>
      <c r="T321" s="264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65" t="s">
        <v>149</v>
      </c>
      <c r="AU321" s="265" t="s">
        <v>79</v>
      </c>
      <c r="AV321" s="15" t="s">
        <v>145</v>
      </c>
      <c r="AW321" s="15" t="s">
        <v>32</v>
      </c>
      <c r="AX321" s="15" t="s">
        <v>77</v>
      </c>
      <c r="AY321" s="265" t="s">
        <v>138</v>
      </c>
    </row>
    <row r="322" s="2" customFormat="1" ht="24.15" customHeight="1">
      <c r="A322" s="41"/>
      <c r="B322" s="42"/>
      <c r="C322" s="215" t="s">
        <v>313</v>
      </c>
      <c r="D322" s="215" t="s">
        <v>140</v>
      </c>
      <c r="E322" s="216" t="s">
        <v>287</v>
      </c>
      <c r="F322" s="217" t="s">
        <v>288</v>
      </c>
      <c r="G322" s="218" t="s">
        <v>174</v>
      </c>
      <c r="H322" s="219">
        <v>5.4000000000000004</v>
      </c>
      <c r="I322" s="220"/>
      <c r="J322" s="221">
        <f>ROUND(I322*H322,2)</f>
        <v>0</v>
      </c>
      <c r="K322" s="217" t="s">
        <v>144</v>
      </c>
      <c r="L322" s="47"/>
      <c r="M322" s="222" t="s">
        <v>19</v>
      </c>
      <c r="N322" s="223" t="s">
        <v>41</v>
      </c>
      <c r="O322" s="87"/>
      <c r="P322" s="224">
        <f>O322*H322</f>
        <v>0</v>
      </c>
      <c r="Q322" s="224">
        <v>0</v>
      </c>
      <c r="R322" s="224">
        <f>Q322*H322</f>
        <v>0</v>
      </c>
      <c r="S322" s="224">
        <v>0</v>
      </c>
      <c r="T322" s="225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26" t="s">
        <v>145</v>
      </c>
      <c r="AT322" s="226" t="s">
        <v>140</v>
      </c>
      <c r="AU322" s="226" t="s">
        <v>79</v>
      </c>
      <c r="AY322" s="20" t="s">
        <v>138</v>
      </c>
      <c r="BE322" s="227">
        <f>IF(N322="základní",J322,0)</f>
        <v>0</v>
      </c>
      <c r="BF322" s="227">
        <f>IF(N322="snížená",J322,0)</f>
        <v>0</v>
      </c>
      <c r="BG322" s="227">
        <f>IF(N322="zákl. přenesená",J322,0)</f>
        <v>0</v>
      </c>
      <c r="BH322" s="227">
        <f>IF(N322="sníž. přenesená",J322,0)</f>
        <v>0</v>
      </c>
      <c r="BI322" s="227">
        <f>IF(N322="nulová",J322,0)</f>
        <v>0</v>
      </c>
      <c r="BJ322" s="20" t="s">
        <v>77</v>
      </c>
      <c r="BK322" s="227">
        <f>ROUND(I322*H322,2)</f>
        <v>0</v>
      </c>
      <c r="BL322" s="20" t="s">
        <v>145</v>
      </c>
      <c r="BM322" s="226" t="s">
        <v>835</v>
      </c>
    </row>
    <row r="323" s="2" customFormat="1">
      <c r="A323" s="41"/>
      <c r="B323" s="42"/>
      <c r="C323" s="43"/>
      <c r="D323" s="228" t="s">
        <v>147</v>
      </c>
      <c r="E323" s="43"/>
      <c r="F323" s="229" t="s">
        <v>290</v>
      </c>
      <c r="G323" s="43"/>
      <c r="H323" s="43"/>
      <c r="I323" s="230"/>
      <c r="J323" s="43"/>
      <c r="K323" s="43"/>
      <c r="L323" s="47"/>
      <c r="M323" s="231"/>
      <c r="N323" s="232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147</v>
      </c>
      <c r="AU323" s="20" t="s">
        <v>79</v>
      </c>
    </row>
    <row r="324" s="12" customFormat="1" ht="22.8" customHeight="1">
      <c r="A324" s="12"/>
      <c r="B324" s="199"/>
      <c r="C324" s="200"/>
      <c r="D324" s="201" t="s">
        <v>69</v>
      </c>
      <c r="E324" s="213" t="s">
        <v>197</v>
      </c>
      <c r="F324" s="213" t="s">
        <v>499</v>
      </c>
      <c r="G324" s="200"/>
      <c r="H324" s="200"/>
      <c r="I324" s="203"/>
      <c r="J324" s="214">
        <f>BK324</f>
        <v>0</v>
      </c>
      <c r="K324" s="200"/>
      <c r="L324" s="205"/>
      <c r="M324" s="206"/>
      <c r="N324" s="207"/>
      <c r="O324" s="207"/>
      <c r="P324" s="208">
        <f>SUM(P325:P463)</f>
        <v>0</v>
      </c>
      <c r="Q324" s="207"/>
      <c r="R324" s="208">
        <f>SUM(R325:R463)</f>
        <v>88.284980999999988</v>
      </c>
      <c r="S324" s="207"/>
      <c r="T324" s="209">
        <f>SUM(T325:T463)</f>
        <v>104.95999999999999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10" t="s">
        <v>77</v>
      </c>
      <c r="AT324" s="211" t="s">
        <v>69</v>
      </c>
      <c r="AU324" s="211" t="s">
        <v>77</v>
      </c>
      <c r="AY324" s="210" t="s">
        <v>138</v>
      </c>
      <c r="BK324" s="212">
        <f>SUM(BK325:BK463)</f>
        <v>0</v>
      </c>
    </row>
    <row r="325" s="2" customFormat="1" ht="16.5" customHeight="1">
      <c r="A325" s="41"/>
      <c r="B325" s="42"/>
      <c r="C325" s="215" t="s">
        <v>319</v>
      </c>
      <c r="D325" s="215" t="s">
        <v>140</v>
      </c>
      <c r="E325" s="216" t="s">
        <v>293</v>
      </c>
      <c r="F325" s="217" t="s">
        <v>294</v>
      </c>
      <c r="G325" s="218" t="s">
        <v>143</v>
      </c>
      <c r="H325" s="219">
        <v>325.5</v>
      </c>
      <c r="I325" s="220"/>
      <c r="J325" s="221">
        <f>ROUND(I325*H325,2)</f>
        <v>0</v>
      </c>
      <c r="K325" s="217" t="s">
        <v>144</v>
      </c>
      <c r="L325" s="47"/>
      <c r="M325" s="222" t="s">
        <v>19</v>
      </c>
      <c r="N325" s="223" t="s">
        <v>41</v>
      </c>
      <c r="O325" s="87"/>
      <c r="P325" s="224">
        <f>O325*H325</f>
        <v>0</v>
      </c>
      <c r="Q325" s="224">
        <v>0</v>
      </c>
      <c r="R325" s="224">
        <f>Q325*H325</f>
        <v>0</v>
      </c>
      <c r="S325" s="224">
        <v>0.32000000000000001</v>
      </c>
      <c r="T325" s="225">
        <f>S325*H325</f>
        <v>104.16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26" t="s">
        <v>145</v>
      </c>
      <c r="AT325" s="226" t="s">
        <v>140</v>
      </c>
      <c r="AU325" s="226" t="s">
        <v>79</v>
      </c>
      <c r="AY325" s="20" t="s">
        <v>138</v>
      </c>
      <c r="BE325" s="227">
        <f>IF(N325="základní",J325,0)</f>
        <v>0</v>
      </c>
      <c r="BF325" s="227">
        <f>IF(N325="snížená",J325,0)</f>
        <v>0</v>
      </c>
      <c r="BG325" s="227">
        <f>IF(N325="zákl. přenesená",J325,0)</f>
        <v>0</v>
      </c>
      <c r="BH325" s="227">
        <f>IF(N325="sníž. přenesená",J325,0)</f>
        <v>0</v>
      </c>
      <c r="BI325" s="227">
        <f>IF(N325="nulová",J325,0)</f>
        <v>0</v>
      </c>
      <c r="BJ325" s="20" t="s">
        <v>77</v>
      </c>
      <c r="BK325" s="227">
        <f>ROUND(I325*H325,2)</f>
        <v>0</v>
      </c>
      <c r="BL325" s="20" t="s">
        <v>145</v>
      </c>
      <c r="BM325" s="226" t="s">
        <v>836</v>
      </c>
    </row>
    <row r="326" s="2" customFormat="1">
      <c r="A326" s="41"/>
      <c r="B326" s="42"/>
      <c r="C326" s="43"/>
      <c r="D326" s="228" t="s">
        <v>147</v>
      </c>
      <c r="E326" s="43"/>
      <c r="F326" s="229" t="s">
        <v>296</v>
      </c>
      <c r="G326" s="43"/>
      <c r="H326" s="43"/>
      <c r="I326" s="230"/>
      <c r="J326" s="43"/>
      <c r="K326" s="43"/>
      <c r="L326" s="47"/>
      <c r="M326" s="231"/>
      <c r="N326" s="232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147</v>
      </c>
      <c r="AU326" s="20" t="s">
        <v>79</v>
      </c>
    </row>
    <row r="327" s="14" customFormat="1">
      <c r="A327" s="14"/>
      <c r="B327" s="244"/>
      <c r="C327" s="245"/>
      <c r="D327" s="235" t="s">
        <v>149</v>
      </c>
      <c r="E327" s="246" t="s">
        <v>19</v>
      </c>
      <c r="F327" s="247" t="s">
        <v>837</v>
      </c>
      <c r="G327" s="245"/>
      <c r="H327" s="248">
        <v>23.300000000000001</v>
      </c>
      <c r="I327" s="249"/>
      <c r="J327" s="245"/>
      <c r="K327" s="245"/>
      <c r="L327" s="250"/>
      <c r="M327" s="251"/>
      <c r="N327" s="252"/>
      <c r="O327" s="252"/>
      <c r="P327" s="252"/>
      <c r="Q327" s="252"/>
      <c r="R327" s="252"/>
      <c r="S327" s="252"/>
      <c r="T327" s="25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4" t="s">
        <v>149</v>
      </c>
      <c r="AU327" s="254" t="s">
        <v>79</v>
      </c>
      <c r="AV327" s="14" t="s">
        <v>79</v>
      </c>
      <c r="AW327" s="14" t="s">
        <v>32</v>
      </c>
      <c r="AX327" s="14" t="s">
        <v>70</v>
      </c>
      <c r="AY327" s="254" t="s">
        <v>138</v>
      </c>
    </row>
    <row r="328" s="16" customFormat="1">
      <c r="A328" s="16"/>
      <c r="B328" s="266"/>
      <c r="C328" s="267"/>
      <c r="D328" s="235" t="s">
        <v>149</v>
      </c>
      <c r="E328" s="268" t="s">
        <v>19</v>
      </c>
      <c r="F328" s="269" t="s">
        <v>160</v>
      </c>
      <c r="G328" s="267"/>
      <c r="H328" s="270">
        <v>23.300000000000001</v>
      </c>
      <c r="I328" s="271"/>
      <c r="J328" s="267"/>
      <c r="K328" s="267"/>
      <c r="L328" s="272"/>
      <c r="M328" s="273"/>
      <c r="N328" s="274"/>
      <c r="O328" s="274"/>
      <c r="P328" s="274"/>
      <c r="Q328" s="274"/>
      <c r="R328" s="274"/>
      <c r="S328" s="274"/>
      <c r="T328" s="275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T328" s="276" t="s">
        <v>149</v>
      </c>
      <c r="AU328" s="276" t="s">
        <v>79</v>
      </c>
      <c r="AV328" s="16" t="s">
        <v>161</v>
      </c>
      <c r="AW328" s="16" t="s">
        <v>32</v>
      </c>
      <c r="AX328" s="16" t="s">
        <v>70</v>
      </c>
      <c r="AY328" s="276" t="s">
        <v>138</v>
      </c>
    </row>
    <row r="329" s="14" customFormat="1">
      <c r="A329" s="14"/>
      <c r="B329" s="244"/>
      <c r="C329" s="245"/>
      <c r="D329" s="235" t="s">
        <v>149</v>
      </c>
      <c r="E329" s="246" t="s">
        <v>19</v>
      </c>
      <c r="F329" s="247" t="s">
        <v>838</v>
      </c>
      <c r="G329" s="245"/>
      <c r="H329" s="248">
        <v>57.399999999999999</v>
      </c>
      <c r="I329" s="249"/>
      <c r="J329" s="245"/>
      <c r="K329" s="245"/>
      <c r="L329" s="250"/>
      <c r="M329" s="251"/>
      <c r="N329" s="252"/>
      <c r="O329" s="252"/>
      <c r="P329" s="252"/>
      <c r="Q329" s="252"/>
      <c r="R329" s="252"/>
      <c r="S329" s="252"/>
      <c r="T329" s="25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4" t="s">
        <v>149</v>
      </c>
      <c r="AU329" s="254" t="s">
        <v>79</v>
      </c>
      <c r="AV329" s="14" t="s">
        <v>79</v>
      </c>
      <c r="AW329" s="14" t="s">
        <v>32</v>
      </c>
      <c r="AX329" s="14" t="s">
        <v>70</v>
      </c>
      <c r="AY329" s="254" t="s">
        <v>138</v>
      </c>
    </row>
    <row r="330" s="14" customFormat="1">
      <c r="A330" s="14"/>
      <c r="B330" s="244"/>
      <c r="C330" s="245"/>
      <c r="D330" s="235" t="s">
        <v>149</v>
      </c>
      <c r="E330" s="246" t="s">
        <v>19</v>
      </c>
      <c r="F330" s="247" t="s">
        <v>839</v>
      </c>
      <c r="G330" s="245"/>
      <c r="H330" s="248">
        <v>4.7000000000000002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4" t="s">
        <v>149</v>
      </c>
      <c r="AU330" s="254" t="s">
        <v>79</v>
      </c>
      <c r="AV330" s="14" t="s">
        <v>79</v>
      </c>
      <c r="AW330" s="14" t="s">
        <v>32</v>
      </c>
      <c r="AX330" s="14" t="s">
        <v>70</v>
      </c>
      <c r="AY330" s="254" t="s">
        <v>138</v>
      </c>
    </row>
    <row r="331" s="16" customFormat="1">
      <c r="A331" s="16"/>
      <c r="B331" s="266"/>
      <c r="C331" s="267"/>
      <c r="D331" s="235" t="s">
        <v>149</v>
      </c>
      <c r="E331" s="268" t="s">
        <v>19</v>
      </c>
      <c r="F331" s="269" t="s">
        <v>160</v>
      </c>
      <c r="G331" s="267"/>
      <c r="H331" s="270">
        <v>62.100000000000001</v>
      </c>
      <c r="I331" s="271"/>
      <c r="J331" s="267"/>
      <c r="K331" s="267"/>
      <c r="L331" s="272"/>
      <c r="M331" s="273"/>
      <c r="N331" s="274"/>
      <c r="O331" s="274"/>
      <c r="P331" s="274"/>
      <c r="Q331" s="274"/>
      <c r="R331" s="274"/>
      <c r="S331" s="274"/>
      <c r="T331" s="275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T331" s="276" t="s">
        <v>149</v>
      </c>
      <c r="AU331" s="276" t="s">
        <v>79</v>
      </c>
      <c r="AV331" s="16" t="s">
        <v>161</v>
      </c>
      <c r="AW331" s="16" t="s">
        <v>32</v>
      </c>
      <c r="AX331" s="16" t="s">
        <v>70</v>
      </c>
      <c r="AY331" s="276" t="s">
        <v>138</v>
      </c>
    </row>
    <row r="332" s="14" customFormat="1">
      <c r="A332" s="14"/>
      <c r="B332" s="244"/>
      <c r="C332" s="245"/>
      <c r="D332" s="235" t="s">
        <v>149</v>
      </c>
      <c r="E332" s="246" t="s">
        <v>19</v>
      </c>
      <c r="F332" s="247" t="s">
        <v>840</v>
      </c>
      <c r="G332" s="245"/>
      <c r="H332" s="248">
        <v>240.09999999999999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149</v>
      </c>
      <c r="AU332" s="254" t="s">
        <v>79</v>
      </c>
      <c r="AV332" s="14" t="s">
        <v>79</v>
      </c>
      <c r="AW332" s="14" t="s">
        <v>32</v>
      </c>
      <c r="AX332" s="14" t="s">
        <v>70</v>
      </c>
      <c r="AY332" s="254" t="s">
        <v>138</v>
      </c>
    </row>
    <row r="333" s="16" customFormat="1">
      <c r="A333" s="16"/>
      <c r="B333" s="266"/>
      <c r="C333" s="267"/>
      <c r="D333" s="235" t="s">
        <v>149</v>
      </c>
      <c r="E333" s="268" t="s">
        <v>19</v>
      </c>
      <c r="F333" s="269" t="s">
        <v>160</v>
      </c>
      <c r="G333" s="267"/>
      <c r="H333" s="270">
        <v>240.09999999999999</v>
      </c>
      <c r="I333" s="271"/>
      <c r="J333" s="267"/>
      <c r="K333" s="267"/>
      <c r="L333" s="272"/>
      <c r="M333" s="273"/>
      <c r="N333" s="274"/>
      <c r="O333" s="274"/>
      <c r="P333" s="274"/>
      <c r="Q333" s="274"/>
      <c r="R333" s="274"/>
      <c r="S333" s="274"/>
      <c r="T333" s="275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T333" s="276" t="s">
        <v>149</v>
      </c>
      <c r="AU333" s="276" t="s">
        <v>79</v>
      </c>
      <c r="AV333" s="16" t="s">
        <v>161</v>
      </c>
      <c r="AW333" s="16" t="s">
        <v>32</v>
      </c>
      <c r="AX333" s="16" t="s">
        <v>70</v>
      </c>
      <c r="AY333" s="276" t="s">
        <v>138</v>
      </c>
    </row>
    <row r="334" s="15" customFormat="1">
      <c r="A334" s="15"/>
      <c r="B334" s="255"/>
      <c r="C334" s="256"/>
      <c r="D334" s="235" t="s">
        <v>149</v>
      </c>
      <c r="E334" s="257" t="s">
        <v>19</v>
      </c>
      <c r="F334" s="258" t="s">
        <v>152</v>
      </c>
      <c r="G334" s="256"/>
      <c r="H334" s="259">
        <v>325.5</v>
      </c>
      <c r="I334" s="260"/>
      <c r="J334" s="256"/>
      <c r="K334" s="256"/>
      <c r="L334" s="261"/>
      <c r="M334" s="262"/>
      <c r="N334" s="263"/>
      <c r="O334" s="263"/>
      <c r="P334" s="263"/>
      <c r="Q334" s="263"/>
      <c r="R334" s="263"/>
      <c r="S334" s="263"/>
      <c r="T334" s="264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5" t="s">
        <v>149</v>
      </c>
      <c r="AU334" s="265" t="s">
        <v>79</v>
      </c>
      <c r="AV334" s="15" t="s">
        <v>145</v>
      </c>
      <c r="AW334" s="15" t="s">
        <v>32</v>
      </c>
      <c r="AX334" s="15" t="s">
        <v>77</v>
      </c>
      <c r="AY334" s="265" t="s">
        <v>138</v>
      </c>
    </row>
    <row r="335" s="2" customFormat="1" ht="24.15" customHeight="1">
      <c r="A335" s="41"/>
      <c r="B335" s="42"/>
      <c r="C335" s="215" t="s">
        <v>324</v>
      </c>
      <c r="D335" s="215" t="s">
        <v>140</v>
      </c>
      <c r="E335" s="216" t="s">
        <v>841</v>
      </c>
      <c r="F335" s="217" t="s">
        <v>842</v>
      </c>
      <c r="G335" s="218" t="s">
        <v>143</v>
      </c>
      <c r="H335" s="219">
        <v>23.300000000000001</v>
      </c>
      <c r="I335" s="220"/>
      <c r="J335" s="221">
        <f>ROUND(I335*H335,2)</f>
        <v>0</v>
      </c>
      <c r="K335" s="217" t="s">
        <v>144</v>
      </c>
      <c r="L335" s="47"/>
      <c r="M335" s="222" t="s">
        <v>19</v>
      </c>
      <c r="N335" s="223" t="s">
        <v>41</v>
      </c>
      <c r="O335" s="87"/>
      <c r="P335" s="224">
        <f>O335*H335</f>
        <v>0</v>
      </c>
      <c r="Q335" s="224">
        <v>5.0000000000000002E-05</v>
      </c>
      <c r="R335" s="224">
        <f>Q335*H335</f>
        <v>0.001165</v>
      </c>
      <c r="S335" s="224">
        <v>0</v>
      </c>
      <c r="T335" s="225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26" t="s">
        <v>145</v>
      </c>
      <c r="AT335" s="226" t="s">
        <v>140</v>
      </c>
      <c r="AU335" s="226" t="s">
        <v>79</v>
      </c>
      <c r="AY335" s="20" t="s">
        <v>138</v>
      </c>
      <c r="BE335" s="227">
        <f>IF(N335="základní",J335,0)</f>
        <v>0</v>
      </c>
      <c r="BF335" s="227">
        <f>IF(N335="snížená",J335,0)</f>
        <v>0</v>
      </c>
      <c r="BG335" s="227">
        <f>IF(N335="zákl. přenesená",J335,0)</f>
        <v>0</v>
      </c>
      <c r="BH335" s="227">
        <f>IF(N335="sníž. přenesená",J335,0)</f>
        <v>0</v>
      </c>
      <c r="BI335" s="227">
        <f>IF(N335="nulová",J335,0)</f>
        <v>0</v>
      </c>
      <c r="BJ335" s="20" t="s">
        <v>77</v>
      </c>
      <c r="BK335" s="227">
        <f>ROUND(I335*H335,2)</f>
        <v>0</v>
      </c>
      <c r="BL335" s="20" t="s">
        <v>145</v>
      </c>
      <c r="BM335" s="226" t="s">
        <v>843</v>
      </c>
    </row>
    <row r="336" s="2" customFormat="1">
      <c r="A336" s="41"/>
      <c r="B336" s="42"/>
      <c r="C336" s="43"/>
      <c r="D336" s="228" t="s">
        <v>147</v>
      </c>
      <c r="E336" s="43"/>
      <c r="F336" s="229" t="s">
        <v>844</v>
      </c>
      <c r="G336" s="43"/>
      <c r="H336" s="43"/>
      <c r="I336" s="230"/>
      <c r="J336" s="43"/>
      <c r="K336" s="43"/>
      <c r="L336" s="47"/>
      <c r="M336" s="231"/>
      <c r="N336" s="232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147</v>
      </c>
      <c r="AU336" s="20" t="s">
        <v>79</v>
      </c>
    </row>
    <row r="337" s="14" customFormat="1">
      <c r="A337" s="14"/>
      <c r="B337" s="244"/>
      <c r="C337" s="245"/>
      <c r="D337" s="235" t="s">
        <v>149</v>
      </c>
      <c r="E337" s="246" t="s">
        <v>19</v>
      </c>
      <c r="F337" s="247" t="s">
        <v>837</v>
      </c>
      <c r="G337" s="245"/>
      <c r="H337" s="248">
        <v>23.300000000000001</v>
      </c>
      <c r="I337" s="249"/>
      <c r="J337" s="245"/>
      <c r="K337" s="245"/>
      <c r="L337" s="250"/>
      <c r="M337" s="251"/>
      <c r="N337" s="252"/>
      <c r="O337" s="252"/>
      <c r="P337" s="252"/>
      <c r="Q337" s="252"/>
      <c r="R337" s="252"/>
      <c r="S337" s="252"/>
      <c r="T337" s="25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4" t="s">
        <v>149</v>
      </c>
      <c r="AU337" s="254" t="s">
        <v>79</v>
      </c>
      <c r="AV337" s="14" t="s">
        <v>79</v>
      </c>
      <c r="AW337" s="14" t="s">
        <v>32</v>
      </c>
      <c r="AX337" s="14" t="s">
        <v>70</v>
      </c>
      <c r="AY337" s="254" t="s">
        <v>138</v>
      </c>
    </row>
    <row r="338" s="15" customFormat="1">
      <c r="A338" s="15"/>
      <c r="B338" s="255"/>
      <c r="C338" s="256"/>
      <c r="D338" s="235" t="s">
        <v>149</v>
      </c>
      <c r="E338" s="257" t="s">
        <v>19</v>
      </c>
      <c r="F338" s="258" t="s">
        <v>152</v>
      </c>
      <c r="G338" s="256"/>
      <c r="H338" s="259">
        <v>23.300000000000001</v>
      </c>
      <c r="I338" s="260"/>
      <c r="J338" s="256"/>
      <c r="K338" s="256"/>
      <c r="L338" s="261"/>
      <c r="M338" s="262"/>
      <c r="N338" s="263"/>
      <c r="O338" s="263"/>
      <c r="P338" s="263"/>
      <c r="Q338" s="263"/>
      <c r="R338" s="263"/>
      <c r="S338" s="263"/>
      <c r="T338" s="264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5" t="s">
        <v>149</v>
      </c>
      <c r="AU338" s="265" t="s">
        <v>79</v>
      </c>
      <c r="AV338" s="15" t="s">
        <v>145</v>
      </c>
      <c r="AW338" s="15" t="s">
        <v>32</v>
      </c>
      <c r="AX338" s="15" t="s">
        <v>77</v>
      </c>
      <c r="AY338" s="265" t="s">
        <v>138</v>
      </c>
    </row>
    <row r="339" s="2" customFormat="1" ht="16.5" customHeight="1">
      <c r="A339" s="41"/>
      <c r="B339" s="42"/>
      <c r="C339" s="277" t="s">
        <v>331</v>
      </c>
      <c r="D339" s="277" t="s">
        <v>220</v>
      </c>
      <c r="E339" s="278" t="s">
        <v>845</v>
      </c>
      <c r="F339" s="279" t="s">
        <v>846</v>
      </c>
      <c r="G339" s="280" t="s">
        <v>143</v>
      </c>
      <c r="H339" s="281">
        <v>23.649999999999999</v>
      </c>
      <c r="I339" s="282"/>
      <c r="J339" s="283">
        <f>ROUND(I339*H339,2)</f>
        <v>0</v>
      </c>
      <c r="K339" s="279" t="s">
        <v>144</v>
      </c>
      <c r="L339" s="284"/>
      <c r="M339" s="285" t="s">
        <v>19</v>
      </c>
      <c r="N339" s="286" t="s">
        <v>41</v>
      </c>
      <c r="O339" s="87"/>
      <c r="P339" s="224">
        <f>O339*H339</f>
        <v>0</v>
      </c>
      <c r="Q339" s="224">
        <v>0.052999999999999998</v>
      </c>
      <c r="R339" s="224">
        <f>Q339*H339</f>
        <v>1.25345</v>
      </c>
      <c r="S339" s="224">
        <v>0</v>
      </c>
      <c r="T339" s="225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26" t="s">
        <v>197</v>
      </c>
      <c r="AT339" s="226" t="s">
        <v>220</v>
      </c>
      <c r="AU339" s="226" t="s">
        <v>79</v>
      </c>
      <c r="AY339" s="20" t="s">
        <v>138</v>
      </c>
      <c r="BE339" s="227">
        <f>IF(N339="základní",J339,0)</f>
        <v>0</v>
      </c>
      <c r="BF339" s="227">
        <f>IF(N339="snížená",J339,0)</f>
        <v>0</v>
      </c>
      <c r="BG339" s="227">
        <f>IF(N339="zákl. přenesená",J339,0)</f>
        <v>0</v>
      </c>
      <c r="BH339" s="227">
        <f>IF(N339="sníž. přenesená",J339,0)</f>
        <v>0</v>
      </c>
      <c r="BI339" s="227">
        <f>IF(N339="nulová",J339,0)</f>
        <v>0</v>
      </c>
      <c r="BJ339" s="20" t="s">
        <v>77</v>
      </c>
      <c r="BK339" s="227">
        <f>ROUND(I339*H339,2)</f>
        <v>0</v>
      </c>
      <c r="BL339" s="20" t="s">
        <v>145</v>
      </c>
      <c r="BM339" s="226" t="s">
        <v>847</v>
      </c>
    </row>
    <row r="340" s="14" customFormat="1">
      <c r="A340" s="14"/>
      <c r="B340" s="244"/>
      <c r="C340" s="245"/>
      <c r="D340" s="235" t="s">
        <v>149</v>
      </c>
      <c r="E340" s="245"/>
      <c r="F340" s="247" t="s">
        <v>848</v>
      </c>
      <c r="G340" s="245"/>
      <c r="H340" s="248">
        <v>23.649999999999999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4" t="s">
        <v>149</v>
      </c>
      <c r="AU340" s="254" t="s">
        <v>79</v>
      </c>
      <c r="AV340" s="14" t="s">
        <v>79</v>
      </c>
      <c r="AW340" s="14" t="s">
        <v>4</v>
      </c>
      <c r="AX340" s="14" t="s">
        <v>77</v>
      </c>
      <c r="AY340" s="254" t="s">
        <v>138</v>
      </c>
    </row>
    <row r="341" s="2" customFormat="1" ht="24.15" customHeight="1">
      <c r="A341" s="41"/>
      <c r="B341" s="42"/>
      <c r="C341" s="215" t="s">
        <v>336</v>
      </c>
      <c r="D341" s="215" t="s">
        <v>140</v>
      </c>
      <c r="E341" s="216" t="s">
        <v>507</v>
      </c>
      <c r="F341" s="217" t="s">
        <v>508</v>
      </c>
      <c r="G341" s="218" t="s">
        <v>143</v>
      </c>
      <c r="H341" s="219">
        <v>62.100000000000001</v>
      </c>
      <c r="I341" s="220"/>
      <c r="J341" s="221">
        <f>ROUND(I341*H341,2)</f>
        <v>0</v>
      </c>
      <c r="K341" s="217" t="s">
        <v>144</v>
      </c>
      <c r="L341" s="47"/>
      <c r="M341" s="222" t="s">
        <v>19</v>
      </c>
      <c r="N341" s="223" t="s">
        <v>41</v>
      </c>
      <c r="O341" s="87"/>
      <c r="P341" s="224">
        <f>O341*H341</f>
        <v>0</v>
      </c>
      <c r="Q341" s="224">
        <v>8.0000000000000007E-05</v>
      </c>
      <c r="R341" s="224">
        <f>Q341*H341</f>
        <v>0.0049680000000000002</v>
      </c>
      <c r="S341" s="224">
        <v>0</v>
      </c>
      <c r="T341" s="225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26" t="s">
        <v>145</v>
      </c>
      <c r="AT341" s="226" t="s">
        <v>140</v>
      </c>
      <c r="AU341" s="226" t="s">
        <v>79</v>
      </c>
      <c r="AY341" s="20" t="s">
        <v>138</v>
      </c>
      <c r="BE341" s="227">
        <f>IF(N341="základní",J341,0)</f>
        <v>0</v>
      </c>
      <c r="BF341" s="227">
        <f>IF(N341="snížená",J341,0)</f>
        <v>0</v>
      </c>
      <c r="BG341" s="227">
        <f>IF(N341="zákl. přenesená",J341,0)</f>
        <v>0</v>
      </c>
      <c r="BH341" s="227">
        <f>IF(N341="sníž. přenesená",J341,0)</f>
        <v>0</v>
      </c>
      <c r="BI341" s="227">
        <f>IF(N341="nulová",J341,0)</f>
        <v>0</v>
      </c>
      <c r="BJ341" s="20" t="s">
        <v>77</v>
      </c>
      <c r="BK341" s="227">
        <f>ROUND(I341*H341,2)</f>
        <v>0</v>
      </c>
      <c r="BL341" s="20" t="s">
        <v>145</v>
      </c>
      <c r="BM341" s="226" t="s">
        <v>849</v>
      </c>
    </row>
    <row r="342" s="2" customFormat="1">
      <c r="A342" s="41"/>
      <c r="B342" s="42"/>
      <c r="C342" s="43"/>
      <c r="D342" s="228" t="s">
        <v>147</v>
      </c>
      <c r="E342" s="43"/>
      <c r="F342" s="229" t="s">
        <v>510</v>
      </c>
      <c r="G342" s="43"/>
      <c r="H342" s="43"/>
      <c r="I342" s="230"/>
      <c r="J342" s="43"/>
      <c r="K342" s="43"/>
      <c r="L342" s="47"/>
      <c r="M342" s="231"/>
      <c r="N342" s="232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147</v>
      </c>
      <c r="AU342" s="20" t="s">
        <v>79</v>
      </c>
    </row>
    <row r="343" s="14" customFormat="1">
      <c r="A343" s="14"/>
      <c r="B343" s="244"/>
      <c r="C343" s="245"/>
      <c r="D343" s="235" t="s">
        <v>149</v>
      </c>
      <c r="E343" s="246" t="s">
        <v>19</v>
      </c>
      <c r="F343" s="247" t="s">
        <v>838</v>
      </c>
      <c r="G343" s="245"/>
      <c r="H343" s="248">
        <v>57.399999999999999</v>
      </c>
      <c r="I343" s="249"/>
      <c r="J343" s="245"/>
      <c r="K343" s="245"/>
      <c r="L343" s="250"/>
      <c r="M343" s="251"/>
      <c r="N343" s="252"/>
      <c r="O343" s="252"/>
      <c r="P343" s="252"/>
      <c r="Q343" s="252"/>
      <c r="R343" s="252"/>
      <c r="S343" s="252"/>
      <c r="T343" s="25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4" t="s">
        <v>149</v>
      </c>
      <c r="AU343" s="254" t="s">
        <v>79</v>
      </c>
      <c r="AV343" s="14" t="s">
        <v>79</v>
      </c>
      <c r="AW343" s="14" t="s">
        <v>32</v>
      </c>
      <c r="AX343" s="14" t="s">
        <v>70</v>
      </c>
      <c r="AY343" s="254" t="s">
        <v>138</v>
      </c>
    </row>
    <row r="344" s="14" customFormat="1">
      <c r="A344" s="14"/>
      <c r="B344" s="244"/>
      <c r="C344" s="245"/>
      <c r="D344" s="235" t="s">
        <v>149</v>
      </c>
      <c r="E344" s="246" t="s">
        <v>19</v>
      </c>
      <c r="F344" s="247" t="s">
        <v>839</v>
      </c>
      <c r="G344" s="245"/>
      <c r="H344" s="248">
        <v>4.7000000000000002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4" t="s">
        <v>149</v>
      </c>
      <c r="AU344" s="254" t="s">
        <v>79</v>
      </c>
      <c r="AV344" s="14" t="s">
        <v>79</v>
      </c>
      <c r="AW344" s="14" t="s">
        <v>32</v>
      </c>
      <c r="AX344" s="14" t="s">
        <v>70</v>
      </c>
      <c r="AY344" s="254" t="s">
        <v>138</v>
      </c>
    </row>
    <row r="345" s="15" customFormat="1">
      <c r="A345" s="15"/>
      <c r="B345" s="255"/>
      <c r="C345" s="256"/>
      <c r="D345" s="235" t="s">
        <v>149</v>
      </c>
      <c r="E345" s="257" t="s">
        <v>19</v>
      </c>
      <c r="F345" s="258" t="s">
        <v>152</v>
      </c>
      <c r="G345" s="256"/>
      <c r="H345" s="259">
        <v>62.100000000000001</v>
      </c>
      <c r="I345" s="260"/>
      <c r="J345" s="256"/>
      <c r="K345" s="256"/>
      <c r="L345" s="261"/>
      <c r="M345" s="262"/>
      <c r="N345" s="263"/>
      <c r="O345" s="263"/>
      <c r="P345" s="263"/>
      <c r="Q345" s="263"/>
      <c r="R345" s="263"/>
      <c r="S345" s="263"/>
      <c r="T345" s="264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65" t="s">
        <v>149</v>
      </c>
      <c r="AU345" s="265" t="s">
        <v>79</v>
      </c>
      <c r="AV345" s="15" t="s">
        <v>145</v>
      </c>
      <c r="AW345" s="15" t="s">
        <v>32</v>
      </c>
      <c r="AX345" s="15" t="s">
        <v>77</v>
      </c>
      <c r="AY345" s="265" t="s">
        <v>138</v>
      </c>
    </row>
    <row r="346" s="2" customFormat="1" ht="16.5" customHeight="1">
      <c r="A346" s="41"/>
      <c r="B346" s="42"/>
      <c r="C346" s="277" t="s">
        <v>341</v>
      </c>
      <c r="D346" s="277" t="s">
        <v>220</v>
      </c>
      <c r="E346" s="278" t="s">
        <v>511</v>
      </c>
      <c r="F346" s="279" t="s">
        <v>512</v>
      </c>
      <c r="G346" s="280" t="s">
        <v>143</v>
      </c>
      <c r="H346" s="281">
        <v>63.031999999999996</v>
      </c>
      <c r="I346" s="282"/>
      <c r="J346" s="283">
        <f>ROUND(I346*H346,2)</f>
        <v>0</v>
      </c>
      <c r="K346" s="279" t="s">
        <v>144</v>
      </c>
      <c r="L346" s="284"/>
      <c r="M346" s="285" t="s">
        <v>19</v>
      </c>
      <c r="N346" s="286" t="s">
        <v>41</v>
      </c>
      <c r="O346" s="87"/>
      <c r="P346" s="224">
        <f>O346*H346</f>
        <v>0</v>
      </c>
      <c r="Q346" s="224">
        <v>0.071999999999999995</v>
      </c>
      <c r="R346" s="224">
        <f>Q346*H346</f>
        <v>4.5383039999999992</v>
      </c>
      <c r="S346" s="224">
        <v>0</v>
      </c>
      <c r="T346" s="225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26" t="s">
        <v>197</v>
      </c>
      <c r="AT346" s="226" t="s">
        <v>220</v>
      </c>
      <c r="AU346" s="226" t="s">
        <v>79</v>
      </c>
      <c r="AY346" s="20" t="s">
        <v>138</v>
      </c>
      <c r="BE346" s="227">
        <f>IF(N346="základní",J346,0)</f>
        <v>0</v>
      </c>
      <c r="BF346" s="227">
        <f>IF(N346="snížená",J346,0)</f>
        <v>0</v>
      </c>
      <c r="BG346" s="227">
        <f>IF(N346="zákl. přenesená",J346,0)</f>
        <v>0</v>
      </c>
      <c r="BH346" s="227">
        <f>IF(N346="sníž. přenesená",J346,0)</f>
        <v>0</v>
      </c>
      <c r="BI346" s="227">
        <f>IF(N346="nulová",J346,0)</f>
        <v>0</v>
      </c>
      <c r="BJ346" s="20" t="s">
        <v>77</v>
      </c>
      <c r="BK346" s="227">
        <f>ROUND(I346*H346,2)</f>
        <v>0</v>
      </c>
      <c r="BL346" s="20" t="s">
        <v>145</v>
      </c>
      <c r="BM346" s="226" t="s">
        <v>850</v>
      </c>
    </row>
    <row r="347" s="14" customFormat="1">
      <c r="A347" s="14"/>
      <c r="B347" s="244"/>
      <c r="C347" s="245"/>
      <c r="D347" s="235" t="s">
        <v>149</v>
      </c>
      <c r="E347" s="245"/>
      <c r="F347" s="247" t="s">
        <v>851</v>
      </c>
      <c r="G347" s="245"/>
      <c r="H347" s="248">
        <v>63.031999999999996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4" t="s">
        <v>149</v>
      </c>
      <c r="AU347" s="254" t="s">
        <v>79</v>
      </c>
      <c r="AV347" s="14" t="s">
        <v>79</v>
      </c>
      <c r="AW347" s="14" t="s">
        <v>4</v>
      </c>
      <c r="AX347" s="14" t="s">
        <v>77</v>
      </c>
      <c r="AY347" s="254" t="s">
        <v>138</v>
      </c>
    </row>
    <row r="348" s="2" customFormat="1" ht="24.15" customHeight="1">
      <c r="A348" s="41"/>
      <c r="B348" s="42"/>
      <c r="C348" s="215" t="s">
        <v>346</v>
      </c>
      <c r="D348" s="215" t="s">
        <v>140</v>
      </c>
      <c r="E348" s="216" t="s">
        <v>299</v>
      </c>
      <c r="F348" s="217" t="s">
        <v>300</v>
      </c>
      <c r="G348" s="218" t="s">
        <v>143</v>
      </c>
      <c r="H348" s="219">
        <v>240.09999999999999</v>
      </c>
      <c r="I348" s="220"/>
      <c r="J348" s="221">
        <f>ROUND(I348*H348,2)</f>
        <v>0</v>
      </c>
      <c r="K348" s="217" t="s">
        <v>144</v>
      </c>
      <c r="L348" s="47"/>
      <c r="M348" s="222" t="s">
        <v>19</v>
      </c>
      <c r="N348" s="223" t="s">
        <v>41</v>
      </c>
      <c r="O348" s="87"/>
      <c r="P348" s="224">
        <f>O348*H348</f>
        <v>0</v>
      </c>
      <c r="Q348" s="224">
        <v>0.00011</v>
      </c>
      <c r="R348" s="224">
        <f>Q348*H348</f>
        <v>0.026411</v>
      </c>
      <c r="S348" s="224">
        <v>0</v>
      </c>
      <c r="T348" s="225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26" t="s">
        <v>145</v>
      </c>
      <c r="AT348" s="226" t="s">
        <v>140</v>
      </c>
      <c r="AU348" s="226" t="s">
        <v>79</v>
      </c>
      <c r="AY348" s="20" t="s">
        <v>138</v>
      </c>
      <c r="BE348" s="227">
        <f>IF(N348="základní",J348,0)</f>
        <v>0</v>
      </c>
      <c r="BF348" s="227">
        <f>IF(N348="snížená",J348,0)</f>
        <v>0</v>
      </c>
      <c r="BG348" s="227">
        <f>IF(N348="zákl. přenesená",J348,0)</f>
        <v>0</v>
      </c>
      <c r="BH348" s="227">
        <f>IF(N348="sníž. přenesená",J348,0)</f>
        <v>0</v>
      </c>
      <c r="BI348" s="227">
        <f>IF(N348="nulová",J348,0)</f>
        <v>0</v>
      </c>
      <c r="BJ348" s="20" t="s">
        <v>77</v>
      </c>
      <c r="BK348" s="227">
        <f>ROUND(I348*H348,2)</f>
        <v>0</v>
      </c>
      <c r="BL348" s="20" t="s">
        <v>145</v>
      </c>
      <c r="BM348" s="226" t="s">
        <v>852</v>
      </c>
    </row>
    <row r="349" s="2" customFormat="1">
      <c r="A349" s="41"/>
      <c r="B349" s="42"/>
      <c r="C349" s="43"/>
      <c r="D349" s="228" t="s">
        <v>147</v>
      </c>
      <c r="E349" s="43"/>
      <c r="F349" s="229" t="s">
        <v>302</v>
      </c>
      <c r="G349" s="43"/>
      <c r="H349" s="43"/>
      <c r="I349" s="230"/>
      <c r="J349" s="43"/>
      <c r="K349" s="43"/>
      <c r="L349" s="47"/>
      <c r="M349" s="231"/>
      <c r="N349" s="232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147</v>
      </c>
      <c r="AU349" s="20" t="s">
        <v>79</v>
      </c>
    </row>
    <row r="350" s="14" customFormat="1">
      <c r="A350" s="14"/>
      <c r="B350" s="244"/>
      <c r="C350" s="245"/>
      <c r="D350" s="235" t="s">
        <v>149</v>
      </c>
      <c r="E350" s="246" t="s">
        <v>19</v>
      </c>
      <c r="F350" s="247" t="s">
        <v>840</v>
      </c>
      <c r="G350" s="245"/>
      <c r="H350" s="248">
        <v>240.09999999999999</v>
      </c>
      <c r="I350" s="249"/>
      <c r="J350" s="245"/>
      <c r="K350" s="245"/>
      <c r="L350" s="250"/>
      <c r="M350" s="251"/>
      <c r="N350" s="252"/>
      <c r="O350" s="252"/>
      <c r="P350" s="252"/>
      <c r="Q350" s="252"/>
      <c r="R350" s="252"/>
      <c r="S350" s="252"/>
      <c r="T350" s="25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4" t="s">
        <v>149</v>
      </c>
      <c r="AU350" s="254" t="s">
        <v>79</v>
      </c>
      <c r="AV350" s="14" t="s">
        <v>79</v>
      </c>
      <c r="AW350" s="14" t="s">
        <v>32</v>
      </c>
      <c r="AX350" s="14" t="s">
        <v>70</v>
      </c>
      <c r="AY350" s="254" t="s">
        <v>138</v>
      </c>
    </row>
    <row r="351" s="15" customFormat="1">
      <c r="A351" s="15"/>
      <c r="B351" s="255"/>
      <c r="C351" s="256"/>
      <c r="D351" s="235" t="s">
        <v>149</v>
      </c>
      <c r="E351" s="257" t="s">
        <v>19</v>
      </c>
      <c r="F351" s="258" t="s">
        <v>152</v>
      </c>
      <c r="G351" s="256"/>
      <c r="H351" s="259">
        <v>240.09999999999999</v>
      </c>
      <c r="I351" s="260"/>
      <c r="J351" s="256"/>
      <c r="K351" s="256"/>
      <c r="L351" s="261"/>
      <c r="M351" s="262"/>
      <c r="N351" s="263"/>
      <c r="O351" s="263"/>
      <c r="P351" s="263"/>
      <c r="Q351" s="263"/>
      <c r="R351" s="263"/>
      <c r="S351" s="263"/>
      <c r="T351" s="264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65" t="s">
        <v>149</v>
      </c>
      <c r="AU351" s="265" t="s">
        <v>79</v>
      </c>
      <c r="AV351" s="15" t="s">
        <v>145</v>
      </c>
      <c r="AW351" s="15" t="s">
        <v>32</v>
      </c>
      <c r="AX351" s="15" t="s">
        <v>77</v>
      </c>
      <c r="AY351" s="265" t="s">
        <v>138</v>
      </c>
    </row>
    <row r="352" s="2" customFormat="1" ht="16.5" customHeight="1">
      <c r="A352" s="41"/>
      <c r="B352" s="42"/>
      <c r="C352" s="277" t="s">
        <v>352</v>
      </c>
      <c r="D352" s="277" t="s">
        <v>220</v>
      </c>
      <c r="E352" s="278" t="s">
        <v>305</v>
      </c>
      <c r="F352" s="279" t="s">
        <v>306</v>
      </c>
      <c r="G352" s="280" t="s">
        <v>143</v>
      </c>
      <c r="H352" s="281">
        <v>243.702</v>
      </c>
      <c r="I352" s="282"/>
      <c r="J352" s="283">
        <f>ROUND(I352*H352,2)</f>
        <v>0</v>
      </c>
      <c r="K352" s="279" t="s">
        <v>144</v>
      </c>
      <c r="L352" s="284"/>
      <c r="M352" s="285" t="s">
        <v>19</v>
      </c>
      <c r="N352" s="286" t="s">
        <v>41</v>
      </c>
      <c r="O352" s="87"/>
      <c r="P352" s="224">
        <f>O352*H352</f>
        <v>0</v>
      </c>
      <c r="Q352" s="224">
        <v>0.13600000000000001</v>
      </c>
      <c r="R352" s="224">
        <f>Q352*H352</f>
        <v>33.143472000000003</v>
      </c>
      <c r="S352" s="224">
        <v>0</v>
      </c>
      <c r="T352" s="225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26" t="s">
        <v>197</v>
      </c>
      <c r="AT352" s="226" t="s">
        <v>220</v>
      </c>
      <c r="AU352" s="226" t="s">
        <v>79</v>
      </c>
      <c r="AY352" s="20" t="s">
        <v>138</v>
      </c>
      <c r="BE352" s="227">
        <f>IF(N352="základní",J352,0)</f>
        <v>0</v>
      </c>
      <c r="BF352" s="227">
        <f>IF(N352="snížená",J352,0)</f>
        <v>0</v>
      </c>
      <c r="BG352" s="227">
        <f>IF(N352="zákl. přenesená",J352,0)</f>
        <v>0</v>
      </c>
      <c r="BH352" s="227">
        <f>IF(N352="sníž. přenesená",J352,0)</f>
        <v>0</v>
      </c>
      <c r="BI352" s="227">
        <f>IF(N352="nulová",J352,0)</f>
        <v>0</v>
      </c>
      <c r="BJ352" s="20" t="s">
        <v>77</v>
      </c>
      <c r="BK352" s="227">
        <f>ROUND(I352*H352,2)</f>
        <v>0</v>
      </c>
      <c r="BL352" s="20" t="s">
        <v>145</v>
      </c>
      <c r="BM352" s="226" t="s">
        <v>853</v>
      </c>
    </row>
    <row r="353" s="14" customFormat="1">
      <c r="A353" s="14"/>
      <c r="B353" s="244"/>
      <c r="C353" s="245"/>
      <c r="D353" s="235" t="s">
        <v>149</v>
      </c>
      <c r="E353" s="245"/>
      <c r="F353" s="247" t="s">
        <v>854</v>
      </c>
      <c r="G353" s="245"/>
      <c r="H353" s="248">
        <v>243.702</v>
      </c>
      <c r="I353" s="249"/>
      <c r="J353" s="245"/>
      <c r="K353" s="245"/>
      <c r="L353" s="250"/>
      <c r="M353" s="251"/>
      <c r="N353" s="252"/>
      <c r="O353" s="252"/>
      <c r="P353" s="252"/>
      <c r="Q353" s="252"/>
      <c r="R353" s="252"/>
      <c r="S353" s="252"/>
      <c r="T353" s="253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4" t="s">
        <v>149</v>
      </c>
      <c r="AU353" s="254" t="s">
        <v>79</v>
      </c>
      <c r="AV353" s="14" t="s">
        <v>79</v>
      </c>
      <c r="AW353" s="14" t="s">
        <v>4</v>
      </c>
      <c r="AX353" s="14" t="s">
        <v>77</v>
      </c>
      <c r="AY353" s="254" t="s">
        <v>138</v>
      </c>
    </row>
    <row r="354" s="2" customFormat="1" ht="16.5" customHeight="1">
      <c r="A354" s="41"/>
      <c r="B354" s="42"/>
      <c r="C354" s="215" t="s">
        <v>356</v>
      </c>
      <c r="D354" s="215" t="s">
        <v>140</v>
      </c>
      <c r="E354" s="216" t="s">
        <v>524</v>
      </c>
      <c r="F354" s="217" t="s">
        <v>525</v>
      </c>
      <c r="G354" s="218" t="s">
        <v>143</v>
      </c>
      <c r="H354" s="219">
        <v>85.400000000000006</v>
      </c>
      <c r="I354" s="220"/>
      <c r="J354" s="221">
        <f>ROUND(I354*H354,2)</f>
        <v>0</v>
      </c>
      <c r="K354" s="217" t="s">
        <v>144</v>
      </c>
      <c r="L354" s="47"/>
      <c r="M354" s="222" t="s">
        <v>19</v>
      </c>
      <c r="N354" s="223" t="s">
        <v>41</v>
      </c>
      <c r="O354" s="87"/>
      <c r="P354" s="224">
        <f>O354*H354</f>
        <v>0</v>
      </c>
      <c r="Q354" s="224">
        <v>0</v>
      </c>
      <c r="R354" s="224">
        <f>Q354*H354</f>
        <v>0</v>
      </c>
      <c r="S354" s="224">
        <v>0</v>
      </c>
      <c r="T354" s="225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26" t="s">
        <v>145</v>
      </c>
      <c r="AT354" s="226" t="s">
        <v>140</v>
      </c>
      <c r="AU354" s="226" t="s">
        <v>79</v>
      </c>
      <c r="AY354" s="20" t="s">
        <v>138</v>
      </c>
      <c r="BE354" s="227">
        <f>IF(N354="základní",J354,0)</f>
        <v>0</v>
      </c>
      <c r="BF354" s="227">
        <f>IF(N354="snížená",J354,0)</f>
        <v>0</v>
      </c>
      <c r="BG354" s="227">
        <f>IF(N354="zákl. přenesená",J354,0)</f>
        <v>0</v>
      </c>
      <c r="BH354" s="227">
        <f>IF(N354="sníž. přenesená",J354,0)</f>
        <v>0</v>
      </c>
      <c r="BI354" s="227">
        <f>IF(N354="nulová",J354,0)</f>
        <v>0</v>
      </c>
      <c r="BJ354" s="20" t="s">
        <v>77</v>
      </c>
      <c r="BK354" s="227">
        <f>ROUND(I354*H354,2)</f>
        <v>0</v>
      </c>
      <c r="BL354" s="20" t="s">
        <v>145</v>
      </c>
      <c r="BM354" s="226" t="s">
        <v>855</v>
      </c>
    </row>
    <row r="355" s="2" customFormat="1">
      <c r="A355" s="41"/>
      <c r="B355" s="42"/>
      <c r="C355" s="43"/>
      <c r="D355" s="228" t="s">
        <v>147</v>
      </c>
      <c r="E355" s="43"/>
      <c r="F355" s="229" t="s">
        <v>527</v>
      </c>
      <c r="G355" s="43"/>
      <c r="H355" s="43"/>
      <c r="I355" s="230"/>
      <c r="J355" s="43"/>
      <c r="K355" s="43"/>
      <c r="L355" s="47"/>
      <c r="M355" s="231"/>
      <c r="N355" s="232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147</v>
      </c>
      <c r="AU355" s="20" t="s">
        <v>79</v>
      </c>
    </row>
    <row r="356" s="14" customFormat="1">
      <c r="A356" s="14"/>
      <c r="B356" s="244"/>
      <c r="C356" s="245"/>
      <c r="D356" s="235" t="s">
        <v>149</v>
      </c>
      <c r="E356" s="246" t="s">
        <v>19</v>
      </c>
      <c r="F356" s="247" t="s">
        <v>837</v>
      </c>
      <c r="G356" s="245"/>
      <c r="H356" s="248">
        <v>23.300000000000001</v>
      </c>
      <c r="I356" s="249"/>
      <c r="J356" s="245"/>
      <c r="K356" s="245"/>
      <c r="L356" s="250"/>
      <c r="M356" s="251"/>
      <c r="N356" s="252"/>
      <c r="O356" s="252"/>
      <c r="P356" s="252"/>
      <c r="Q356" s="252"/>
      <c r="R356" s="252"/>
      <c r="S356" s="252"/>
      <c r="T356" s="25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4" t="s">
        <v>149</v>
      </c>
      <c r="AU356" s="254" t="s">
        <v>79</v>
      </c>
      <c r="AV356" s="14" t="s">
        <v>79</v>
      </c>
      <c r="AW356" s="14" t="s">
        <v>32</v>
      </c>
      <c r="AX356" s="14" t="s">
        <v>70</v>
      </c>
      <c r="AY356" s="254" t="s">
        <v>138</v>
      </c>
    </row>
    <row r="357" s="16" customFormat="1">
      <c r="A357" s="16"/>
      <c r="B357" s="266"/>
      <c r="C357" s="267"/>
      <c r="D357" s="235" t="s">
        <v>149</v>
      </c>
      <c r="E357" s="268" t="s">
        <v>19</v>
      </c>
      <c r="F357" s="269" t="s">
        <v>160</v>
      </c>
      <c r="G357" s="267"/>
      <c r="H357" s="270">
        <v>23.300000000000001</v>
      </c>
      <c r="I357" s="271"/>
      <c r="J357" s="267"/>
      <c r="K357" s="267"/>
      <c r="L357" s="272"/>
      <c r="M357" s="273"/>
      <c r="N357" s="274"/>
      <c r="O357" s="274"/>
      <c r="P357" s="274"/>
      <c r="Q357" s="274"/>
      <c r="R357" s="274"/>
      <c r="S357" s="274"/>
      <c r="T357" s="275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T357" s="276" t="s">
        <v>149</v>
      </c>
      <c r="AU357" s="276" t="s">
        <v>79</v>
      </c>
      <c r="AV357" s="16" t="s">
        <v>161</v>
      </c>
      <c r="AW357" s="16" t="s">
        <v>32</v>
      </c>
      <c r="AX357" s="16" t="s">
        <v>70</v>
      </c>
      <c r="AY357" s="276" t="s">
        <v>138</v>
      </c>
    </row>
    <row r="358" s="14" customFormat="1">
      <c r="A358" s="14"/>
      <c r="B358" s="244"/>
      <c r="C358" s="245"/>
      <c r="D358" s="235" t="s">
        <v>149</v>
      </c>
      <c r="E358" s="246" t="s">
        <v>19</v>
      </c>
      <c r="F358" s="247" t="s">
        <v>838</v>
      </c>
      <c r="G358" s="245"/>
      <c r="H358" s="248">
        <v>57.399999999999999</v>
      </c>
      <c r="I358" s="249"/>
      <c r="J358" s="245"/>
      <c r="K358" s="245"/>
      <c r="L358" s="250"/>
      <c r="M358" s="251"/>
      <c r="N358" s="252"/>
      <c r="O358" s="252"/>
      <c r="P358" s="252"/>
      <c r="Q358" s="252"/>
      <c r="R358" s="252"/>
      <c r="S358" s="252"/>
      <c r="T358" s="253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4" t="s">
        <v>149</v>
      </c>
      <c r="AU358" s="254" t="s">
        <v>79</v>
      </c>
      <c r="AV358" s="14" t="s">
        <v>79</v>
      </c>
      <c r="AW358" s="14" t="s">
        <v>32</v>
      </c>
      <c r="AX358" s="14" t="s">
        <v>70</v>
      </c>
      <c r="AY358" s="254" t="s">
        <v>138</v>
      </c>
    </row>
    <row r="359" s="14" customFormat="1">
      <c r="A359" s="14"/>
      <c r="B359" s="244"/>
      <c r="C359" s="245"/>
      <c r="D359" s="235" t="s">
        <v>149</v>
      </c>
      <c r="E359" s="246" t="s">
        <v>19</v>
      </c>
      <c r="F359" s="247" t="s">
        <v>839</v>
      </c>
      <c r="G359" s="245"/>
      <c r="H359" s="248">
        <v>4.7000000000000002</v>
      </c>
      <c r="I359" s="249"/>
      <c r="J359" s="245"/>
      <c r="K359" s="245"/>
      <c r="L359" s="250"/>
      <c r="M359" s="251"/>
      <c r="N359" s="252"/>
      <c r="O359" s="252"/>
      <c r="P359" s="252"/>
      <c r="Q359" s="252"/>
      <c r="R359" s="252"/>
      <c r="S359" s="252"/>
      <c r="T359" s="25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4" t="s">
        <v>149</v>
      </c>
      <c r="AU359" s="254" t="s">
        <v>79</v>
      </c>
      <c r="AV359" s="14" t="s">
        <v>79</v>
      </c>
      <c r="AW359" s="14" t="s">
        <v>32</v>
      </c>
      <c r="AX359" s="14" t="s">
        <v>70</v>
      </c>
      <c r="AY359" s="254" t="s">
        <v>138</v>
      </c>
    </row>
    <row r="360" s="16" customFormat="1">
      <c r="A360" s="16"/>
      <c r="B360" s="266"/>
      <c r="C360" s="267"/>
      <c r="D360" s="235" t="s">
        <v>149</v>
      </c>
      <c r="E360" s="268" t="s">
        <v>19</v>
      </c>
      <c r="F360" s="269" t="s">
        <v>160</v>
      </c>
      <c r="G360" s="267"/>
      <c r="H360" s="270">
        <v>62.100000000000001</v>
      </c>
      <c r="I360" s="271"/>
      <c r="J360" s="267"/>
      <c r="K360" s="267"/>
      <c r="L360" s="272"/>
      <c r="M360" s="273"/>
      <c r="N360" s="274"/>
      <c r="O360" s="274"/>
      <c r="P360" s="274"/>
      <c r="Q360" s="274"/>
      <c r="R360" s="274"/>
      <c r="S360" s="274"/>
      <c r="T360" s="275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T360" s="276" t="s">
        <v>149</v>
      </c>
      <c r="AU360" s="276" t="s">
        <v>79</v>
      </c>
      <c r="AV360" s="16" t="s">
        <v>161</v>
      </c>
      <c r="AW360" s="16" t="s">
        <v>32</v>
      </c>
      <c r="AX360" s="16" t="s">
        <v>70</v>
      </c>
      <c r="AY360" s="276" t="s">
        <v>138</v>
      </c>
    </row>
    <row r="361" s="15" customFormat="1">
      <c r="A361" s="15"/>
      <c r="B361" s="255"/>
      <c r="C361" s="256"/>
      <c r="D361" s="235" t="s">
        <v>149</v>
      </c>
      <c r="E361" s="257" t="s">
        <v>19</v>
      </c>
      <c r="F361" s="258" t="s">
        <v>152</v>
      </c>
      <c r="G361" s="256"/>
      <c r="H361" s="259">
        <v>85.400000000000006</v>
      </c>
      <c r="I361" s="260"/>
      <c r="J361" s="256"/>
      <c r="K361" s="256"/>
      <c r="L361" s="261"/>
      <c r="M361" s="262"/>
      <c r="N361" s="263"/>
      <c r="O361" s="263"/>
      <c r="P361" s="263"/>
      <c r="Q361" s="263"/>
      <c r="R361" s="263"/>
      <c r="S361" s="263"/>
      <c r="T361" s="264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65" t="s">
        <v>149</v>
      </c>
      <c r="AU361" s="265" t="s">
        <v>79</v>
      </c>
      <c r="AV361" s="15" t="s">
        <v>145</v>
      </c>
      <c r="AW361" s="15" t="s">
        <v>32</v>
      </c>
      <c r="AX361" s="15" t="s">
        <v>77</v>
      </c>
      <c r="AY361" s="265" t="s">
        <v>138</v>
      </c>
    </row>
    <row r="362" s="2" customFormat="1" ht="16.5" customHeight="1">
      <c r="A362" s="41"/>
      <c r="B362" s="42"/>
      <c r="C362" s="215" t="s">
        <v>361</v>
      </c>
      <c r="D362" s="215" t="s">
        <v>140</v>
      </c>
      <c r="E362" s="216" t="s">
        <v>528</v>
      </c>
      <c r="F362" s="217" t="s">
        <v>529</v>
      </c>
      <c r="G362" s="218" t="s">
        <v>143</v>
      </c>
      <c r="H362" s="219">
        <v>85.400000000000006</v>
      </c>
      <c r="I362" s="220"/>
      <c r="J362" s="221">
        <f>ROUND(I362*H362,2)</f>
        <v>0</v>
      </c>
      <c r="K362" s="217" t="s">
        <v>144</v>
      </c>
      <c r="L362" s="47"/>
      <c r="M362" s="222" t="s">
        <v>19</v>
      </c>
      <c r="N362" s="223" t="s">
        <v>41</v>
      </c>
      <c r="O362" s="87"/>
      <c r="P362" s="224">
        <f>O362*H362</f>
        <v>0</v>
      </c>
      <c r="Q362" s="224">
        <v>0</v>
      </c>
      <c r="R362" s="224">
        <f>Q362*H362</f>
        <v>0</v>
      </c>
      <c r="S362" s="224">
        <v>0</v>
      </c>
      <c r="T362" s="225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26" t="s">
        <v>145</v>
      </c>
      <c r="AT362" s="226" t="s">
        <v>140</v>
      </c>
      <c r="AU362" s="226" t="s">
        <v>79</v>
      </c>
      <c r="AY362" s="20" t="s">
        <v>138</v>
      </c>
      <c r="BE362" s="227">
        <f>IF(N362="základní",J362,0)</f>
        <v>0</v>
      </c>
      <c r="BF362" s="227">
        <f>IF(N362="snížená",J362,0)</f>
        <v>0</v>
      </c>
      <c r="BG362" s="227">
        <f>IF(N362="zákl. přenesená",J362,0)</f>
        <v>0</v>
      </c>
      <c r="BH362" s="227">
        <f>IF(N362="sníž. přenesená",J362,0)</f>
        <v>0</v>
      </c>
      <c r="BI362" s="227">
        <f>IF(N362="nulová",J362,0)</f>
        <v>0</v>
      </c>
      <c r="BJ362" s="20" t="s">
        <v>77</v>
      </c>
      <c r="BK362" s="227">
        <f>ROUND(I362*H362,2)</f>
        <v>0</v>
      </c>
      <c r="BL362" s="20" t="s">
        <v>145</v>
      </c>
      <c r="BM362" s="226" t="s">
        <v>856</v>
      </c>
    </row>
    <row r="363" s="2" customFormat="1">
      <c r="A363" s="41"/>
      <c r="B363" s="42"/>
      <c r="C363" s="43"/>
      <c r="D363" s="228" t="s">
        <v>147</v>
      </c>
      <c r="E363" s="43"/>
      <c r="F363" s="229" t="s">
        <v>531</v>
      </c>
      <c r="G363" s="43"/>
      <c r="H363" s="43"/>
      <c r="I363" s="230"/>
      <c r="J363" s="43"/>
      <c r="K363" s="43"/>
      <c r="L363" s="47"/>
      <c r="M363" s="231"/>
      <c r="N363" s="232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147</v>
      </c>
      <c r="AU363" s="20" t="s">
        <v>79</v>
      </c>
    </row>
    <row r="364" s="14" customFormat="1">
      <c r="A364" s="14"/>
      <c r="B364" s="244"/>
      <c r="C364" s="245"/>
      <c r="D364" s="235" t="s">
        <v>149</v>
      </c>
      <c r="E364" s="246" t="s">
        <v>19</v>
      </c>
      <c r="F364" s="247" t="s">
        <v>857</v>
      </c>
      <c r="G364" s="245"/>
      <c r="H364" s="248">
        <v>23.300000000000001</v>
      </c>
      <c r="I364" s="249"/>
      <c r="J364" s="245"/>
      <c r="K364" s="245"/>
      <c r="L364" s="250"/>
      <c r="M364" s="251"/>
      <c r="N364" s="252"/>
      <c r="O364" s="252"/>
      <c r="P364" s="252"/>
      <c r="Q364" s="252"/>
      <c r="R364" s="252"/>
      <c r="S364" s="252"/>
      <c r="T364" s="25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4" t="s">
        <v>149</v>
      </c>
      <c r="AU364" s="254" t="s">
        <v>79</v>
      </c>
      <c r="AV364" s="14" t="s">
        <v>79</v>
      </c>
      <c r="AW364" s="14" t="s">
        <v>32</v>
      </c>
      <c r="AX364" s="14" t="s">
        <v>70</v>
      </c>
      <c r="AY364" s="254" t="s">
        <v>138</v>
      </c>
    </row>
    <row r="365" s="16" customFormat="1">
      <c r="A365" s="16"/>
      <c r="B365" s="266"/>
      <c r="C365" s="267"/>
      <c r="D365" s="235" t="s">
        <v>149</v>
      </c>
      <c r="E365" s="268" t="s">
        <v>19</v>
      </c>
      <c r="F365" s="269" t="s">
        <v>160</v>
      </c>
      <c r="G365" s="267"/>
      <c r="H365" s="270">
        <v>23.300000000000001</v>
      </c>
      <c r="I365" s="271"/>
      <c r="J365" s="267"/>
      <c r="K365" s="267"/>
      <c r="L365" s="272"/>
      <c r="M365" s="273"/>
      <c r="N365" s="274"/>
      <c r="O365" s="274"/>
      <c r="P365" s="274"/>
      <c r="Q365" s="274"/>
      <c r="R365" s="274"/>
      <c r="S365" s="274"/>
      <c r="T365" s="275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T365" s="276" t="s">
        <v>149</v>
      </c>
      <c r="AU365" s="276" t="s">
        <v>79</v>
      </c>
      <c r="AV365" s="16" t="s">
        <v>161</v>
      </c>
      <c r="AW365" s="16" t="s">
        <v>32</v>
      </c>
      <c r="AX365" s="16" t="s">
        <v>70</v>
      </c>
      <c r="AY365" s="276" t="s">
        <v>138</v>
      </c>
    </row>
    <row r="366" s="14" customFormat="1">
      <c r="A366" s="14"/>
      <c r="B366" s="244"/>
      <c r="C366" s="245"/>
      <c r="D366" s="235" t="s">
        <v>149</v>
      </c>
      <c r="E366" s="246" t="s">
        <v>19</v>
      </c>
      <c r="F366" s="247" t="s">
        <v>858</v>
      </c>
      <c r="G366" s="245"/>
      <c r="H366" s="248">
        <v>57.399999999999999</v>
      </c>
      <c r="I366" s="249"/>
      <c r="J366" s="245"/>
      <c r="K366" s="245"/>
      <c r="L366" s="250"/>
      <c r="M366" s="251"/>
      <c r="N366" s="252"/>
      <c r="O366" s="252"/>
      <c r="P366" s="252"/>
      <c r="Q366" s="252"/>
      <c r="R366" s="252"/>
      <c r="S366" s="252"/>
      <c r="T366" s="253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4" t="s">
        <v>149</v>
      </c>
      <c r="AU366" s="254" t="s">
        <v>79</v>
      </c>
      <c r="AV366" s="14" t="s">
        <v>79</v>
      </c>
      <c r="AW366" s="14" t="s">
        <v>32</v>
      </c>
      <c r="AX366" s="14" t="s">
        <v>70</v>
      </c>
      <c r="AY366" s="254" t="s">
        <v>138</v>
      </c>
    </row>
    <row r="367" s="14" customFormat="1">
      <c r="A367" s="14"/>
      <c r="B367" s="244"/>
      <c r="C367" s="245"/>
      <c r="D367" s="235" t="s">
        <v>149</v>
      </c>
      <c r="E367" s="246" t="s">
        <v>19</v>
      </c>
      <c r="F367" s="247" t="s">
        <v>859</v>
      </c>
      <c r="G367" s="245"/>
      <c r="H367" s="248">
        <v>4.7000000000000002</v>
      </c>
      <c r="I367" s="249"/>
      <c r="J367" s="245"/>
      <c r="K367" s="245"/>
      <c r="L367" s="250"/>
      <c r="M367" s="251"/>
      <c r="N367" s="252"/>
      <c r="O367" s="252"/>
      <c r="P367" s="252"/>
      <c r="Q367" s="252"/>
      <c r="R367" s="252"/>
      <c r="S367" s="252"/>
      <c r="T367" s="253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4" t="s">
        <v>149</v>
      </c>
      <c r="AU367" s="254" t="s">
        <v>79</v>
      </c>
      <c r="AV367" s="14" t="s">
        <v>79</v>
      </c>
      <c r="AW367" s="14" t="s">
        <v>32</v>
      </c>
      <c r="AX367" s="14" t="s">
        <v>70</v>
      </c>
      <c r="AY367" s="254" t="s">
        <v>138</v>
      </c>
    </row>
    <row r="368" s="16" customFormat="1">
      <c r="A368" s="16"/>
      <c r="B368" s="266"/>
      <c r="C368" s="267"/>
      <c r="D368" s="235" t="s">
        <v>149</v>
      </c>
      <c r="E368" s="268" t="s">
        <v>19</v>
      </c>
      <c r="F368" s="269" t="s">
        <v>160</v>
      </c>
      <c r="G368" s="267"/>
      <c r="H368" s="270">
        <v>62.100000000000001</v>
      </c>
      <c r="I368" s="271"/>
      <c r="J368" s="267"/>
      <c r="K368" s="267"/>
      <c r="L368" s="272"/>
      <c r="M368" s="273"/>
      <c r="N368" s="274"/>
      <c r="O368" s="274"/>
      <c r="P368" s="274"/>
      <c r="Q368" s="274"/>
      <c r="R368" s="274"/>
      <c r="S368" s="274"/>
      <c r="T368" s="275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T368" s="276" t="s">
        <v>149</v>
      </c>
      <c r="AU368" s="276" t="s">
        <v>79</v>
      </c>
      <c r="AV368" s="16" t="s">
        <v>161</v>
      </c>
      <c r="AW368" s="16" t="s">
        <v>32</v>
      </c>
      <c r="AX368" s="16" t="s">
        <v>70</v>
      </c>
      <c r="AY368" s="276" t="s">
        <v>138</v>
      </c>
    </row>
    <row r="369" s="15" customFormat="1">
      <c r="A369" s="15"/>
      <c r="B369" s="255"/>
      <c r="C369" s="256"/>
      <c r="D369" s="235" t="s">
        <v>149</v>
      </c>
      <c r="E369" s="257" t="s">
        <v>19</v>
      </c>
      <c r="F369" s="258" t="s">
        <v>152</v>
      </c>
      <c r="G369" s="256"/>
      <c r="H369" s="259">
        <v>85.400000000000006</v>
      </c>
      <c r="I369" s="260"/>
      <c r="J369" s="256"/>
      <c r="K369" s="256"/>
      <c r="L369" s="261"/>
      <c r="M369" s="262"/>
      <c r="N369" s="263"/>
      <c r="O369" s="263"/>
      <c r="P369" s="263"/>
      <c r="Q369" s="263"/>
      <c r="R369" s="263"/>
      <c r="S369" s="263"/>
      <c r="T369" s="264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5" t="s">
        <v>149</v>
      </c>
      <c r="AU369" s="265" t="s">
        <v>79</v>
      </c>
      <c r="AV369" s="15" t="s">
        <v>145</v>
      </c>
      <c r="AW369" s="15" t="s">
        <v>32</v>
      </c>
      <c r="AX369" s="15" t="s">
        <v>77</v>
      </c>
      <c r="AY369" s="265" t="s">
        <v>138</v>
      </c>
    </row>
    <row r="370" s="2" customFormat="1" ht="16.5" customHeight="1">
      <c r="A370" s="41"/>
      <c r="B370" s="42"/>
      <c r="C370" s="215" t="s">
        <v>367</v>
      </c>
      <c r="D370" s="215" t="s">
        <v>140</v>
      </c>
      <c r="E370" s="216" t="s">
        <v>309</v>
      </c>
      <c r="F370" s="217" t="s">
        <v>310</v>
      </c>
      <c r="G370" s="218" t="s">
        <v>143</v>
      </c>
      <c r="H370" s="219">
        <v>240.09999999999999</v>
      </c>
      <c r="I370" s="220"/>
      <c r="J370" s="221">
        <f>ROUND(I370*H370,2)</f>
        <v>0</v>
      </c>
      <c r="K370" s="217" t="s">
        <v>144</v>
      </c>
      <c r="L370" s="47"/>
      <c r="M370" s="222" t="s">
        <v>19</v>
      </c>
      <c r="N370" s="223" t="s">
        <v>41</v>
      </c>
      <c r="O370" s="87"/>
      <c r="P370" s="224">
        <f>O370*H370</f>
        <v>0</v>
      </c>
      <c r="Q370" s="224">
        <v>0</v>
      </c>
      <c r="R370" s="224">
        <f>Q370*H370</f>
        <v>0</v>
      </c>
      <c r="S370" s="224">
        <v>0</v>
      </c>
      <c r="T370" s="225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26" t="s">
        <v>145</v>
      </c>
      <c r="AT370" s="226" t="s">
        <v>140</v>
      </c>
      <c r="AU370" s="226" t="s">
        <v>79</v>
      </c>
      <c r="AY370" s="20" t="s">
        <v>138</v>
      </c>
      <c r="BE370" s="227">
        <f>IF(N370="základní",J370,0)</f>
        <v>0</v>
      </c>
      <c r="BF370" s="227">
        <f>IF(N370="snížená",J370,0)</f>
        <v>0</v>
      </c>
      <c r="BG370" s="227">
        <f>IF(N370="zákl. přenesená",J370,0)</f>
        <v>0</v>
      </c>
      <c r="BH370" s="227">
        <f>IF(N370="sníž. přenesená",J370,0)</f>
        <v>0</v>
      </c>
      <c r="BI370" s="227">
        <f>IF(N370="nulová",J370,0)</f>
        <v>0</v>
      </c>
      <c r="BJ370" s="20" t="s">
        <v>77</v>
      </c>
      <c r="BK370" s="227">
        <f>ROUND(I370*H370,2)</f>
        <v>0</v>
      </c>
      <c r="BL370" s="20" t="s">
        <v>145</v>
      </c>
      <c r="BM370" s="226" t="s">
        <v>860</v>
      </c>
    </row>
    <row r="371" s="2" customFormat="1">
      <c r="A371" s="41"/>
      <c r="B371" s="42"/>
      <c r="C371" s="43"/>
      <c r="D371" s="228" t="s">
        <v>147</v>
      </c>
      <c r="E371" s="43"/>
      <c r="F371" s="229" t="s">
        <v>312</v>
      </c>
      <c r="G371" s="43"/>
      <c r="H371" s="43"/>
      <c r="I371" s="230"/>
      <c r="J371" s="43"/>
      <c r="K371" s="43"/>
      <c r="L371" s="47"/>
      <c r="M371" s="231"/>
      <c r="N371" s="232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147</v>
      </c>
      <c r="AU371" s="20" t="s">
        <v>79</v>
      </c>
    </row>
    <row r="372" s="14" customFormat="1">
      <c r="A372" s="14"/>
      <c r="B372" s="244"/>
      <c r="C372" s="245"/>
      <c r="D372" s="235" t="s">
        <v>149</v>
      </c>
      <c r="E372" s="246" t="s">
        <v>19</v>
      </c>
      <c r="F372" s="247" t="s">
        <v>840</v>
      </c>
      <c r="G372" s="245"/>
      <c r="H372" s="248">
        <v>240.09999999999999</v>
      </c>
      <c r="I372" s="249"/>
      <c r="J372" s="245"/>
      <c r="K372" s="245"/>
      <c r="L372" s="250"/>
      <c r="M372" s="251"/>
      <c r="N372" s="252"/>
      <c r="O372" s="252"/>
      <c r="P372" s="252"/>
      <c r="Q372" s="252"/>
      <c r="R372" s="252"/>
      <c r="S372" s="252"/>
      <c r="T372" s="25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4" t="s">
        <v>149</v>
      </c>
      <c r="AU372" s="254" t="s">
        <v>79</v>
      </c>
      <c r="AV372" s="14" t="s">
        <v>79</v>
      </c>
      <c r="AW372" s="14" t="s">
        <v>32</v>
      </c>
      <c r="AX372" s="14" t="s">
        <v>70</v>
      </c>
      <c r="AY372" s="254" t="s">
        <v>138</v>
      </c>
    </row>
    <row r="373" s="15" customFormat="1">
      <c r="A373" s="15"/>
      <c r="B373" s="255"/>
      <c r="C373" s="256"/>
      <c r="D373" s="235" t="s">
        <v>149</v>
      </c>
      <c r="E373" s="257" t="s">
        <v>19</v>
      </c>
      <c r="F373" s="258" t="s">
        <v>152</v>
      </c>
      <c r="G373" s="256"/>
      <c r="H373" s="259">
        <v>240.09999999999999</v>
      </c>
      <c r="I373" s="260"/>
      <c r="J373" s="256"/>
      <c r="K373" s="256"/>
      <c r="L373" s="261"/>
      <c r="M373" s="262"/>
      <c r="N373" s="263"/>
      <c r="O373" s="263"/>
      <c r="P373" s="263"/>
      <c r="Q373" s="263"/>
      <c r="R373" s="263"/>
      <c r="S373" s="263"/>
      <c r="T373" s="264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5" t="s">
        <v>149</v>
      </c>
      <c r="AU373" s="265" t="s">
        <v>79</v>
      </c>
      <c r="AV373" s="15" t="s">
        <v>145</v>
      </c>
      <c r="AW373" s="15" t="s">
        <v>32</v>
      </c>
      <c r="AX373" s="15" t="s">
        <v>77</v>
      </c>
      <c r="AY373" s="265" t="s">
        <v>138</v>
      </c>
    </row>
    <row r="374" s="2" customFormat="1" ht="16.5" customHeight="1">
      <c r="A374" s="41"/>
      <c r="B374" s="42"/>
      <c r="C374" s="215" t="s">
        <v>372</v>
      </c>
      <c r="D374" s="215" t="s">
        <v>140</v>
      </c>
      <c r="E374" s="216" t="s">
        <v>314</v>
      </c>
      <c r="F374" s="217" t="s">
        <v>315</v>
      </c>
      <c r="G374" s="218" t="s">
        <v>143</v>
      </c>
      <c r="H374" s="219">
        <v>240.09999999999999</v>
      </c>
      <c r="I374" s="220"/>
      <c r="J374" s="221">
        <f>ROUND(I374*H374,2)</f>
        <v>0</v>
      </c>
      <c r="K374" s="217" t="s">
        <v>144</v>
      </c>
      <c r="L374" s="47"/>
      <c r="M374" s="222" t="s">
        <v>19</v>
      </c>
      <c r="N374" s="223" t="s">
        <v>41</v>
      </c>
      <c r="O374" s="87"/>
      <c r="P374" s="224">
        <f>O374*H374</f>
        <v>0</v>
      </c>
      <c r="Q374" s="224">
        <v>1.0000000000000001E-05</v>
      </c>
      <c r="R374" s="224">
        <f>Q374*H374</f>
        <v>0.0024010000000000004</v>
      </c>
      <c r="S374" s="224">
        <v>0</v>
      </c>
      <c r="T374" s="225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26" t="s">
        <v>145</v>
      </c>
      <c r="AT374" s="226" t="s">
        <v>140</v>
      </c>
      <c r="AU374" s="226" t="s">
        <v>79</v>
      </c>
      <c r="AY374" s="20" t="s">
        <v>138</v>
      </c>
      <c r="BE374" s="227">
        <f>IF(N374="základní",J374,0)</f>
        <v>0</v>
      </c>
      <c r="BF374" s="227">
        <f>IF(N374="snížená",J374,0)</f>
        <v>0</v>
      </c>
      <c r="BG374" s="227">
        <f>IF(N374="zákl. přenesená",J374,0)</f>
        <v>0</v>
      </c>
      <c r="BH374" s="227">
        <f>IF(N374="sníž. přenesená",J374,0)</f>
        <v>0</v>
      </c>
      <c r="BI374" s="227">
        <f>IF(N374="nulová",J374,0)</f>
        <v>0</v>
      </c>
      <c r="BJ374" s="20" t="s">
        <v>77</v>
      </c>
      <c r="BK374" s="227">
        <f>ROUND(I374*H374,2)</f>
        <v>0</v>
      </c>
      <c r="BL374" s="20" t="s">
        <v>145</v>
      </c>
      <c r="BM374" s="226" t="s">
        <v>861</v>
      </c>
    </row>
    <row r="375" s="2" customFormat="1">
      <c r="A375" s="41"/>
      <c r="B375" s="42"/>
      <c r="C375" s="43"/>
      <c r="D375" s="228" t="s">
        <v>147</v>
      </c>
      <c r="E375" s="43"/>
      <c r="F375" s="229" t="s">
        <v>317</v>
      </c>
      <c r="G375" s="43"/>
      <c r="H375" s="43"/>
      <c r="I375" s="230"/>
      <c r="J375" s="43"/>
      <c r="K375" s="43"/>
      <c r="L375" s="47"/>
      <c r="M375" s="231"/>
      <c r="N375" s="232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147</v>
      </c>
      <c r="AU375" s="20" t="s">
        <v>79</v>
      </c>
    </row>
    <row r="376" s="14" customFormat="1">
      <c r="A376" s="14"/>
      <c r="B376" s="244"/>
      <c r="C376" s="245"/>
      <c r="D376" s="235" t="s">
        <v>149</v>
      </c>
      <c r="E376" s="246" t="s">
        <v>19</v>
      </c>
      <c r="F376" s="247" t="s">
        <v>862</v>
      </c>
      <c r="G376" s="245"/>
      <c r="H376" s="248">
        <v>240.09999999999999</v>
      </c>
      <c r="I376" s="249"/>
      <c r="J376" s="245"/>
      <c r="K376" s="245"/>
      <c r="L376" s="250"/>
      <c r="M376" s="251"/>
      <c r="N376" s="252"/>
      <c r="O376" s="252"/>
      <c r="P376" s="252"/>
      <c r="Q376" s="252"/>
      <c r="R376" s="252"/>
      <c r="S376" s="252"/>
      <c r="T376" s="25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4" t="s">
        <v>149</v>
      </c>
      <c r="AU376" s="254" t="s">
        <v>79</v>
      </c>
      <c r="AV376" s="14" t="s">
        <v>79</v>
      </c>
      <c r="AW376" s="14" t="s">
        <v>32</v>
      </c>
      <c r="AX376" s="14" t="s">
        <v>70</v>
      </c>
      <c r="AY376" s="254" t="s">
        <v>138</v>
      </c>
    </row>
    <row r="377" s="15" customFormat="1">
      <c r="A377" s="15"/>
      <c r="B377" s="255"/>
      <c r="C377" s="256"/>
      <c r="D377" s="235" t="s">
        <v>149</v>
      </c>
      <c r="E377" s="257" t="s">
        <v>19</v>
      </c>
      <c r="F377" s="258" t="s">
        <v>152</v>
      </c>
      <c r="G377" s="256"/>
      <c r="H377" s="259">
        <v>240.09999999999999</v>
      </c>
      <c r="I377" s="260"/>
      <c r="J377" s="256"/>
      <c r="K377" s="256"/>
      <c r="L377" s="261"/>
      <c r="M377" s="262"/>
      <c r="N377" s="263"/>
      <c r="O377" s="263"/>
      <c r="P377" s="263"/>
      <c r="Q377" s="263"/>
      <c r="R377" s="263"/>
      <c r="S377" s="263"/>
      <c r="T377" s="264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5" t="s">
        <v>149</v>
      </c>
      <c r="AU377" s="265" t="s">
        <v>79</v>
      </c>
      <c r="AV377" s="15" t="s">
        <v>145</v>
      </c>
      <c r="AW377" s="15" t="s">
        <v>32</v>
      </c>
      <c r="AX377" s="15" t="s">
        <v>77</v>
      </c>
      <c r="AY377" s="265" t="s">
        <v>138</v>
      </c>
    </row>
    <row r="378" s="2" customFormat="1" ht="16.5" customHeight="1">
      <c r="A378" s="41"/>
      <c r="B378" s="42"/>
      <c r="C378" s="215" t="s">
        <v>381</v>
      </c>
      <c r="D378" s="215" t="s">
        <v>140</v>
      </c>
      <c r="E378" s="216" t="s">
        <v>320</v>
      </c>
      <c r="F378" s="217" t="s">
        <v>321</v>
      </c>
      <c r="G378" s="218" t="s">
        <v>251</v>
      </c>
      <c r="H378" s="219">
        <v>2</v>
      </c>
      <c r="I378" s="220"/>
      <c r="J378" s="221">
        <f>ROUND(I378*H378,2)</f>
        <v>0</v>
      </c>
      <c r="K378" s="217" t="s">
        <v>144</v>
      </c>
      <c r="L378" s="47"/>
      <c r="M378" s="222" t="s">
        <v>19</v>
      </c>
      <c r="N378" s="223" t="s">
        <v>41</v>
      </c>
      <c r="O378" s="87"/>
      <c r="P378" s="224">
        <f>O378*H378</f>
        <v>0</v>
      </c>
      <c r="Q378" s="224">
        <v>0.47094000000000003</v>
      </c>
      <c r="R378" s="224">
        <f>Q378*H378</f>
        <v>0.94188000000000005</v>
      </c>
      <c r="S378" s="224">
        <v>0</v>
      </c>
      <c r="T378" s="225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26" t="s">
        <v>145</v>
      </c>
      <c r="AT378" s="226" t="s">
        <v>140</v>
      </c>
      <c r="AU378" s="226" t="s">
        <v>79</v>
      </c>
      <c r="AY378" s="20" t="s">
        <v>138</v>
      </c>
      <c r="BE378" s="227">
        <f>IF(N378="základní",J378,0)</f>
        <v>0</v>
      </c>
      <c r="BF378" s="227">
        <f>IF(N378="snížená",J378,0)</f>
        <v>0</v>
      </c>
      <c r="BG378" s="227">
        <f>IF(N378="zákl. přenesená",J378,0)</f>
        <v>0</v>
      </c>
      <c r="BH378" s="227">
        <f>IF(N378="sníž. přenesená",J378,0)</f>
        <v>0</v>
      </c>
      <c r="BI378" s="227">
        <f>IF(N378="nulová",J378,0)</f>
        <v>0</v>
      </c>
      <c r="BJ378" s="20" t="s">
        <v>77</v>
      </c>
      <c r="BK378" s="227">
        <f>ROUND(I378*H378,2)</f>
        <v>0</v>
      </c>
      <c r="BL378" s="20" t="s">
        <v>145</v>
      </c>
      <c r="BM378" s="226" t="s">
        <v>863</v>
      </c>
    </row>
    <row r="379" s="2" customFormat="1">
      <c r="A379" s="41"/>
      <c r="B379" s="42"/>
      <c r="C379" s="43"/>
      <c r="D379" s="228" t="s">
        <v>147</v>
      </c>
      <c r="E379" s="43"/>
      <c r="F379" s="229" t="s">
        <v>323</v>
      </c>
      <c r="G379" s="43"/>
      <c r="H379" s="43"/>
      <c r="I379" s="230"/>
      <c r="J379" s="43"/>
      <c r="K379" s="43"/>
      <c r="L379" s="47"/>
      <c r="M379" s="231"/>
      <c r="N379" s="232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147</v>
      </c>
      <c r="AU379" s="20" t="s">
        <v>79</v>
      </c>
    </row>
    <row r="380" s="2" customFormat="1" ht="16.5" customHeight="1">
      <c r="A380" s="41"/>
      <c r="B380" s="42"/>
      <c r="C380" s="215" t="s">
        <v>389</v>
      </c>
      <c r="D380" s="215" t="s">
        <v>140</v>
      </c>
      <c r="E380" s="216" t="s">
        <v>537</v>
      </c>
      <c r="F380" s="217" t="s">
        <v>538</v>
      </c>
      <c r="G380" s="218" t="s">
        <v>251</v>
      </c>
      <c r="H380" s="219">
        <v>1</v>
      </c>
      <c r="I380" s="220"/>
      <c r="J380" s="221">
        <f>ROUND(I380*H380,2)</f>
        <v>0</v>
      </c>
      <c r="K380" s="217" t="s">
        <v>144</v>
      </c>
      <c r="L380" s="47"/>
      <c r="M380" s="222" t="s">
        <v>19</v>
      </c>
      <c r="N380" s="223" t="s">
        <v>41</v>
      </c>
      <c r="O380" s="87"/>
      <c r="P380" s="224">
        <f>O380*H380</f>
        <v>0</v>
      </c>
      <c r="Q380" s="224">
        <v>0.41948000000000002</v>
      </c>
      <c r="R380" s="224">
        <f>Q380*H380</f>
        <v>0.41948000000000002</v>
      </c>
      <c r="S380" s="224">
        <v>0</v>
      </c>
      <c r="T380" s="225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26" t="s">
        <v>145</v>
      </c>
      <c r="AT380" s="226" t="s">
        <v>140</v>
      </c>
      <c r="AU380" s="226" t="s">
        <v>79</v>
      </c>
      <c r="AY380" s="20" t="s">
        <v>138</v>
      </c>
      <c r="BE380" s="227">
        <f>IF(N380="základní",J380,0)</f>
        <v>0</v>
      </c>
      <c r="BF380" s="227">
        <f>IF(N380="snížená",J380,0)</f>
        <v>0</v>
      </c>
      <c r="BG380" s="227">
        <f>IF(N380="zákl. přenesená",J380,0)</f>
        <v>0</v>
      </c>
      <c r="BH380" s="227">
        <f>IF(N380="sníž. přenesená",J380,0)</f>
        <v>0</v>
      </c>
      <c r="BI380" s="227">
        <f>IF(N380="nulová",J380,0)</f>
        <v>0</v>
      </c>
      <c r="BJ380" s="20" t="s">
        <v>77</v>
      </c>
      <c r="BK380" s="227">
        <f>ROUND(I380*H380,2)</f>
        <v>0</v>
      </c>
      <c r="BL380" s="20" t="s">
        <v>145</v>
      </c>
      <c r="BM380" s="226" t="s">
        <v>864</v>
      </c>
    </row>
    <row r="381" s="2" customFormat="1">
      <c r="A381" s="41"/>
      <c r="B381" s="42"/>
      <c r="C381" s="43"/>
      <c r="D381" s="228" t="s">
        <v>147</v>
      </c>
      <c r="E381" s="43"/>
      <c r="F381" s="229" t="s">
        <v>540</v>
      </c>
      <c r="G381" s="43"/>
      <c r="H381" s="43"/>
      <c r="I381" s="230"/>
      <c r="J381" s="43"/>
      <c r="K381" s="43"/>
      <c r="L381" s="47"/>
      <c r="M381" s="231"/>
      <c r="N381" s="232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147</v>
      </c>
      <c r="AU381" s="20" t="s">
        <v>79</v>
      </c>
    </row>
    <row r="382" s="14" customFormat="1">
      <c r="A382" s="14"/>
      <c r="B382" s="244"/>
      <c r="C382" s="245"/>
      <c r="D382" s="235" t="s">
        <v>149</v>
      </c>
      <c r="E382" s="246" t="s">
        <v>19</v>
      </c>
      <c r="F382" s="247" t="s">
        <v>865</v>
      </c>
      <c r="G382" s="245"/>
      <c r="H382" s="248">
        <v>1</v>
      </c>
      <c r="I382" s="249"/>
      <c r="J382" s="245"/>
      <c r="K382" s="245"/>
      <c r="L382" s="250"/>
      <c r="M382" s="251"/>
      <c r="N382" s="252"/>
      <c r="O382" s="252"/>
      <c r="P382" s="252"/>
      <c r="Q382" s="252"/>
      <c r="R382" s="252"/>
      <c r="S382" s="252"/>
      <c r="T382" s="253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4" t="s">
        <v>149</v>
      </c>
      <c r="AU382" s="254" t="s">
        <v>79</v>
      </c>
      <c r="AV382" s="14" t="s">
        <v>79</v>
      </c>
      <c r="AW382" s="14" t="s">
        <v>32</v>
      </c>
      <c r="AX382" s="14" t="s">
        <v>70</v>
      </c>
      <c r="AY382" s="254" t="s">
        <v>138</v>
      </c>
    </row>
    <row r="383" s="15" customFormat="1">
      <c r="A383" s="15"/>
      <c r="B383" s="255"/>
      <c r="C383" s="256"/>
      <c r="D383" s="235" t="s">
        <v>149</v>
      </c>
      <c r="E383" s="257" t="s">
        <v>19</v>
      </c>
      <c r="F383" s="258" t="s">
        <v>152</v>
      </c>
      <c r="G383" s="256"/>
      <c r="H383" s="259">
        <v>1</v>
      </c>
      <c r="I383" s="260"/>
      <c r="J383" s="256"/>
      <c r="K383" s="256"/>
      <c r="L383" s="261"/>
      <c r="M383" s="262"/>
      <c r="N383" s="263"/>
      <c r="O383" s="263"/>
      <c r="P383" s="263"/>
      <c r="Q383" s="263"/>
      <c r="R383" s="263"/>
      <c r="S383" s="263"/>
      <c r="T383" s="264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5" t="s">
        <v>149</v>
      </c>
      <c r="AU383" s="265" t="s">
        <v>79</v>
      </c>
      <c r="AV383" s="15" t="s">
        <v>145</v>
      </c>
      <c r="AW383" s="15" t="s">
        <v>32</v>
      </c>
      <c r="AX383" s="15" t="s">
        <v>77</v>
      </c>
      <c r="AY383" s="265" t="s">
        <v>138</v>
      </c>
    </row>
    <row r="384" s="2" customFormat="1" ht="16.5" customHeight="1">
      <c r="A384" s="41"/>
      <c r="B384" s="42"/>
      <c r="C384" s="277" t="s">
        <v>395</v>
      </c>
      <c r="D384" s="277" t="s">
        <v>220</v>
      </c>
      <c r="E384" s="278" t="s">
        <v>542</v>
      </c>
      <c r="F384" s="279" t="s">
        <v>543</v>
      </c>
      <c r="G384" s="280" t="s">
        <v>251</v>
      </c>
      <c r="H384" s="281">
        <v>1</v>
      </c>
      <c r="I384" s="282"/>
      <c r="J384" s="283">
        <f>ROUND(I384*H384,2)</f>
        <v>0</v>
      </c>
      <c r="K384" s="279" t="s">
        <v>19</v>
      </c>
      <c r="L384" s="284"/>
      <c r="M384" s="285" t="s">
        <v>19</v>
      </c>
      <c r="N384" s="286" t="s">
        <v>41</v>
      </c>
      <c r="O384" s="87"/>
      <c r="P384" s="224">
        <f>O384*H384</f>
        <v>0</v>
      </c>
      <c r="Q384" s="224">
        <v>1.5800000000000001</v>
      </c>
      <c r="R384" s="224">
        <f>Q384*H384</f>
        <v>1.5800000000000001</v>
      </c>
      <c r="S384" s="224">
        <v>0</v>
      </c>
      <c r="T384" s="225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26" t="s">
        <v>197</v>
      </c>
      <c r="AT384" s="226" t="s">
        <v>220</v>
      </c>
      <c r="AU384" s="226" t="s">
        <v>79</v>
      </c>
      <c r="AY384" s="20" t="s">
        <v>138</v>
      </c>
      <c r="BE384" s="227">
        <f>IF(N384="základní",J384,0)</f>
        <v>0</v>
      </c>
      <c r="BF384" s="227">
        <f>IF(N384="snížená",J384,0)</f>
        <v>0</v>
      </c>
      <c r="BG384" s="227">
        <f>IF(N384="zákl. přenesená",J384,0)</f>
        <v>0</v>
      </c>
      <c r="BH384" s="227">
        <f>IF(N384="sníž. přenesená",J384,0)</f>
        <v>0</v>
      </c>
      <c r="BI384" s="227">
        <f>IF(N384="nulová",J384,0)</f>
        <v>0</v>
      </c>
      <c r="BJ384" s="20" t="s">
        <v>77</v>
      </c>
      <c r="BK384" s="227">
        <f>ROUND(I384*H384,2)</f>
        <v>0</v>
      </c>
      <c r="BL384" s="20" t="s">
        <v>145</v>
      </c>
      <c r="BM384" s="226" t="s">
        <v>866</v>
      </c>
    </row>
    <row r="385" s="14" customFormat="1">
      <c r="A385" s="14"/>
      <c r="B385" s="244"/>
      <c r="C385" s="245"/>
      <c r="D385" s="235" t="s">
        <v>149</v>
      </c>
      <c r="E385" s="246" t="s">
        <v>19</v>
      </c>
      <c r="F385" s="247" t="s">
        <v>867</v>
      </c>
      <c r="G385" s="245"/>
      <c r="H385" s="248">
        <v>1</v>
      </c>
      <c r="I385" s="249"/>
      <c r="J385" s="245"/>
      <c r="K385" s="245"/>
      <c r="L385" s="250"/>
      <c r="M385" s="251"/>
      <c r="N385" s="252"/>
      <c r="O385" s="252"/>
      <c r="P385" s="252"/>
      <c r="Q385" s="252"/>
      <c r="R385" s="252"/>
      <c r="S385" s="252"/>
      <c r="T385" s="25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4" t="s">
        <v>149</v>
      </c>
      <c r="AU385" s="254" t="s">
        <v>79</v>
      </c>
      <c r="AV385" s="14" t="s">
        <v>79</v>
      </c>
      <c r="AW385" s="14" t="s">
        <v>32</v>
      </c>
      <c r="AX385" s="14" t="s">
        <v>70</v>
      </c>
      <c r="AY385" s="254" t="s">
        <v>138</v>
      </c>
    </row>
    <row r="386" s="15" customFormat="1">
      <c r="A386" s="15"/>
      <c r="B386" s="255"/>
      <c r="C386" s="256"/>
      <c r="D386" s="235" t="s">
        <v>149</v>
      </c>
      <c r="E386" s="257" t="s">
        <v>19</v>
      </c>
      <c r="F386" s="258" t="s">
        <v>152</v>
      </c>
      <c r="G386" s="256"/>
      <c r="H386" s="259">
        <v>1</v>
      </c>
      <c r="I386" s="260"/>
      <c r="J386" s="256"/>
      <c r="K386" s="256"/>
      <c r="L386" s="261"/>
      <c r="M386" s="262"/>
      <c r="N386" s="263"/>
      <c r="O386" s="263"/>
      <c r="P386" s="263"/>
      <c r="Q386" s="263"/>
      <c r="R386" s="263"/>
      <c r="S386" s="263"/>
      <c r="T386" s="264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5" t="s">
        <v>149</v>
      </c>
      <c r="AU386" s="265" t="s">
        <v>79</v>
      </c>
      <c r="AV386" s="15" t="s">
        <v>145</v>
      </c>
      <c r="AW386" s="15" t="s">
        <v>32</v>
      </c>
      <c r="AX386" s="15" t="s">
        <v>77</v>
      </c>
      <c r="AY386" s="265" t="s">
        <v>138</v>
      </c>
    </row>
    <row r="387" s="2" customFormat="1" ht="16.5" customHeight="1">
      <c r="A387" s="41"/>
      <c r="B387" s="42"/>
      <c r="C387" s="215" t="s">
        <v>400</v>
      </c>
      <c r="D387" s="215" t="s">
        <v>140</v>
      </c>
      <c r="E387" s="216" t="s">
        <v>325</v>
      </c>
      <c r="F387" s="217" t="s">
        <v>326</v>
      </c>
      <c r="G387" s="218" t="s">
        <v>251</v>
      </c>
      <c r="H387" s="219">
        <v>2</v>
      </c>
      <c r="I387" s="220"/>
      <c r="J387" s="221">
        <f>ROUND(I387*H387,2)</f>
        <v>0</v>
      </c>
      <c r="K387" s="217" t="s">
        <v>144</v>
      </c>
      <c r="L387" s="47"/>
      <c r="M387" s="222" t="s">
        <v>19</v>
      </c>
      <c r="N387" s="223" t="s">
        <v>41</v>
      </c>
      <c r="O387" s="87"/>
      <c r="P387" s="224">
        <f>O387*H387</f>
        <v>0</v>
      </c>
      <c r="Q387" s="224">
        <v>0.41948000000000002</v>
      </c>
      <c r="R387" s="224">
        <f>Q387*H387</f>
        <v>0.83896000000000004</v>
      </c>
      <c r="S387" s="224">
        <v>0</v>
      </c>
      <c r="T387" s="225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26" t="s">
        <v>145</v>
      </c>
      <c r="AT387" s="226" t="s">
        <v>140</v>
      </c>
      <c r="AU387" s="226" t="s">
        <v>79</v>
      </c>
      <c r="AY387" s="20" t="s">
        <v>138</v>
      </c>
      <c r="BE387" s="227">
        <f>IF(N387="základní",J387,0)</f>
        <v>0</v>
      </c>
      <c r="BF387" s="227">
        <f>IF(N387="snížená",J387,0)</f>
        <v>0</v>
      </c>
      <c r="BG387" s="227">
        <f>IF(N387="zákl. přenesená",J387,0)</f>
        <v>0</v>
      </c>
      <c r="BH387" s="227">
        <f>IF(N387="sníž. přenesená",J387,0)</f>
        <v>0</v>
      </c>
      <c r="BI387" s="227">
        <f>IF(N387="nulová",J387,0)</f>
        <v>0</v>
      </c>
      <c r="BJ387" s="20" t="s">
        <v>77</v>
      </c>
      <c r="BK387" s="227">
        <f>ROUND(I387*H387,2)</f>
        <v>0</v>
      </c>
      <c r="BL387" s="20" t="s">
        <v>145</v>
      </c>
      <c r="BM387" s="226" t="s">
        <v>868</v>
      </c>
    </row>
    <row r="388" s="2" customFormat="1">
      <c r="A388" s="41"/>
      <c r="B388" s="42"/>
      <c r="C388" s="43"/>
      <c r="D388" s="228" t="s">
        <v>147</v>
      </c>
      <c r="E388" s="43"/>
      <c r="F388" s="229" t="s">
        <v>328</v>
      </c>
      <c r="G388" s="43"/>
      <c r="H388" s="43"/>
      <c r="I388" s="230"/>
      <c r="J388" s="43"/>
      <c r="K388" s="43"/>
      <c r="L388" s="47"/>
      <c r="M388" s="231"/>
      <c r="N388" s="232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147</v>
      </c>
      <c r="AU388" s="20" t="s">
        <v>79</v>
      </c>
    </row>
    <row r="389" s="14" customFormat="1">
      <c r="A389" s="14"/>
      <c r="B389" s="244"/>
      <c r="C389" s="245"/>
      <c r="D389" s="235" t="s">
        <v>149</v>
      </c>
      <c r="E389" s="246" t="s">
        <v>19</v>
      </c>
      <c r="F389" s="247" t="s">
        <v>869</v>
      </c>
      <c r="G389" s="245"/>
      <c r="H389" s="248">
        <v>1</v>
      </c>
      <c r="I389" s="249"/>
      <c r="J389" s="245"/>
      <c r="K389" s="245"/>
      <c r="L389" s="250"/>
      <c r="M389" s="251"/>
      <c r="N389" s="252"/>
      <c r="O389" s="252"/>
      <c r="P389" s="252"/>
      <c r="Q389" s="252"/>
      <c r="R389" s="252"/>
      <c r="S389" s="252"/>
      <c r="T389" s="253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4" t="s">
        <v>149</v>
      </c>
      <c r="AU389" s="254" t="s">
        <v>79</v>
      </c>
      <c r="AV389" s="14" t="s">
        <v>79</v>
      </c>
      <c r="AW389" s="14" t="s">
        <v>32</v>
      </c>
      <c r="AX389" s="14" t="s">
        <v>70</v>
      </c>
      <c r="AY389" s="254" t="s">
        <v>138</v>
      </c>
    </row>
    <row r="390" s="14" customFormat="1">
      <c r="A390" s="14"/>
      <c r="B390" s="244"/>
      <c r="C390" s="245"/>
      <c r="D390" s="235" t="s">
        <v>149</v>
      </c>
      <c r="E390" s="246" t="s">
        <v>19</v>
      </c>
      <c r="F390" s="247" t="s">
        <v>870</v>
      </c>
      <c r="G390" s="245"/>
      <c r="H390" s="248">
        <v>1</v>
      </c>
      <c r="I390" s="249"/>
      <c r="J390" s="245"/>
      <c r="K390" s="245"/>
      <c r="L390" s="250"/>
      <c r="M390" s="251"/>
      <c r="N390" s="252"/>
      <c r="O390" s="252"/>
      <c r="P390" s="252"/>
      <c r="Q390" s="252"/>
      <c r="R390" s="252"/>
      <c r="S390" s="252"/>
      <c r="T390" s="253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4" t="s">
        <v>149</v>
      </c>
      <c r="AU390" s="254" t="s">
        <v>79</v>
      </c>
      <c r="AV390" s="14" t="s">
        <v>79</v>
      </c>
      <c r="AW390" s="14" t="s">
        <v>32</v>
      </c>
      <c r="AX390" s="14" t="s">
        <v>70</v>
      </c>
      <c r="AY390" s="254" t="s">
        <v>138</v>
      </c>
    </row>
    <row r="391" s="15" customFormat="1">
      <c r="A391" s="15"/>
      <c r="B391" s="255"/>
      <c r="C391" s="256"/>
      <c r="D391" s="235" t="s">
        <v>149</v>
      </c>
      <c r="E391" s="257" t="s">
        <v>19</v>
      </c>
      <c r="F391" s="258" t="s">
        <v>152</v>
      </c>
      <c r="G391" s="256"/>
      <c r="H391" s="259">
        <v>2</v>
      </c>
      <c r="I391" s="260"/>
      <c r="J391" s="256"/>
      <c r="K391" s="256"/>
      <c r="L391" s="261"/>
      <c r="M391" s="262"/>
      <c r="N391" s="263"/>
      <c r="O391" s="263"/>
      <c r="P391" s="263"/>
      <c r="Q391" s="263"/>
      <c r="R391" s="263"/>
      <c r="S391" s="263"/>
      <c r="T391" s="264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5" t="s">
        <v>149</v>
      </c>
      <c r="AU391" s="265" t="s">
        <v>79</v>
      </c>
      <c r="AV391" s="15" t="s">
        <v>145</v>
      </c>
      <c r="AW391" s="15" t="s">
        <v>32</v>
      </c>
      <c r="AX391" s="15" t="s">
        <v>77</v>
      </c>
      <c r="AY391" s="265" t="s">
        <v>138</v>
      </c>
    </row>
    <row r="392" s="2" customFormat="1" ht="16.5" customHeight="1">
      <c r="A392" s="41"/>
      <c r="B392" s="42"/>
      <c r="C392" s="277" t="s">
        <v>407</v>
      </c>
      <c r="D392" s="277" t="s">
        <v>220</v>
      </c>
      <c r="E392" s="278" t="s">
        <v>332</v>
      </c>
      <c r="F392" s="279" t="s">
        <v>333</v>
      </c>
      <c r="G392" s="280" t="s">
        <v>251</v>
      </c>
      <c r="H392" s="281">
        <v>1</v>
      </c>
      <c r="I392" s="282"/>
      <c r="J392" s="283">
        <f>ROUND(I392*H392,2)</f>
        <v>0</v>
      </c>
      <c r="K392" s="279" t="s">
        <v>19</v>
      </c>
      <c r="L392" s="284"/>
      <c r="M392" s="285" t="s">
        <v>19</v>
      </c>
      <c r="N392" s="286" t="s">
        <v>41</v>
      </c>
      <c r="O392" s="87"/>
      <c r="P392" s="224">
        <f>O392*H392</f>
        <v>0</v>
      </c>
      <c r="Q392" s="224">
        <v>1.5800000000000001</v>
      </c>
      <c r="R392" s="224">
        <f>Q392*H392</f>
        <v>1.5800000000000001</v>
      </c>
      <c r="S392" s="224">
        <v>0</v>
      </c>
      <c r="T392" s="225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26" t="s">
        <v>197</v>
      </c>
      <c r="AT392" s="226" t="s">
        <v>220</v>
      </c>
      <c r="AU392" s="226" t="s">
        <v>79</v>
      </c>
      <c r="AY392" s="20" t="s">
        <v>138</v>
      </c>
      <c r="BE392" s="227">
        <f>IF(N392="základní",J392,0)</f>
        <v>0</v>
      </c>
      <c r="BF392" s="227">
        <f>IF(N392="snížená",J392,0)</f>
        <v>0</v>
      </c>
      <c r="BG392" s="227">
        <f>IF(N392="zákl. přenesená",J392,0)</f>
        <v>0</v>
      </c>
      <c r="BH392" s="227">
        <f>IF(N392="sníž. přenesená",J392,0)</f>
        <v>0</v>
      </c>
      <c r="BI392" s="227">
        <f>IF(N392="nulová",J392,0)</f>
        <v>0</v>
      </c>
      <c r="BJ392" s="20" t="s">
        <v>77</v>
      </c>
      <c r="BK392" s="227">
        <f>ROUND(I392*H392,2)</f>
        <v>0</v>
      </c>
      <c r="BL392" s="20" t="s">
        <v>145</v>
      </c>
      <c r="BM392" s="226" t="s">
        <v>871</v>
      </c>
    </row>
    <row r="393" s="14" customFormat="1">
      <c r="A393" s="14"/>
      <c r="B393" s="244"/>
      <c r="C393" s="245"/>
      <c r="D393" s="235" t="s">
        <v>149</v>
      </c>
      <c r="E393" s="246" t="s">
        <v>19</v>
      </c>
      <c r="F393" s="247" t="s">
        <v>872</v>
      </c>
      <c r="G393" s="245"/>
      <c r="H393" s="248">
        <v>1</v>
      </c>
      <c r="I393" s="249"/>
      <c r="J393" s="245"/>
      <c r="K393" s="245"/>
      <c r="L393" s="250"/>
      <c r="M393" s="251"/>
      <c r="N393" s="252"/>
      <c r="O393" s="252"/>
      <c r="P393" s="252"/>
      <c r="Q393" s="252"/>
      <c r="R393" s="252"/>
      <c r="S393" s="252"/>
      <c r="T393" s="253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4" t="s">
        <v>149</v>
      </c>
      <c r="AU393" s="254" t="s">
        <v>79</v>
      </c>
      <c r="AV393" s="14" t="s">
        <v>79</v>
      </c>
      <c r="AW393" s="14" t="s">
        <v>32</v>
      </c>
      <c r="AX393" s="14" t="s">
        <v>70</v>
      </c>
      <c r="AY393" s="254" t="s">
        <v>138</v>
      </c>
    </row>
    <row r="394" s="15" customFormat="1">
      <c r="A394" s="15"/>
      <c r="B394" s="255"/>
      <c r="C394" s="256"/>
      <c r="D394" s="235" t="s">
        <v>149</v>
      </c>
      <c r="E394" s="257" t="s">
        <v>19</v>
      </c>
      <c r="F394" s="258" t="s">
        <v>152</v>
      </c>
      <c r="G394" s="256"/>
      <c r="H394" s="259">
        <v>1</v>
      </c>
      <c r="I394" s="260"/>
      <c r="J394" s="256"/>
      <c r="K394" s="256"/>
      <c r="L394" s="261"/>
      <c r="M394" s="262"/>
      <c r="N394" s="263"/>
      <c r="O394" s="263"/>
      <c r="P394" s="263"/>
      <c r="Q394" s="263"/>
      <c r="R394" s="263"/>
      <c r="S394" s="263"/>
      <c r="T394" s="264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5" t="s">
        <v>149</v>
      </c>
      <c r="AU394" s="265" t="s">
        <v>79</v>
      </c>
      <c r="AV394" s="15" t="s">
        <v>145</v>
      </c>
      <c r="AW394" s="15" t="s">
        <v>32</v>
      </c>
      <c r="AX394" s="15" t="s">
        <v>77</v>
      </c>
      <c r="AY394" s="265" t="s">
        <v>138</v>
      </c>
    </row>
    <row r="395" s="2" customFormat="1" ht="16.5" customHeight="1">
      <c r="A395" s="41"/>
      <c r="B395" s="42"/>
      <c r="C395" s="277" t="s">
        <v>412</v>
      </c>
      <c r="D395" s="277" t="s">
        <v>220</v>
      </c>
      <c r="E395" s="278" t="s">
        <v>716</v>
      </c>
      <c r="F395" s="279" t="s">
        <v>717</v>
      </c>
      <c r="G395" s="280" t="s">
        <v>251</v>
      </c>
      <c r="H395" s="281">
        <v>1</v>
      </c>
      <c r="I395" s="282"/>
      <c r="J395" s="283">
        <f>ROUND(I395*H395,2)</f>
        <v>0</v>
      </c>
      <c r="K395" s="279" t="s">
        <v>19</v>
      </c>
      <c r="L395" s="284"/>
      <c r="M395" s="285" t="s">
        <v>19</v>
      </c>
      <c r="N395" s="286" t="s">
        <v>41</v>
      </c>
      <c r="O395" s="87"/>
      <c r="P395" s="224">
        <f>O395*H395</f>
        <v>0</v>
      </c>
      <c r="Q395" s="224">
        <v>1.5800000000000001</v>
      </c>
      <c r="R395" s="224">
        <f>Q395*H395</f>
        <v>1.5800000000000001</v>
      </c>
      <c r="S395" s="224">
        <v>0</v>
      </c>
      <c r="T395" s="225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26" t="s">
        <v>197</v>
      </c>
      <c r="AT395" s="226" t="s">
        <v>220</v>
      </c>
      <c r="AU395" s="226" t="s">
        <v>79</v>
      </c>
      <c r="AY395" s="20" t="s">
        <v>138</v>
      </c>
      <c r="BE395" s="227">
        <f>IF(N395="základní",J395,0)</f>
        <v>0</v>
      </c>
      <c r="BF395" s="227">
        <f>IF(N395="snížená",J395,0)</f>
        <v>0</v>
      </c>
      <c r="BG395" s="227">
        <f>IF(N395="zákl. přenesená",J395,0)</f>
        <v>0</v>
      </c>
      <c r="BH395" s="227">
        <f>IF(N395="sníž. přenesená",J395,0)</f>
        <v>0</v>
      </c>
      <c r="BI395" s="227">
        <f>IF(N395="nulová",J395,0)</f>
        <v>0</v>
      </c>
      <c r="BJ395" s="20" t="s">
        <v>77</v>
      </c>
      <c r="BK395" s="227">
        <f>ROUND(I395*H395,2)</f>
        <v>0</v>
      </c>
      <c r="BL395" s="20" t="s">
        <v>145</v>
      </c>
      <c r="BM395" s="226" t="s">
        <v>873</v>
      </c>
    </row>
    <row r="396" s="14" customFormat="1">
      <c r="A396" s="14"/>
      <c r="B396" s="244"/>
      <c r="C396" s="245"/>
      <c r="D396" s="235" t="s">
        <v>149</v>
      </c>
      <c r="E396" s="246" t="s">
        <v>19</v>
      </c>
      <c r="F396" s="247" t="s">
        <v>874</v>
      </c>
      <c r="G396" s="245"/>
      <c r="H396" s="248">
        <v>1</v>
      </c>
      <c r="I396" s="249"/>
      <c r="J396" s="245"/>
      <c r="K396" s="245"/>
      <c r="L396" s="250"/>
      <c r="M396" s="251"/>
      <c r="N396" s="252"/>
      <c r="O396" s="252"/>
      <c r="P396" s="252"/>
      <c r="Q396" s="252"/>
      <c r="R396" s="252"/>
      <c r="S396" s="252"/>
      <c r="T396" s="253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4" t="s">
        <v>149</v>
      </c>
      <c r="AU396" s="254" t="s">
        <v>79</v>
      </c>
      <c r="AV396" s="14" t="s">
        <v>79</v>
      </c>
      <c r="AW396" s="14" t="s">
        <v>32</v>
      </c>
      <c r="AX396" s="14" t="s">
        <v>70</v>
      </c>
      <c r="AY396" s="254" t="s">
        <v>138</v>
      </c>
    </row>
    <row r="397" s="15" customFormat="1">
      <c r="A397" s="15"/>
      <c r="B397" s="255"/>
      <c r="C397" s="256"/>
      <c r="D397" s="235" t="s">
        <v>149</v>
      </c>
      <c r="E397" s="257" t="s">
        <v>19</v>
      </c>
      <c r="F397" s="258" t="s">
        <v>152</v>
      </c>
      <c r="G397" s="256"/>
      <c r="H397" s="259">
        <v>1</v>
      </c>
      <c r="I397" s="260"/>
      <c r="J397" s="256"/>
      <c r="K397" s="256"/>
      <c r="L397" s="261"/>
      <c r="M397" s="262"/>
      <c r="N397" s="263"/>
      <c r="O397" s="263"/>
      <c r="P397" s="263"/>
      <c r="Q397" s="263"/>
      <c r="R397" s="263"/>
      <c r="S397" s="263"/>
      <c r="T397" s="264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65" t="s">
        <v>149</v>
      </c>
      <c r="AU397" s="265" t="s">
        <v>79</v>
      </c>
      <c r="AV397" s="15" t="s">
        <v>145</v>
      </c>
      <c r="AW397" s="15" t="s">
        <v>32</v>
      </c>
      <c r="AX397" s="15" t="s">
        <v>77</v>
      </c>
      <c r="AY397" s="265" t="s">
        <v>138</v>
      </c>
    </row>
    <row r="398" s="2" customFormat="1" ht="16.5" customHeight="1">
      <c r="A398" s="41"/>
      <c r="B398" s="42"/>
      <c r="C398" s="277" t="s">
        <v>558</v>
      </c>
      <c r="D398" s="277" t="s">
        <v>220</v>
      </c>
      <c r="E398" s="278" t="s">
        <v>342</v>
      </c>
      <c r="F398" s="279" t="s">
        <v>343</v>
      </c>
      <c r="G398" s="280" t="s">
        <v>251</v>
      </c>
      <c r="H398" s="281">
        <v>19</v>
      </c>
      <c r="I398" s="282"/>
      <c r="J398" s="283">
        <f>ROUND(I398*H398,2)</f>
        <v>0</v>
      </c>
      <c r="K398" s="279" t="s">
        <v>144</v>
      </c>
      <c r="L398" s="284"/>
      <c r="M398" s="285" t="s">
        <v>19</v>
      </c>
      <c r="N398" s="286" t="s">
        <v>41</v>
      </c>
      <c r="O398" s="87"/>
      <c r="P398" s="224">
        <f>O398*H398</f>
        <v>0</v>
      </c>
      <c r="Q398" s="224">
        <v>0.002</v>
      </c>
      <c r="R398" s="224">
        <f>Q398*H398</f>
        <v>0.037999999999999999</v>
      </c>
      <c r="S398" s="224">
        <v>0</v>
      </c>
      <c r="T398" s="225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26" t="s">
        <v>197</v>
      </c>
      <c r="AT398" s="226" t="s">
        <v>220</v>
      </c>
      <c r="AU398" s="226" t="s">
        <v>79</v>
      </c>
      <c r="AY398" s="20" t="s">
        <v>138</v>
      </c>
      <c r="BE398" s="227">
        <f>IF(N398="základní",J398,0)</f>
        <v>0</v>
      </c>
      <c r="BF398" s="227">
        <f>IF(N398="snížená",J398,0)</f>
        <v>0</v>
      </c>
      <c r="BG398" s="227">
        <f>IF(N398="zákl. přenesená",J398,0)</f>
        <v>0</v>
      </c>
      <c r="BH398" s="227">
        <f>IF(N398="sníž. přenesená",J398,0)</f>
        <v>0</v>
      </c>
      <c r="BI398" s="227">
        <f>IF(N398="nulová",J398,0)</f>
        <v>0</v>
      </c>
      <c r="BJ398" s="20" t="s">
        <v>77</v>
      </c>
      <c r="BK398" s="227">
        <f>ROUND(I398*H398,2)</f>
        <v>0</v>
      </c>
      <c r="BL398" s="20" t="s">
        <v>145</v>
      </c>
      <c r="BM398" s="226" t="s">
        <v>875</v>
      </c>
    </row>
    <row r="399" s="14" customFormat="1">
      <c r="A399" s="14"/>
      <c r="B399" s="244"/>
      <c r="C399" s="245"/>
      <c r="D399" s="235" t="s">
        <v>149</v>
      </c>
      <c r="E399" s="246" t="s">
        <v>19</v>
      </c>
      <c r="F399" s="247" t="s">
        <v>876</v>
      </c>
      <c r="G399" s="245"/>
      <c r="H399" s="248">
        <v>19</v>
      </c>
      <c r="I399" s="249"/>
      <c r="J399" s="245"/>
      <c r="K399" s="245"/>
      <c r="L399" s="250"/>
      <c r="M399" s="251"/>
      <c r="N399" s="252"/>
      <c r="O399" s="252"/>
      <c r="P399" s="252"/>
      <c r="Q399" s="252"/>
      <c r="R399" s="252"/>
      <c r="S399" s="252"/>
      <c r="T399" s="253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4" t="s">
        <v>149</v>
      </c>
      <c r="AU399" s="254" t="s">
        <v>79</v>
      </c>
      <c r="AV399" s="14" t="s">
        <v>79</v>
      </c>
      <c r="AW399" s="14" t="s">
        <v>32</v>
      </c>
      <c r="AX399" s="14" t="s">
        <v>70</v>
      </c>
      <c r="AY399" s="254" t="s">
        <v>138</v>
      </c>
    </row>
    <row r="400" s="15" customFormat="1">
      <c r="A400" s="15"/>
      <c r="B400" s="255"/>
      <c r="C400" s="256"/>
      <c r="D400" s="235" t="s">
        <v>149</v>
      </c>
      <c r="E400" s="257" t="s">
        <v>19</v>
      </c>
      <c r="F400" s="258" t="s">
        <v>152</v>
      </c>
      <c r="G400" s="256"/>
      <c r="H400" s="259">
        <v>19</v>
      </c>
      <c r="I400" s="260"/>
      <c r="J400" s="256"/>
      <c r="K400" s="256"/>
      <c r="L400" s="261"/>
      <c r="M400" s="262"/>
      <c r="N400" s="263"/>
      <c r="O400" s="263"/>
      <c r="P400" s="263"/>
      <c r="Q400" s="263"/>
      <c r="R400" s="263"/>
      <c r="S400" s="263"/>
      <c r="T400" s="264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65" t="s">
        <v>149</v>
      </c>
      <c r="AU400" s="265" t="s">
        <v>79</v>
      </c>
      <c r="AV400" s="15" t="s">
        <v>145</v>
      </c>
      <c r="AW400" s="15" t="s">
        <v>32</v>
      </c>
      <c r="AX400" s="15" t="s">
        <v>77</v>
      </c>
      <c r="AY400" s="265" t="s">
        <v>138</v>
      </c>
    </row>
    <row r="401" s="2" customFormat="1" ht="16.5" customHeight="1">
      <c r="A401" s="41"/>
      <c r="B401" s="42"/>
      <c r="C401" s="215" t="s">
        <v>562</v>
      </c>
      <c r="D401" s="215" t="s">
        <v>140</v>
      </c>
      <c r="E401" s="216" t="s">
        <v>877</v>
      </c>
      <c r="F401" s="217" t="s">
        <v>878</v>
      </c>
      <c r="G401" s="218" t="s">
        <v>251</v>
      </c>
      <c r="H401" s="219">
        <v>5</v>
      </c>
      <c r="I401" s="220"/>
      <c r="J401" s="221">
        <f>ROUND(I401*H401,2)</f>
        <v>0</v>
      </c>
      <c r="K401" s="217" t="s">
        <v>144</v>
      </c>
      <c r="L401" s="47"/>
      <c r="M401" s="222" t="s">
        <v>19</v>
      </c>
      <c r="N401" s="223" t="s">
        <v>41</v>
      </c>
      <c r="O401" s="87"/>
      <c r="P401" s="224">
        <f>O401*H401</f>
        <v>0</v>
      </c>
      <c r="Q401" s="224">
        <v>0.55256000000000005</v>
      </c>
      <c r="R401" s="224">
        <f>Q401*H401</f>
        <v>2.7628000000000004</v>
      </c>
      <c r="S401" s="224">
        <v>0</v>
      </c>
      <c r="T401" s="225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26" t="s">
        <v>145</v>
      </c>
      <c r="AT401" s="226" t="s">
        <v>140</v>
      </c>
      <c r="AU401" s="226" t="s">
        <v>79</v>
      </c>
      <c r="AY401" s="20" t="s">
        <v>138</v>
      </c>
      <c r="BE401" s="227">
        <f>IF(N401="základní",J401,0)</f>
        <v>0</v>
      </c>
      <c r="BF401" s="227">
        <f>IF(N401="snížená",J401,0)</f>
        <v>0</v>
      </c>
      <c r="BG401" s="227">
        <f>IF(N401="zákl. přenesená",J401,0)</f>
        <v>0</v>
      </c>
      <c r="BH401" s="227">
        <f>IF(N401="sníž. přenesená",J401,0)</f>
        <v>0</v>
      </c>
      <c r="BI401" s="227">
        <f>IF(N401="nulová",J401,0)</f>
        <v>0</v>
      </c>
      <c r="BJ401" s="20" t="s">
        <v>77</v>
      </c>
      <c r="BK401" s="227">
        <f>ROUND(I401*H401,2)</f>
        <v>0</v>
      </c>
      <c r="BL401" s="20" t="s">
        <v>145</v>
      </c>
      <c r="BM401" s="226" t="s">
        <v>879</v>
      </c>
    </row>
    <row r="402" s="2" customFormat="1">
      <c r="A402" s="41"/>
      <c r="B402" s="42"/>
      <c r="C402" s="43"/>
      <c r="D402" s="228" t="s">
        <v>147</v>
      </c>
      <c r="E402" s="43"/>
      <c r="F402" s="229" t="s">
        <v>880</v>
      </c>
      <c r="G402" s="43"/>
      <c r="H402" s="43"/>
      <c r="I402" s="230"/>
      <c r="J402" s="43"/>
      <c r="K402" s="43"/>
      <c r="L402" s="47"/>
      <c r="M402" s="231"/>
      <c r="N402" s="232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147</v>
      </c>
      <c r="AU402" s="20" t="s">
        <v>79</v>
      </c>
    </row>
    <row r="403" s="14" customFormat="1">
      <c r="A403" s="14"/>
      <c r="B403" s="244"/>
      <c r="C403" s="245"/>
      <c r="D403" s="235" t="s">
        <v>149</v>
      </c>
      <c r="E403" s="246" t="s">
        <v>19</v>
      </c>
      <c r="F403" s="247" t="s">
        <v>881</v>
      </c>
      <c r="G403" s="245"/>
      <c r="H403" s="248">
        <v>2</v>
      </c>
      <c r="I403" s="249"/>
      <c r="J403" s="245"/>
      <c r="K403" s="245"/>
      <c r="L403" s="250"/>
      <c r="M403" s="251"/>
      <c r="N403" s="252"/>
      <c r="O403" s="252"/>
      <c r="P403" s="252"/>
      <c r="Q403" s="252"/>
      <c r="R403" s="252"/>
      <c r="S403" s="252"/>
      <c r="T403" s="25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4" t="s">
        <v>149</v>
      </c>
      <c r="AU403" s="254" t="s">
        <v>79</v>
      </c>
      <c r="AV403" s="14" t="s">
        <v>79</v>
      </c>
      <c r="AW403" s="14" t="s">
        <v>32</v>
      </c>
      <c r="AX403" s="14" t="s">
        <v>70</v>
      </c>
      <c r="AY403" s="254" t="s">
        <v>138</v>
      </c>
    </row>
    <row r="404" s="14" customFormat="1">
      <c r="A404" s="14"/>
      <c r="B404" s="244"/>
      <c r="C404" s="245"/>
      <c r="D404" s="235" t="s">
        <v>149</v>
      </c>
      <c r="E404" s="246" t="s">
        <v>19</v>
      </c>
      <c r="F404" s="247" t="s">
        <v>882</v>
      </c>
      <c r="G404" s="245"/>
      <c r="H404" s="248">
        <v>3</v>
      </c>
      <c r="I404" s="249"/>
      <c r="J404" s="245"/>
      <c r="K404" s="245"/>
      <c r="L404" s="250"/>
      <c r="M404" s="251"/>
      <c r="N404" s="252"/>
      <c r="O404" s="252"/>
      <c r="P404" s="252"/>
      <c r="Q404" s="252"/>
      <c r="R404" s="252"/>
      <c r="S404" s="252"/>
      <c r="T404" s="253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4" t="s">
        <v>149</v>
      </c>
      <c r="AU404" s="254" t="s">
        <v>79</v>
      </c>
      <c r="AV404" s="14" t="s">
        <v>79</v>
      </c>
      <c r="AW404" s="14" t="s">
        <v>32</v>
      </c>
      <c r="AX404" s="14" t="s">
        <v>70</v>
      </c>
      <c r="AY404" s="254" t="s">
        <v>138</v>
      </c>
    </row>
    <row r="405" s="15" customFormat="1">
      <c r="A405" s="15"/>
      <c r="B405" s="255"/>
      <c r="C405" s="256"/>
      <c r="D405" s="235" t="s">
        <v>149</v>
      </c>
      <c r="E405" s="257" t="s">
        <v>19</v>
      </c>
      <c r="F405" s="258" t="s">
        <v>152</v>
      </c>
      <c r="G405" s="256"/>
      <c r="H405" s="259">
        <v>5</v>
      </c>
      <c r="I405" s="260"/>
      <c r="J405" s="256"/>
      <c r="K405" s="256"/>
      <c r="L405" s="261"/>
      <c r="M405" s="262"/>
      <c r="N405" s="263"/>
      <c r="O405" s="263"/>
      <c r="P405" s="263"/>
      <c r="Q405" s="263"/>
      <c r="R405" s="263"/>
      <c r="S405" s="263"/>
      <c r="T405" s="264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65" t="s">
        <v>149</v>
      </c>
      <c r="AU405" s="265" t="s">
        <v>79</v>
      </c>
      <c r="AV405" s="15" t="s">
        <v>145</v>
      </c>
      <c r="AW405" s="15" t="s">
        <v>32</v>
      </c>
      <c r="AX405" s="15" t="s">
        <v>77</v>
      </c>
      <c r="AY405" s="265" t="s">
        <v>138</v>
      </c>
    </row>
    <row r="406" s="2" customFormat="1" ht="16.5" customHeight="1">
      <c r="A406" s="41"/>
      <c r="B406" s="42"/>
      <c r="C406" s="277" t="s">
        <v>568</v>
      </c>
      <c r="D406" s="277" t="s">
        <v>220</v>
      </c>
      <c r="E406" s="278" t="s">
        <v>883</v>
      </c>
      <c r="F406" s="279" t="s">
        <v>884</v>
      </c>
      <c r="G406" s="280" t="s">
        <v>251</v>
      </c>
      <c r="H406" s="281">
        <v>3</v>
      </c>
      <c r="I406" s="282"/>
      <c r="J406" s="283">
        <f>ROUND(I406*H406,2)</f>
        <v>0</v>
      </c>
      <c r="K406" s="279" t="s">
        <v>19</v>
      </c>
      <c r="L406" s="284"/>
      <c r="M406" s="285" t="s">
        <v>19</v>
      </c>
      <c r="N406" s="286" t="s">
        <v>41</v>
      </c>
      <c r="O406" s="87"/>
      <c r="P406" s="224">
        <f>O406*H406</f>
        <v>0</v>
      </c>
      <c r="Q406" s="224">
        <v>4.7779999999999996</v>
      </c>
      <c r="R406" s="224">
        <f>Q406*H406</f>
        <v>14.334</v>
      </c>
      <c r="S406" s="224">
        <v>0</v>
      </c>
      <c r="T406" s="225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26" t="s">
        <v>197</v>
      </c>
      <c r="AT406" s="226" t="s">
        <v>220</v>
      </c>
      <c r="AU406" s="226" t="s">
        <v>79</v>
      </c>
      <c r="AY406" s="20" t="s">
        <v>138</v>
      </c>
      <c r="BE406" s="227">
        <f>IF(N406="základní",J406,0)</f>
        <v>0</v>
      </c>
      <c r="BF406" s="227">
        <f>IF(N406="snížená",J406,0)</f>
        <v>0</v>
      </c>
      <c r="BG406" s="227">
        <f>IF(N406="zákl. přenesená",J406,0)</f>
        <v>0</v>
      </c>
      <c r="BH406" s="227">
        <f>IF(N406="sníž. přenesená",J406,0)</f>
        <v>0</v>
      </c>
      <c r="BI406" s="227">
        <f>IF(N406="nulová",J406,0)</f>
        <v>0</v>
      </c>
      <c r="BJ406" s="20" t="s">
        <v>77</v>
      </c>
      <c r="BK406" s="227">
        <f>ROUND(I406*H406,2)</f>
        <v>0</v>
      </c>
      <c r="BL406" s="20" t="s">
        <v>145</v>
      </c>
      <c r="BM406" s="226" t="s">
        <v>885</v>
      </c>
    </row>
    <row r="407" s="14" customFormat="1">
      <c r="A407" s="14"/>
      <c r="B407" s="244"/>
      <c r="C407" s="245"/>
      <c r="D407" s="235" t="s">
        <v>149</v>
      </c>
      <c r="E407" s="246" t="s">
        <v>19</v>
      </c>
      <c r="F407" s="247" t="s">
        <v>886</v>
      </c>
      <c r="G407" s="245"/>
      <c r="H407" s="248">
        <v>3</v>
      </c>
      <c r="I407" s="249"/>
      <c r="J407" s="245"/>
      <c r="K407" s="245"/>
      <c r="L407" s="250"/>
      <c r="M407" s="251"/>
      <c r="N407" s="252"/>
      <c r="O407" s="252"/>
      <c r="P407" s="252"/>
      <c r="Q407" s="252"/>
      <c r="R407" s="252"/>
      <c r="S407" s="252"/>
      <c r="T407" s="25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4" t="s">
        <v>149</v>
      </c>
      <c r="AU407" s="254" t="s">
        <v>79</v>
      </c>
      <c r="AV407" s="14" t="s">
        <v>79</v>
      </c>
      <c r="AW407" s="14" t="s">
        <v>32</v>
      </c>
      <c r="AX407" s="14" t="s">
        <v>70</v>
      </c>
      <c r="AY407" s="254" t="s">
        <v>138</v>
      </c>
    </row>
    <row r="408" s="15" customFormat="1">
      <c r="A408" s="15"/>
      <c r="B408" s="255"/>
      <c r="C408" s="256"/>
      <c r="D408" s="235" t="s">
        <v>149</v>
      </c>
      <c r="E408" s="257" t="s">
        <v>19</v>
      </c>
      <c r="F408" s="258" t="s">
        <v>152</v>
      </c>
      <c r="G408" s="256"/>
      <c r="H408" s="259">
        <v>3</v>
      </c>
      <c r="I408" s="260"/>
      <c r="J408" s="256"/>
      <c r="K408" s="256"/>
      <c r="L408" s="261"/>
      <c r="M408" s="262"/>
      <c r="N408" s="263"/>
      <c r="O408" s="263"/>
      <c r="P408" s="263"/>
      <c r="Q408" s="263"/>
      <c r="R408" s="263"/>
      <c r="S408" s="263"/>
      <c r="T408" s="264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65" t="s">
        <v>149</v>
      </c>
      <c r="AU408" s="265" t="s">
        <v>79</v>
      </c>
      <c r="AV408" s="15" t="s">
        <v>145</v>
      </c>
      <c r="AW408" s="15" t="s">
        <v>32</v>
      </c>
      <c r="AX408" s="15" t="s">
        <v>77</v>
      </c>
      <c r="AY408" s="265" t="s">
        <v>138</v>
      </c>
    </row>
    <row r="409" s="2" customFormat="1" ht="16.5" customHeight="1">
      <c r="A409" s="41"/>
      <c r="B409" s="42"/>
      <c r="C409" s="277" t="s">
        <v>572</v>
      </c>
      <c r="D409" s="277" t="s">
        <v>220</v>
      </c>
      <c r="E409" s="278" t="s">
        <v>887</v>
      </c>
      <c r="F409" s="279" t="s">
        <v>888</v>
      </c>
      <c r="G409" s="280" t="s">
        <v>251</v>
      </c>
      <c r="H409" s="281">
        <v>2</v>
      </c>
      <c r="I409" s="282"/>
      <c r="J409" s="283">
        <f>ROUND(I409*H409,2)</f>
        <v>0</v>
      </c>
      <c r="K409" s="279" t="s">
        <v>19</v>
      </c>
      <c r="L409" s="284"/>
      <c r="M409" s="285" t="s">
        <v>19</v>
      </c>
      <c r="N409" s="286" t="s">
        <v>41</v>
      </c>
      <c r="O409" s="87"/>
      <c r="P409" s="224">
        <f>O409*H409</f>
        <v>0</v>
      </c>
      <c r="Q409" s="224">
        <v>4.7779999999999996</v>
      </c>
      <c r="R409" s="224">
        <f>Q409*H409</f>
        <v>9.5559999999999992</v>
      </c>
      <c r="S409" s="224">
        <v>0</v>
      </c>
      <c r="T409" s="225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26" t="s">
        <v>197</v>
      </c>
      <c r="AT409" s="226" t="s">
        <v>220</v>
      </c>
      <c r="AU409" s="226" t="s">
        <v>79</v>
      </c>
      <c r="AY409" s="20" t="s">
        <v>138</v>
      </c>
      <c r="BE409" s="227">
        <f>IF(N409="základní",J409,0)</f>
        <v>0</v>
      </c>
      <c r="BF409" s="227">
        <f>IF(N409="snížená",J409,0)</f>
        <v>0</v>
      </c>
      <c r="BG409" s="227">
        <f>IF(N409="zákl. přenesená",J409,0)</f>
        <v>0</v>
      </c>
      <c r="BH409" s="227">
        <f>IF(N409="sníž. přenesená",J409,0)</f>
        <v>0</v>
      </c>
      <c r="BI409" s="227">
        <f>IF(N409="nulová",J409,0)</f>
        <v>0</v>
      </c>
      <c r="BJ409" s="20" t="s">
        <v>77</v>
      </c>
      <c r="BK409" s="227">
        <f>ROUND(I409*H409,2)</f>
        <v>0</v>
      </c>
      <c r="BL409" s="20" t="s">
        <v>145</v>
      </c>
      <c r="BM409" s="226" t="s">
        <v>889</v>
      </c>
    </row>
    <row r="410" s="14" customFormat="1">
      <c r="A410" s="14"/>
      <c r="B410" s="244"/>
      <c r="C410" s="245"/>
      <c r="D410" s="235" t="s">
        <v>149</v>
      </c>
      <c r="E410" s="246" t="s">
        <v>19</v>
      </c>
      <c r="F410" s="247" t="s">
        <v>890</v>
      </c>
      <c r="G410" s="245"/>
      <c r="H410" s="248">
        <v>2</v>
      </c>
      <c r="I410" s="249"/>
      <c r="J410" s="245"/>
      <c r="K410" s="245"/>
      <c r="L410" s="250"/>
      <c r="M410" s="251"/>
      <c r="N410" s="252"/>
      <c r="O410" s="252"/>
      <c r="P410" s="252"/>
      <c r="Q410" s="252"/>
      <c r="R410" s="252"/>
      <c r="S410" s="252"/>
      <c r="T410" s="25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4" t="s">
        <v>149</v>
      </c>
      <c r="AU410" s="254" t="s">
        <v>79</v>
      </c>
      <c r="AV410" s="14" t="s">
        <v>79</v>
      </c>
      <c r="AW410" s="14" t="s">
        <v>32</v>
      </c>
      <c r="AX410" s="14" t="s">
        <v>70</v>
      </c>
      <c r="AY410" s="254" t="s">
        <v>138</v>
      </c>
    </row>
    <row r="411" s="15" customFormat="1">
      <c r="A411" s="15"/>
      <c r="B411" s="255"/>
      <c r="C411" s="256"/>
      <c r="D411" s="235" t="s">
        <v>149</v>
      </c>
      <c r="E411" s="257" t="s">
        <v>19</v>
      </c>
      <c r="F411" s="258" t="s">
        <v>152</v>
      </c>
      <c r="G411" s="256"/>
      <c r="H411" s="259">
        <v>2</v>
      </c>
      <c r="I411" s="260"/>
      <c r="J411" s="256"/>
      <c r="K411" s="256"/>
      <c r="L411" s="261"/>
      <c r="M411" s="262"/>
      <c r="N411" s="263"/>
      <c r="O411" s="263"/>
      <c r="P411" s="263"/>
      <c r="Q411" s="263"/>
      <c r="R411" s="263"/>
      <c r="S411" s="263"/>
      <c r="T411" s="264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65" t="s">
        <v>149</v>
      </c>
      <c r="AU411" s="265" t="s">
        <v>79</v>
      </c>
      <c r="AV411" s="15" t="s">
        <v>145</v>
      </c>
      <c r="AW411" s="15" t="s">
        <v>32</v>
      </c>
      <c r="AX411" s="15" t="s">
        <v>77</v>
      </c>
      <c r="AY411" s="265" t="s">
        <v>138</v>
      </c>
    </row>
    <row r="412" s="2" customFormat="1" ht="16.5" customHeight="1">
      <c r="A412" s="41"/>
      <c r="B412" s="42"/>
      <c r="C412" s="277" t="s">
        <v>578</v>
      </c>
      <c r="D412" s="277" t="s">
        <v>220</v>
      </c>
      <c r="E412" s="278" t="s">
        <v>891</v>
      </c>
      <c r="F412" s="279" t="s">
        <v>892</v>
      </c>
      <c r="G412" s="280" t="s">
        <v>251</v>
      </c>
      <c r="H412" s="281">
        <v>5</v>
      </c>
      <c r="I412" s="282"/>
      <c r="J412" s="283">
        <f>ROUND(I412*H412,2)</f>
        <v>0</v>
      </c>
      <c r="K412" s="279" t="s">
        <v>144</v>
      </c>
      <c r="L412" s="284"/>
      <c r="M412" s="285" t="s">
        <v>19</v>
      </c>
      <c r="N412" s="286" t="s">
        <v>41</v>
      </c>
      <c r="O412" s="87"/>
      <c r="P412" s="224">
        <f>O412*H412</f>
        <v>0</v>
      </c>
      <c r="Q412" s="224">
        <v>0.0030000000000000001</v>
      </c>
      <c r="R412" s="224">
        <f>Q412*H412</f>
        <v>0.014999999999999999</v>
      </c>
      <c r="S412" s="224">
        <v>0</v>
      </c>
      <c r="T412" s="225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26" t="s">
        <v>197</v>
      </c>
      <c r="AT412" s="226" t="s">
        <v>220</v>
      </c>
      <c r="AU412" s="226" t="s">
        <v>79</v>
      </c>
      <c r="AY412" s="20" t="s">
        <v>138</v>
      </c>
      <c r="BE412" s="227">
        <f>IF(N412="základní",J412,0)</f>
        <v>0</v>
      </c>
      <c r="BF412" s="227">
        <f>IF(N412="snížená",J412,0)</f>
        <v>0</v>
      </c>
      <c r="BG412" s="227">
        <f>IF(N412="zákl. přenesená",J412,0)</f>
        <v>0</v>
      </c>
      <c r="BH412" s="227">
        <f>IF(N412="sníž. přenesená",J412,0)</f>
        <v>0</v>
      </c>
      <c r="BI412" s="227">
        <f>IF(N412="nulová",J412,0)</f>
        <v>0</v>
      </c>
      <c r="BJ412" s="20" t="s">
        <v>77</v>
      </c>
      <c r="BK412" s="227">
        <f>ROUND(I412*H412,2)</f>
        <v>0</v>
      </c>
      <c r="BL412" s="20" t="s">
        <v>145</v>
      </c>
      <c r="BM412" s="226" t="s">
        <v>893</v>
      </c>
    </row>
    <row r="413" s="14" customFormat="1">
      <c r="A413" s="14"/>
      <c r="B413" s="244"/>
      <c r="C413" s="245"/>
      <c r="D413" s="235" t="s">
        <v>149</v>
      </c>
      <c r="E413" s="246" t="s">
        <v>19</v>
      </c>
      <c r="F413" s="247" t="s">
        <v>894</v>
      </c>
      <c r="G413" s="245"/>
      <c r="H413" s="248">
        <v>5</v>
      </c>
      <c r="I413" s="249"/>
      <c r="J413" s="245"/>
      <c r="K413" s="245"/>
      <c r="L413" s="250"/>
      <c r="M413" s="251"/>
      <c r="N413" s="252"/>
      <c r="O413" s="252"/>
      <c r="P413" s="252"/>
      <c r="Q413" s="252"/>
      <c r="R413" s="252"/>
      <c r="S413" s="252"/>
      <c r="T413" s="253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4" t="s">
        <v>149</v>
      </c>
      <c r="AU413" s="254" t="s">
        <v>79</v>
      </c>
      <c r="AV413" s="14" t="s">
        <v>79</v>
      </c>
      <c r="AW413" s="14" t="s">
        <v>32</v>
      </c>
      <c r="AX413" s="14" t="s">
        <v>70</v>
      </c>
      <c r="AY413" s="254" t="s">
        <v>138</v>
      </c>
    </row>
    <row r="414" s="15" customFormat="1">
      <c r="A414" s="15"/>
      <c r="B414" s="255"/>
      <c r="C414" s="256"/>
      <c r="D414" s="235" t="s">
        <v>149</v>
      </c>
      <c r="E414" s="257" t="s">
        <v>19</v>
      </c>
      <c r="F414" s="258" t="s">
        <v>152</v>
      </c>
      <c r="G414" s="256"/>
      <c r="H414" s="259">
        <v>5</v>
      </c>
      <c r="I414" s="260"/>
      <c r="J414" s="256"/>
      <c r="K414" s="256"/>
      <c r="L414" s="261"/>
      <c r="M414" s="262"/>
      <c r="N414" s="263"/>
      <c r="O414" s="263"/>
      <c r="P414" s="263"/>
      <c r="Q414" s="263"/>
      <c r="R414" s="263"/>
      <c r="S414" s="263"/>
      <c r="T414" s="264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65" t="s">
        <v>149</v>
      </c>
      <c r="AU414" s="265" t="s">
        <v>79</v>
      </c>
      <c r="AV414" s="15" t="s">
        <v>145</v>
      </c>
      <c r="AW414" s="15" t="s">
        <v>32</v>
      </c>
      <c r="AX414" s="15" t="s">
        <v>77</v>
      </c>
      <c r="AY414" s="265" t="s">
        <v>138</v>
      </c>
    </row>
    <row r="415" s="2" customFormat="1" ht="16.5" customHeight="1">
      <c r="A415" s="41"/>
      <c r="B415" s="42"/>
      <c r="C415" s="215" t="s">
        <v>582</v>
      </c>
      <c r="D415" s="215" t="s">
        <v>140</v>
      </c>
      <c r="E415" s="216" t="s">
        <v>553</v>
      </c>
      <c r="F415" s="217" t="s">
        <v>554</v>
      </c>
      <c r="G415" s="218" t="s">
        <v>251</v>
      </c>
      <c r="H415" s="219">
        <v>2</v>
      </c>
      <c r="I415" s="220"/>
      <c r="J415" s="221">
        <f>ROUND(I415*H415,2)</f>
        <v>0</v>
      </c>
      <c r="K415" s="217" t="s">
        <v>144</v>
      </c>
      <c r="L415" s="47"/>
      <c r="M415" s="222" t="s">
        <v>19</v>
      </c>
      <c r="N415" s="223" t="s">
        <v>41</v>
      </c>
      <c r="O415" s="87"/>
      <c r="P415" s="224">
        <f>O415*H415</f>
        <v>0</v>
      </c>
      <c r="Q415" s="224">
        <v>0.0098899999999999995</v>
      </c>
      <c r="R415" s="224">
        <f>Q415*H415</f>
        <v>0.019779999999999999</v>
      </c>
      <c r="S415" s="224">
        <v>0</v>
      </c>
      <c r="T415" s="225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26" t="s">
        <v>145</v>
      </c>
      <c r="AT415" s="226" t="s">
        <v>140</v>
      </c>
      <c r="AU415" s="226" t="s">
        <v>79</v>
      </c>
      <c r="AY415" s="20" t="s">
        <v>138</v>
      </c>
      <c r="BE415" s="227">
        <f>IF(N415="základní",J415,0)</f>
        <v>0</v>
      </c>
      <c r="BF415" s="227">
        <f>IF(N415="snížená",J415,0)</f>
        <v>0</v>
      </c>
      <c r="BG415" s="227">
        <f>IF(N415="zákl. přenesená",J415,0)</f>
        <v>0</v>
      </c>
      <c r="BH415" s="227">
        <f>IF(N415="sníž. přenesená",J415,0)</f>
        <v>0</v>
      </c>
      <c r="BI415" s="227">
        <f>IF(N415="nulová",J415,0)</f>
        <v>0</v>
      </c>
      <c r="BJ415" s="20" t="s">
        <v>77</v>
      </c>
      <c r="BK415" s="227">
        <f>ROUND(I415*H415,2)</f>
        <v>0</v>
      </c>
      <c r="BL415" s="20" t="s">
        <v>145</v>
      </c>
      <c r="BM415" s="226" t="s">
        <v>895</v>
      </c>
    </row>
    <row r="416" s="2" customFormat="1">
      <c r="A416" s="41"/>
      <c r="B416" s="42"/>
      <c r="C416" s="43"/>
      <c r="D416" s="228" t="s">
        <v>147</v>
      </c>
      <c r="E416" s="43"/>
      <c r="F416" s="229" t="s">
        <v>556</v>
      </c>
      <c r="G416" s="43"/>
      <c r="H416" s="43"/>
      <c r="I416" s="230"/>
      <c r="J416" s="43"/>
      <c r="K416" s="43"/>
      <c r="L416" s="47"/>
      <c r="M416" s="231"/>
      <c r="N416" s="232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147</v>
      </c>
      <c r="AU416" s="20" t="s">
        <v>79</v>
      </c>
    </row>
    <row r="417" s="14" customFormat="1">
      <c r="A417" s="14"/>
      <c r="B417" s="244"/>
      <c r="C417" s="245"/>
      <c r="D417" s="235" t="s">
        <v>149</v>
      </c>
      <c r="E417" s="246" t="s">
        <v>19</v>
      </c>
      <c r="F417" s="247" t="s">
        <v>896</v>
      </c>
      <c r="G417" s="245"/>
      <c r="H417" s="248">
        <v>2</v>
      </c>
      <c r="I417" s="249"/>
      <c r="J417" s="245"/>
      <c r="K417" s="245"/>
      <c r="L417" s="250"/>
      <c r="M417" s="251"/>
      <c r="N417" s="252"/>
      <c r="O417" s="252"/>
      <c r="P417" s="252"/>
      <c r="Q417" s="252"/>
      <c r="R417" s="252"/>
      <c r="S417" s="252"/>
      <c r="T417" s="253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4" t="s">
        <v>149</v>
      </c>
      <c r="AU417" s="254" t="s">
        <v>79</v>
      </c>
      <c r="AV417" s="14" t="s">
        <v>79</v>
      </c>
      <c r="AW417" s="14" t="s">
        <v>32</v>
      </c>
      <c r="AX417" s="14" t="s">
        <v>70</v>
      </c>
      <c r="AY417" s="254" t="s">
        <v>138</v>
      </c>
    </row>
    <row r="418" s="15" customFormat="1">
      <c r="A418" s="15"/>
      <c r="B418" s="255"/>
      <c r="C418" s="256"/>
      <c r="D418" s="235" t="s">
        <v>149</v>
      </c>
      <c r="E418" s="257" t="s">
        <v>19</v>
      </c>
      <c r="F418" s="258" t="s">
        <v>152</v>
      </c>
      <c r="G418" s="256"/>
      <c r="H418" s="259">
        <v>2</v>
      </c>
      <c r="I418" s="260"/>
      <c r="J418" s="256"/>
      <c r="K418" s="256"/>
      <c r="L418" s="261"/>
      <c r="M418" s="262"/>
      <c r="N418" s="263"/>
      <c r="O418" s="263"/>
      <c r="P418" s="263"/>
      <c r="Q418" s="263"/>
      <c r="R418" s="263"/>
      <c r="S418" s="263"/>
      <c r="T418" s="264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65" t="s">
        <v>149</v>
      </c>
      <c r="AU418" s="265" t="s">
        <v>79</v>
      </c>
      <c r="AV418" s="15" t="s">
        <v>145</v>
      </c>
      <c r="AW418" s="15" t="s">
        <v>32</v>
      </c>
      <c r="AX418" s="15" t="s">
        <v>77</v>
      </c>
      <c r="AY418" s="265" t="s">
        <v>138</v>
      </c>
    </row>
    <row r="419" s="2" customFormat="1" ht="16.5" customHeight="1">
      <c r="A419" s="41"/>
      <c r="B419" s="42"/>
      <c r="C419" s="277" t="s">
        <v>588</v>
      </c>
      <c r="D419" s="277" t="s">
        <v>220</v>
      </c>
      <c r="E419" s="278" t="s">
        <v>559</v>
      </c>
      <c r="F419" s="279" t="s">
        <v>560</v>
      </c>
      <c r="G419" s="280" t="s">
        <v>251</v>
      </c>
      <c r="H419" s="281">
        <v>2</v>
      </c>
      <c r="I419" s="282"/>
      <c r="J419" s="283">
        <f>ROUND(I419*H419,2)</f>
        <v>0</v>
      </c>
      <c r="K419" s="279" t="s">
        <v>144</v>
      </c>
      <c r="L419" s="284"/>
      <c r="M419" s="285" t="s">
        <v>19</v>
      </c>
      <c r="N419" s="286" t="s">
        <v>41</v>
      </c>
      <c r="O419" s="87"/>
      <c r="P419" s="224">
        <f>O419*H419</f>
        <v>0</v>
      </c>
      <c r="Q419" s="224">
        <v>0.254</v>
      </c>
      <c r="R419" s="224">
        <f>Q419*H419</f>
        <v>0.50800000000000001</v>
      </c>
      <c r="S419" s="224">
        <v>0</v>
      </c>
      <c r="T419" s="225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26" t="s">
        <v>197</v>
      </c>
      <c r="AT419" s="226" t="s">
        <v>220</v>
      </c>
      <c r="AU419" s="226" t="s">
        <v>79</v>
      </c>
      <c r="AY419" s="20" t="s">
        <v>138</v>
      </c>
      <c r="BE419" s="227">
        <f>IF(N419="základní",J419,0)</f>
        <v>0</v>
      </c>
      <c r="BF419" s="227">
        <f>IF(N419="snížená",J419,0)</f>
        <v>0</v>
      </c>
      <c r="BG419" s="227">
        <f>IF(N419="zákl. přenesená",J419,0)</f>
        <v>0</v>
      </c>
      <c r="BH419" s="227">
        <f>IF(N419="sníž. přenesená",J419,0)</f>
        <v>0</v>
      </c>
      <c r="BI419" s="227">
        <f>IF(N419="nulová",J419,0)</f>
        <v>0</v>
      </c>
      <c r="BJ419" s="20" t="s">
        <v>77</v>
      </c>
      <c r="BK419" s="227">
        <f>ROUND(I419*H419,2)</f>
        <v>0</v>
      </c>
      <c r="BL419" s="20" t="s">
        <v>145</v>
      </c>
      <c r="BM419" s="226" t="s">
        <v>897</v>
      </c>
    </row>
    <row r="420" s="2" customFormat="1" ht="16.5" customHeight="1">
      <c r="A420" s="41"/>
      <c r="B420" s="42"/>
      <c r="C420" s="215" t="s">
        <v>592</v>
      </c>
      <c r="D420" s="215" t="s">
        <v>140</v>
      </c>
      <c r="E420" s="216" t="s">
        <v>563</v>
      </c>
      <c r="F420" s="217" t="s">
        <v>564</v>
      </c>
      <c r="G420" s="218" t="s">
        <v>251</v>
      </c>
      <c r="H420" s="219">
        <v>3</v>
      </c>
      <c r="I420" s="220"/>
      <c r="J420" s="221">
        <f>ROUND(I420*H420,2)</f>
        <v>0</v>
      </c>
      <c r="K420" s="217" t="s">
        <v>144</v>
      </c>
      <c r="L420" s="47"/>
      <c r="M420" s="222" t="s">
        <v>19</v>
      </c>
      <c r="N420" s="223" t="s">
        <v>41</v>
      </c>
      <c r="O420" s="87"/>
      <c r="P420" s="224">
        <f>O420*H420</f>
        <v>0</v>
      </c>
      <c r="Q420" s="224">
        <v>0.0098899999999999995</v>
      </c>
      <c r="R420" s="224">
        <f>Q420*H420</f>
        <v>0.029669999999999998</v>
      </c>
      <c r="S420" s="224">
        <v>0</v>
      </c>
      <c r="T420" s="225">
        <f>S420*H420</f>
        <v>0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26" t="s">
        <v>145</v>
      </c>
      <c r="AT420" s="226" t="s">
        <v>140</v>
      </c>
      <c r="AU420" s="226" t="s">
        <v>79</v>
      </c>
      <c r="AY420" s="20" t="s">
        <v>138</v>
      </c>
      <c r="BE420" s="227">
        <f>IF(N420="základní",J420,0)</f>
        <v>0</v>
      </c>
      <c r="BF420" s="227">
        <f>IF(N420="snížená",J420,0)</f>
        <v>0</v>
      </c>
      <c r="BG420" s="227">
        <f>IF(N420="zákl. přenesená",J420,0)</f>
        <v>0</v>
      </c>
      <c r="BH420" s="227">
        <f>IF(N420="sníž. přenesená",J420,0)</f>
        <v>0</v>
      </c>
      <c r="BI420" s="227">
        <f>IF(N420="nulová",J420,0)</f>
        <v>0</v>
      </c>
      <c r="BJ420" s="20" t="s">
        <v>77</v>
      </c>
      <c r="BK420" s="227">
        <f>ROUND(I420*H420,2)</f>
        <v>0</v>
      </c>
      <c r="BL420" s="20" t="s">
        <v>145</v>
      </c>
      <c r="BM420" s="226" t="s">
        <v>898</v>
      </c>
    </row>
    <row r="421" s="2" customFormat="1">
      <c r="A421" s="41"/>
      <c r="B421" s="42"/>
      <c r="C421" s="43"/>
      <c r="D421" s="228" t="s">
        <v>147</v>
      </c>
      <c r="E421" s="43"/>
      <c r="F421" s="229" t="s">
        <v>566</v>
      </c>
      <c r="G421" s="43"/>
      <c r="H421" s="43"/>
      <c r="I421" s="230"/>
      <c r="J421" s="43"/>
      <c r="K421" s="43"/>
      <c r="L421" s="47"/>
      <c r="M421" s="231"/>
      <c r="N421" s="232"/>
      <c r="O421" s="87"/>
      <c r="P421" s="87"/>
      <c r="Q421" s="87"/>
      <c r="R421" s="87"/>
      <c r="S421" s="87"/>
      <c r="T421" s="88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0" t="s">
        <v>147</v>
      </c>
      <c r="AU421" s="20" t="s">
        <v>79</v>
      </c>
    </row>
    <row r="422" s="14" customFormat="1">
      <c r="A422" s="14"/>
      <c r="B422" s="244"/>
      <c r="C422" s="245"/>
      <c r="D422" s="235" t="s">
        <v>149</v>
      </c>
      <c r="E422" s="246" t="s">
        <v>19</v>
      </c>
      <c r="F422" s="247" t="s">
        <v>899</v>
      </c>
      <c r="G422" s="245"/>
      <c r="H422" s="248">
        <v>3</v>
      </c>
      <c r="I422" s="249"/>
      <c r="J422" s="245"/>
      <c r="K422" s="245"/>
      <c r="L422" s="250"/>
      <c r="M422" s="251"/>
      <c r="N422" s="252"/>
      <c r="O422" s="252"/>
      <c r="P422" s="252"/>
      <c r="Q422" s="252"/>
      <c r="R422" s="252"/>
      <c r="S422" s="252"/>
      <c r="T422" s="253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4" t="s">
        <v>149</v>
      </c>
      <c r="AU422" s="254" t="s">
        <v>79</v>
      </c>
      <c r="AV422" s="14" t="s">
        <v>79</v>
      </c>
      <c r="AW422" s="14" t="s">
        <v>32</v>
      </c>
      <c r="AX422" s="14" t="s">
        <v>70</v>
      </c>
      <c r="AY422" s="254" t="s">
        <v>138</v>
      </c>
    </row>
    <row r="423" s="15" customFormat="1">
      <c r="A423" s="15"/>
      <c r="B423" s="255"/>
      <c r="C423" s="256"/>
      <c r="D423" s="235" t="s">
        <v>149</v>
      </c>
      <c r="E423" s="257" t="s">
        <v>19</v>
      </c>
      <c r="F423" s="258" t="s">
        <v>152</v>
      </c>
      <c r="G423" s="256"/>
      <c r="H423" s="259">
        <v>3</v>
      </c>
      <c r="I423" s="260"/>
      <c r="J423" s="256"/>
      <c r="K423" s="256"/>
      <c r="L423" s="261"/>
      <c r="M423" s="262"/>
      <c r="N423" s="263"/>
      <c r="O423" s="263"/>
      <c r="P423" s="263"/>
      <c r="Q423" s="263"/>
      <c r="R423" s="263"/>
      <c r="S423" s="263"/>
      <c r="T423" s="264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65" t="s">
        <v>149</v>
      </c>
      <c r="AU423" s="265" t="s">
        <v>79</v>
      </c>
      <c r="AV423" s="15" t="s">
        <v>145</v>
      </c>
      <c r="AW423" s="15" t="s">
        <v>32</v>
      </c>
      <c r="AX423" s="15" t="s">
        <v>77</v>
      </c>
      <c r="AY423" s="265" t="s">
        <v>138</v>
      </c>
    </row>
    <row r="424" s="2" customFormat="1" ht="16.5" customHeight="1">
      <c r="A424" s="41"/>
      <c r="B424" s="42"/>
      <c r="C424" s="277" t="s">
        <v>594</v>
      </c>
      <c r="D424" s="277" t="s">
        <v>220</v>
      </c>
      <c r="E424" s="278" t="s">
        <v>569</v>
      </c>
      <c r="F424" s="279" t="s">
        <v>570</v>
      </c>
      <c r="G424" s="280" t="s">
        <v>251</v>
      </c>
      <c r="H424" s="281">
        <v>3</v>
      </c>
      <c r="I424" s="282"/>
      <c r="J424" s="283">
        <f>ROUND(I424*H424,2)</f>
        <v>0</v>
      </c>
      <c r="K424" s="279" t="s">
        <v>144</v>
      </c>
      <c r="L424" s="284"/>
      <c r="M424" s="285" t="s">
        <v>19</v>
      </c>
      <c r="N424" s="286" t="s">
        <v>41</v>
      </c>
      <c r="O424" s="87"/>
      <c r="P424" s="224">
        <f>O424*H424</f>
        <v>0</v>
      </c>
      <c r="Q424" s="224">
        <v>0.50600000000000001</v>
      </c>
      <c r="R424" s="224">
        <f>Q424*H424</f>
        <v>1.518</v>
      </c>
      <c r="S424" s="224">
        <v>0</v>
      </c>
      <c r="T424" s="225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26" t="s">
        <v>197</v>
      </c>
      <c r="AT424" s="226" t="s">
        <v>220</v>
      </c>
      <c r="AU424" s="226" t="s">
        <v>79</v>
      </c>
      <c r="AY424" s="20" t="s">
        <v>138</v>
      </c>
      <c r="BE424" s="227">
        <f>IF(N424="základní",J424,0)</f>
        <v>0</v>
      </c>
      <c r="BF424" s="227">
        <f>IF(N424="snížená",J424,0)</f>
        <v>0</v>
      </c>
      <c r="BG424" s="227">
        <f>IF(N424="zákl. přenesená",J424,0)</f>
        <v>0</v>
      </c>
      <c r="BH424" s="227">
        <f>IF(N424="sníž. přenesená",J424,0)</f>
        <v>0</v>
      </c>
      <c r="BI424" s="227">
        <f>IF(N424="nulová",J424,0)</f>
        <v>0</v>
      </c>
      <c r="BJ424" s="20" t="s">
        <v>77</v>
      </c>
      <c r="BK424" s="227">
        <f>ROUND(I424*H424,2)</f>
        <v>0</v>
      </c>
      <c r="BL424" s="20" t="s">
        <v>145</v>
      </c>
      <c r="BM424" s="226" t="s">
        <v>900</v>
      </c>
    </row>
    <row r="425" s="2" customFormat="1" ht="16.5" customHeight="1">
      <c r="A425" s="41"/>
      <c r="B425" s="42"/>
      <c r="C425" s="215" t="s">
        <v>597</v>
      </c>
      <c r="D425" s="215" t="s">
        <v>140</v>
      </c>
      <c r="E425" s="216" t="s">
        <v>573</v>
      </c>
      <c r="F425" s="217" t="s">
        <v>574</v>
      </c>
      <c r="G425" s="218" t="s">
        <v>251</v>
      </c>
      <c r="H425" s="219">
        <v>6</v>
      </c>
      <c r="I425" s="220"/>
      <c r="J425" s="221">
        <f>ROUND(I425*H425,2)</f>
        <v>0</v>
      </c>
      <c r="K425" s="217" t="s">
        <v>144</v>
      </c>
      <c r="L425" s="47"/>
      <c r="M425" s="222" t="s">
        <v>19</v>
      </c>
      <c r="N425" s="223" t="s">
        <v>41</v>
      </c>
      <c r="O425" s="87"/>
      <c r="P425" s="224">
        <f>O425*H425</f>
        <v>0</v>
      </c>
      <c r="Q425" s="224">
        <v>0.0098899999999999995</v>
      </c>
      <c r="R425" s="224">
        <f>Q425*H425</f>
        <v>0.059339999999999997</v>
      </c>
      <c r="S425" s="224">
        <v>0</v>
      </c>
      <c r="T425" s="225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26" t="s">
        <v>145</v>
      </c>
      <c r="AT425" s="226" t="s">
        <v>140</v>
      </c>
      <c r="AU425" s="226" t="s">
        <v>79</v>
      </c>
      <c r="AY425" s="20" t="s">
        <v>138</v>
      </c>
      <c r="BE425" s="227">
        <f>IF(N425="základní",J425,0)</f>
        <v>0</v>
      </c>
      <c r="BF425" s="227">
        <f>IF(N425="snížená",J425,0)</f>
        <v>0</v>
      </c>
      <c r="BG425" s="227">
        <f>IF(N425="zákl. přenesená",J425,0)</f>
        <v>0</v>
      </c>
      <c r="BH425" s="227">
        <f>IF(N425="sníž. přenesená",J425,0)</f>
        <v>0</v>
      </c>
      <c r="BI425" s="227">
        <f>IF(N425="nulová",J425,0)</f>
        <v>0</v>
      </c>
      <c r="BJ425" s="20" t="s">
        <v>77</v>
      </c>
      <c r="BK425" s="227">
        <f>ROUND(I425*H425,2)</f>
        <v>0</v>
      </c>
      <c r="BL425" s="20" t="s">
        <v>145</v>
      </c>
      <c r="BM425" s="226" t="s">
        <v>901</v>
      </c>
    </row>
    <row r="426" s="2" customFormat="1">
      <c r="A426" s="41"/>
      <c r="B426" s="42"/>
      <c r="C426" s="43"/>
      <c r="D426" s="228" t="s">
        <v>147</v>
      </c>
      <c r="E426" s="43"/>
      <c r="F426" s="229" t="s">
        <v>576</v>
      </c>
      <c r="G426" s="43"/>
      <c r="H426" s="43"/>
      <c r="I426" s="230"/>
      <c r="J426" s="43"/>
      <c r="K426" s="43"/>
      <c r="L426" s="47"/>
      <c r="M426" s="231"/>
      <c r="N426" s="232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147</v>
      </c>
      <c r="AU426" s="20" t="s">
        <v>79</v>
      </c>
    </row>
    <row r="427" s="14" customFormat="1">
      <c r="A427" s="14"/>
      <c r="B427" s="244"/>
      <c r="C427" s="245"/>
      <c r="D427" s="235" t="s">
        <v>149</v>
      </c>
      <c r="E427" s="246" t="s">
        <v>19</v>
      </c>
      <c r="F427" s="247" t="s">
        <v>902</v>
      </c>
      <c r="G427" s="245"/>
      <c r="H427" s="248">
        <v>4</v>
      </c>
      <c r="I427" s="249"/>
      <c r="J427" s="245"/>
      <c r="K427" s="245"/>
      <c r="L427" s="250"/>
      <c r="M427" s="251"/>
      <c r="N427" s="252"/>
      <c r="O427" s="252"/>
      <c r="P427" s="252"/>
      <c r="Q427" s="252"/>
      <c r="R427" s="252"/>
      <c r="S427" s="252"/>
      <c r="T427" s="25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4" t="s">
        <v>149</v>
      </c>
      <c r="AU427" s="254" t="s">
        <v>79</v>
      </c>
      <c r="AV427" s="14" t="s">
        <v>79</v>
      </c>
      <c r="AW427" s="14" t="s">
        <v>32</v>
      </c>
      <c r="AX427" s="14" t="s">
        <v>70</v>
      </c>
      <c r="AY427" s="254" t="s">
        <v>138</v>
      </c>
    </row>
    <row r="428" s="14" customFormat="1">
      <c r="A428" s="14"/>
      <c r="B428" s="244"/>
      <c r="C428" s="245"/>
      <c r="D428" s="235" t="s">
        <v>149</v>
      </c>
      <c r="E428" s="246" t="s">
        <v>19</v>
      </c>
      <c r="F428" s="247" t="s">
        <v>903</v>
      </c>
      <c r="G428" s="245"/>
      <c r="H428" s="248">
        <v>2</v>
      </c>
      <c r="I428" s="249"/>
      <c r="J428" s="245"/>
      <c r="K428" s="245"/>
      <c r="L428" s="250"/>
      <c r="M428" s="251"/>
      <c r="N428" s="252"/>
      <c r="O428" s="252"/>
      <c r="P428" s="252"/>
      <c r="Q428" s="252"/>
      <c r="R428" s="252"/>
      <c r="S428" s="252"/>
      <c r="T428" s="253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4" t="s">
        <v>149</v>
      </c>
      <c r="AU428" s="254" t="s">
        <v>79</v>
      </c>
      <c r="AV428" s="14" t="s">
        <v>79</v>
      </c>
      <c r="AW428" s="14" t="s">
        <v>32</v>
      </c>
      <c r="AX428" s="14" t="s">
        <v>70</v>
      </c>
      <c r="AY428" s="254" t="s">
        <v>138</v>
      </c>
    </row>
    <row r="429" s="15" customFormat="1">
      <c r="A429" s="15"/>
      <c r="B429" s="255"/>
      <c r="C429" s="256"/>
      <c r="D429" s="235" t="s">
        <v>149</v>
      </c>
      <c r="E429" s="257" t="s">
        <v>19</v>
      </c>
      <c r="F429" s="258" t="s">
        <v>152</v>
      </c>
      <c r="G429" s="256"/>
      <c r="H429" s="259">
        <v>6</v>
      </c>
      <c r="I429" s="260"/>
      <c r="J429" s="256"/>
      <c r="K429" s="256"/>
      <c r="L429" s="261"/>
      <c r="M429" s="262"/>
      <c r="N429" s="263"/>
      <c r="O429" s="263"/>
      <c r="P429" s="263"/>
      <c r="Q429" s="263"/>
      <c r="R429" s="263"/>
      <c r="S429" s="263"/>
      <c r="T429" s="264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65" t="s">
        <v>149</v>
      </c>
      <c r="AU429" s="265" t="s">
        <v>79</v>
      </c>
      <c r="AV429" s="15" t="s">
        <v>145</v>
      </c>
      <c r="AW429" s="15" t="s">
        <v>32</v>
      </c>
      <c r="AX429" s="15" t="s">
        <v>77</v>
      </c>
      <c r="AY429" s="265" t="s">
        <v>138</v>
      </c>
    </row>
    <row r="430" s="2" customFormat="1" ht="16.5" customHeight="1">
      <c r="A430" s="41"/>
      <c r="B430" s="42"/>
      <c r="C430" s="277" t="s">
        <v>599</v>
      </c>
      <c r="D430" s="277" t="s">
        <v>220</v>
      </c>
      <c r="E430" s="278" t="s">
        <v>579</v>
      </c>
      <c r="F430" s="279" t="s">
        <v>580</v>
      </c>
      <c r="G430" s="280" t="s">
        <v>251</v>
      </c>
      <c r="H430" s="281">
        <v>4</v>
      </c>
      <c r="I430" s="282"/>
      <c r="J430" s="283">
        <f>ROUND(I430*H430,2)</f>
        <v>0</v>
      </c>
      <c r="K430" s="279" t="s">
        <v>144</v>
      </c>
      <c r="L430" s="284"/>
      <c r="M430" s="285" t="s">
        <v>19</v>
      </c>
      <c r="N430" s="286" t="s">
        <v>41</v>
      </c>
      <c r="O430" s="87"/>
      <c r="P430" s="224">
        <f>O430*H430</f>
        <v>0</v>
      </c>
      <c r="Q430" s="224">
        <v>1.0129999999999999</v>
      </c>
      <c r="R430" s="224">
        <f>Q430*H430</f>
        <v>4.0519999999999996</v>
      </c>
      <c r="S430" s="224">
        <v>0</v>
      </c>
      <c r="T430" s="225">
        <f>S430*H430</f>
        <v>0</v>
      </c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R430" s="226" t="s">
        <v>197</v>
      </c>
      <c r="AT430" s="226" t="s">
        <v>220</v>
      </c>
      <c r="AU430" s="226" t="s">
        <v>79</v>
      </c>
      <c r="AY430" s="20" t="s">
        <v>138</v>
      </c>
      <c r="BE430" s="227">
        <f>IF(N430="základní",J430,0)</f>
        <v>0</v>
      </c>
      <c r="BF430" s="227">
        <f>IF(N430="snížená",J430,0)</f>
        <v>0</v>
      </c>
      <c r="BG430" s="227">
        <f>IF(N430="zákl. přenesená",J430,0)</f>
        <v>0</v>
      </c>
      <c r="BH430" s="227">
        <f>IF(N430="sníž. přenesená",J430,0)</f>
        <v>0</v>
      </c>
      <c r="BI430" s="227">
        <f>IF(N430="nulová",J430,0)</f>
        <v>0</v>
      </c>
      <c r="BJ430" s="20" t="s">
        <v>77</v>
      </c>
      <c r="BK430" s="227">
        <f>ROUND(I430*H430,2)</f>
        <v>0</v>
      </c>
      <c r="BL430" s="20" t="s">
        <v>145</v>
      </c>
      <c r="BM430" s="226" t="s">
        <v>904</v>
      </c>
    </row>
    <row r="431" s="2" customFormat="1" ht="16.5" customHeight="1">
      <c r="A431" s="41"/>
      <c r="B431" s="42"/>
      <c r="C431" s="277" t="s">
        <v>602</v>
      </c>
      <c r="D431" s="277" t="s">
        <v>220</v>
      </c>
      <c r="E431" s="278" t="s">
        <v>905</v>
      </c>
      <c r="F431" s="279" t="s">
        <v>906</v>
      </c>
      <c r="G431" s="280" t="s">
        <v>251</v>
      </c>
      <c r="H431" s="281">
        <v>2</v>
      </c>
      <c r="I431" s="282"/>
      <c r="J431" s="283">
        <f>ROUND(I431*H431,2)</f>
        <v>0</v>
      </c>
      <c r="K431" s="279" t="s">
        <v>144</v>
      </c>
      <c r="L431" s="284"/>
      <c r="M431" s="285" t="s">
        <v>19</v>
      </c>
      <c r="N431" s="286" t="s">
        <v>41</v>
      </c>
      <c r="O431" s="87"/>
      <c r="P431" s="224">
        <f>O431*H431</f>
        <v>0</v>
      </c>
      <c r="Q431" s="224">
        <v>0.73999999999999999</v>
      </c>
      <c r="R431" s="224">
        <f>Q431*H431</f>
        <v>1.48</v>
      </c>
      <c r="S431" s="224">
        <v>0</v>
      </c>
      <c r="T431" s="225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26" t="s">
        <v>197</v>
      </c>
      <c r="AT431" s="226" t="s">
        <v>220</v>
      </c>
      <c r="AU431" s="226" t="s">
        <v>79</v>
      </c>
      <c r="AY431" s="20" t="s">
        <v>138</v>
      </c>
      <c r="BE431" s="227">
        <f>IF(N431="základní",J431,0)</f>
        <v>0</v>
      </c>
      <c r="BF431" s="227">
        <f>IF(N431="snížená",J431,0)</f>
        <v>0</v>
      </c>
      <c r="BG431" s="227">
        <f>IF(N431="zákl. přenesená",J431,0)</f>
        <v>0</v>
      </c>
      <c r="BH431" s="227">
        <f>IF(N431="sníž. přenesená",J431,0)</f>
        <v>0</v>
      </c>
      <c r="BI431" s="227">
        <f>IF(N431="nulová",J431,0)</f>
        <v>0</v>
      </c>
      <c r="BJ431" s="20" t="s">
        <v>77</v>
      </c>
      <c r="BK431" s="227">
        <f>ROUND(I431*H431,2)</f>
        <v>0</v>
      </c>
      <c r="BL431" s="20" t="s">
        <v>145</v>
      </c>
      <c r="BM431" s="226" t="s">
        <v>907</v>
      </c>
    </row>
    <row r="432" s="2" customFormat="1" ht="16.5" customHeight="1">
      <c r="A432" s="41"/>
      <c r="B432" s="42"/>
      <c r="C432" s="215" t="s">
        <v>608</v>
      </c>
      <c r="D432" s="215" t="s">
        <v>140</v>
      </c>
      <c r="E432" s="216" t="s">
        <v>583</v>
      </c>
      <c r="F432" s="217" t="s">
        <v>584</v>
      </c>
      <c r="G432" s="218" t="s">
        <v>251</v>
      </c>
      <c r="H432" s="219">
        <v>7</v>
      </c>
      <c r="I432" s="220"/>
      <c r="J432" s="221">
        <f>ROUND(I432*H432,2)</f>
        <v>0</v>
      </c>
      <c r="K432" s="217" t="s">
        <v>144</v>
      </c>
      <c r="L432" s="47"/>
      <c r="M432" s="222" t="s">
        <v>19</v>
      </c>
      <c r="N432" s="223" t="s">
        <v>41</v>
      </c>
      <c r="O432" s="87"/>
      <c r="P432" s="224">
        <f>O432*H432</f>
        <v>0</v>
      </c>
      <c r="Q432" s="224">
        <v>0.01218</v>
      </c>
      <c r="R432" s="224">
        <f>Q432*H432</f>
        <v>0.085260000000000002</v>
      </c>
      <c r="S432" s="224">
        <v>0</v>
      </c>
      <c r="T432" s="225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26" t="s">
        <v>145</v>
      </c>
      <c r="AT432" s="226" t="s">
        <v>140</v>
      </c>
      <c r="AU432" s="226" t="s">
        <v>79</v>
      </c>
      <c r="AY432" s="20" t="s">
        <v>138</v>
      </c>
      <c r="BE432" s="227">
        <f>IF(N432="základní",J432,0)</f>
        <v>0</v>
      </c>
      <c r="BF432" s="227">
        <f>IF(N432="snížená",J432,0)</f>
        <v>0</v>
      </c>
      <c r="BG432" s="227">
        <f>IF(N432="zákl. přenesená",J432,0)</f>
        <v>0</v>
      </c>
      <c r="BH432" s="227">
        <f>IF(N432="sníž. přenesená",J432,0)</f>
        <v>0</v>
      </c>
      <c r="BI432" s="227">
        <f>IF(N432="nulová",J432,0)</f>
        <v>0</v>
      </c>
      <c r="BJ432" s="20" t="s">
        <v>77</v>
      </c>
      <c r="BK432" s="227">
        <f>ROUND(I432*H432,2)</f>
        <v>0</v>
      </c>
      <c r="BL432" s="20" t="s">
        <v>145</v>
      </c>
      <c r="BM432" s="226" t="s">
        <v>908</v>
      </c>
    </row>
    <row r="433" s="2" customFormat="1">
      <c r="A433" s="41"/>
      <c r="B433" s="42"/>
      <c r="C433" s="43"/>
      <c r="D433" s="228" t="s">
        <v>147</v>
      </c>
      <c r="E433" s="43"/>
      <c r="F433" s="229" t="s">
        <v>586</v>
      </c>
      <c r="G433" s="43"/>
      <c r="H433" s="43"/>
      <c r="I433" s="230"/>
      <c r="J433" s="43"/>
      <c r="K433" s="43"/>
      <c r="L433" s="47"/>
      <c r="M433" s="231"/>
      <c r="N433" s="232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147</v>
      </c>
      <c r="AU433" s="20" t="s">
        <v>79</v>
      </c>
    </row>
    <row r="434" s="14" customFormat="1">
      <c r="A434" s="14"/>
      <c r="B434" s="244"/>
      <c r="C434" s="245"/>
      <c r="D434" s="235" t="s">
        <v>149</v>
      </c>
      <c r="E434" s="246" t="s">
        <v>19</v>
      </c>
      <c r="F434" s="247" t="s">
        <v>909</v>
      </c>
      <c r="G434" s="245"/>
      <c r="H434" s="248">
        <v>5</v>
      </c>
      <c r="I434" s="249"/>
      <c r="J434" s="245"/>
      <c r="K434" s="245"/>
      <c r="L434" s="250"/>
      <c r="M434" s="251"/>
      <c r="N434" s="252"/>
      <c r="O434" s="252"/>
      <c r="P434" s="252"/>
      <c r="Q434" s="252"/>
      <c r="R434" s="252"/>
      <c r="S434" s="252"/>
      <c r="T434" s="253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4" t="s">
        <v>149</v>
      </c>
      <c r="AU434" s="254" t="s">
        <v>79</v>
      </c>
      <c r="AV434" s="14" t="s">
        <v>79</v>
      </c>
      <c r="AW434" s="14" t="s">
        <v>32</v>
      </c>
      <c r="AX434" s="14" t="s">
        <v>70</v>
      </c>
      <c r="AY434" s="254" t="s">
        <v>138</v>
      </c>
    </row>
    <row r="435" s="14" customFormat="1">
      <c r="A435" s="14"/>
      <c r="B435" s="244"/>
      <c r="C435" s="245"/>
      <c r="D435" s="235" t="s">
        <v>149</v>
      </c>
      <c r="E435" s="246" t="s">
        <v>19</v>
      </c>
      <c r="F435" s="247" t="s">
        <v>910</v>
      </c>
      <c r="G435" s="245"/>
      <c r="H435" s="248">
        <v>2</v>
      </c>
      <c r="I435" s="249"/>
      <c r="J435" s="245"/>
      <c r="K435" s="245"/>
      <c r="L435" s="250"/>
      <c r="M435" s="251"/>
      <c r="N435" s="252"/>
      <c r="O435" s="252"/>
      <c r="P435" s="252"/>
      <c r="Q435" s="252"/>
      <c r="R435" s="252"/>
      <c r="S435" s="252"/>
      <c r="T435" s="25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4" t="s">
        <v>149</v>
      </c>
      <c r="AU435" s="254" t="s">
        <v>79</v>
      </c>
      <c r="AV435" s="14" t="s">
        <v>79</v>
      </c>
      <c r="AW435" s="14" t="s">
        <v>32</v>
      </c>
      <c r="AX435" s="14" t="s">
        <v>70</v>
      </c>
      <c r="AY435" s="254" t="s">
        <v>138</v>
      </c>
    </row>
    <row r="436" s="15" customFormat="1">
      <c r="A436" s="15"/>
      <c r="B436" s="255"/>
      <c r="C436" s="256"/>
      <c r="D436" s="235" t="s">
        <v>149</v>
      </c>
      <c r="E436" s="257" t="s">
        <v>19</v>
      </c>
      <c r="F436" s="258" t="s">
        <v>152</v>
      </c>
      <c r="G436" s="256"/>
      <c r="H436" s="259">
        <v>7</v>
      </c>
      <c r="I436" s="260"/>
      <c r="J436" s="256"/>
      <c r="K436" s="256"/>
      <c r="L436" s="261"/>
      <c r="M436" s="262"/>
      <c r="N436" s="263"/>
      <c r="O436" s="263"/>
      <c r="P436" s="263"/>
      <c r="Q436" s="263"/>
      <c r="R436" s="263"/>
      <c r="S436" s="263"/>
      <c r="T436" s="264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65" t="s">
        <v>149</v>
      </c>
      <c r="AU436" s="265" t="s">
        <v>79</v>
      </c>
      <c r="AV436" s="15" t="s">
        <v>145</v>
      </c>
      <c r="AW436" s="15" t="s">
        <v>32</v>
      </c>
      <c r="AX436" s="15" t="s">
        <v>77</v>
      </c>
      <c r="AY436" s="265" t="s">
        <v>138</v>
      </c>
    </row>
    <row r="437" s="2" customFormat="1" ht="16.5" customHeight="1">
      <c r="A437" s="41"/>
      <c r="B437" s="42"/>
      <c r="C437" s="277" t="s">
        <v>612</v>
      </c>
      <c r="D437" s="277" t="s">
        <v>220</v>
      </c>
      <c r="E437" s="278" t="s">
        <v>589</v>
      </c>
      <c r="F437" s="279" t="s">
        <v>590</v>
      </c>
      <c r="G437" s="280" t="s">
        <v>251</v>
      </c>
      <c r="H437" s="281">
        <v>5</v>
      </c>
      <c r="I437" s="282"/>
      <c r="J437" s="283">
        <f>ROUND(I437*H437,2)</f>
        <v>0</v>
      </c>
      <c r="K437" s="279" t="s">
        <v>144</v>
      </c>
      <c r="L437" s="284"/>
      <c r="M437" s="285" t="s">
        <v>19</v>
      </c>
      <c r="N437" s="286" t="s">
        <v>41</v>
      </c>
      <c r="O437" s="87"/>
      <c r="P437" s="224">
        <f>O437*H437</f>
        <v>0</v>
      </c>
      <c r="Q437" s="224">
        <v>0.58499999999999996</v>
      </c>
      <c r="R437" s="224">
        <f>Q437*H437</f>
        <v>2.9249999999999998</v>
      </c>
      <c r="S437" s="224">
        <v>0</v>
      </c>
      <c r="T437" s="225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26" t="s">
        <v>197</v>
      </c>
      <c r="AT437" s="226" t="s">
        <v>220</v>
      </c>
      <c r="AU437" s="226" t="s">
        <v>79</v>
      </c>
      <c r="AY437" s="20" t="s">
        <v>138</v>
      </c>
      <c r="BE437" s="227">
        <f>IF(N437="základní",J437,0)</f>
        <v>0</v>
      </c>
      <c r="BF437" s="227">
        <f>IF(N437="snížená",J437,0)</f>
        <v>0</v>
      </c>
      <c r="BG437" s="227">
        <f>IF(N437="zákl. přenesená",J437,0)</f>
        <v>0</v>
      </c>
      <c r="BH437" s="227">
        <f>IF(N437="sníž. přenesená",J437,0)</f>
        <v>0</v>
      </c>
      <c r="BI437" s="227">
        <f>IF(N437="nulová",J437,0)</f>
        <v>0</v>
      </c>
      <c r="BJ437" s="20" t="s">
        <v>77</v>
      </c>
      <c r="BK437" s="227">
        <f>ROUND(I437*H437,2)</f>
        <v>0</v>
      </c>
      <c r="BL437" s="20" t="s">
        <v>145</v>
      </c>
      <c r="BM437" s="226" t="s">
        <v>911</v>
      </c>
    </row>
    <row r="438" s="14" customFormat="1">
      <c r="A438" s="14"/>
      <c r="B438" s="244"/>
      <c r="C438" s="245"/>
      <c r="D438" s="235" t="s">
        <v>149</v>
      </c>
      <c r="E438" s="246" t="s">
        <v>19</v>
      </c>
      <c r="F438" s="247" t="s">
        <v>909</v>
      </c>
      <c r="G438" s="245"/>
      <c r="H438" s="248">
        <v>5</v>
      </c>
      <c r="I438" s="249"/>
      <c r="J438" s="245"/>
      <c r="K438" s="245"/>
      <c r="L438" s="250"/>
      <c r="M438" s="251"/>
      <c r="N438" s="252"/>
      <c r="O438" s="252"/>
      <c r="P438" s="252"/>
      <c r="Q438" s="252"/>
      <c r="R438" s="252"/>
      <c r="S438" s="252"/>
      <c r="T438" s="253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4" t="s">
        <v>149</v>
      </c>
      <c r="AU438" s="254" t="s">
        <v>79</v>
      </c>
      <c r="AV438" s="14" t="s">
        <v>79</v>
      </c>
      <c r="AW438" s="14" t="s">
        <v>32</v>
      </c>
      <c r="AX438" s="14" t="s">
        <v>70</v>
      </c>
      <c r="AY438" s="254" t="s">
        <v>138</v>
      </c>
    </row>
    <row r="439" s="15" customFormat="1">
      <c r="A439" s="15"/>
      <c r="B439" s="255"/>
      <c r="C439" s="256"/>
      <c r="D439" s="235" t="s">
        <v>149</v>
      </c>
      <c r="E439" s="257" t="s">
        <v>19</v>
      </c>
      <c r="F439" s="258" t="s">
        <v>152</v>
      </c>
      <c r="G439" s="256"/>
      <c r="H439" s="259">
        <v>5</v>
      </c>
      <c r="I439" s="260"/>
      <c r="J439" s="256"/>
      <c r="K439" s="256"/>
      <c r="L439" s="261"/>
      <c r="M439" s="262"/>
      <c r="N439" s="263"/>
      <c r="O439" s="263"/>
      <c r="P439" s="263"/>
      <c r="Q439" s="263"/>
      <c r="R439" s="263"/>
      <c r="S439" s="263"/>
      <c r="T439" s="264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65" t="s">
        <v>149</v>
      </c>
      <c r="AU439" s="265" t="s">
        <v>79</v>
      </c>
      <c r="AV439" s="15" t="s">
        <v>145</v>
      </c>
      <c r="AW439" s="15" t="s">
        <v>32</v>
      </c>
      <c r="AX439" s="15" t="s">
        <v>77</v>
      </c>
      <c r="AY439" s="265" t="s">
        <v>138</v>
      </c>
    </row>
    <row r="440" s="2" customFormat="1" ht="16.5" customHeight="1">
      <c r="A440" s="41"/>
      <c r="B440" s="42"/>
      <c r="C440" s="277" t="s">
        <v>615</v>
      </c>
      <c r="D440" s="277" t="s">
        <v>220</v>
      </c>
      <c r="E440" s="278" t="s">
        <v>912</v>
      </c>
      <c r="F440" s="279" t="s">
        <v>913</v>
      </c>
      <c r="G440" s="280" t="s">
        <v>251</v>
      </c>
      <c r="H440" s="281">
        <v>2</v>
      </c>
      <c r="I440" s="282"/>
      <c r="J440" s="283">
        <f>ROUND(I440*H440,2)</f>
        <v>0</v>
      </c>
      <c r="K440" s="279" t="s">
        <v>144</v>
      </c>
      <c r="L440" s="284"/>
      <c r="M440" s="285" t="s">
        <v>19</v>
      </c>
      <c r="N440" s="286" t="s">
        <v>41</v>
      </c>
      <c r="O440" s="87"/>
      <c r="P440" s="224">
        <f>O440*H440</f>
        <v>0</v>
      </c>
      <c r="Q440" s="224">
        <v>0.40000000000000002</v>
      </c>
      <c r="R440" s="224">
        <f>Q440*H440</f>
        <v>0.80000000000000004</v>
      </c>
      <c r="S440" s="224">
        <v>0</v>
      </c>
      <c r="T440" s="225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26" t="s">
        <v>197</v>
      </c>
      <c r="AT440" s="226" t="s">
        <v>220</v>
      </c>
      <c r="AU440" s="226" t="s">
        <v>79</v>
      </c>
      <c r="AY440" s="20" t="s">
        <v>138</v>
      </c>
      <c r="BE440" s="227">
        <f>IF(N440="základní",J440,0)</f>
        <v>0</v>
      </c>
      <c r="BF440" s="227">
        <f>IF(N440="snížená",J440,0)</f>
        <v>0</v>
      </c>
      <c r="BG440" s="227">
        <f>IF(N440="zákl. přenesená",J440,0)</f>
        <v>0</v>
      </c>
      <c r="BH440" s="227">
        <f>IF(N440="sníž. přenesená",J440,0)</f>
        <v>0</v>
      </c>
      <c r="BI440" s="227">
        <f>IF(N440="nulová",J440,0)</f>
        <v>0</v>
      </c>
      <c r="BJ440" s="20" t="s">
        <v>77</v>
      </c>
      <c r="BK440" s="227">
        <f>ROUND(I440*H440,2)</f>
        <v>0</v>
      </c>
      <c r="BL440" s="20" t="s">
        <v>145</v>
      </c>
      <c r="BM440" s="226" t="s">
        <v>914</v>
      </c>
    </row>
    <row r="441" s="14" customFormat="1">
      <c r="A441" s="14"/>
      <c r="B441" s="244"/>
      <c r="C441" s="245"/>
      <c r="D441" s="235" t="s">
        <v>149</v>
      </c>
      <c r="E441" s="246" t="s">
        <v>19</v>
      </c>
      <c r="F441" s="247" t="s">
        <v>910</v>
      </c>
      <c r="G441" s="245"/>
      <c r="H441" s="248">
        <v>2</v>
      </c>
      <c r="I441" s="249"/>
      <c r="J441" s="245"/>
      <c r="K441" s="245"/>
      <c r="L441" s="250"/>
      <c r="M441" s="251"/>
      <c r="N441" s="252"/>
      <c r="O441" s="252"/>
      <c r="P441" s="252"/>
      <c r="Q441" s="252"/>
      <c r="R441" s="252"/>
      <c r="S441" s="252"/>
      <c r="T441" s="25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4" t="s">
        <v>149</v>
      </c>
      <c r="AU441" s="254" t="s">
        <v>79</v>
      </c>
      <c r="AV441" s="14" t="s">
        <v>79</v>
      </c>
      <c r="AW441" s="14" t="s">
        <v>32</v>
      </c>
      <c r="AX441" s="14" t="s">
        <v>70</v>
      </c>
      <c r="AY441" s="254" t="s">
        <v>138</v>
      </c>
    </row>
    <row r="442" s="15" customFormat="1">
      <c r="A442" s="15"/>
      <c r="B442" s="255"/>
      <c r="C442" s="256"/>
      <c r="D442" s="235" t="s">
        <v>149</v>
      </c>
      <c r="E442" s="257" t="s">
        <v>19</v>
      </c>
      <c r="F442" s="258" t="s">
        <v>152</v>
      </c>
      <c r="G442" s="256"/>
      <c r="H442" s="259">
        <v>2</v>
      </c>
      <c r="I442" s="260"/>
      <c r="J442" s="256"/>
      <c r="K442" s="256"/>
      <c r="L442" s="261"/>
      <c r="M442" s="262"/>
      <c r="N442" s="263"/>
      <c r="O442" s="263"/>
      <c r="P442" s="263"/>
      <c r="Q442" s="263"/>
      <c r="R442" s="263"/>
      <c r="S442" s="263"/>
      <c r="T442" s="264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5" t="s">
        <v>149</v>
      </c>
      <c r="AU442" s="265" t="s">
        <v>79</v>
      </c>
      <c r="AV442" s="15" t="s">
        <v>145</v>
      </c>
      <c r="AW442" s="15" t="s">
        <v>32</v>
      </c>
      <c r="AX442" s="15" t="s">
        <v>77</v>
      </c>
      <c r="AY442" s="265" t="s">
        <v>138</v>
      </c>
    </row>
    <row r="443" s="2" customFormat="1" ht="16.5" customHeight="1">
      <c r="A443" s="41"/>
      <c r="B443" s="42"/>
      <c r="C443" s="215" t="s">
        <v>617</v>
      </c>
      <c r="D443" s="215" t="s">
        <v>140</v>
      </c>
      <c r="E443" s="216" t="s">
        <v>347</v>
      </c>
      <c r="F443" s="217" t="s">
        <v>348</v>
      </c>
      <c r="G443" s="218" t="s">
        <v>251</v>
      </c>
      <c r="H443" s="219">
        <v>1</v>
      </c>
      <c r="I443" s="220"/>
      <c r="J443" s="221">
        <f>ROUND(I443*H443,2)</f>
        <v>0</v>
      </c>
      <c r="K443" s="217" t="s">
        <v>144</v>
      </c>
      <c r="L443" s="47"/>
      <c r="M443" s="222" t="s">
        <v>19</v>
      </c>
      <c r="N443" s="223" t="s">
        <v>41</v>
      </c>
      <c r="O443" s="87"/>
      <c r="P443" s="224">
        <f>O443*H443</f>
        <v>0</v>
      </c>
      <c r="Q443" s="224">
        <v>0.0098899999999999995</v>
      </c>
      <c r="R443" s="224">
        <f>Q443*H443</f>
        <v>0.0098899999999999995</v>
      </c>
      <c r="S443" s="224">
        <v>0</v>
      </c>
      <c r="T443" s="225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26" t="s">
        <v>145</v>
      </c>
      <c r="AT443" s="226" t="s">
        <v>140</v>
      </c>
      <c r="AU443" s="226" t="s">
        <v>79</v>
      </c>
      <c r="AY443" s="20" t="s">
        <v>138</v>
      </c>
      <c r="BE443" s="227">
        <f>IF(N443="základní",J443,0)</f>
        <v>0</v>
      </c>
      <c r="BF443" s="227">
        <f>IF(N443="snížená",J443,0)</f>
        <v>0</v>
      </c>
      <c r="BG443" s="227">
        <f>IF(N443="zákl. přenesená",J443,0)</f>
        <v>0</v>
      </c>
      <c r="BH443" s="227">
        <f>IF(N443="sníž. přenesená",J443,0)</f>
        <v>0</v>
      </c>
      <c r="BI443" s="227">
        <f>IF(N443="nulová",J443,0)</f>
        <v>0</v>
      </c>
      <c r="BJ443" s="20" t="s">
        <v>77</v>
      </c>
      <c r="BK443" s="227">
        <f>ROUND(I443*H443,2)</f>
        <v>0</v>
      </c>
      <c r="BL443" s="20" t="s">
        <v>145</v>
      </c>
      <c r="BM443" s="226" t="s">
        <v>915</v>
      </c>
    </row>
    <row r="444" s="2" customFormat="1">
      <c r="A444" s="41"/>
      <c r="B444" s="42"/>
      <c r="C444" s="43"/>
      <c r="D444" s="228" t="s">
        <v>147</v>
      </c>
      <c r="E444" s="43"/>
      <c r="F444" s="229" t="s">
        <v>350</v>
      </c>
      <c r="G444" s="43"/>
      <c r="H444" s="43"/>
      <c r="I444" s="230"/>
      <c r="J444" s="43"/>
      <c r="K444" s="43"/>
      <c r="L444" s="47"/>
      <c r="M444" s="231"/>
      <c r="N444" s="232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147</v>
      </c>
      <c r="AU444" s="20" t="s">
        <v>79</v>
      </c>
    </row>
    <row r="445" s="14" customFormat="1">
      <c r="A445" s="14"/>
      <c r="B445" s="244"/>
      <c r="C445" s="245"/>
      <c r="D445" s="235" t="s">
        <v>149</v>
      </c>
      <c r="E445" s="246" t="s">
        <v>19</v>
      </c>
      <c r="F445" s="247" t="s">
        <v>916</v>
      </c>
      <c r="G445" s="245"/>
      <c r="H445" s="248">
        <v>1</v>
      </c>
      <c r="I445" s="249"/>
      <c r="J445" s="245"/>
      <c r="K445" s="245"/>
      <c r="L445" s="250"/>
      <c r="M445" s="251"/>
      <c r="N445" s="252"/>
      <c r="O445" s="252"/>
      <c r="P445" s="252"/>
      <c r="Q445" s="252"/>
      <c r="R445" s="252"/>
      <c r="S445" s="252"/>
      <c r="T445" s="253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4" t="s">
        <v>149</v>
      </c>
      <c r="AU445" s="254" t="s">
        <v>79</v>
      </c>
      <c r="AV445" s="14" t="s">
        <v>79</v>
      </c>
      <c r="AW445" s="14" t="s">
        <v>32</v>
      </c>
      <c r="AX445" s="14" t="s">
        <v>70</v>
      </c>
      <c r="AY445" s="254" t="s">
        <v>138</v>
      </c>
    </row>
    <row r="446" s="15" customFormat="1">
      <c r="A446" s="15"/>
      <c r="B446" s="255"/>
      <c r="C446" s="256"/>
      <c r="D446" s="235" t="s">
        <v>149</v>
      </c>
      <c r="E446" s="257" t="s">
        <v>19</v>
      </c>
      <c r="F446" s="258" t="s">
        <v>152</v>
      </c>
      <c r="G446" s="256"/>
      <c r="H446" s="259">
        <v>1</v>
      </c>
      <c r="I446" s="260"/>
      <c r="J446" s="256"/>
      <c r="K446" s="256"/>
      <c r="L446" s="261"/>
      <c r="M446" s="262"/>
      <c r="N446" s="263"/>
      <c r="O446" s="263"/>
      <c r="P446" s="263"/>
      <c r="Q446" s="263"/>
      <c r="R446" s="263"/>
      <c r="S446" s="263"/>
      <c r="T446" s="264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65" t="s">
        <v>149</v>
      </c>
      <c r="AU446" s="265" t="s">
        <v>79</v>
      </c>
      <c r="AV446" s="15" t="s">
        <v>145</v>
      </c>
      <c r="AW446" s="15" t="s">
        <v>32</v>
      </c>
      <c r="AX446" s="15" t="s">
        <v>77</v>
      </c>
      <c r="AY446" s="265" t="s">
        <v>138</v>
      </c>
    </row>
    <row r="447" s="2" customFormat="1" ht="16.5" customHeight="1">
      <c r="A447" s="41"/>
      <c r="B447" s="42"/>
      <c r="C447" s="277" t="s">
        <v>619</v>
      </c>
      <c r="D447" s="277" t="s">
        <v>220</v>
      </c>
      <c r="E447" s="278" t="s">
        <v>353</v>
      </c>
      <c r="F447" s="279" t="s">
        <v>354</v>
      </c>
      <c r="G447" s="280" t="s">
        <v>251</v>
      </c>
      <c r="H447" s="281">
        <v>1</v>
      </c>
      <c r="I447" s="282"/>
      <c r="J447" s="283">
        <f>ROUND(I447*H447,2)</f>
        <v>0</v>
      </c>
      <c r="K447" s="279" t="s">
        <v>144</v>
      </c>
      <c r="L447" s="284"/>
      <c r="M447" s="285" t="s">
        <v>19</v>
      </c>
      <c r="N447" s="286" t="s">
        <v>41</v>
      </c>
      <c r="O447" s="87"/>
      <c r="P447" s="224">
        <f>O447*H447</f>
        <v>0</v>
      </c>
      <c r="Q447" s="224">
        <v>0.44900000000000001</v>
      </c>
      <c r="R447" s="224">
        <f>Q447*H447</f>
        <v>0.44900000000000001</v>
      </c>
      <c r="S447" s="224">
        <v>0</v>
      </c>
      <c r="T447" s="225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26" t="s">
        <v>197</v>
      </c>
      <c r="AT447" s="226" t="s">
        <v>220</v>
      </c>
      <c r="AU447" s="226" t="s">
        <v>79</v>
      </c>
      <c r="AY447" s="20" t="s">
        <v>138</v>
      </c>
      <c r="BE447" s="227">
        <f>IF(N447="základní",J447,0)</f>
        <v>0</v>
      </c>
      <c r="BF447" s="227">
        <f>IF(N447="snížená",J447,0)</f>
        <v>0</v>
      </c>
      <c r="BG447" s="227">
        <f>IF(N447="zákl. přenesená",J447,0)</f>
        <v>0</v>
      </c>
      <c r="BH447" s="227">
        <f>IF(N447="sníž. přenesená",J447,0)</f>
        <v>0</v>
      </c>
      <c r="BI447" s="227">
        <f>IF(N447="nulová",J447,0)</f>
        <v>0</v>
      </c>
      <c r="BJ447" s="20" t="s">
        <v>77</v>
      </c>
      <c r="BK447" s="227">
        <f>ROUND(I447*H447,2)</f>
        <v>0</v>
      </c>
      <c r="BL447" s="20" t="s">
        <v>145</v>
      </c>
      <c r="BM447" s="226" t="s">
        <v>917</v>
      </c>
    </row>
    <row r="448" s="14" customFormat="1">
      <c r="A448" s="14"/>
      <c r="B448" s="244"/>
      <c r="C448" s="245"/>
      <c r="D448" s="235" t="s">
        <v>149</v>
      </c>
      <c r="E448" s="246" t="s">
        <v>19</v>
      </c>
      <c r="F448" s="247" t="s">
        <v>916</v>
      </c>
      <c r="G448" s="245"/>
      <c r="H448" s="248">
        <v>1</v>
      </c>
      <c r="I448" s="249"/>
      <c r="J448" s="245"/>
      <c r="K448" s="245"/>
      <c r="L448" s="250"/>
      <c r="M448" s="251"/>
      <c r="N448" s="252"/>
      <c r="O448" s="252"/>
      <c r="P448" s="252"/>
      <c r="Q448" s="252"/>
      <c r="R448" s="252"/>
      <c r="S448" s="252"/>
      <c r="T448" s="253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4" t="s">
        <v>149</v>
      </c>
      <c r="AU448" s="254" t="s">
        <v>79</v>
      </c>
      <c r="AV448" s="14" t="s">
        <v>79</v>
      </c>
      <c r="AW448" s="14" t="s">
        <v>32</v>
      </c>
      <c r="AX448" s="14" t="s">
        <v>70</v>
      </c>
      <c r="AY448" s="254" t="s">
        <v>138</v>
      </c>
    </row>
    <row r="449" s="15" customFormat="1">
      <c r="A449" s="15"/>
      <c r="B449" s="255"/>
      <c r="C449" s="256"/>
      <c r="D449" s="235" t="s">
        <v>149</v>
      </c>
      <c r="E449" s="257" t="s">
        <v>19</v>
      </c>
      <c r="F449" s="258" t="s">
        <v>152</v>
      </c>
      <c r="G449" s="256"/>
      <c r="H449" s="259">
        <v>1</v>
      </c>
      <c r="I449" s="260"/>
      <c r="J449" s="256"/>
      <c r="K449" s="256"/>
      <c r="L449" s="261"/>
      <c r="M449" s="262"/>
      <c r="N449" s="263"/>
      <c r="O449" s="263"/>
      <c r="P449" s="263"/>
      <c r="Q449" s="263"/>
      <c r="R449" s="263"/>
      <c r="S449" s="263"/>
      <c r="T449" s="264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65" t="s">
        <v>149</v>
      </c>
      <c r="AU449" s="265" t="s">
        <v>79</v>
      </c>
      <c r="AV449" s="15" t="s">
        <v>145</v>
      </c>
      <c r="AW449" s="15" t="s">
        <v>32</v>
      </c>
      <c r="AX449" s="15" t="s">
        <v>77</v>
      </c>
      <c r="AY449" s="265" t="s">
        <v>138</v>
      </c>
    </row>
    <row r="450" s="2" customFormat="1" ht="16.5" customHeight="1">
      <c r="A450" s="41"/>
      <c r="B450" s="42"/>
      <c r="C450" s="215" t="s">
        <v>621</v>
      </c>
      <c r="D450" s="215" t="s">
        <v>140</v>
      </c>
      <c r="E450" s="216" t="s">
        <v>918</v>
      </c>
      <c r="F450" s="217" t="s">
        <v>919</v>
      </c>
      <c r="G450" s="218" t="s">
        <v>251</v>
      </c>
      <c r="H450" s="219">
        <v>5</v>
      </c>
      <c r="I450" s="220"/>
      <c r="J450" s="221">
        <f>ROUND(I450*H450,2)</f>
        <v>0</v>
      </c>
      <c r="K450" s="217" t="s">
        <v>144</v>
      </c>
      <c r="L450" s="47"/>
      <c r="M450" s="222" t="s">
        <v>19</v>
      </c>
      <c r="N450" s="223" t="s">
        <v>41</v>
      </c>
      <c r="O450" s="87"/>
      <c r="P450" s="224">
        <f>O450*H450</f>
        <v>0</v>
      </c>
      <c r="Q450" s="224">
        <v>0.01247</v>
      </c>
      <c r="R450" s="224">
        <f>Q450*H450</f>
        <v>0.062350000000000003</v>
      </c>
      <c r="S450" s="224">
        <v>0</v>
      </c>
      <c r="T450" s="225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26" t="s">
        <v>145</v>
      </c>
      <c r="AT450" s="226" t="s">
        <v>140</v>
      </c>
      <c r="AU450" s="226" t="s">
        <v>79</v>
      </c>
      <c r="AY450" s="20" t="s">
        <v>138</v>
      </c>
      <c r="BE450" s="227">
        <f>IF(N450="základní",J450,0)</f>
        <v>0</v>
      </c>
      <c r="BF450" s="227">
        <f>IF(N450="snížená",J450,0)</f>
        <v>0</v>
      </c>
      <c r="BG450" s="227">
        <f>IF(N450="zákl. přenesená",J450,0)</f>
        <v>0</v>
      </c>
      <c r="BH450" s="227">
        <f>IF(N450="sníž. přenesená",J450,0)</f>
        <v>0</v>
      </c>
      <c r="BI450" s="227">
        <f>IF(N450="nulová",J450,0)</f>
        <v>0</v>
      </c>
      <c r="BJ450" s="20" t="s">
        <v>77</v>
      </c>
      <c r="BK450" s="227">
        <f>ROUND(I450*H450,2)</f>
        <v>0</v>
      </c>
      <c r="BL450" s="20" t="s">
        <v>145</v>
      </c>
      <c r="BM450" s="226" t="s">
        <v>920</v>
      </c>
    </row>
    <row r="451" s="2" customFormat="1">
      <c r="A451" s="41"/>
      <c r="B451" s="42"/>
      <c r="C451" s="43"/>
      <c r="D451" s="228" t="s">
        <v>147</v>
      </c>
      <c r="E451" s="43"/>
      <c r="F451" s="229" t="s">
        <v>921</v>
      </c>
      <c r="G451" s="43"/>
      <c r="H451" s="43"/>
      <c r="I451" s="230"/>
      <c r="J451" s="43"/>
      <c r="K451" s="43"/>
      <c r="L451" s="47"/>
      <c r="M451" s="231"/>
      <c r="N451" s="232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147</v>
      </c>
      <c r="AU451" s="20" t="s">
        <v>79</v>
      </c>
    </row>
    <row r="452" s="14" customFormat="1">
      <c r="A452" s="14"/>
      <c r="B452" s="244"/>
      <c r="C452" s="245"/>
      <c r="D452" s="235" t="s">
        <v>149</v>
      </c>
      <c r="E452" s="246" t="s">
        <v>19</v>
      </c>
      <c r="F452" s="247" t="s">
        <v>922</v>
      </c>
      <c r="G452" s="245"/>
      <c r="H452" s="248">
        <v>5</v>
      </c>
      <c r="I452" s="249"/>
      <c r="J452" s="245"/>
      <c r="K452" s="245"/>
      <c r="L452" s="250"/>
      <c r="M452" s="251"/>
      <c r="N452" s="252"/>
      <c r="O452" s="252"/>
      <c r="P452" s="252"/>
      <c r="Q452" s="252"/>
      <c r="R452" s="252"/>
      <c r="S452" s="252"/>
      <c r="T452" s="253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4" t="s">
        <v>149</v>
      </c>
      <c r="AU452" s="254" t="s">
        <v>79</v>
      </c>
      <c r="AV452" s="14" t="s">
        <v>79</v>
      </c>
      <c r="AW452" s="14" t="s">
        <v>32</v>
      </c>
      <c r="AX452" s="14" t="s">
        <v>70</v>
      </c>
      <c r="AY452" s="254" t="s">
        <v>138</v>
      </c>
    </row>
    <row r="453" s="15" customFormat="1">
      <c r="A453" s="15"/>
      <c r="B453" s="255"/>
      <c r="C453" s="256"/>
      <c r="D453" s="235" t="s">
        <v>149</v>
      </c>
      <c r="E453" s="257" t="s">
        <v>19</v>
      </c>
      <c r="F453" s="258" t="s">
        <v>152</v>
      </c>
      <c r="G453" s="256"/>
      <c r="H453" s="259">
        <v>5</v>
      </c>
      <c r="I453" s="260"/>
      <c r="J453" s="256"/>
      <c r="K453" s="256"/>
      <c r="L453" s="261"/>
      <c r="M453" s="262"/>
      <c r="N453" s="263"/>
      <c r="O453" s="263"/>
      <c r="P453" s="263"/>
      <c r="Q453" s="263"/>
      <c r="R453" s="263"/>
      <c r="S453" s="263"/>
      <c r="T453" s="264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5" t="s">
        <v>149</v>
      </c>
      <c r="AU453" s="265" t="s">
        <v>79</v>
      </c>
      <c r="AV453" s="15" t="s">
        <v>145</v>
      </c>
      <c r="AW453" s="15" t="s">
        <v>32</v>
      </c>
      <c r="AX453" s="15" t="s">
        <v>77</v>
      </c>
      <c r="AY453" s="265" t="s">
        <v>138</v>
      </c>
    </row>
    <row r="454" s="2" customFormat="1" ht="16.5" customHeight="1">
      <c r="A454" s="41"/>
      <c r="B454" s="42"/>
      <c r="C454" s="277" t="s">
        <v>923</v>
      </c>
      <c r="D454" s="277" t="s">
        <v>220</v>
      </c>
      <c r="E454" s="278" t="s">
        <v>924</v>
      </c>
      <c r="F454" s="279" t="s">
        <v>925</v>
      </c>
      <c r="G454" s="280" t="s">
        <v>251</v>
      </c>
      <c r="H454" s="281">
        <v>5</v>
      </c>
      <c r="I454" s="282"/>
      <c r="J454" s="283">
        <f>ROUND(I454*H454,2)</f>
        <v>0</v>
      </c>
      <c r="K454" s="279" t="s">
        <v>144</v>
      </c>
      <c r="L454" s="284"/>
      <c r="M454" s="285" t="s">
        <v>19</v>
      </c>
      <c r="N454" s="286" t="s">
        <v>41</v>
      </c>
      <c r="O454" s="87"/>
      <c r="P454" s="224">
        <f>O454*H454</f>
        <v>0</v>
      </c>
      <c r="Q454" s="224">
        <v>0.5</v>
      </c>
      <c r="R454" s="224">
        <f>Q454*H454</f>
        <v>2.5</v>
      </c>
      <c r="S454" s="224">
        <v>0</v>
      </c>
      <c r="T454" s="225">
        <f>S454*H454</f>
        <v>0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226" t="s">
        <v>197</v>
      </c>
      <c r="AT454" s="226" t="s">
        <v>220</v>
      </c>
      <c r="AU454" s="226" t="s">
        <v>79</v>
      </c>
      <c r="AY454" s="20" t="s">
        <v>138</v>
      </c>
      <c r="BE454" s="227">
        <f>IF(N454="základní",J454,0)</f>
        <v>0</v>
      </c>
      <c r="BF454" s="227">
        <f>IF(N454="snížená",J454,0)</f>
        <v>0</v>
      </c>
      <c r="BG454" s="227">
        <f>IF(N454="zákl. přenesená",J454,0)</f>
        <v>0</v>
      </c>
      <c r="BH454" s="227">
        <f>IF(N454="sníž. přenesená",J454,0)</f>
        <v>0</v>
      </c>
      <c r="BI454" s="227">
        <f>IF(N454="nulová",J454,0)</f>
        <v>0</v>
      </c>
      <c r="BJ454" s="20" t="s">
        <v>77</v>
      </c>
      <c r="BK454" s="227">
        <f>ROUND(I454*H454,2)</f>
        <v>0</v>
      </c>
      <c r="BL454" s="20" t="s">
        <v>145</v>
      </c>
      <c r="BM454" s="226" t="s">
        <v>926</v>
      </c>
    </row>
    <row r="455" s="14" customFormat="1">
      <c r="A455" s="14"/>
      <c r="B455" s="244"/>
      <c r="C455" s="245"/>
      <c r="D455" s="235" t="s">
        <v>149</v>
      </c>
      <c r="E455" s="246" t="s">
        <v>19</v>
      </c>
      <c r="F455" s="247" t="s">
        <v>922</v>
      </c>
      <c r="G455" s="245"/>
      <c r="H455" s="248">
        <v>5</v>
      </c>
      <c r="I455" s="249"/>
      <c r="J455" s="245"/>
      <c r="K455" s="245"/>
      <c r="L455" s="250"/>
      <c r="M455" s="251"/>
      <c r="N455" s="252"/>
      <c r="O455" s="252"/>
      <c r="P455" s="252"/>
      <c r="Q455" s="252"/>
      <c r="R455" s="252"/>
      <c r="S455" s="252"/>
      <c r="T455" s="25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4" t="s">
        <v>149</v>
      </c>
      <c r="AU455" s="254" t="s">
        <v>79</v>
      </c>
      <c r="AV455" s="14" t="s">
        <v>79</v>
      </c>
      <c r="AW455" s="14" t="s">
        <v>32</v>
      </c>
      <c r="AX455" s="14" t="s">
        <v>70</v>
      </c>
      <c r="AY455" s="254" t="s">
        <v>138</v>
      </c>
    </row>
    <row r="456" s="15" customFormat="1">
      <c r="A456" s="15"/>
      <c r="B456" s="255"/>
      <c r="C456" s="256"/>
      <c r="D456" s="235" t="s">
        <v>149</v>
      </c>
      <c r="E456" s="257" t="s">
        <v>19</v>
      </c>
      <c r="F456" s="258" t="s">
        <v>152</v>
      </c>
      <c r="G456" s="256"/>
      <c r="H456" s="259">
        <v>5</v>
      </c>
      <c r="I456" s="260"/>
      <c r="J456" s="256"/>
      <c r="K456" s="256"/>
      <c r="L456" s="261"/>
      <c r="M456" s="262"/>
      <c r="N456" s="263"/>
      <c r="O456" s="263"/>
      <c r="P456" s="263"/>
      <c r="Q456" s="263"/>
      <c r="R456" s="263"/>
      <c r="S456" s="263"/>
      <c r="T456" s="264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65" t="s">
        <v>149</v>
      </c>
      <c r="AU456" s="265" t="s">
        <v>79</v>
      </c>
      <c r="AV456" s="15" t="s">
        <v>145</v>
      </c>
      <c r="AW456" s="15" t="s">
        <v>32</v>
      </c>
      <c r="AX456" s="15" t="s">
        <v>77</v>
      </c>
      <c r="AY456" s="265" t="s">
        <v>138</v>
      </c>
    </row>
    <row r="457" s="2" customFormat="1" ht="16.5" customHeight="1">
      <c r="A457" s="41"/>
      <c r="B457" s="42"/>
      <c r="C457" s="215" t="s">
        <v>927</v>
      </c>
      <c r="D457" s="215" t="s">
        <v>140</v>
      </c>
      <c r="E457" s="216" t="s">
        <v>357</v>
      </c>
      <c r="F457" s="217" t="s">
        <v>358</v>
      </c>
      <c r="G457" s="218" t="s">
        <v>251</v>
      </c>
      <c r="H457" s="219">
        <v>8</v>
      </c>
      <c r="I457" s="220"/>
      <c r="J457" s="221">
        <f>ROUND(I457*H457,2)</f>
        <v>0</v>
      </c>
      <c r="K457" s="217" t="s">
        <v>144</v>
      </c>
      <c r="L457" s="47"/>
      <c r="M457" s="222" t="s">
        <v>19</v>
      </c>
      <c r="N457" s="223" t="s">
        <v>41</v>
      </c>
      <c r="O457" s="87"/>
      <c r="P457" s="224">
        <f>O457*H457</f>
        <v>0</v>
      </c>
      <c r="Q457" s="224">
        <v>0</v>
      </c>
      <c r="R457" s="224">
        <f>Q457*H457</f>
        <v>0</v>
      </c>
      <c r="S457" s="224">
        <v>0.10000000000000001</v>
      </c>
      <c r="T457" s="225">
        <f>S457*H457</f>
        <v>0.80000000000000004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26" t="s">
        <v>145</v>
      </c>
      <c r="AT457" s="226" t="s">
        <v>140</v>
      </c>
      <c r="AU457" s="226" t="s">
        <v>79</v>
      </c>
      <c r="AY457" s="20" t="s">
        <v>138</v>
      </c>
      <c r="BE457" s="227">
        <f>IF(N457="základní",J457,0)</f>
        <v>0</v>
      </c>
      <c r="BF457" s="227">
        <f>IF(N457="snížená",J457,0)</f>
        <v>0</v>
      </c>
      <c r="BG457" s="227">
        <f>IF(N457="zákl. přenesená",J457,0)</f>
        <v>0</v>
      </c>
      <c r="BH457" s="227">
        <f>IF(N457="sníž. přenesená",J457,0)</f>
        <v>0</v>
      </c>
      <c r="BI457" s="227">
        <f>IF(N457="nulová",J457,0)</f>
        <v>0</v>
      </c>
      <c r="BJ457" s="20" t="s">
        <v>77</v>
      </c>
      <c r="BK457" s="227">
        <f>ROUND(I457*H457,2)</f>
        <v>0</v>
      </c>
      <c r="BL457" s="20" t="s">
        <v>145</v>
      </c>
      <c r="BM457" s="226" t="s">
        <v>928</v>
      </c>
    </row>
    <row r="458" s="2" customFormat="1">
      <c r="A458" s="41"/>
      <c r="B458" s="42"/>
      <c r="C458" s="43"/>
      <c r="D458" s="228" t="s">
        <v>147</v>
      </c>
      <c r="E458" s="43"/>
      <c r="F458" s="229" t="s">
        <v>360</v>
      </c>
      <c r="G458" s="43"/>
      <c r="H458" s="43"/>
      <c r="I458" s="230"/>
      <c r="J458" s="43"/>
      <c r="K458" s="43"/>
      <c r="L458" s="47"/>
      <c r="M458" s="231"/>
      <c r="N458" s="232"/>
      <c r="O458" s="87"/>
      <c r="P458" s="87"/>
      <c r="Q458" s="87"/>
      <c r="R458" s="87"/>
      <c r="S458" s="87"/>
      <c r="T458" s="88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T458" s="20" t="s">
        <v>147</v>
      </c>
      <c r="AU458" s="20" t="s">
        <v>79</v>
      </c>
    </row>
    <row r="459" s="2" customFormat="1" ht="24.15" customHeight="1">
      <c r="A459" s="41"/>
      <c r="B459" s="42"/>
      <c r="C459" s="215" t="s">
        <v>929</v>
      </c>
      <c r="D459" s="215" t="s">
        <v>140</v>
      </c>
      <c r="E459" s="216" t="s">
        <v>362</v>
      </c>
      <c r="F459" s="217" t="s">
        <v>363</v>
      </c>
      <c r="G459" s="218" t="s">
        <v>251</v>
      </c>
      <c r="H459" s="219">
        <v>8</v>
      </c>
      <c r="I459" s="220"/>
      <c r="J459" s="221">
        <f>ROUND(I459*H459,2)</f>
        <v>0</v>
      </c>
      <c r="K459" s="217" t="s">
        <v>144</v>
      </c>
      <c r="L459" s="47"/>
      <c r="M459" s="222" t="s">
        <v>19</v>
      </c>
      <c r="N459" s="223" t="s">
        <v>41</v>
      </c>
      <c r="O459" s="87"/>
      <c r="P459" s="224">
        <f>O459*H459</f>
        <v>0</v>
      </c>
      <c r="Q459" s="224">
        <v>0.089999999999999997</v>
      </c>
      <c r="R459" s="224">
        <f>Q459*H459</f>
        <v>0.71999999999999997</v>
      </c>
      <c r="S459" s="224">
        <v>0</v>
      </c>
      <c r="T459" s="225">
        <f>S459*H459</f>
        <v>0</v>
      </c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R459" s="226" t="s">
        <v>145</v>
      </c>
      <c r="AT459" s="226" t="s">
        <v>140</v>
      </c>
      <c r="AU459" s="226" t="s">
        <v>79</v>
      </c>
      <c r="AY459" s="20" t="s">
        <v>138</v>
      </c>
      <c r="BE459" s="227">
        <f>IF(N459="základní",J459,0)</f>
        <v>0</v>
      </c>
      <c r="BF459" s="227">
        <f>IF(N459="snížená",J459,0)</f>
        <v>0</v>
      </c>
      <c r="BG459" s="227">
        <f>IF(N459="zákl. přenesená",J459,0)</f>
        <v>0</v>
      </c>
      <c r="BH459" s="227">
        <f>IF(N459="sníž. přenesená",J459,0)</f>
        <v>0</v>
      </c>
      <c r="BI459" s="227">
        <f>IF(N459="nulová",J459,0)</f>
        <v>0</v>
      </c>
      <c r="BJ459" s="20" t="s">
        <v>77</v>
      </c>
      <c r="BK459" s="227">
        <f>ROUND(I459*H459,2)</f>
        <v>0</v>
      </c>
      <c r="BL459" s="20" t="s">
        <v>145</v>
      </c>
      <c r="BM459" s="226" t="s">
        <v>930</v>
      </c>
    </row>
    <row r="460" s="2" customFormat="1">
      <c r="A460" s="41"/>
      <c r="B460" s="42"/>
      <c r="C460" s="43"/>
      <c r="D460" s="228" t="s">
        <v>147</v>
      </c>
      <c r="E460" s="43"/>
      <c r="F460" s="229" t="s">
        <v>365</v>
      </c>
      <c r="G460" s="43"/>
      <c r="H460" s="43"/>
      <c r="I460" s="230"/>
      <c r="J460" s="43"/>
      <c r="K460" s="43"/>
      <c r="L460" s="47"/>
      <c r="M460" s="231"/>
      <c r="N460" s="232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T460" s="20" t="s">
        <v>147</v>
      </c>
      <c r="AU460" s="20" t="s">
        <v>79</v>
      </c>
    </row>
    <row r="461" s="14" customFormat="1">
      <c r="A461" s="14"/>
      <c r="B461" s="244"/>
      <c r="C461" s="245"/>
      <c r="D461" s="235" t="s">
        <v>149</v>
      </c>
      <c r="E461" s="246" t="s">
        <v>19</v>
      </c>
      <c r="F461" s="247" t="s">
        <v>931</v>
      </c>
      <c r="G461" s="245"/>
      <c r="H461" s="248">
        <v>8</v>
      </c>
      <c r="I461" s="249"/>
      <c r="J461" s="245"/>
      <c r="K461" s="245"/>
      <c r="L461" s="250"/>
      <c r="M461" s="251"/>
      <c r="N461" s="252"/>
      <c r="O461" s="252"/>
      <c r="P461" s="252"/>
      <c r="Q461" s="252"/>
      <c r="R461" s="252"/>
      <c r="S461" s="252"/>
      <c r="T461" s="253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4" t="s">
        <v>149</v>
      </c>
      <c r="AU461" s="254" t="s">
        <v>79</v>
      </c>
      <c r="AV461" s="14" t="s">
        <v>79</v>
      </c>
      <c r="AW461" s="14" t="s">
        <v>32</v>
      </c>
      <c r="AX461" s="14" t="s">
        <v>70</v>
      </c>
      <c r="AY461" s="254" t="s">
        <v>138</v>
      </c>
    </row>
    <row r="462" s="15" customFormat="1">
      <c r="A462" s="15"/>
      <c r="B462" s="255"/>
      <c r="C462" s="256"/>
      <c r="D462" s="235" t="s">
        <v>149</v>
      </c>
      <c r="E462" s="257" t="s">
        <v>19</v>
      </c>
      <c r="F462" s="258" t="s">
        <v>152</v>
      </c>
      <c r="G462" s="256"/>
      <c r="H462" s="259">
        <v>8</v>
      </c>
      <c r="I462" s="260"/>
      <c r="J462" s="256"/>
      <c r="K462" s="256"/>
      <c r="L462" s="261"/>
      <c r="M462" s="262"/>
      <c r="N462" s="263"/>
      <c r="O462" s="263"/>
      <c r="P462" s="263"/>
      <c r="Q462" s="263"/>
      <c r="R462" s="263"/>
      <c r="S462" s="263"/>
      <c r="T462" s="264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65" t="s">
        <v>149</v>
      </c>
      <c r="AU462" s="265" t="s">
        <v>79</v>
      </c>
      <c r="AV462" s="15" t="s">
        <v>145</v>
      </c>
      <c r="AW462" s="15" t="s">
        <v>32</v>
      </c>
      <c r="AX462" s="15" t="s">
        <v>77</v>
      </c>
      <c r="AY462" s="265" t="s">
        <v>138</v>
      </c>
    </row>
    <row r="463" s="2" customFormat="1" ht="16.5" customHeight="1">
      <c r="A463" s="41"/>
      <c r="B463" s="42"/>
      <c r="C463" s="277" t="s">
        <v>932</v>
      </c>
      <c r="D463" s="277" t="s">
        <v>220</v>
      </c>
      <c r="E463" s="278" t="s">
        <v>368</v>
      </c>
      <c r="F463" s="279" t="s">
        <v>369</v>
      </c>
      <c r="G463" s="280" t="s">
        <v>251</v>
      </c>
      <c r="H463" s="281">
        <v>8</v>
      </c>
      <c r="I463" s="282"/>
      <c r="J463" s="283">
        <f>ROUND(I463*H463,2)</f>
        <v>0</v>
      </c>
      <c r="K463" s="279" t="s">
        <v>144</v>
      </c>
      <c r="L463" s="284"/>
      <c r="M463" s="285" t="s">
        <v>19</v>
      </c>
      <c r="N463" s="286" t="s">
        <v>41</v>
      </c>
      <c r="O463" s="87"/>
      <c r="P463" s="224">
        <f>O463*H463</f>
        <v>0</v>
      </c>
      <c r="Q463" s="224">
        <v>0.056300000000000003</v>
      </c>
      <c r="R463" s="224">
        <f>Q463*H463</f>
        <v>0.45040000000000002</v>
      </c>
      <c r="S463" s="224">
        <v>0</v>
      </c>
      <c r="T463" s="225">
        <f>S463*H463</f>
        <v>0</v>
      </c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R463" s="226" t="s">
        <v>197</v>
      </c>
      <c r="AT463" s="226" t="s">
        <v>220</v>
      </c>
      <c r="AU463" s="226" t="s">
        <v>79</v>
      </c>
      <c r="AY463" s="20" t="s">
        <v>138</v>
      </c>
      <c r="BE463" s="227">
        <f>IF(N463="základní",J463,0)</f>
        <v>0</v>
      </c>
      <c r="BF463" s="227">
        <f>IF(N463="snížená",J463,0)</f>
        <v>0</v>
      </c>
      <c r="BG463" s="227">
        <f>IF(N463="zákl. přenesená",J463,0)</f>
        <v>0</v>
      </c>
      <c r="BH463" s="227">
        <f>IF(N463="sníž. přenesená",J463,0)</f>
        <v>0</v>
      </c>
      <c r="BI463" s="227">
        <f>IF(N463="nulová",J463,0)</f>
        <v>0</v>
      </c>
      <c r="BJ463" s="20" t="s">
        <v>77</v>
      </c>
      <c r="BK463" s="227">
        <f>ROUND(I463*H463,2)</f>
        <v>0</v>
      </c>
      <c r="BL463" s="20" t="s">
        <v>145</v>
      </c>
      <c r="BM463" s="226" t="s">
        <v>933</v>
      </c>
    </row>
    <row r="464" s="12" customFormat="1" ht="22.8" customHeight="1">
      <c r="A464" s="12"/>
      <c r="B464" s="199"/>
      <c r="C464" s="200"/>
      <c r="D464" s="201" t="s">
        <v>69</v>
      </c>
      <c r="E464" s="213" t="s">
        <v>202</v>
      </c>
      <c r="F464" s="213" t="s">
        <v>371</v>
      </c>
      <c r="G464" s="200"/>
      <c r="H464" s="200"/>
      <c r="I464" s="203"/>
      <c r="J464" s="214">
        <f>BK464</f>
        <v>0</v>
      </c>
      <c r="K464" s="200"/>
      <c r="L464" s="205"/>
      <c r="M464" s="206"/>
      <c r="N464" s="207"/>
      <c r="O464" s="207"/>
      <c r="P464" s="208">
        <f>SUM(P465:P472)</f>
        <v>0</v>
      </c>
      <c r="Q464" s="207"/>
      <c r="R464" s="208">
        <f>SUM(R465:R472)</f>
        <v>0</v>
      </c>
      <c r="S464" s="207"/>
      <c r="T464" s="209">
        <f>SUM(T465:T472)</f>
        <v>0</v>
      </c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R464" s="210" t="s">
        <v>77</v>
      </c>
      <c r="AT464" s="211" t="s">
        <v>69</v>
      </c>
      <c r="AU464" s="211" t="s">
        <v>77</v>
      </c>
      <c r="AY464" s="210" t="s">
        <v>138</v>
      </c>
      <c r="BK464" s="212">
        <f>SUM(BK465:BK472)</f>
        <v>0</v>
      </c>
    </row>
    <row r="465" s="2" customFormat="1" ht="16.5" customHeight="1">
      <c r="A465" s="41"/>
      <c r="B465" s="42"/>
      <c r="C465" s="215" t="s">
        <v>934</v>
      </c>
      <c r="D465" s="215" t="s">
        <v>140</v>
      </c>
      <c r="E465" s="216" t="s">
        <v>373</v>
      </c>
      <c r="F465" s="217" t="s">
        <v>374</v>
      </c>
      <c r="G465" s="218" t="s">
        <v>251</v>
      </c>
      <c r="H465" s="219">
        <v>4</v>
      </c>
      <c r="I465" s="220"/>
      <c r="J465" s="221">
        <f>ROUND(I465*H465,2)</f>
        <v>0</v>
      </c>
      <c r="K465" s="217" t="s">
        <v>19</v>
      </c>
      <c r="L465" s="47"/>
      <c r="M465" s="222" t="s">
        <v>19</v>
      </c>
      <c r="N465" s="223" t="s">
        <v>41</v>
      </c>
      <c r="O465" s="87"/>
      <c r="P465" s="224">
        <f>O465*H465</f>
        <v>0</v>
      </c>
      <c r="Q465" s="224">
        <v>0</v>
      </c>
      <c r="R465" s="224">
        <f>Q465*H465</f>
        <v>0</v>
      </c>
      <c r="S465" s="224">
        <v>0</v>
      </c>
      <c r="T465" s="225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26" t="s">
        <v>145</v>
      </c>
      <c r="AT465" s="226" t="s">
        <v>140</v>
      </c>
      <c r="AU465" s="226" t="s">
        <v>79</v>
      </c>
      <c r="AY465" s="20" t="s">
        <v>138</v>
      </c>
      <c r="BE465" s="227">
        <f>IF(N465="základní",J465,0)</f>
        <v>0</v>
      </c>
      <c r="BF465" s="227">
        <f>IF(N465="snížená",J465,0)</f>
        <v>0</v>
      </c>
      <c r="BG465" s="227">
        <f>IF(N465="zákl. přenesená",J465,0)</f>
        <v>0</v>
      </c>
      <c r="BH465" s="227">
        <f>IF(N465="sníž. přenesená",J465,0)</f>
        <v>0</v>
      </c>
      <c r="BI465" s="227">
        <f>IF(N465="nulová",J465,0)</f>
        <v>0</v>
      </c>
      <c r="BJ465" s="20" t="s">
        <v>77</v>
      </c>
      <c r="BK465" s="227">
        <f>ROUND(I465*H465,2)</f>
        <v>0</v>
      </c>
      <c r="BL465" s="20" t="s">
        <v>145</v>
      </c>
      <c r="BM465" s="226" t="s">
        <v>935</v>
      </c>
    </row>
    <row r="466" s="2" customFormat="1">
      <c r="A466" s="41"/>
      <c r="B466" s="42"/>
      <c r="C466" s="43"/>
      <c r="D466" s="235" t="s">
        <v>376</v>
      </c>
      <c r="E466" s="43"/>
      <c r="F466" s="287" t="s">
        <v>377</v>
      </c>
      <c r="G466" s="43"/>
      <c r="H466" s="43"/>
      <c r="I466" s="230"/>
      <c r="J466" s="43"/>
      <c r="K466" s="43"/>
      <c r="L466" s="47"/>
      <c r="M466" s="231"/>
      <c r="N466" s="232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376</v>
      </c>
      <c r="AU466" s="20" t="s">
        <v>79</v>
      </c>
    </row>
    <row r="467" s="14" customFormat="1">
      <c r="A467" s="14"/>
      <c r="B467" s="244"/>
      <c r="C467" s="245"/>
      <c r="D467" s="235" t="s">
        <v>149</v>
      </c>
      <c r="E467" s="246" t="s">
        <v>19</v>
      </c>
      <c r="F467" s="247" t="s">
        <v>936</v>
      </c>
      <c r="G467" s="245"/>
      <c r="H467" s="248">
        <v>4</v>
      </c>
      <c r="I467" s="249"/>
      <c r="J467" s="245"/>
      <c r="K467" s="245"/>
      <c r="L467" s="250"/>
      <c r="M467" s="251"/>
      <c r="N467" s="252"/>
      <c r="O467" s="252"/>
      <c r="P467" s="252"/>
      <c r="Q467" s="252"/>
      <c r="R467" s="252"/>
      <c r="S467" s="252"/>
      <c r="T467" s="253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4" t="s">
        <v>149</v>
      </c>
      <c r="AU467" s="254" t="s">
        <v>79</v>
      </c>
      <c r="AV467" s="14" t="s">
        <v>79</v>
      </c>
      <c r="AW467" s="14" t="s">
        <v>32</v>
      </c>
      <c r="AX467" s="14" t="s">
        <v>70</v>
      </c>
      <c r="AY467" s="254" t="s">
        <v>138</v>
      </c>
    </row>
    <row r="468" s="15" customFormat="1">
      <c r="A468" s="15"/>
      <c r="B468" s="255"/>
      <c r="C468" s="256"/>
      <c r="D468" s="235" t="s">
        <v>149</v>
      </c>
      <c r="E468" s="257" t="s">
        <v>19</v>
      </c>
      <c r="F468" s="258" t="s">
        <v>152</v>
      </c>
      <c r="G468" s="256"/>
      <c r="H468" s="259">
        <v>4</v>
      </c>
      <c r="I468" s="260"/>
      <c r="J468" s="256"/>
      <c r="K468" s="256"/>
      <c r="L468" s="261"/>
      <c r="M468" s="262"/>
      <c r="N468" s="263"/>
      <c r="O468" s="263"/>
      <c r="P468" s="263"/>
      <c r="Q468" s="263"/>
      <c r="R468" s="263"/>
      <c r="S468" s="263"/>
      <c r="T468" s="264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65" t="s">
        <v>149</v>
      </c>
      <c r="AU468" s="265" t="s">
        <v>79</v>
      </c>
      <c r="AV468" s="15" t="s">
        <v>145</v>
      </c>
      <c r="AW468" s="15" t="s">
        <v>32</v>
      </c>
      <c r="AX468" s="15" t="s">
        <v>77</v>
      </c>
      <c r="AY468" s="265" t="s">
        <v>138</v>
      </c>
    </row>
    <row r="469" s="2" customFormat="1" ht="16.5" customHeight="1">
      <c r="A469" s="41"/>
      <c r="B469" s="42"/>
      <c r="C469" s="215" t="s">
        <v>937</v>
      </c>
      <c r="D469" s="215" t="s">
        <v>140</v>
      </c>
      <c r="E469" s="216" t="s">
        <v>735</v>
      </c>
      <c r="F469" s="217" t="s">
        <v>604</v>
      </c>
      <c r="G469" s="218" t="s">
        <v>251</v>
      </c>
      <c r="H469" s="219">
        <v>1</v>
      </c>
      <c r="I469" s="220"/>
      <c r="J469" s="221">
        <f>ROUND(I469*H469,2)</f>
        <v>0</v>
      </c>
      <c r="K469" s="217" t="s">
        <v>19</v>
      </c>
      <c r="L469" s="47"/>
      <c r="M469" s="222" t="s">
        <v>19</v>
      </c>
      <c r="N469" s="223" t="s">
        <v>41</v>
      </c>
      <c r="O469" s="87"/>
      <c r="P469" s="224">
        <f>O469*H469</f>
        <v>0</v>
      </c>
      <c r="Q469" s="224">
        <v>0</v>
      </c>
      <c r="R469" s="224">
        <f>Q469*H469</f>
        <v>0</v>
      </c>
      <c r="S469" s="224">
        <v>0</v>
      </c>
      <c r="T469" s="225">
        <f>S469*H469</f>
        <v>0</v>
      </c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R469" s="226" t="s">
        <v>145</v>
      </c>
      <c r="AT469" s="226" t="s">
        <v>140</v>
      </c>
      <c r="AU469" s="226" t="s">
        <v>79</v>
      </c>
      <c r="AY469" s="20" t="s">
        <v>138</v>
      </c>
      <c r="BE469" s="227">
        <f>IF(N469="základní",J469,0)</f>
        <v>0</v>
      </c>
      <c r="BF469" s="227">
        <f>IF(N469="snížená",J469,0)</f>
        <v>0</v>
      </c>
      <c r="BG469" s="227">
        <f>IF(N469="zákl. přenesená",J469,0)</f>
        <v>0</v>
      </c>
      <c r="BH469" s="227">
        <f>IF(N469="sníž. přenesená",J469,0)</f>
        <v>0</v>
      </c>
      <c r="BI469" s="227">
        <f>IF(N469="nulová",J469,0)</f>
        <v>0</v>
      </c>
      <c r="BJ469" s="20" t="s">
        <v>77</v>
      </c>
      <c r="BK469" s="227">
        <f>ROUND(I469*H469,2)</f>
        <v>0</v>
      </c>
      <c r="BL469" s="20" t="s">
        <v>145</v>
      </c>
      <c r="BM469" s="226" t="s">
        <v>938</v>
      </c>
    </row>
    <row r="470" s="2" customFormat="1">
      <c r="A470" s="41"/>
      <c r="B470" s="42"/>
      <c r="C470" s="43"/>
      <c r="D470" s="235" t="s">
        <v>376</v>
      </c>
      <c r="E470" s="43"/>
      <c r="F470" s="287" t="s">
        <v>737</v>
      </c>
      <c r="G470" s="43"/>
      <c r="H470" s="43"/>
      <c r="I470" s="230"/>
      <c r="J470" s="43"/>
      <c r="K470" s="43"/>
      <c r="L470" s="47"/>
      <c r="M470" s="231"/>
      <c r="N470" s="232"/>
      <c r="O470" s="87"/>
      <c r="P470" s="87"/>
      <c r="Q470" s="87"/>
      <c r="R470" s="87"/>
      <c r="S470" s="87"/>
      <c r="T470" s="88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T470" s="20" t="s">
        <v>376</v>
      </c>
      <c r="AU470" s="20" t="s">
        <v>79</v>
      </c>
    </row>
    <row r="471" s="14" customFormat="1">
      <c r="A471" s="14"/>
      <c r="B471" s="244"/>
      <c r="C471" s="245"/>
      <c r="D471" s="235" t="s">
        <v>149</v>
      </c>
      <c r="E471" s="246" t="s">
        <v>19</v>
      </c>
      <c r="F471" s="247" t="s">
        <v>939</v>
      </c>
      <c r="G471" s="245"/>
      <c r="H471" s="248">
        <v>1</v>
      </c>
      <c r="I471" s="249"/>
      <c r="J471" s="245"/>
      <c r="K471" s="245"/>
      <c r="L471" s="250"/>
      <c r="M471" s="251"/>
      <c r="N471" s="252"/>
      <c r="O471" s="252"/>
      <c r="P471" s="252"/>
      <c r="Q471" s="252"/>
      <c r="R471" s="252"/>
      <c r="S471" s="252"/>
      <c r="T471" s="253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4" t="s">
        <v>149</v>
      </c>
      <c r="AU471" s="254" t="s">
        <v>79</v>
      </c>
      <c r="AV471" s="14" t="s">
        <v>79</v>
      </c>
      <c r="AW471" s="14" t="s">
        <v>32</v>
      </c>
      <c r="AX471" s="14" t="s">
        <v>70</v>
      </c>
      <c r="AY471" s="254" t="s">
        <v>138</v>
      </c>
    </row>
    <row r="472" s="15" customFormat="1">
      <c r="A472" s="15"/>
      <c r="B472" s="255"/>
      <c r="C472" s="256"/>
      <c r="D472" s="235" t="s">
        <v>149</v>
      </c>
      <c r="E472" s="257" t="s">
        <v>19</v>
      </c>
      <c r="F472" s="258" t="s">
        <v>152</v>
      </c>
      <c r="G472" s="256"/>
      <c r="H472" s="259">
        <v>1</v>
      </c>
      <c r="I472" s="260"/>
      <c r="J472" s="256"/>
      <c r="K472" s="256"/>
      <c r="L472" s="261"/>
      <c r="M472" s="262"/>
      <c r="N472" s="263"/>
      <c r="O472" s="263"/>
      <c r="P472" s="263"/>
      <c r="Q472" s="263"/>
      <c r="R472" s="263"/>
      <c r="S472" s="263"/>
      <c r="T472" s="264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65" t="s">
        <v>149</v>
      </c>
      <c r="AU472" s="265" t="s">
        <v>79</v>
      </c>
      <c r="AV472" s="15" t="s">
        <v>145</v>
      </c>
      <c r="AW472" s="15" t="s">
        <v>32</v>
      </c>
      <c r="AX472" s="15" t="s">
        <v>77</v>
      </c>
      <c r="AY472" s="265" t="s">
        <v>138</v>
      </c>
    </row>
    <row r="473" s="12" customFormat="1" ht="22.8" customHeight="1">
      <c r="A473" s="12"/>
      <c r="B473" s="199"/>
      <c r="C473" s="200"/>
      <c r="D473" s="201" t="s">
        <v>69</v>
      </c>
      <c r="E473" s="213" t="s">
        <v>379</v>
      </c>
      <c r="F473" s="213" t="s">
        <v>380</v>
      </c>
      <c r="G473" s="200"/>
      <c r="H473" s="200"/>
      <c r="I473" s="203"/>
      <c r="J473" s="214">
        <f>BK473</f>
        <v>0</v>
      </c>
      <c r="K473" s="200"/>
      <c r="L473" s="205"/>
      <c r="M473" s="206"/>
      <c r="N473" s="207"/>
      <c r="O473" s="207"/>
      <c r="P473" s="208">
        <f>SUM(P474:P494)</f>
        <v>0</v>
      </c>
      <c r="Q473" s="207"/>
      <c r="R473" s="208">
        <f>SUM(R474:R494)</f>
        <v>0</v>
      </c>
      <c r="S473" s="207"/>
      <c r="T473" s="209">
        <f>SUM(T474:T494)</f>
        <v>0</v>
      </c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R473" s="210" t="s">
        <v>77</v>
      </c>
      <c r="AT473" s="211" t="s">
        <v>69</v>
      </c>
      <c r="AU473" s="211" t="s">
        <v>77</v>
      </c>
      <c r="AY473" s="210" t="s">
        <v>138</v>
      </c>
      <c r="BK473" s="212">
        <f>SUM(BK474:BK494)</f>
        <v>0</v>
      </c>
    </row>
    <row r="474" s="2" customFormat="1" ht="24.15" customHeight="1">
      <c r="A474" s="41"/>
      <c r="B474" s="42"/>
      <c r="C474" s="215" t="s">
        <v>940</v>
      </c>
      <c r="D474" s="215" t="s">
        <v>140</v>
      </c>
      <c r="E474" s="216" t="s">
        <v>382</v>
      </c>
      <c r="F474" s="217" t="s">
        <v>383</v>
      </c>
      <c r="G474" s="218" t="s">
        <v>205</v>
      </c>
      <c r="H474" s="219">
        <v>135.374</v>
      </c>
      <c r="I474" s="220"/>
      <c r="J474" s="221">
        <f>ROUND(I474*H474,2)</f>
        <v>0</v>
      </c>
      <c r="K474" s="217" t="s">
        <v>144</v>
      </c>
      <c r="L474" s="47"/>
      <c r="M474" s="222" t="s">
        <v>19</v>
      </c>
      <c r="N474" s="223" t="s">
        <v>41</v>
      </c>
      <c r="O474" s="87"/>
      <c r="P474" s="224">
        <f>O474*H474</f>
        <v>0</v>
      </c>
      <c r="Q474" s="224">
        <v>0</v>
      </c>
      <c r="R474" s="224">
        <f>Q474*H474</f>
        <v>0</v>
      </c>
      <c r="S474" s="224">
        <v>0</v>
      </c>
      <c r="T474" s="225">
        <f>S474*H474</f>
        <v>0</v>
      </c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R474" s="226" t="s">
        <v>145</v>
      </c>
      <c r="AT474" s="226" t="s">
        <v>140</v>
      </c>
      <c r="AU474" s="226" t="s">
        <v>79</v>
      </c>
      <c r="AY474" s="20" t="s">
        <v>138</v>
      </c>
      <c r="BE474" s="227">
        <f>IF(N474="základní",J474,0)</f>
        <v>0</v>
      </c>
      <c r="BF474" s="227">
        <f>IF(N474="snížená",J474,0)</f>
        <v>0</v>
      </c>
      <c r="BG474" s="227">
        <f>IF(N474="zákl. přenesená",J474,0)</f>
        <v>0</v>
      </c>
      <c r="BH474" s="227">
        <f>IF(N474="sníž. přenesená",J474,0)</f>
        <v>0</v>
      </c>
      <c r="BI474" s="227">
        <f>IF(N474="nulová",J474,0)</f>
        <v>0</v>
      </c>
      <c r="BJ474" s="20" t="s">
        <v>77</v>
      </c>
      <c r="BK474" s="227">
        <f>ROUND(I474*H474,2)</f>
        <v>0</v>
      </c>
      <c r="BL474" s="20" t="s">
        <v>145</v>
      </c>
      <c r="BM474" s="226" t="s">
        <v>941</v>
      </c>
    </row>
    <row r="475" s="2" customFormat="1">
      <c r="A475" s="41"/>
      <c r="B475" s="42"/>
      <c r="C475" s="43"/>
      <c r="D475" s="228" t="s">
        <v>147</v>
      </c>
      <c r="E475" s="43"/>
      <c r="F475" s="229" t="s">
        <v>385</v>
      </c>
      <c r="G475" s="43"/>
      <c r="H475" s="43"/>
      <c r="I475" s="230"/>
      <c r="J475" s="43"/>
      <c r="K475" s="43"/>
      <c r="L475" s="47"/>
      <c r="M475" s="231"/>
      <c r="N475" s="232"/>
      <c r="O475" s="87"/>
      <c r="P475" s="87"/>
      <c r="Q475" s="87"/>
      <c r="R475" s="87"/>
      <c r="S475" s="87"/>
      <c r="T475" s="88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T475" s="20" t="s">
        <v>147</v>
      </c>
      <c r="AU475" s="20" t="s">
        <v>79</v>
      </c>
    </row>
    <row r="476" s="13" customFormat="1">
      <c r="A476" s="13"/>
      <c r="B476" s="233"/>
      <c r="C476" s="234"/>
      <c r="D476" s="235" t="s">
        <v>149</v>
      </c>
      <c r="E476" s="236" t="s">
        <v>19</v>
      </c>
      <c r="F476" s="237" t="s">
        <v>386</v>
      </c>
      <c r="G476" s="234"/>
      <c r="H476" s="236" t="s">
        <v>19</v>
      </c>
      <c r="I476" s="238"/>
      <c r="J476" s="234"/>
      <c r="K476" s="234"/>
      <c r="L476" s="239"/>
      <c r="M476" s="240"/>
      <c r="N476" s="241"/>
      <c r="O476" s="241"/>
      <c r="P476" s="241"/>
      <c r="Q476" s="241"/>
      <c r="R476" s="241"/>
      <c r="S476" s="241"/>
      <c r="T476" s="24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3" t="s">
        <v>149</v>
      </c>
      <c r="AU476" s="243" t="s">
        <v>79</v>
      </c>
      <c r="AV476" s="13" t="s">
        <v>77</v>
      </c>
      <c r="AW476" s="13" t="s">
        <v>32</v>
      </c>
      <c r="AX476" s="13" t="s">
        <v>70</v>
      </c>
      <c r="AY476" s="243" t="s">
        <v>138</v>
      </c>
    </row>
    <row r="477" s="14" customFormat="1">
      <c r="A477" s="14"/>
      <c r="B477" s="244"/>
      <c r="C477" s="245"/>
      <c r="D477" s="235" t="s">
        <v>149</v>
      </c>
      <c r="E477" s="246" t="s">
        <v>19</v>
      </c>
      <c r="F477" s="247" t="s">
        <v>942</v>
      </c>
      <c r="G477" s="245"/>
      <c r="H477" s="248">
        <v>31.213999999999999</v>
      </c>
      <c r="I477" s="249"/>
      <c r="J477" s="245"/>
      <c r="K477" s="245"/>
      <c r="L477" s="250"/>
      <c r="M477" s="251"/>
      <c r="N477" s="252"/>
      <c r="O477" s="252"/>
      <c r="P477" s="252"/>
      <c r="Q477" s="252"/>
      <c r="R477" s="252"/>
      <c r="S477" s="252"/>
      <c r="T477" s="253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4" t="s">
        <v>149</v>
      </c>
      <c r="AU477" s="254" t="s">
        <v>79</v>
      </c>
      <c r="AV477" s="14" t="s">
        <v>79</v>
      </c>
      <c r="AW477" s="14" t="s">
        <v>32</v>
      </c>
      <c r="AX477" s="14" t="s">
        <v>70</v>
      </c>
      <c r="AY477" s="254" t="s">
        <v>138</v>
      </c>
    </row>
    <row r="478" s="14" customFormat="1">
      <c r="A478" s="14"/>
      <c r="B478" s="244"/>
      <c r="C478" s="245"/>
      <c r="D478" s="235" t="s">
        <v>149</v>
      </c>
      <c r="E478" s="246" t="s">
        <v>19</v>
      </c>
      <c r="F478" s="247" t="s">
        <v>943</v>
      </c>
      <c r="G478" s="245"/>
      <c r="H478" s="248">
        <v>104.16</v>
      </c>
      <c r="I478" s="249"/>
      <c r="J478" s="245"/>
      <c r="K478" s="245"/>
      <c r="L478" s="250"/>
      <c r="M478" s="251"/>
      <c r="N478" s="252"/>
      <c r="O478" s="252"/>
      <c r="P478" s="252"/>
      <c r="Q478" s="252"/>
      <c r="R478" s="252"/>
      <c r="S478" s="252"/>
      <c r="T478" s="253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4" t="s">
        <v>149</v>
      </c>
      <c r="AU478" s="254" t="s">
        <v>79</v>
      </c>
      <c r="AV478" s="14" t="s">
        <v>79</v>
      </c>
      <c r="AW478" s="14" t="s">
        <v>32</v>
      </c>
      <c r="AX478" s="14" t="s">
        <v>70</v>
      </c>
      <c r="AY478" s="254" t="s">
        <v>138</v>
      </c>
    </row>
    <row r="479" s="15" customFormat="1">
      <c r="A479" s="15"/>
      <c r="B479" s="255"/>
      <c r="C479" s="256"/>
      <c r="D479" s="235" t="s">
        <v>149</v>
      </c>
      <c r="E479" s="257" t="s">
        <v>19</v>
      </c>
      <c r="F479" s="258" t="s">
        <v>152</v>
      </c>
      <c r="G479" s="256"/>
      <c r="H479" s="259">
        <v>135.374</v>
      </c>
      <c r="I479" s="260"/>
      <c r="J479" s="256"/>
      <c r="K479" s="256"/>
      <c r="L479" s="261"/>
      <c r="M479" s="262"/>
      <c r="N479" s="263"/>
      <c r="O479" s="263"/>
      <c r="P479" s="263"/>
      <c r="Q479" s="263"/>
      <c r="R479" s="263"/>
      <c r="S479" s="263"/>
      <c r="T479" s="264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65" t="s">
        <v>149</v>
      </c>
      <c r="AU479" s="265" t="s">
        <v>79</v>
      </c>
      <c r="AV479" s="15" t="s">
        <v>145</v>
      </c>
      <c r="AW479" s="15" t="s">
        <v>32</v>
      </c>
      <c r="AX479" s="15" t="s">
        <v>77</v>
      </c>
      <c r="AY479" s="265" t="s">
        <v>138</v>
      </c>
    </row>
    <row r="480" s="2" customFormat="1" ht="24.15" customHeight="1">
      <c r="A480" s="41"/>
      <c r="B480" s="42"/>
      <c r="C480" s="215" t="s">
        <v>944</v>
      </c>
      <c r="D480" s="215" t="s">
        <v>140</v>
      </c>
      <c r="E480" s="216" t="s">
        <v>390</v>
      </c>
      <c r="F480" s="217" t="s">
        <v>391</v>
      </c>
      <c r="G480" s="218" t="s">
        <v>205</v>
      </c>
      <c r="H480" s="219">
        <v>812.24400000000003</v>
      </c>
      <c r="I480" s="220"/>
      <c r="J480" s="221">
        <f>ROUND(I480*H480,2)</f>
        <v>0</v>
      </c>
      <c r="K480" s="217" t="s">
        <v>144</v>
      </c>
      <c r="L480" s="47"/>
      <c r="M480" s="222" t="s">
        <v>19</v>
      </c>
      <c r="N480" s="223" t="s">
        <v>41</v>
      </c>
      <c r="O480" s="87"/>
      <c r="P480" s="224">
        <f>O480*H480</f>
        <v>0</v>
      </c>
      <c r="Q480" s="224">
        <v>0</v>
      </c>
      <c r="R480" s="224">
        <f>Q480*H480</f>
        <v>0</v>
      </c>
      <c r="S480" s="224">
        <v>0</v>
      </c>
      <c r="T480" s="225">
        <f>S480*H480</f>
        <v>0</v>
      </c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R480" s="226" t="s">
        <v>145</v>
      </c>
      <c r="AT480" s="226" t="s">
        <v>140</v>
      </c>
      <c r="AU480" s="226" t="s">
        <v>79</v>
      </c>
      <c r="AY480" s="20" t="s">
        <v>138</v>
      </c>
      <c r="BE480" s="227">
        <f>IF(N480="základní",J480,0)</f>
        <v>0</v>
      </c>
      <c r="BF480" s="227">
        <f>IF(N480="snížená",J480,0)</f>
        <v>0</v>
      </c>
      <c r="BG480" s="227">
        <f>IF(N480="zákl. přenesená",J480,0)</f>
        <v>0</v>
      </c>
      <c r="BH480" s="227">
        <f>IF(N480="sníž. přenesená",J480,0)</f>
        <v>0</v>
      </c>
      <c r="BI480" s="227">
        <f>IF(N480="nulová",J480,0)</f>
        <v>0</v>
      </c>
      <c r="BJ480" s="20" t="s">
        <v>77</v>
      </c>
      <c r="BK480" s="227">
        <f>ROUND(I480*H480,2)</f>
        <v>0</v>
      </c>
      <c r="BL480" s="20" t="s">
        <v>145</v>
      </c>
      <c r="BM480" s="226" t="s">
        <v>945</v>
      </c>
    </row>
    <row r="481" s="2" customFormat="1">
      <c r="A481" s="41"/>
      <c r="B481" s="42"/>
      <c r="C481" s="43"/>
      <c r="D481" s="228" t="s">
        <v>147</v>
      </c>
      <c r="E481" s="43"/>
      <c r="F481" s="229" t="s">
        <v>393</v>
      </c>
      <c r="G481" s="43"/>
      <c r="H481" s="43"/>
      <c r="I481" s="230"/>
      <c r="J481" s="43"/>
      <c r="K481" s="43"/>
      <c r="L481" s="47"/>
      <c r="M481" s="231"/>
      <c r="N481" s="232"/>
      <c r="O481" s="87"/>
      <c r="P481" s="87"/>
      <c r="Q481" s="87"/>
      <c r="R481" s="87"/>
      <c r="S481" s="87"/>
      <c r="T481" s="88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T481" s="20" t="s">
        <v>147</v>
      </c>
      <c r="AU481" s="20" t="s">
        <v>79</v>
      </c>
    </row>
    <row r="482" s="13" customFormat="1">
      <c r="A482" s="13"/>
      <c r="B482" s="233"/>
      <c r="C482" s="234"/>
      <c r="D482" s="235" t="s">
        <v>149</v>
      </c>
      <c r="E482" s="236" t="s">
        <v>19</v>
      </c>
      <c r="F482" s="237" t="s">
        <v>386</v>
      </c>
      <c r="G482" s="234"/>
      <c r="H482" s="236" t="s">
        <v>19</v>
      </c>
      <c r="I482" s="238"/>
      <c r="J482" s="234"/>
      <c r="K482" s="234"/>
      <c r="L482" s="239"/>
      <c r="M482" s="240"/>
      <c r="N482" s="241"/>
      <c r="O482" s="241"/>
      <c r="P482" s="241"/>
      <c r="Q482" s="241"/>
      <c r="R482" s="241"/>
      <c r="S482" s="241"/>
      <c r="T482" s="24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3" t="s">
        <v>149</v>
      </c>
      <c r="AU482" s="243" t="s">
        <v>79</v>
      </c>
      <c r="AV482" s="13" t="s">
        <v>77</v>
      </c>
      <c r="AW482" s="13" t="s">
        <v>32</v>
      </c>
      <c r="AX482" s="13" t="s">
        <v>70</v>
      </c>
      <c r="AY482" s="243" t="s">
        <v>138</v>
      </c>
    </row>
    <row r="483" s="14" customFormat="1">
      <c r="A483" s="14"/>
      <c r="B483" s="244"/>
      <c r="C483" s="245"/>
      <c r="D483" s="235" t="s">
        <v>149</v>
      </c>
      <c r="E483" s="246" t="s">
        <v>19</v>
      </c>
      <c r="F483" s="247" t="s">
        <v>942</v>
      </c>
      <c r="G483" s="245"/>
      <c r="H483" s="248">
        <v>31.213999999999999</v>
      </c>
      <c r="I483" s="249"/>
      <c r="J483" s="245"/>
      <c r="K483" s="245"/>
      <c r="L483" s="250"/>
      <c r="M483" s="251"/>
      <c r="N483" s="252"/>
      <c r="O483" s="252"/>
      <c r="P483" s="252"/>
      <c r="Q483" s="252"/>
      <c r="R483" s="252"/>
      <c r="S483" s="252"/>
      <c r="T483" s="253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4" t="s">
        <v>149</v>
      </c>
      <c r="AU483" s="254" t="s">
        <v>79</v>
      </c>
      <c r="AV483" s="14" t="s">
        <v>79</v>
      </c>
      <c r="AW483" s="14" t="s">
        <v>32</v>
      </c>
      <c r="AX483" s="14" t="s">
        <v>70</v>
      </c>
      <c r="AY483" s="254" t="s">
        <v>138</v>
      </c>
    </row>
    <row r="484" s="14" customFormat="1">
      <c r="A484" s="14"/>
      <c r="B484" s="244"/>
      <c r="C484" s="245"/>
      <c r="D484" s="235" t="s">
        <v>149</v>
      </c>
      <c r="E484" s="246" t="s">
        <v>19</v>
      </c>
      <c r="F484" s="247" t="s">
        <v>943</v>
      </c>
      <c r="G484" s="245"/>
      <c r="H484" s="248">
        <v>104.16</v>
      </c>
      <c r="I484" s="249"/>
      <c r="J484" s="245"/>
      <c r="K484" s="245"/>
      <c r="L484" s="250"/>
      <c r="M484" s="251"/>
      <c r="N484" s="252"/>
      <c r="O484" s="252"/>
      <c r="P484" s="252"/>
      <c r="Q484" s="252"/>
      <c r="R484" s="252"/>
      <c r="S484" s="252"/>
      <c r="T484" s="25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4" t="s">
        <v>149</v>
      </c>
      <c r="AU484" s="254" t="s">
        <v>79</v>
      </c>
      <c r="AV484" s="14" t="s">
        <v>79</v>
      </c>
      <c r="AW484" s="14" t="s">
        <v>32</v>
      </c>
      <c r="AX484" s="14" t="s">
        <v>70</v>
      </c>
      <c r="AY484" s="254" t="s">
        <v>138</v>
      </c>
    </row>
    <row r="485" s="15" customFormat="1">
      <c r="A485" s="15"/>
      <c r="B485" s="255"/>
      <c r="C485" s="256"/>
      <c r="D485" s="235" t="s">
        <v>149</v>
      </c>
      <c r="E485" s="257" t="s">
        <v>19</v>
      </c>
      <c r="F485" s="258" t="s">
        <v>152</v>
      </c>
      <c r="G485" s="256"/>
      <c r="H485" s="259">
        <v>135.374</v>
      </c>
      <c r="I485" s="260"/>
      <c r="J485" s="256"/>
      <c r="K485" s="256"/>
      <c r="L485" s="261"/>
      <c r="M485" s="262"/>
      <c r="N485" s="263"/>
      <c r="O485" s="263"/>
      <c r="P485" s="263"/>
      <c r="Q485" s="263"/>
      <c r="R485" s="263"/>
      <c r="S485" s="263"/>
      <c r="T485" s="264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65" t="s">
        <v>149</v>
      </c>
      <c r="AU485" s="265" t="s">
        <v>79</v>
      </c>
      <c r="AV485" s="15" t="s">
        <v>145</v>
      </c>
      <c r="AW485" s="15" t="s">
        <v>32</v>
      </c>
      <c r="AX485" s="15" t="s">
        <v>77</v>
      </c>
      <c r="AY485" s="265" t="s">
        <v>138</v>
      </c>
    </row>
    <row r="486" s="14" customFormat="1">
      <c r="A486" s="14"/>
      <c r="B486" s="244"/>
      <c r="C486" s="245"/>
      <c r="D486" s="235" t="s">
        <v>149</v>
      </c>
      <c r="E486" s="245"/>
      <c r="F486" s="247" t="s">
        <v>946</v>
      </c>
      <c r="G486" s="245"/>
      <c r="H486" s="248">
        <v>812.24400000000003</v>
      </c>
      <c r="I486" s="249"/>
      <c r="J486" s="245"/>
      <c r="K486" s="245"/>
      <c r="L486" s="250"/>
      <c r="M486" s="251"/>
      <c r="N486" s="252"/>
      <c r="O486" s="252"/>
      <c r="P486" s="252"/>
      <c r="Q486" s="252"/>
      <c r="R486" s="252"/>
      <c r="S486" s="252"/>
      <c r="T486" s="25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4" t="s">
        <v>149</v>
      </c>
      <c r="AU486" s="254" t="s">
        <v>79</v>
      </c>
      <c r="AV486" s="14" t="s">
        <v>79</v>
      </c>
      <c r="AW486" s="14" t="s">
        <v>4</v>
      </c>
      <c r="AX486" s="14" t="s">
        <v>77</v>
      </c>
      <c r="AY486" s="254" t="s">
        <v>138</v>
      </c>
    </row>
    <row r="487" s="2" customFormat="1" ht="24.15" customHeight="1">
      <c r="A487" s="41"/>
      <c r="B487" s="42"/>
      <c r="C487" s="215" t="s">
        <v>947</v>
      </c>
      <c r="D487" s="215" t="s">
        <v>140</v>
      </c>
      <c r="E487" s="216" t="s">
        <v>396</v>
      </c>
      <c r="F487" s="217" t="s">
        <v>397</v>
      </c>
      <c r="G487" s="218" t="s">
        <v>205</v>
      </c>
      <c r="H487" s="219">
        <v>104.16</v>
      </c>
      <c r="I487" s="220"/>
      <c r="J487" s="221">
        <f>ROUND(I487*H487,2)</f>
        <v>0</v>
      </c>
      <c r="K487" s="217" t="s">
        <v>144</v>
      </c>
      <c r="L487" s="47"/>
      <c r="M487" s="222" t="s">
        <v>19</v>
      </c>
      <c r="N487" s="223" t="s">
        <v>41</v>
      </c>
      <c r="O487" s="87"/>
      <c r="P487" s="224">
        <f>O487*H487</f>
        <v>0</v>
      </c>
      <c r="Q487" s="224">
        <v>0</v>
      </c>
      <c r="R487" s="224">
        <f>Q487*H487</f>
        <v>0</v>
      </c>
      <c r="S487" s="224">
        <v>0</v>
      </c>
      <c r="T487" s="225">
        <f>S487*H487</f>
        <v>0</v>
      </c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R487" s="226" t="s">
        <v>145</v>
      </c>
      <c r="AT487" s="226" t="s">
        <v>140</v>
      </c>
      <c r="AU487" s="226" t="s">
        <v>79</v>
      </c>
      <c r="AY487" s="20" t="s">
        <v>138</v>
      </c>
      <c r="BE487" s="227">
        <f>IF(N487="základní",J487,0)</f>
        <v>0</v>
      </c>
      <c r="BF487" s="227">
        <f>IF(N487="snížená",J487,0)</f>
        <v>0</v>
      </c>
      <c r="BG487" s="227">
        <f>IF(N487="zákl. přenesená",J487,0)</f>
        <v>0</v>
      </c>
      <c r="BH487" s="227">
        <f>IF(N487="sníž. přenesená",J487,0)</f>
        <v>0</v>
      </c>
      <c r="BI487" s="227">
        <f>IF(N487="nulová",J487,0)</f>
        <v>0</v>
      </c>
      <c r="BJ487" s="20" t="s">
        <v>77</v>
      </c>
      <c r="BK487" s="227">
        <f>ROUND(I487*H487,2)</f>
        <v>0</v>
      </c>
      <c r="BL487" s="20" t="s">
        <v>145</v>
      </c>
      <c r="BM487" s="226" t="s">
        <v>948</v>
      </c>
    </row>
    <row r="488" s="2" customFormat="1">
      <c r="A488" s="41"/>
      <c r="B488" s="42"/>
      <c r="C488" s="43"/>
      <c r="D488" s="228" t="s">
        <v>147</v>
      </c>
      <c r="E488" s="43"/>
      <c r="F488" s="229" t="s">
        <v>399</v>
      </c>
      <c r="G488" s="43"/>
      <c r="H488" s="43"/>
      <c r="I488" s="230"/>
      <c r="J488" s="43"/>
      <c r="K488" s="43"/>
      <c r="L488" s="47"/>
      <c r="M488" s="231"/>
      <c r="N488" s="232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20" t="s">
        <v>147</v>
      </c>
      <c r="AU488" s="20" t="s">
        <v>79</v>
      </c>
    </row>
    <row r="489" s="14" customFormat="1">
      <c r="A489" s="14"/>
      <c r="B489" s="244"/>
      <c r="C489" s="245"/>
      <c r="D489" s="235" t="s">
        <v>149</v>
      </c>
      <c r="E489" s="246" t="s">
        <v>19</v>
      </c>
      <c r="F489" s="247" t="s">
        <v>943</v>
      </c>
      <c r="G489" s="245"/>
      <c r="H489" s="248">
        <v>104.16</v>
      </c>
      <c r="I489" s="249"/>
      <c r="J489" s="245"/>
      <c r="K489" s="245"/>
      <c r="L489" s="250"/>
      <c r="M489" s="251"/>
      <c r="N489" s="252"/>
      <c r="O489" s="252"/>
      <c r="P489" s="252"/>
      <c r="Q489" s="252"/>
      <c r="R489" s="252"/>
      <c r="S489" s="252"/>
      <c r="T489" s="253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4" t="s">
        <v>149</v>
      </c>
      <c r="AU489" s="254" t="s">
        <v>79</v>
      </c>
      <c r="AV489" s="14" t="s">
        <v>79</v>
      </c>
      <c r="AW489" s="14" t="s">
        <v>32</v>
      </c>
      <c r="AX489" s="14" t="s">
        <v>70</v>
      </c>
      <c r="AY489" s="254" t="s">
        <v>138</v>
      </c>
    </row>
    <row r="490" s="15" customFormat="1">
      <c r="A490" s="15"/>
      <c r="B490" s="255"/>
      <c r="C490" s="256"/>
      <c r="D490" s="235" t="s">
        <v>149</v>
      </c>
      <c r="E490" s="257" t="s">
        <v>19</v>
      </c>
      <c r="F490" s="258" t="s">
        <v>152</v>
      </c>
      <c r="G490" s="256"/>
      <c r="H490" s="259">
        <v>104.16</v>
      </c>
      <c r="I490" s="260"/>
      <c r="J490" s="256"/>
      <c r="K490" s="256"/>
      <c r="L490" s="261"/>
      <c r="M490" s="262"/>
      <c r="N490" s="263"/>
      <c r="O490" s="263"/>
      <c r="P490" s="263"/>
      <c r="Q490" s="263"/>
      <c r="R490" s="263"/>
      <c r="S490" s="263"/>
      <c r="T490" s="264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65" t="s">
        <v>149</v>
      </c>
      <c r="AU490" s="265" t="s">
        <v>79</v>
      </c>
      <c r="AV490" s="15" t="s">
        <v>145</v>
      </c>
      <c r="AW490" s="15" t="s">
        <v>32</v>
      </c>
      <c r="AX490" s="15" t="s">
        <v>77</v>
      </c>
      <c r="AY490" s="265" t="s">
        <v>138</v>
      </c>
    </row>
    <row r="491" s="2" customFormat="1" ht="24.15" customHeight="1">
      <c r="A491" s="41"/>
      <c r="B491" s="42"/>
      <c r="C491" s="215" t="s">
        <v>949</v>
      </c>
      <c r="D491" s="215" t="s">
        <v>140</v>
      </c>
      <c r="E491" s="216" t="s">
        <v>401</v>
      </c>
      <c r="F491" s="217" t="s">
        <v>402</v>
      </c>
      <c r="G491" s="218" t="s">
        <v>205</v>
      </c>
      <c r="H491" s="219">
        <v>31.213999999999999</v>
      </c>
      <c r="I491" s="220"/>
      <c r="J491" s="221">
        <f>ROUND(I491*H491,2)</f>
        <v>0</v>
      </c>
      <c r="K491" s="217" t="s">
        <v>144</v>
      </c>
      <c r="L491" s="47"/>
      <c r="M491" s="222" t="s">
        <v>19</v>
      </c>
      <c r="N491" s="223" t="s">
        <v>41</v>
      </c>
      <c r="O491" s="87"/>
      <c r="P491" s="224">
        <f>O491*H491</f>
        <v>0</v>
      </c>
      <c r="Q491" s="224">
        <v>0</v>
      </c>
      <c r="R491" s="224">
        <f>Q491*H491</f>
        <v>0</v>
      </c>
      <c r="S491" s="224">
        <v>0</v>
      </c>
      <c r="T491" s="225">
        <f>S491*H491</f>
        <v>0</v>
      </c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R491" s="226" t="s">
        <v>145</v>
      </c>
      <c r="AT491" s="226" t="s">
        <v>140</v>
      </c>
      <c r="AU491" s="226" t="s">
        <v>79</v>
      </c>
      <c r="AY491" s="20" t="s">
        <v>138</v>
      </c>
      <c r="BE491" s="227">
        <f>IF(N491="základní",J491,0)</f>
        <v>0</v>
      </c>
      <c r="BF491" s="227">
        <f>IF(N491="snížená",J491,0)</f>
        <v>0</v>
      </c>
      <c r="BG491" s="227">
        <f>IF(N491="zákl. přenesená",J491,0)</f>
        <v>0</v>
      </c>
      <c r="BH491" s="227">
        <f>IF(N491="sníž. přenesená",J491,0)</f>
        <v>0</v>
      </c>
      <c r="BI491" s="227">
        <f>IF(N491="nulová",J491,0)</f>
        <v>0</v>
      </c>
      <c r="BJ491" s="20" t="s">
        <v>77</v>
      </c>
      <c r="BK491" s="227">
        <f>ROUND(I491*H491,2)</f>
        <v>0</v>
      </c>
      <c r="BL491" s="20" t="s">
        <v>145</v>
      </c>
      <c r="BM491" s="226" t="s">
        <v>950</v>
      </c>
    </row>
    <row r="492" s="2" customFormat="1">
      <c r="A492" s="41"/>
      <c r="B492" s="42"/>
      <c r="C492" s="43"/>
      <c r="D492" s="228" t="s">
        <v>147</v>
      </c>
      <c r="E492" s="43"/>
      <c r="F492" s="229" t="s">
        <v>404</v>
      </c>
      <c r="G492" s="43"/>
      <c r="H492" s="43"/>
      <c r="I492" s="230"/>
      <c r="J492" s="43"/>
      <c r="K492" s="43"/>
      <c r="L492" s="47"/>
      <c r="M492" s="231"/>
      <c r="N492" s="232"/>
      <c r="O492" s="87"/>
      <c r="P492" s="87"/>
      <c r="Q492" s="87"/>
      <c r="R492" s="87"/>
      <c r="S492" s="87"/>
      <c r="T492" s="88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T492" s="20" t="s">
        <v>147</v>
      </c>
      <c r="AU492" s="20" t="s">
        <v>79</v>
      </c>
    </row>
    <row r="493" s="14" customFormat="1">
      <c r="A493" s="14"/>
      <c r="B493" s="244"/>
      <c r="C493" s="245"/>
      <c r="D493" s="235" t="s">
        <v>149</v>
      </c>
      <c r="E493" s="246" t="s">
        <v>19</v>
      </c>
      <c r="F493" s="247" t="s">
        <v>942</v>
      </c>
      <c r="G493" s="245"/>
      <c r="H493" s="248">
        <v>31.213999999999999</v>
      </c>
      <c r="I493" s="249"/>
      <c r="J493" s="245"/>
      <c r="K493" s="245"/>
      <c r="L493" s="250"/>
      <c r="M493" s="251"/>
      <c r="N493" s="252"/>
      <c r="O493" s="252"/>
      <c r="P493" s="252"/>
      <c r="Q493" s="252"/>
      <c r="R493" s="252"/>
      <c r="S493" s="252"/>
      <c r="T493" s="253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4" t="s">
        <v>149</v>
      </c>
      <c r="AU493" s="254" t="s">
        <v>79</v>
      </c>
      <c r="AV493" s="14" t="s">
        <v>79</v>
      </c>
      <c r="AW493" s="14" t="s">
        <v>32</v>
      </c>
      <c r="AX493" s="14" t="s">
        <v>70</v>
      </c>
      <c r="AY493" s="254" t="s">
        <v>138</v>
      </c>
    </row>
    <row r="494" s="15" customFormat="1">
      <c r="A494" s="15"/>
      <c r="B494" s="255"/>
      <c r="C494" s="256"/>
      <c r="D494" s="235" t="s">
        <v>149</v>
      </c>
      <c r="E494" s="257" t="s">
        <v>19</v>
      </c>
      <c r="F494" s="258" t="s">
        <v>152</v>
      </c>
      <c r="G494" s="256"/>
      <c r="H494" s="259">
        <v>31.213999999999999</v>
      </c>
      <c r="I494" s="260"/>
      <c r="J494" s="256"/>
      <c r="K494" s="256"/>
      <c r="L494" s="261"/>
      <c r="M494" s="262"/>
      <c r="N494" s="263"/>
      <c r="O494" s="263"/>
      <c r="P494" s="263"/>
      <c r="Q494" s="263"/>
      <c r="R494" s="263"/>
      <c r="S494" s="263"/>
      <c r="T494" s="264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65" t="s">
        <v>149</v>
      </c>
      <c r="AU494" s="265" t="s">
        <v>79</v>
      </c>
      <c r="AV494" s="15" t="s">
        <v>145</v>
      </c>
      <c r="AW494" s="15" t="s">
        <v>32</v>
      </c>
      <c r="AX494" s="15" t="s">
        <v>77</v>
      </c>
      <c r="AY494" s="265" t="s">
        <v>138</v>
      </c>
    </row>
    <row r="495" s="12" customFormat="1" ht="22.8" customHeight="1">
      <c r="A495" s="12"/>
      <c r="B495" s="199"/>
      <c r="C495" s="200"/>
      <c r="D495" s="201" t="s">
        <v>69</v>
      </c>
      <c r="E495" s="213" t="s">
        <v>405</v>
      </c>
      <c r="F495" s="213" t="s">
        <v>406</v>
      </c>
      <c r="G495" s="200"/>
      <c r="H495" s="200"/>
      <c r="I495" s="203"/>
      <c r="J495" s="214">
        <f>BK495</f>
        <v>0</v>
      </c>
      <c r="K495" s="200"/>
      <c r="L495" s="205"/>
      <c r="M495" s="206"/>
      <c r="N495" s="207"/>
      <c r="O495" s="207"/>
      <c r="P495" s="208">
        <f>SUM(P496:P499)</f>
        <v>0</v>
      </c>
      <c r="Q495" s="207"/>
      <c r="R495" s="208">
        <f>SUM(R496:R499)</f>
        <v>0</v>
      </c>
      <c r="S495" s="207"/>
      <c r="T495" s="209">
        <f>SUM(T496:T499)</f>
        <v>0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210" t="s">
        <v>77</v>
      </c>
      <c r="AT495" s="211" t="s">
        <v>69</v>
      </c>
      <c r="AU495" s="211" t="s">
        <v>77</v>
      </c>
      <c r="AY495" s="210" t="s">
        <v>138</v>
      </c>
      <c r="BK495" s="212">
        <f>SUM(BK496:BK499)</f>
        <v>0</v>
      </c>
    </row>
    <row r="496" s="2" customFormat="1" ht="24.15" customHeight="1">
      <c r="A496" s="41"/>
      <c r="B496" s="42"/>
      <c r="C496" s="215" t="s">
        <v>951</v>
      </c>
      <c r="D496" s="215" t="s">
        <v>140</v>
      </c>
      <c r="E496" s="216" t="s">
        <v>408</v>
      </c>
      <c r="F496" s="217" t="s">
        <v>409</v>
      </c>
      <c r="G496" s="218" t="s">
        <v>205</v>
      </c>
      <c r="H496" s="219">
        <v>96.704999999999998</v>
      </c>
      <c r="I496" s="220"/>
      <c r="J496" s="221">
        <f>ROUND(I496*H496,2)</f>
        <v>0</v>
      </c>
      <c r="K496" s="217" t="s">
        <v>144</v>
      </c>
      <c r="L496" s="47"/>
      <c r="M496" s="222" t="s">
        <v>19</v>
      </c>
      <c r="N496" s="223" t="s">
        <v>41</v>
      </c>
      <c r="O496" s="87"/>
      <c r="P496" s="224">
        <f>O496*H496</f>
        <v>0</v>
      </c>
      <c r="Q496" s="224">
        <v>0</v>
      </c>
      <c r="R496" s="224">
        <f>Q496*H496</f>
        <v>0</v>
      </c>
      <c r="S496" s="224">
        <v>0</v>
      </c>
      <c r="T496" s="225">
        <f>S496*H496</f>
        <v>0</v>
      </c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R496" s="226" t="s">
        <v>145</v>
      </c>
      <c r="AT496" s="226" t="s">
        <v>140</v>
      </c>
      <c r="AU496" s="226" t="s">
        <v>79</v>
      </c>
      <c r="AY496" s="20" t="s">
        <v>138</v>
      </c>
      <c r="BE496" s="227">
        <f>IF(N496="základní",J496,0)</f>
        <v>0</v>
      </c>
      <c r="BF496" s="227">
        <f>IF(N496="snížená",J496,0)</f>
        <v>0</v>
      </c>
      <c r="BG496" s="227">
        <f>IF(N496="zákl. přenesená",J496,0)</f>
        <v>0</v>
      </c>
      <c r="BH496" s="227">
        <f>IF(N496="sníž. přenesená",J496,0)</f>
        <v>0</v>
      </c>
      <c r="BI496" s="227">
        <f>IF(N496="nulová",J496,0)</f>
        <v>0</v>
      </c>
      <c r="BJ496" s="20" t="s">
        <v>77</v>
      </c>
      <c r="BK496" s="227">
        <f>ROUND(I496*H496,2)</f>
        <v>0</v>
      </c>
      <c r="BL496" s="20" t="s">
        <v>145</v>
      </c>
      <c r="BM496" s="226" t="s">
        <v>952</v>
      </c>
    </row>
    <row r="497" s="2" customFormat="1">
      <c r="A497" s="41"/>
      <c r="B497" s="42"/>
      <c r="C497" s="43"/>
      <c r="D497" s="228" t="s">
        <v>147</v>
      </c>
      <c r="E497" s="43"/>
      <c r="F497" s="229" t="s">
        <v>411</v>
      </c>
      <c r="G497" s="43"/>
      <c r="H497" s="43"/>
      <c r="I497" s="230"/>
      <c r="J497" s="43"/>
      <c r="K497" s="43"/>
      <c r="L497" s="47"/>
      <c r="M497" s="231"/>
      <c r="N497" s="232"/>
      <c r="O497" s="87"/>
      <c r="P497" s="87"/>
      <c r="Q497" s="87"/>
      <c r="R497" s="87"/>
      <c r="S497" s="87"/>
      <c r="T497" s="88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T497" s="20" t="s">
        <v>147</v>
      </c>
      <c r="AU497" s="20" t="s">
        <v>79</v>
      </c>
    </row>
    <row r="498" s="2" customFormat="1" ht="24.15" customHeight="1">
      <c r="A498" s="41"/>
      <c r="B498" s="42"/>
      <c r="C498" s="215" t="s">
        <v>953</v>
      </c>
      <c r="D498" s="215" t="s">
        <v>140</v>
      </c>
      <c r="E498" s="216" t="s">
        <v>413</v>
      </c>
      <c r="F498" s="217" t="s">
        <v>414</v>
      </c>
      <c r="G498" s="218" t="s">
        <v>205</v>
      </c>
      <c r="H498" s="219">
        <v>96.704999999999998</v>
      </c>
      <c r="I498" s="220"/>
      <c r="J498" s="221">
        <f>ROUND(I498*H498,2)</f>
        <v>0</v>
      </c>
      <c r="K498" s="217" t="s">
        <v>144</v>
      </c>
      <c r="L498" s="47"/>
      <c r="M498" s="222" t="s">
        <v>19</v>
      </c>
      <c r="N498" s="223" t="s">
        <v>41</v>
      </c>
      <c r="O498" s="87"/>
      <c r="P498" s="224">
        <f>O498*H498</f>
        <v>0</v>
      </c>
      <c r="Q498" s="224">
        <v>0</v>
      </c>
      <c r="R498" s="224">
        <f>Q498*H498</f>
        <v>0</v>
      </c>
      <c r="S498" s="224">
        <v>0</v>
      </c>
      <c r="T498" s="225">
        <f>S498*H498</f>
        <v>0</v>
      </c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R498" s="226" t="s">
        <v>145</v>
      </c>
      <c r="AT498" s="226" t="s">
        <v>140</v>
      </c>
      <c r="AU498" s="226" t="s">
        <v>79</v>
      </c>
      <c r="AY498" s="20" t="s">
        <v>138</v>
      </c>
      <c r="BE498" s="227">
        <f>IF(N498="základní",J498,0)</f>
        <v>0</v>
      </c>
      <c r="BF498" s="227">
        <f>IF(N498="snížená",J498,0)</f>
        <v>0</v>
      </c>
      <c r="BG498" s="227">
        <f>IF(N498="zákl. přenesená",J498,0)</f>
        <v>0</v>
      </c>
      <c r="BH498" s="227">
        <f>IF(N498="sníž. přenesená",J498,0)</f>
        <v>0</v>
      </c>
      <c r="BI498" s="227">
        <f>IF(N498="nulová",J498,0)</f>
        <v>0</v>
      </c>
      <c r="BJ498" s="20" t="s">
        <v>77</v>
      </c>
      <c r="BK498" s="227">
        <f>ROUND(I498*H498,2)</f>
        <v>0</v>
      </c>
      <c r="BL498" s="20" t="s">
        <v>145</v>
      </c>
      <c r="BM498" s="226" t="s">
        <v>954</v>
      </c>
    </row>
    <row r="499" s="2" customFormat="1">
      <c r="A499" s="41"/>
      <c r="B499" s="42"/>
      <c r="C499" s="43"/>
      <c r="D499" s="228" t="s">
        <v>147</v>
      </c>
      <c r="E499" s="43"/>
      <c r="F499" s="229" t="s">
        <v>416</v>
      </c>
      <c r="G499" s="43"/>
      <c r="H499" s="43"/>
      <c r="I499" s="230"/>
      <c r="J499" s="43"/>
      <c r="K499" s="43"/>
      <c r="L499" s="47"/>
      <c r="M499" s="288"/>
      <c r="N499" s="289"/>
      <c r="O499" s="290"/>
      <c r="P499" s="290"/>
      <c r="Q499" s="290"/>
      <c r="R499" s="290"/>
      <c r="S499" s="290"/>
      <c r="T499" s="29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T499" s="20" t="s">
        <v>147</v>
      </c>
      <c r="AU499" s="20" t="s">
        <v>79</v>
      </c>
    </row>
    <row r="500" s="2" customFormat="1" ht="6.96" customHeight="1">
      <c r="A500" s="41"/>
      <c r="B500" s="62"/>
      <c r="C500" s="63"/>
      <c r="D500" s="63"/>
      <c r="E500" s="63"/>
      <c r="F500" s="63"/>
      <c r="G500" s="63"/>
      <c r="H500" s="63"/>
      <c r="I500" s="63"/>
      <c r="J500" s="63"/>
      <c r="K500" s="63"/>
      <c r="L500" s="47"/>
      <c r="M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</row>
  </sheetData>
  <sheetProtection sheet="1" autoFilter="0" formatColumns="0" formatRows="0" objects="1" scenarios="1" spinCount="100000" saltValue="X6J2l/WjJHSuqBranstpSY51///85OhUL2m9YiOGsJ4Dbmq9AYIc8qsaa8cPZE6AOGs41k7aZwX/4NPtIyflsA==" hashValue="mlNZr/7/GNgxu/cRe2Ek3i2Ii+uZw73ystV+8z5TraqgBQOl5z1eJJWvC+vzG1YLpmO091MFssWjHPxQF2+7/Q==" algorithmName="SHA-512" password="CC51"/>
  <autoFilter ref="C92:K49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7" r:id="rId1" display="https://podminky.urs.cz/item/CS_URS_2025_01/119001405"/>
    <hyperlink ref="F102" r:id="rId2" display="https://podminky.urs.cz/item/CS_URS_2025_01/119001421"/>
    <hyperlink ref="F107" r:id="rId3" display="https://podminky.urs.cz/item/CS_URS_2025_01/132254206"/>
    <hyperlink ref="F127" r:id="rId4" display="https://podminky.urs.cz/item/CS_URS_2025_01/139001101"/>
    <hyperlink ref="F134" r:id="rId5" display="https://podminky.urs.cz/item/CS_URS_2025_01/151811131"/>
    <hyperlink ref="F140" r:id="rId6" display="https://podminky.urs.cz/item/CS_URS_2025_01/151811132"/>
    <hyperlink ref="F145" r:id="rId7" display="https://podminky.urs.cz/item/CS_URS_2025_01/151811231"/>
    <hyperlink ref="F147" r:id="rId8" display="https://podminky.urs.cz/item/CS_URS_2025_01/151811232"/>
    <hyperlink ref="F149" r:id="rId9" display="https://podminky.urs.cz/item/CS_URS_2025_01/161151103"/>
    <hyperlink ref="F162" r:id="rId10" display="https://podminky.urs.cz/item/CS_URS_2025_01/162751114"/>
    <hyperlink ref="F183" r:id="rId11" display="https://podminky.urs.cz/item/CS_URS_2025_01/167151102"/>
    <hyperlink ref="F196" r:id="rId12" display="https://podminky.urs.cz/item/CS_URS_2025_01/171201231"/>
    <hyperlink ref="F218" r:id="rId13" display="https://podminky.urs.cz/item/CS_URS_2025_01/174101101"/>
    <hyperlink ref="F253" r:id="rId14" display="https://podminky.urs.cz/item/CS_URS_2025_01/175151101"/>
    <hyperlink ref="F266" r:id="rId15" display="https://podminky.urs.cz/item/CS_URS_2025_01/358325114"/>
    <hyperlink ref="F271" r:id="rId16" display="https://podminky.urs.cz/item/CS_URS_2025_01/451541111"/>
    <hyperlink ref="F281" r:id="rId17" display="https://podminky.urs.cz/item/CS_URS_2025_01/452112111"/>
    <hyperlink ref="F296" r:id="rId18" display="https://podminky.urs.cz/item/CS_URS_2025_01/452112122"/>
    <hyperlink ref="F303" r:id="rId19" display="https://podminky.urs.cz/item/CS_URS_2025_01/452311131"/>
    <hyperlink ref="F308" r:id="rId20" display="https://podminky.urs.cz/item/CS_URS_2025_01/452312131"/>
    <hyperlink ref="F318" r:id="rId21" display="https://podminky.urs.cz/item/CS_URS_2025_01/452351111"/>
    <hyperlink ref="F323" r:id="rId22" display="https://podminky.urs.cz/item/CS_URS_2025_01/452351112"/>
    <hyperlink ref="F326" r:id="rId23" display="https://podminky.urs.cz/item/CS_URS_2025_01/810391811"/>
    <hyperlink ref="F336" r:id="rId24" display="https://podminky.urs.cz/item/CS_URS_2025_01/831362121"/>
    <hyperlink ref="F342" r:id="rId25" display="https://podminky.urs.cz/item/CS_URS_2025_01/831372121"/>
    <hyperlink ref="F349" r:id="rId26" display="https://podminky.urs.cz/item/CS_URS_2025_01/831392121"/>
    <hyperlink ref="F355" r:id="rId27" display="https://podminky.urs.cz/item/CS_URS_2025_01/892381111"/>
    <hyperlink ref="F363" r:id="rId28" display="https://podminky.urs.cz/item/CS_URS_2025_01/892383122"/>
    <hyperlink ref="F371" r:id="rId29" display="https://podminky.urs.cz/item/CS_URS_2025_01/892421111"/>
    <hyperlink ref="F375" r:id="rId30" display="https://podminky.urs.cz/item/CS_URS_2025_01/892423122"/>
    <hyperlink ref="F379" r:id="rId31" display="https://podminky.urs.cz/item/CS_URS_2025_01/892442111"/>
    <hyperlink ref="F381" r:id="rId32" display="https://podminky.urs.cz/item/CS_URS_2025_01/894410101"/>
    <hyperlink ref="F388" r:id="rId33" display="https://podminky.urs.cz/item/CS_URS_2025_01/894410102"/>
    <hyperlink ref="F402" r:id="rId34" display="https://podminky.urs.cz/item/CS_URS_2025_01/894410114"/>
    <hyperlink ref="F416" r:id="rId35" display="https://podminky.urs.cz/item/CS_URS_2025_01/894410211"/>
    <hyperlink ref="F421" r:id="rId36" display="https://podminky.urs.cz/item/CS_URS_2025_01/894410212"/>
    <hyperlink ref="F426" r:id="rId37" display="https://podminky.urs.cz/item/CS_URS_2025_01/894410213"/>
    <hyperlink ref="F433" r:id="rId38" display="https://podminky.urs.cz/item/CS_URS_2025_01/894410232"/>
    <hyperlink ref="F444" r:id="rId39" display="https://podminky.urs.cz/item/CS_URS_2025_01/894410302"/>
    <hyperlink ref="F451" r:id="rId40" display="https://podminky.urs.cz/item/CS_URS_2025_01/894410311"/>
    <hyperlink ref="F458" r:id="rId41" display="https://podminky.urs.cz/item/CS_URS_2025_01/899102211"/>
    <hyperlink ref="F460" r:id="rId42" display="https://podminky.urs.cz/item/CS_URS_2025_01/899104112"/>
    <hyperlink ref="F475" r:id="rId43" display="https://podminky.urs.cz/item/CS_URS_2025_01/997221561"/>
    <hyperlink ref="F481" r:id="rId44" display="https://podminky.urs.cz/item/CS_URS_2025_01/997221569"/>
    <hyperlink ref="F488" r:id="rId45" display="https://podminky.urs.cz/item/CS_URS_2025_01/997221861"/>
    <hyperlink ref="F492" r:id="rId46" display="https://podminky.urs.cz/item/CS_URS_2025_01/997221862"/>
    <hyperlink ref="F497" r:id="rId47" display="https://podminky.urs.cz/item/CS_URS_2025_01/998275101"/>
    <hyperlink ref="F499" r:id="rId48" display="https://podminky.urs.cz/item/CS_URS_2025_01/99827512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UHERSKÝ BROD, OPRAVA STOK UL. HRADIŠŤSKÁ, U SBORU, NERUDOVA, NAARDENSKÁ, SEICHERTOVA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107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955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20. 4. 2025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28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29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28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31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28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33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28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34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36</v>
      </c>
      <c r="E30" s="41"/>
      <c r="F30" s="41"/>
      <c r="G30" s="41"/>
      <c r="H30" s="41"/>
      <c r="I30" s="41"/>
      <c r="J30" s="156">
        <f>ROUND(J85,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38</v>
      </c>
      <c r="G32" s="41"/>
      <c r="H32" s="41"/>
      <c r="I32" s="157" t="s">
        <v>37</v>
      </c>
      <c r="J32" s="157" t="s">
        <v>39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40</v>
      </c>
      <c r="E33" s="145" t="s">
        <v>41</v>
      </c>
      <c r="F33" s="159">
        <f>ROUND((SUM(BE85:BE301)),  2)</f>
        <v>0</v>
      </c>
      <c r="G33" s="41"/>
      <c r="H33" s="41"/>
      <c r="I33" s="160">
        <v>0.20999999999999999</v>
      </c>
      <c r="J33" s="159">
        <f>ROUND(((SUM(BE85:BE301))*I33),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42</v>
      </c>
      <c r="F34" s="159">
        <f>ROUND((SUM(BF85:BF301)),  2)</f>
        <v>0</v>
      </c>
      <c r="G34" s="41"/>
      <c r="H34" s="41"/>
      <c r="I34" s="160">
        <v>0.12</v>
      </c>
      <c r="J34" s="159">
        <f>ROUND(((SUM(BF85:BF301))*I34),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43</v>
      </c>
      <c r="F35" s="159">
        <f>ROUND((SUM(BG85:BG301)),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44</v>
      </c>
      <c r="F36" s="159">
        <f>ROUND((SUM(BH85:BH301)),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ROUND((SUM(BI85:BI301)),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46</v>
      </c>
      <c r="E39" s="163"/>
      <c r="F39" s="163"/>
      <c r="G39" s="164" t="s">
        <v>47</v>
      </c>
      <c r="H39" s="165" t="s">
        <v>48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111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72" t="str">
        <f>E7</f>
        <v>UHERSKÝ BROD, OPRAVA STOK UL. HRADIŠŤSKÁ, U SBORU, NERUDOVA, NAARDENSKÁ, SEICHERTOVA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107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002 - Přepojení přípojek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Uherský Brod</v>
      </c>
      <c r="G52" s="43"/>
      <c r="H52" s="43"/>
      <c r="I52" s="35" t="s">
        <v>23</v>
      </c>
      <c r="J52" s="75" t="str">
        <f>IF(J12="","",J12)</f>
        <v>20. 4. 2025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112</v>
      </c>
      <c r="D57" s="174"/>
      <c r="E57" s="174"/>
      <c r="F57" s="174"/>
      <c r="G57" s="174"/>
      <c r="H57" s="174"/>
      <c r="I57" s="174"/>
      <c r="J57" s="175" t="s">
        <v>113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68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114</v>
      </c>
    </row>
    <row r="60" s="9" customFormat="1" ht="24.96" customHeight="1">
      <c r="A60" s="9"/>
      <c r="B60" s="177"/>
      <c r="C60" s="178"/>
      <c r="D60" s="179" t="s">
        <v>956</v>
      </c>
      <c r="E60" s="180"/>
      <c r="F60" s="180"/>
      <c r="G60" s="180"/>
      <c r="H60" s="180"/>
      <c r="I60" s="180"/>
      <c r="J60" s="181">
        <f>J86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116</v>
      </c>
      <c r="E61" s="185"/>
      <c r="F61" s="185"/>
      <c r="G61" s="185"/>
      <c r="H61" s="185"/>
      <c r="I61" s="185"/>
      <c r="J61" s="186">
        <f>J87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118</v>
      </c>
      <c r="E62" s="185"/>
      <c r="F62" s="185"/>
      <c r="G62" s="185"/>
      <c r="H62" s="185"/>
      <c r="I62" s="185"/>
      <c r="J62" s="186">
        <f>J192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418</v>
      </c>
      <c r="E63" s="185"/>
      <c r="F63" s="185"/>
      <c r="G63" s="185"/>
      <c r="H63" s="185"/>
      <c r="I63" s="185"/>
      <c r="J63" s="186">
        <f>J202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120</v>
      </c>
      <c r="E64" s="185"/>
      <c r="F64" s="185"/>
      <c r="G64" s="185"/>
      <c r="H64" s="185"/>
      <c r="I64" s="185"/>
      <c r="J64" s="186">
        <f>J245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8"/>
      <c r="D65" s="184" t="s">
        <v>122</v>
      </c>
      <c r="E65" s="185"/>
      <c r="F65" s="185"/>
      <c r="G65" s="185"/>
      <c r="H65" s="185"/>
      <c r="I65" s="185"/>
      <c r="J65" s="186">
        <f>J297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123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6.25" customHeight="1">
      <c r="A75" s="41"/>
      <c r="B75" s="42"/>
      <c r="C75" s="43"/>
      <c r="D75" s="43"/>
      <c r="E75" s="172" t="str">
        <f>E7</f>
        <v>UHERSKÝ BROD, OPRAVA STOK UL. HRADIŠŤSKÁ, U SBORU, NERUDOVA, NAARDENSKÁ, SEICHERTOVA</v>
      </c>
      <c r="F75" s="35"/>
      <c r="G75" s="35"/>
      <c r="H75" s="35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107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002 - Přepojení přípojek</v>
      </c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Uherský Brod</v>
      </c>
      <c r="G79" s="43"/>
      <c r="H79" s="43"/>
      <c r="I79" s="35" t="s">
        <v>23</v>
      </c>
      <c r="J79" s="75" t="str">
        <f>IF(J12="","",J12)</f>
        <v>20. 4. 2025</v>
      </c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 xml:space="preserve"> </v>
      </c>
      <c r="G81" s="43"/>
      <c r="H81" s="43"/>
      <c r="I81" s="35" t="s">
        <v>31</v>
      </c>
      <c r="J81" s="39" t="str">
        <f>E21</f>
        <v xml:space="preserve"> 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29</v>
      </c>
      <c r="D82" s="43"/>
      <c r="E82" s="43"/>
      <c r="F82" s="30" t="str">
        <f>IF(E18="","",E18)</f>
        <v>Vyplň údaj</v>
      </c>
      <c r="G82" s="43"/>
      <c r="H82" s="43"/>
      <c r="I82" s="35" t="s">
        <v>33</v>
      </c>
      <c r="J82" s="39" t="str">
        <f>E24</f>
        <v xml:space="preserve"> 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8"/>
      <c r="B84" s="189"/>
      <c r="C84" s="190" t="s">
        <v>124</v>
      </c>
      <c r="D84" s="191" t="s">
        <v>55</v>
      </c>
      <c r="E84" s="191" t="s">
        <v>51</v>
      </c>
      <c r="F84" s="191" t="s">
        <v>52</v>
      </c>
      <c r="G84" s="191" t="s">
        <v>125</v>
      </c>
      <c r="H84" s="191" t="s">
        <v>126</v>
      </c>
      <c r="I84" s="191" t="s">
        <v>127</v>
      </c>
      <c r="J84" s="191" t="s">
        <v>113</v>
      </c>
      <c r="K84" s="192" t="s">
        <v>128</v>
      </c>
      <c r="L84" s="193"/>
      <c r="M84" s="95" t="s">
        <v>19</v>
      </c>
      <c r="N84" s="96" t="s">
        <v>40</v>
      </c>
      <c r="O84" s="96" t="s">
        <v>129</v>
      </c>
      <c r="P84" s="96" t="s">
        <v>130</v>
      </c>
      <c r="Q84" s="96" t="s">
        <v>131</v>
      </c>
      <c r="R84" s="96" t="s">
        <v>132</v>
      </c>
      <c r="S84" s="96" t="s">
        <v>133</v>
      </c>
      <c r="T84" s="97" t="s">
        <v>134</v>
      </c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</row>
    <row r="85" s="2" customFormat="1" ht="22.8" customHeight="1">
      <c r="A85" s="41"/>
      <c r="B85" s="42"/>
      <c r="C85" s="102" t="s">
        <v>135</v>
      </c>
      <c r="D85" s="43"/>
      <c r="E85" s="43"/>
      <c r="F85" s="43"/>
      <c r="G85" s="43"/>
      <c r="H85" s="43"/>
      <c r="I85" s="43"/>
      <c r="J85" s="194">
        <f>BK85</f>
        <v>0</v>
      </c>
      <c r="K85" s="43"/>
      <c r="L85" s="47"/>
      <c r="M85" s="98"/>
      <c r="N85" s="195"/>
      <c r="O85" s="99"/>
      <c r="P85" s="196">
        <f>P86</f>
        <v>0</v>
      </c>
      <c r="Q85" s="99"/>
      <c r="R85" s="196">
        <f>R86</f>
        <v>1.0933080000000002</v>
      </c>
      <c r="S85" s="99"/>
      <c r="T85" s="197">
        <f>T86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69</v>
      </c>
      <c r="AU85" s="20" t="s">
        <v>114</v>
      </c>
      <c r="BK85" s="198">
        <f>BK86</f>
        <v>0</v>
      </c>
    </row>
    <row r="86" s="12" customFormat="1" ht="25.92" customHeight="1">
      <c r="A86" s="12"/>
      <c r="B86" s="199"/>
      <c r="C86" s="200"/>
      <c r="D86" s="201" t="s">
        <v>69</v>
      </c>
      <c r="E86" s="202" t="s">
        <v>136</v>
      </c>
      <c r="F86" s="202" t="s">
        <v>957</v>
      </c>
      <c r="G86" s="200"/>
      <c r="H86" s="200"/>
      <c r="I86" s="203"/>
      <c r="J86" s="204">
        <f>BK86</f>
        <v>0</v>
      </c>
      <c r="K86" s="200"/>
      <c r="L86" s="205"/>
      <c r="M86" s="206"/>
      <c r="N86" s="207"/>
      <c r="O86" s="207"/>
      <c r="P86" s="208">
        <f>P87+P192+P202+P245+P297</f>
        <v>0</v>
      </c>
      <c r="Q86" s="207"/>
      <c r="R86" s="208">
        <f>R87+R192+R202+R245+R297</f>
        <v>1.0933080000000002</v>
      </c>
      <c r="S86" s="207"/>
      <c r="T86" s="209">
        <f>T87+T192+T202+T245+T297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10" t="s">
        <v>77</v>
      </c>
      <c r="AT86" s="211" t="s">
        <v>69</v>
      </c>
      <c r="AU86" s="211" t="s">
        <v>70</v>
      </c>
      <c r="AY86" s="210" t="s">
        <v>138</v>
      </c>
      <c r="BK86" s="212">
        <f>BK87+BK192+BK202+BK245+BK297</f>
        <v>0</v>
      </c>
    </row>
    <row r="87" s="12" customFormat="1" ht="22.8" customHeight="1">
      <c r="A87" s="12"/>
      <c r="B87" s="199"/>
      <c r="C87" s="200"/>
      <c r="D87" s="201" t="s">
        <v>69</v>
      </c>
      <c r="E87" s="213" t="s">
        <v>77</v>
      </c>
      <c r="F87" s="213" t="s">
        <v>139</v>
      </c>
      <c r="G87" s="200"/>
      <c r="H87" s="200"/>
      <c r="I87" s="203"/>
      <c r="J87" s="214">
        <f>BK87</f>
        <v>0</v>
      </c>
      <c r="K87" s="200"/>
      <c r="L87" s="205"/>
      <c r="M87" s="206"/>
      <c r="N87" s="207"/>
      <c r="O87" s="207"/>
      <c r="P87" s="208">
        <f>SUM(P88:P191)</f>
        <v>0</v>
      </c>
      <c r="Q87" s="207"/>
      <c r="R87" s="208">
        <f>SUM(R88:R191)</f>
        <v>0.176175</v>
      </c>
      <c r="S87" s="207"/>
      <c r="T87" s="209">
        <f>SUM(T88:T191)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10" t="s">
        <v>77</v>
      </c>
      <c r="AT87" s="211" t="s">
        <v>69</v>
      </c>
      <c r="AU87" s="211" t="s">
        <v>77</v>
      </c>
      <c r="AY87" s="210" t="s">
        <v>138</v>
      </c>
      <c r="BK87" s="212">
        <f>SUM(BK88:BK191)</f>
        <v>0</v>
      </c>
    </row>
    <row r="88" s="2" customFormat="1" ht="24.15" customHeight="1">
      <c r="A88" s="41"/>
      <c r="B88" s="42"/>
      <c r="C88" s="215" t="s">
        <v>77</v>
      </c>
      <c r="D88" s="215" t="s">
        <v>140</v>
      </c>
      <c r="E88" s="216" t="s">
        <v>153</v>
      </c>
      <c r="F88" s="217" t="s">
        <v>154</v>
      </c>
      <c r="G88" s="218" t="s">
        <v>155</v>
      </c>
      <c r="H88" s="219">
        <v>123.895</v>
      </c>
      <c r="I88" s="220"/>
      <c r="J88" s="221">
        <f>ROUND(I88*H88,2)</f>
        <v>0</v>
      </c>
      <c r="K88" s="217" t="s">
        <v>144</v>
      </c>
      <c r="L88" s="47"/>
      <c r="M88" s="222" t="s">
        <v>19</v>
      </c>
      <c r="N88" s="223" t="s">
        <v>41</v>
      </c>
      <c r="O88" s="87"/>
      <c r="P88" s="224">
        <f>O88*H88</f>
        <v>0</v>
      </c>
      <c r="Q88" s="224">
        <v>0</v>
      </c>
      <c r="R88" s="224">
        <f>Q88*H88</f>
        <v>0</v>
      </c>
      <c r="S88" s="224">
        <v>0</v>
      </c>
      <c r="T88" s="225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6" t="s">
        <v>145</v>
      </c>
      <c r="AT88" s="226" t="s">
        <v>140</v>
      </c>
      <c r="AU88" s="226" t="s">
        <v>79</v>
      </c>
      <c r="AY88" s="20" t="s">
        <v>138</v>
      </c>
      <c r="BE88" s="227">
        <f>IF(N88="základní",J88,0)</f>
        <v>0</v>
      </c>
      <c r="BF88" s="227">
        <f>IF(N88="snížená",J88,0)</f>
        <v>0</v>
      </c>
      <c r="BG88" s="227">
        <f>IF(N88="zákl. přenesená",J88,0)</f>
        <v>0</v>
      </c>
      <c r="BH88" s="227">
        <f>IF(N88="sníž. přenesená",J88,0)</f>
        <v>0</v>
      </c>
      <c r="BI88" s="227">
        <f>IF(N88="nulová",J88,0)</f>
        <v>0</v>
      </c>
      <c r="BJ88" s="20" t="s">
        <v>77</v>
      </c>
      <c r="BK88" s="227">
        <f>ROUND(I88*H88,2)</f>
        <v>0</v>
      </c>
      <c r="BL88" s="20" t="s">
        <v>145</v>
      </c>
      <c r="BM88" s="226" t="s">
        <v>958</v>
      </c>
    </row>
    <row r="89" s="2" customFormat="1">
      <c r="A89" s="41"/>
      <c r="B89" s="42"/>
      <c r="C89" s="43"/>
      <c r="D89" s="228" t="s">
        <v>147</v>
      </c>
      <c r="E89" s="43"/>
      <c r="F89" s="229" t="s">
        <v>157</v>
      </c>
      <c r="G89" s="43"/>
      <c r="H89" s="43"/>
      <c r="I89" s="230"/>
      <c r="J89" s="43"/>
      <c r="K89" s="43"/>
      <c r="L89" s="47"/>
      <c r="M89" s="231"/>
      <c r="N89" s="232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147</v>
      </c>
      <c r="AU89" s="20" t="s">
        <v>79</v>
      </c>
    </row>
    <row r="90" s="13" customFormat="1">
      <c r="A90" s="13"/>
      <c r="B90" s="233"/>
      <c r="C90" s="234"/>
      <c r="D90" s="235" t="s">
        <v>149</v>
      </c>
      <c r="E90" s="236" t="s">
        <v>19</v>
      </c>
      <c r="F90" s="237" t="s">
        <v>959</v>
      </c>
      <c r="G90" s="234"/>
      <c r="H90" s="236" t="s">
        <v>19</v>
      </c>
      <c r="I90" s="238"/>
      <c r="J90" s="234"/>
      <c r="K90" s="234"/>
      <c r="L90" s="239"/>
      <c r="M90" s="240"/>
      <c r="N90" s="241"/>
      <c r="O90" s="241"/>
      <c r="P90" s="241"/>
      <c r="Q90" s="241"/>
      <c r="R90" s="241"/>
      <c r="S90" s="241"/>
      <c r="T90" s="242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43" t="s">
        <v>149</v>
      </c>
      <c r="AU90" s="243" t="s">
        <v>79</v>
      </c>
      <c r="AV90" s="13" t="s">
        <v>77</v>
      </c>
      <c r="AW90" s="13" t="s">
        <v>32</v>
      </c>
      <c r="AX90" s="13" t="s">
        <v>70</v>
      </c>
      <c r="AY90" s="243" t="s">
        <v>138</v>
      </c>
    </row>
    <row r="91" s="14" customFormat="1">
      <c r="A91" s="14"/>
      <c r="B91" s="244"/>
      <c r="C91" s="245"/>
      <c r="D91" s="235" t="s">
        <v>149</v>
      </c>
      <c r="E91" s="246" t="s">
        <v>19</v>
      </c>
      <c r="F91" s="247" t="s">
        <v>960</v>
      </c>
      <c r="G91" s="245"/>
      <c r="H91" s="248">
        <v>27</v>
      </c>
      <c r="I91" s="249"/>
      <c r="J91" s="245"/>
      <c r="K91" s="245"/>
      <c r="L91" s="250"/>
      <c r="M91" s="251"/>
      <c r="N91" s="252"/>
      <c r="O91" s="252"/>
      <c r="P91" s="252"/>
      <c r="Q91" s="252"/>
      <c r="R91" s="252"/>
      <c r="S91" s="252"/>
      <c r="T91" s="253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54" t="s">
        <v>149</v>
      </c>
      <c r="AU91" s="254" t="s">
        <v>79</v>
      </c>
      <c r="AV91" s="14" t="s">
        <v>79</v>
      </c>
      <c r="AW91" s="14" t="s">
        <v>32</v>
      </c>
      <c r="AX91" s="14" t="s">
        <v>70</v>
      </c>
      <c r="AY91" s="254" t="s">
        <v>138</v>
      </c>
    </row>
    <row r="92" s="14" customFormat="1">
      <c r="A92" s="14"/>
      <c r="B92" s="244"/>
      <c r="C92" s="245"/>
      <c r="D92" s="235" t="s">
        <v>149</v>
      </c>
      <c r="E92" s="246" t="s">
        <v>19</v>
      </c>
      <c r="F92" s="247" t="s">
        <v>961</v>
      </c>
      <c r="G92" s="245"/>
      <c r="H92" s="248">
        <v>45</v>
      </c>
      <c r="I92" s="249"/>
      <c r="J92" s="245"/>
      <c r="K92" s="245"/>
      <c r="L92" s="250"/>
      <c r="M92" s="251"/>
      <c r="N92" s="252"/>
      <c r="O92" s="252"/>
      <c r="P92" s="252"/>
      <c r="Q92" s="252"/>
      <c r="R92" s="252"/>
      <c r="S92" s="252"/>
      <c r="T92" s="25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54" t="s">
        <v>149</v>
      </c>
      <c r="AU92" s="254" t="s">
        <v>79</v>
      </c>
      <c r="AV92" s="14" t="s">
        <v>79</v>
      </c>
      <c r="AW92" s="14" t="s">
        <v>32</v>
      </c>
      <c r="AX92" s="14" t="s">
        <v>70</v>
      </c>
      <c r="AY92" s="254" t="s">
        <v>138</v>
      </c>
    </row>
    <row r="93" s="14" customFormat="1">
      <c r="A93" s="14"/>
      <c r="B93" s="244"/>
      <c r="C93" s="245"/>
      <c r="D93" s="235" t="s">
        <v>149</v>
      </c>
      <c r="E93" s="246" t="s">
        <v>19</v>
      </c>
      <c r="F93" s="247" t="s">
        <v>962</v>
      </c>
      <c r="G93" s="245"/>
      <c r="H93" s="248">
        <v>19.125</v>
      </c>
      <c r="I93" s="249"/>
      <c r="J93" s="245"/>
      <c r="K93" s="245"/>
      <c r="L93" s="250"/>
      <c r="M93" s="251"/>
      <c r="N93" s="252"/>
      <c r="O93" s="252"/>
      <c r="P93" s="252"/>
      <c r="Q93" s="252"/>
      <c r="R93" s="252"/>
      <c r="S93" s="252"/>
      <c r="T93" s="253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4" t="s">
        <v>149</v>
      </c>
      <c r="AU93" s="254" t="s">
        <v>79</v>
      </c>
      <c r="AV93" s="14" t="s">
        <v>79</v>
      </c>
      <c r="AW93" s="14" t="s">
        <v>32</v>
      </c>
      <c r="AX93" s="14" t="s">
        <v>70</v>
      </c>
      <c r="AY93" s="254" t="s">
        <v>138</v>
      </c>
    </row>
    <row r="94" s="14" customFormat="1">
      <c r="A94" s="14"/>
      <c r="B94" s="244"/>
      <c r="C94" s="245"/>
      <c r="D94" s="235" t="s">
        <v>149</v>
      </c>
      <c r="E94" s="246" t="s">
        <v>19</v>
      </c>
      <c r="F94" s="247" t="s">
        <v>963</v>
      </c>
      <c r="G94" s="245"/>
      <c r="H94" s="248">
        <v>25.875</v>
      </c>
      <c r="I94" s="249"/>
      <c r="J94" s="245"/>
      <c r="K94" s="245"/>
      <c r="L94" s="250"/>
      <c r="M94" s="251"/>
      <c r="N94" s="252"/>
      <c r="O94" s="252"/>
      <c r="P94" s="252"/>
      <c r="Q94" s="252"/>
      <c r="R94" s="252"/>
      <c r="S94" s="252"/>
      <c r="T94" s="253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54" t="s">
        <v>149</v>
      </c>
      <c r="AU94" s="254" t="s">
        <v>79</v>
      </c>
      <c r="AV94" s="14" t="s">
        <v>79</v>
      </c>
      <c r="AW94" s="14" t="s">
        <v>32</v>
      </c>
      <c r="AX94" s="14" t="s">
        <v>70</v>
      </c>
      <c r="AY94" s="254" t="s">
        <v>138</v>
      </c>
    </row>
    <row r="95" s="14" customFormat="1">
      <c r="A95" s="14"/>
      <c r="B95" s="244"/>
      <c r="C95" s="245"/>
      <c r="D95" s="235" t="s">
        <v>149</v>
      </c>
      <c r="E95" s="246" t="s">
        <v>19</v>
      </c>
      <c r="F95" s="247" t="s">
        <v>964</v>
      </c>
      <c r="G95" s="245"/>
      <c r="H95" s="248">
        <v>34.875</v>
      </c>
      <c r="I95" s="249"/>
      <c r="J95" s="245"/>
      <c r="K95" s="245"/>
      <c r="L95" s="250"/>
      <c r="M95" s="251"/>
      <c r="N95" s="252"/>
      <c r="O95" s="252"/>
      <c r="P95" s="252"/>
      <c r="Q95" s="252"/>
      <c r="R95" s="252"/>
      <c r="S95" s="252"/>
      <c r="T95" s="25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4" t="s">
        <v>149</v>
      </c>
      <c r="AU95" s="254" t="s">
        <v>79</v>
      </c>
      <c r="AV95" s="14" t="s">
        <v>79</v>
      </c>
      <c r="AW95" s="14" t="s">
        <v>32</v>
      </c>
      <c r="AX95" s="14" t="s">
        <v>70</v>
      </c>
      <c r="AY95" s="254" t="s">
        <v>138</v>
      </c>
    </row>
    <row r="96" s="16" customFormat="1">
      <c r="A96" s="16"/>
      <c r="B96" s="266"/>
      <c r="C96" s="267"/>
      <c r="D96" s="235" t="s">
        <v>149</v>
      </c>
      <c r="E96" s="268" t="s">
        <v>19</v>
      </c>
      <c r="F96" s="269" t="s">
        <v>160</v>
      </c>
      <c r="G96" s="267"/>
      <c r="H96" s="270">
        <v>151.875</v>
      </c>
      <c r="I96" s="271"/>
      <c r="J96" s="267"/>
      <c r="K96" s="267"/>
      <c r="L96" s="272"/>
      <c r="M96" s="273"/>
      <c r="N96" s="274"/>
      <c r="O96" s="274"/>
      <c r="P96" s="274"/>
      <c r="Q96" s="274"/>
      <c r="R96" s="274"/>
      <c r="S96" s="274"/>
      <c r="T96" s="275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T96" s="276" t="s">
        <v>149</v>
      </c>
      <c r="AU96" s="276" t="s">
        <v>79</v>
      </c>
      <c r="AV96" s="16" t="s">
        <v>161</v>
      </c>
      <c r="AW96" s="16" t="s">
        <v>32</v>
      </c>
      <c r="AX96" s="16" t="s">
        <v>70</v>
      </c>
      <c r="AY96" s="276" t="s">
        <v>138</v>
      </c>
    </row>
    <row r="97" s="13" customFormat="1">
      <c r="A97" s="13"/>
      <c r="B97" s="233"/>
      <c r="C97" s="234"/>
      <c r="D97" s="235" t="s">
        <v>149</v>
      </c>
      <c r="E97" s="236" t="s">
        <v>19</v>
      </c>
      <c r="F97" s="237" t="s">
        <v>162</v>
      </c>
      <c r="G97" s="234"/>
      <c r="H97" s="236" t="s">
        <v>19</v>
      </c>
      <c r="I97" s="238"/>
      <c r="J97" s="234"/>
      <c r="K97" s="234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149</v>
      </c>
      <c r="AU97" s="243" t="s">
        <v>79</v>
      </c>
      <c r="AV97" s="13" t="s">
        <v>77</v>
      </c>
      <c r="AW97" s="13" t="s">
        <v>32</v>
      </c>
      <c r="AX97" s="13" t="s">
        <v>70</v>
      </c>
      <c r="AY97" s="243" t="s">
        <v>138</v>
      </c>
    </row>
    <row r="98" s="14" customFormat="1">
      <c r="A98" s="14"/>
      <c r="B98" s="244"/>
      <c r="C98" s="245"/>
      <c r="D98" s="235" t="s">
        <v>149</v>
      </c>
      <c r="E98" s="246" t="s">
        <v>19</v>
      </c>
      <c r="F98" s="247" t="s">
        <v>965</v>
      </c>
      <c r="G98" s="245"/>
      <c r="H98" s="248">
        <v>-24.120000000000001</v>
      </c>
      <c r="I98" s="249"/>
      <c r="J98" s="245"/>
      <c r="K98" s="245"/>
      <c r="L98" s="250"/>
      <c r="M98" s="251"/>
      <c r="N98" s="252"/>
      <c r="O98" s="252"/>
      <c r="P98" s="252"/>
      <c r="Q98" s="252"/>
      <c r="R98" s="252"/>
      <c r="S98" s="252"/>
      <c r="T98" s="25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4" t="s">
        <v>149</v>
      </c>
      <c r="AU98" s="254" t="s">
        <v>79</v>
      </c>
      <c r="AV98" s="14" t="s">
        <v>79</v>
      </c>
      <c r="AW98" s="14" t="s">
        <v>32</v>
      </c>
      <c r="AX98" s="14" t="s">
        <v>70</v>
      </c>
      <c r="AY98" s="254" t="s">
        <v>138</v>
      </c>
    </row>
    <row r="99" s="14" customFormat="1">
      <c r="A99" s="14"/>
      <c r="B99" s="244"/>
      <c r="C99" s="245"/>
      <c r="D99" s="235" t="s">
        <v>149</v>
      </c>
      <c r="E99" s="246" t="s">
        <v>19</v>
      </c>
      <c r="F99" s="247" t="s">
        <v>966</v>
      </c>
      <c r="G99" s="245"/>
      <c r="H99" s="248">
        <v>-3.3999999999999999</v>
      </c>
      <c r="I99" s="249"/>
      <c r="J99" s="245"/>
      <c r="K99" s="245"/>
      <c r="L99" s="250"/>
      <c r="M99" s="251"/>
      <c r="N99" s="252"/>
      <c r="O99" s="252"/>
      <c r="P99" s="252"/>
      <c r="Q99" s="252"/>
      <c r="R99" s="252"/>
      <c r="S99" s="252"/>
      <c r="T99" s="25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4" t="s">
        <v>149</v>
      </c>
      <c r="AU99" s="254" t="s">
        <v>79</v>
      </c>
      <c r="AV99" s="14" t="s">
        <v>79</v>
      </c>
      <c r="AW99" s="14" t="s">
        <v>32</v>
      </c>
      <c r="AX99" s="14" t="s">
        <v>70</v>
      </c>
      <c r="AY99" s="254" t="s">
        <v>138</v>
      </c>
    </row>
    <row r="100" s="14" customFormat="1">
      <c r="A100" s="14"/>
      <c r="B100" s="244"/>
      <c r="C100" s="245"/>
      <c r="D100" s="235" t="s">
        <v>149</v>
      </c>
      <c r="E100" s="246" t="s">
        <v>19</v>
      </c>
      <c r="F100" s="247" t="s">
        <v>967</v>
      </c>
      <c r="G100" s="245"/>
      <c r="H100" s="248">
        <v>-0.059999999999999998</v>
      </c>
      <c r="I100" s="249"/>
      <c r="J100" s="245"/>
      <c r="K100" s="245"/>
      <c r="L100" s="250"/>
      <c r="M100" s="251"/>
      <c r="N100" s="252"/>
      <c r="O100" s="252"/>
      <c r="P100" s="252"/>
      <c r="Q100" s="252"/>
      <c r="R100" s="252"/>
      <c r="S100" s="252"/>
      <c r="T100" s="253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4" t="s">
        <v>149</v>
      </c>
      <c r="AU100" s="254" t="s">
        <v>79</v>
      </c>
      <c r="AV100" s="14" t="s">
        <v>79</v>
      </c>
      <c r="AW100" s="14" t="s">
        <v>32</v>
      </c>
      <c r="AX100" s="14" t="s">
        <v>70</v>
      </c>
      <c r="AY100" s="254" t="s">
        <v>138</v>
      </c>
    </row>
    <row r="101" s="14" customFormat="1">
      <c r="A101" s="14"/>
      <c r="B101" s="244"/>
      <c r="C101" s="245"/>
      <c r="D101" s="235" t="s">
        <v>149</v>
      </c>
      <c r="E101" s="246" t="s">
        <v>19</v>
      </c>
      <c r="F101" s="247" t="s">
        <v>968</v>
      </c>
      <c r="G101" s="245"/>
      <c r="H101" s="248">
        <v>-0.29999999999999999</v>
      </c>
      <c r="I101" s="249"/>
      <c r="J101" s="245"/>
      <c r="K101" s="245"/>
      <c r="L101" s="250"/>
      <c r="M101" s="251"/>
      <c r="N101" s="252"/>
      <c r="O101" s="252"/>
      <c r="P101" s="252"/>
      <c r="Q101" s="252"/>
      <c r="R101" s="252"/>
      <c r="S101" s="252"/>
      <c r="T101" s="25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4" t="s">
        <v>149</v>
      </c>
      <c r="AU101" s="254" t="s">
        <v>79</v>
      </c>
      <c r="AV101" s="14" t="s">
        <v>79</v>
      </c>
      <c r="AW101" s="14" t="s">
        <v>32</v>
      </c>
      <c r="AX101" s="14" t="s">
        <v>70</v>
      </c>
      <c r="AY101" s="254" t="s">
        <v>138</v>
      </c>
    </row>
    <row r="102" s="14" customFormat="1">
      <c r="A102" s="14"/>
      <c r="B102" s="244"/>
      <c r="C102" s="245"/>
      <c r="D102" s="235" t="s">
        <v>149</v>
      </c>
      <c r="E102" s="246" t="s">
        <v>19</v>
      </c>
      <c r="F102" s="247" t="s">
        <v>969</v>
      </c>
      <c r="G102" s="245"/>
      <c r="H102" s="248">
        <v>-0.10000000000000001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149</v>
      </c>
      <c r="AU102" s="254" t="s">
        <v>79</v>
      </c>
      <c r="AV102" s="14" t="s">
        <v>79</v>
      </c>
      <c r="AW102" s="14" t="s">
        <v>32</v>
      </c>
      <c r="AX102" s="14" t="s">
        <v>70</v>
      </c>
      <c r="AY102" s="254" t="s">
        <v>138</v>
      </c>
    </row>
    <row r="103" s="16" customFormat="1">
      <c r="A103" s="16"/>
      <c r="B103" s="266"/>
      <c r="C103" s="267"/>
      <c r="D103" s="235" t="s">
        <v>149</v>
      </c>
      <c r="E103" s="268" t="s">
        <v>19</v>
      </c>
      <c r="F103" s="269" t="s">
        <v>160</v>
      </c>
      <c r="G103" s="267"/>
      <c r="H103" s="270">
        <v>-27.98</v>
      </c>
      <c r="I103" s="271"/>
      <c r="J103" s="267"/>
      <c r="K103" s="267"/>
      <c r="L103" s="272"/>
      <c r="M103" s="273"/>
      <c r="N103" s="274"/>
      <c r="O103" s="274"/>
      <c r="P103" s="274"/>
      <c r="Q103" s="274"/>
      <c r="R103" s="274"/>
      <c r="S103" s="274"/>
      <c r="T103" s="275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T103" s="276" t="s">
        <v>149</v>
      </c>
      <c r="AU103" s="276" t="s">
        <v>79</v>
      </c>
      <c r="AV103" s="16" t="s">
        <v>161</v>
      </c>
      <c r="AW103" s="16" t="s">
        <v>32</v>
      </c>
      <c r="AX103" s="16" t="s">
        <v>70</v>
      </c>
      <c r="AY103" s="276" t="s">
        <v>138</v>
      </c>
    </row>
    <row r="104" s="15" customFormat="1">
      <c r="A104" s="15"/>
      <c r="B104" s="255"/>
      <c r="C104" s="256"/>
      <c r="D104" s="235" t="s">
        <v>149</v>
      </c>
      <c r="E104" s="257" t="s">
        <v>19</v>
      </c>
      <c r="F104" s="258" t="s">
        <v>152</v>
      </c>
      <c r="G104" s="256"/>
      <c r="H104" s="259">
        <v>123.895</v>
      </c>
      <c r="I104" s="260"/>
      <c r="J104" s="256"/>
      <c r="K104" s="256"/>
      <c r="L104" s="261"/>
      <c r="M104" s="262"/>
      <c r="N104" s="263"/>
      <c r="O104" s="263"/>
      <c r="P104" s="263"/>
      <c r="Q104" s="263"/>
      <c r="R104" s="263"/>
      <c r="S104" s="263"/>
      <c r="T104" s="264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5" t="s">
        <v>149</v>
      </c>
      <c r="AU104" s="265" t="s">
        <v>79</v>
      </c>
      <c r="AV104" s="15" t="s">
        <v>145</v>
      </c>
      <c r="AW104" s="15" t="s">
        <v>32</v>
      </c>
      <c r="AX104" s="15" t="s">
        <v>77</v>
      </c>
      <c r="AY104" s="265" t="s">
        <v>138</v>
      </c>
    </row>
    <row r="105" s="2" customFormat="1" ht="24.15" customHeight="1">
      <c r="A105" s="41"/>
      <c r="B105" s="42"/>
      <c r="C105" s="215" t="s">
        <v>79</v>
      </c>
      <c r="D105" s="215" t="s">
        <v>140</v>
      </c>
      <c r="E105" s="216" t="s">
        <v>439</v>
      </c>
      <c r="F105" s="217" t="s">
        <v>440</v>
      </c>
      <c r="G105" s="218" t="s">
        <v>174</v>
      </c>
      <c r="H105" s="219">
        <v>303.75</v>
      </c>
      <c r="I105" s="220"/>
      <c r="J105" s="221">
        <f>ROUND(I105*H105,2)</f>
        <v>0</v>
      </c>
      <c r="K105" s="217" t="s">
        <v>144</v>
      </c>
      <c r="L105" s="47"/>
      <c r="M105" s="222" t="s">
        <v>19</v>
      </c>
      <c r="N105" s="223" t="s">
        <v>41</v>
      </c>
      <c r="O105" s="87"/>
      <c r="P105" s="224">
        <f>O105*H105</f>
        <v>0</v>
      </c>
      <c r="Q105" s="224">
        <v>0.00058</v>
      </c>
      <c r="R105" s="224">
        <f>Q105*H105</f>
        <v>0.176175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145</v>
      </c>
      <c r="AT105" s="226" t="s">
        <v>140</v>
      </c>
      <c r="AU105" s="226" t="s">
        <v>79</v>
      </c>
      <c r="AY105" s="20" t="s">
        <v>138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77</v>
      </c>
      <c r="BK105" s="227">
        <f>ROUND(I105*H105,2)</f>
        <v>0</v>
      </c>
      <c r="BL105" s="20" t="s">
        <v>145</v>
      </c>
      <c r="BM105" s="226" t="s">
        <v>970</v>
      </c>
    </row>
    <row r="106" s="2" customFormat="1">
      <c r="A106" s="41"/>
      <c r="B106" s="42"/>
      <c r="C106" s="43"/>
      <c r="D106" s="228" t="s">
        <v>147</v>
      </c>
      <c r="E106" s="43"/>
      <c r="F106" s="229" t="s">
        <v>442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147</v>
      </c>
      <c r="AU106" s="20" t="s">
        <v>79</v>
      </c>
    </row>
    <row r="107" s="13" customFormat="1">
      <c r="A107" s="13"/>
      <c r="B107" s="233"/>
      <c r="C107" s="234"/>
      <c r="D107" s="235" t="s">
        <v>149</v>
      </c>
      <c r="E107" s="236" t="s">
        <v>19</v>
      </c>
      <c r="F107" s="237" t="s">
        <v>959</v>
      </c>
      <c r="G107" s="234"/>
      <c r="H107" s="236" t="s">
        <v>19</v>
      </c>
      <c r="I107" s="238"/>
      <c r="J107" s="234"/>
      <c r="K107" s="234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149</v>
      </c>
      <c r="AU107" s="243" t="s">
        <v>79</v>
      </c>
      <c r="AV107" s="13" t="s">
        <v>77</v>
      </c>
      <c r="AW107" s="13" t="s">
        <v>32</v>
      </c>
      <c r="AX107" s="13" t="s">
        <v>70</v>
      </c>
      <c r="AY107" s="243" t="s">
        <v>138</v>
      </c>
    </row>
    <row r="108" s="14" customFormat="1">
      <c r="A108" s="14"/>
      <c r="B108" s="244"/>
      <c r="C108" s="245"/>
      <c r="D108" s="235" t="s">
        <v>149</v>
      </c>
      <c r="E108" s="246" t="s">
        <v>19</v>
      </c>
      <c r="F108" s="247" t="s">
        <v>971</v>
      </c>
      <c r="G108" s="245"/>
      <c r="H108" s="248">
        <v>54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149</v>
      </c>
      <c r="AU108" s="254" t="s">
        <v>79</v>
      </c>
      <c r="AV108" s="14" t="s">
        <v>79</v>
      </c>
      <c r="AW108" s="14" t="s">
        <v>32</v>
      </c>
      <c r="AX108" s="14" t="s">
        <v>70</v>
      </c>
      <c r="AY108" s="254" t="s">
        <v>138</v>
      </c>
    </row>
    <row r="109" s="14" customFormat="1">
      <c r="A109" s="14"/>
      <c r="B109" s="244"/>
      <c r="C109" s="245"/>
      <c r="D109" s="235" t="s">
        <v>149</v>
      </c>
      <c r="E109" s="246" t="s">
        <v>19</v>
      </c>
      <c r="F109" s="247" t="s">
        <v>972</v>
      </c>
      <c r="G109" s="245"/>
      <c r="H109" s="248">
        <v>90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149</v>
      </c>
      <c r="AU109" s="254" t="s">
        <v>79</v>
      </c>
      <c r="AV109" s="14" t="s">
        <v>79</v>
      </c>
      <c r="AW109" s="14" t="s">
        <v>32</v>
      </c>
      <c r="AX109" s="14" t="s">
        <v>70</v>
      </c>
      <c r="AY109" s="254" t="s">
        <v>138</v>
      </c>
    </row>
    <row r="110" s="14" customFormat="1">
      <c r="A110" s="14"/>
      <c r="B110" s="244"/>
      <c r="C110" s="245"/>
      <c r="D110" s="235" t="s">
        <v>149</v>
      </c>
      <c r="E110" s="246" t="s">
        <v>19</v>
      </c>
      <c r="F110" s="247" t="s">
        <v>973</v>
      </c>
      <c r="G110" s="245"/>
      <c r="H110" s="248">
        <v>38.25</v>
      </c>
      <c r="I110" s="249"/>
      <c r="J110" s="245"/>
      <c r="K110" s="245"/>
      <c r="L110" s="250"/>
      <c r="M110" s="251"/>
      <c r="N110" s="252"/>
      <c r="O110" s="252"/>
      <c r="P110" s="252"/>
      <c r="Q110" s="252"/>
      <c r="R110" s="252"/>
      <c r="S110" s="252"/>
      <c r="T110" s="25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4" t="s">
        <v>149</v>
      </c>
      <c r="AU110" s="254" t="s">
        <v>79</v>
      </c>
      <c r="AV110" s="14" t="s">
        <v>79</v>
      </c>
      <c r="AW110" s="14" t="s">
        <v>32</v>
      </c>
      <c r="AX110" s="14" t="s">
        <v>70</v>
      </c>
      <c r="AY110" s="254" t="s">
        <v>138</v>
      </c>
    </row>
    <row r="111" s="14" customFormat="1">
      <c r="A111" s="14"/>
      <c r="B111" s="244"/>
      <c r="C111" s="245"/>
      <c r="D111" s="235" t="s">
        <v>149</v>
      </c>
      <c r="E111" s="246" t="s">
        <v>19</v>
      </c>
      <c r="F111" s="247" t="s">
        <v>974</v>
      </c>
      <c r="G111" s="245"/>
      <c r="H111" s="248">
        <v>51.75</v>
      </c>
      <c r="I111" s="249"/>
      <c r="J111" s="245"/>
      <c r="K111" s="245"/>
      <c r="L111" s="250"/>
      <c r="M111" s="251"/>
      <c r="N111" s="252"/>
      <c r="O111" s="252"/>
      <c r="P111" s="252"/>
      <c r="Q111" s="252"/>
      <c r="R111" s="252"/>
      <c r="S111" s="252"/>
      <c r="T111" s="25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4" t="s">
        <v>149</v>
      </c>
      <c r="AU111" s="254" t="s">
        <v>79</v>
      </c>
      <c r="AV111" s="14" t="s">
        <v>79</v>
      </c>
      <c r="AW111" s="14" t="s">
        <v>32</v>
      </c>
      <c r="AX111" s="14" t="s">
        <v>70</v>
      </c>
      <c r="AY111" s="254" t="s">
        <v>138</v>
      </c>
    </row>
    <row r="112" s="14" customFormat="1">
      <c r="A112" s="14"/>
      <c r="B112" s="244"/>
      <c r="C112" s="245"/>
      <c r="D112" s="235" t="s">
        <v>149</v>
      </c>
      <c r="E112" s="246" t="s">
        <v>19</v>
      </c>
      <c r="F112" s="247" t="s">
        <v>975</v>
      </c>
      <c r="G112" s="245"/>
      <c r="H112" s="248">
        <v>69.75</v>
      </c>
      <c r="I112" s="249"/>
      <c r="J112" s="245"/>
      <c r="K112" s="245"/>
      <c r="L112" s="250"/>
      <c r="M112" s="251"/>
      <c r="N112" s="252"/>
      <c r="O112" s="252"/>
      <c r="P112" s="252"/>
      <c r="Q112" s="252"/>
      <c r="R112" s="252"/>
      <c r="S112" s="252"/>
      <c r="T112" s="25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4" t="s">
        <v>149</v>
      </c>
      <c r="AU112" s="254" t="s">
        <v>79</v>
      </c>
      <c r="AV112" s="14" t="s">
        <v>79</v>
      </c>
      <c r="AW112" s="14" t="s">
        <v>32</v>
      </c>
      <c r="AX112" s="14" t="s">
        <v>70</v>
      </c>
      <c r="AY112" s="254" t="s">
        <v>138</v>
      </c>
    </row>
    <row r="113" s="15" customFormat="1">
      <c r="A113" s="15"/>
      <c r="B113" s="255"/>
      <c r="C113" s="256"/>
      <c r="D113" s="235" t="s">
        <v>149</v>
      </c>
      <c r="E113" s="257" t="s">
        <v>19</v>
      </c>
      <c r="F113" s="258" t="s">
        <v>152</v>
      </c>
      <c r="G113" s="256"/>
      <c r="H113" s="259">
        <v>303.75</v>
      </c>
      <c r="I113" s="260"/>
      <c r="J113" s="256"/>
      <c r="K113" s="256"/>
      <c r="L113" s="261"/>
      <c r="M113" s="262"/>
      <c r="N113" s="263"/>
      <c r="O113" s="263"/>
      <c r="P113" s="263"/>
      <c r="Q113" s="263"/>
      <c r="R113" s="263"/>
      <c r="S113" s="263"/>
      <c r="T113" s="264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65" t="s">
        <v>149</v>
      </c>
      <c r="AU113" s="265" t="s">
        <v>79</v>
      </c>
      <c r="AV113" s="15" t="s">
        <v>145</v>
      </c>
      <c r="AW113" s="15" t="s">
        <v>32</v>
      </c>
      <c r="AX113" s="15" t="s">
        <v>77</v>
      </c>
      <c r="AY113" s="265" t="s">
        <v>138</v>
      </c>
    </row>
    <row r="114" s="2" customFormat="1" ht="24.15" customHeight="1">
      <c r="A114" s="41"/>
      <c r="B114" s="42"/>
      <c r="C114" s="215" t="s">
        <v>161</v>
      </c>
      <c r="D114" s="215" t="s">
        <v>140</v>
      </c>
      <c r="E114" s="216" t="s">
        <v>448</v>
      </c>
      <c r="F114" s="217" t="s">
        <v>449</v>
      </c>
      <c r="G114" s="218" t="s">
        <v>174</v>
      </c>
      <c r="H114" s="219">
        <v>303.75</v>
      </c>
      <c r="I114" s="220"/>
      <c r="J114" s="221">
        <f>ROUND(I114*H114,2)</f>
        <v>0</v>
      </c>
      <c r="K114" s="217" t="s">
        <v>144</v>
      </c>
      <c r="L114" s="47"/>
      <c r="M114" s="222" t="s">
        <v>19</v>
      </c>
      <c r="N114" s="223" t="s">
        <v>41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145</v>
      </c>
      <c r="AT114" s="226" t="s">
        <v>140</v>
      </c>
      <c r="AU114" s="226" t="s">
        <v>79</v>
      </c>
      <c r="AY114" s="20" t="s">
        <v>138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77</v>
      </c>
      <c r="BK114" s="227">
        <f>ROUND(I114*H114,2)</f>
        <v>0</v>
      </c>
      <c r="BL114" s="20" t="s">
        <v>145</v>
      </c>
      <c r="BM114" s="226" t="s">
        <v>976</v>
      </c>
    </row>
    <row r="115" s="2" customFormat="1">
      <c r="A115" s="41"/>
      <c r="B115" s="42"/>
      <c r="C115" s="43"/>
      <c r="D115" s="228" t="s">
        <v>147</v>
      </c>
      <c r="E115" s="43"/>
      <c r="F115" s="229" t="s">
        <v>451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147</v>
      </c>
      <c r="AU115" s="20" t="s">
        <v>79</v>
      </c>
    </row>
    <row r="116" s="2" customFormat="1" ht="37.8" customHeight="1">
      <c r="A116" s="41"/>
      <c r="B116" s="42"/>
      <c r="C116" s="215" t="s">
        <v>145</v>
      </c>
      <c r="D116" s="215" t="s">
        <v>140</v>
      </c>
      <c r="E116" s="216" t="s">
        <v>192</v>
      </c>
      <c r="F116" s="217" t="s">
        <v>193</v>
      </c>
      <c r="G116" s="218" t="s">
        <v>155</v>
      </c>
      <c r="H116" s="219">
        <v>123.895</v>
      </c>
      <c r="I116" s="220"/>
      <c r="J116" s="221">
        <f>ROUND(I116*H116,2)</f>
        <v>0</v>
      </c>
      <c r="K116" s="217" t="s">
        <v>144</v>
      </c>
      <c r="L116" s="47"/>
      <c r="M116" s="222" t="s">
        <v>19</v>
      </c>
      <c r="N116" s="223" t="s">
        <v>41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145</v>
      </c>
      <c r="AT116" s="226" t="s">
        <v>140</v>
      </c>
      <c r="AU116" s="226" t="s">
        <v>79</v>
      </c>
      <c r="AY116" s="20" t="s">
        <v>138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77</v>
      </c>
      <c r="BK116" s="227">
        <f>ROUND(I116*H116,2)</f>
        <v>0</v>
      </c>
      <c r="BL116" s="20" t="s">
        <v>145</v>
      </c>
      <c r="BM116" s="226" t="s">
        <v>977</v>
      </c>
    </row>
    <row r="117" s="2" customFormat="1">
      <c r="A117" s="41"/>
      <c r="B117" s="42"/>
      <c r="C117" s="43"/>
      <c r="D117" s="228" t="s">
        <v>147</v>
      </c>
      <c r="E117" s="43"/>
      <c r="F117" s="229" t="s">
        <v>195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147</v>
      </c>
      <c r="AU117" s="20" t="s">
        <v>79</v>
      </c>
    </row>
    <row r="118" s="13" customFormat="1">
      <c r="A118" s="13"/>
      <c r="B118" s="233"/>
      <c r="C118" s="234"/>
      <c r="D118" s="235" t="s">
        <v>149</v>
      </c>
      <c r="E118" s="236" t="s">
        <v>19</v>
      </c>
      <c r="F118" s="237" t="s">
        <v>196</v>
      </c>
      <c r="G118" s="234"/>
      <c r="H118" s="236" t="s">
        <v>19</v>
      </c>
      <c r="I118" s="238"/>
      <c r="J118" s="234"/>
      <c r="K118" s="234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149</v>
      </c>
      <c r="AU118" s="243" t="s">
        <v>79</v>
      </c>
      <c r="AV118" s="13" t="s">
        <v>77</v>
      </c>
      <c r="AW118" s="13" t="s">
        <v>32</v>
      </c>
      <c r="AX118" s="13" t="s">
        <v>70</v>
      </c>
      <c r="AY118" s="243" t="s">
        <v>138</v>
      </c>
    </row>
    <row r="119" s="13" customFormat="1">
      <c r="A119" s="13"/>
      <c r="B119" s="233"/>
      <c r="C119" s="234"/>
      <c r="D119" s="235" t="s">
        <v>149</v>
      </c>
      <c r="E119" s="236" t="s">
        <v>19</v>
      </c>
      <c r="F119" s="237" t="s">
        <v>959</v>
      </c>
      <c r="G119" s="234"/>
      <c r="H119" s="236" t="s">
        <v>19</v>
      </c>
      <c r="I119" s="238"/>
      <c r="J119" s="234"/>
      <c r="K119" s="234"/>
      <c r="L119" s="239"/>
      <c r="M119" s="240"/>
      <c r="N119" s="241"/>
      <c r="O119" s="241"/>
      <c r="P119" s="241"/>
      <c r="Q119" s="241"/>
      <c r="R119" s="241"/>
      <c r="S119" s="241"/>
      <c r="T119" s="24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3" t="s">
        <v>149</v>
      </c>
      <c r="AU119" s="243" t="s">
        <v>79</v>
      </c>
      <c r="AV119" s="13" t="s">
        <v>77</v>
      </c>
      <c r="AW119" s="13" t="s">
        <v>32</v>
      </c>
      <c r="AX119" s="13" t="s">
        <v>70</v>
      </c>
      <c r="AY119" s="243" t="s">
        <v>138</v>
      </c>
    </row>
    <row r="120" s="14" customFormat="1">
      <c r="A120" s="14"/>
      <c r="B120" s="244"/>
      <c r="C120" s="245"/>
      <c r="D120" s="235" t="s">
        <v>149</v>
      </c>
      <c r="E120" s="246" t="s">
        <v>19</v>
      </c>
      <c r="F120" s="247" t="s">
        <v>960</v>
      </c>
      <c r="G120" s="245"/>
      <c r="H120" s="248">
        <v>27</v>
      </c>
      <c r="I120" s="249"/>
      <c r="J120" s="245"/>
      <c r="K120" s="245"/>
      <c r="L120" s="250"/>
      <c r="M120" s="251"/>
      <c r="N120" s="252"/>
      <c r="O120" s="252"/>
      <c r="P120" s="252"/>
      <c r="Q120" s="252"/>
      <c r="R120" s="252"/>
      <c r="S120" s="252"/>
      <c r="T120" s="25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4" t="s">
        <v>149</v>
      </c>
      <c r="AU120" s="254" t="s">
        <v>79</v>
      </c>
      <c r="AV120" s="14" t="s">
        <v>79</v>
      </c>
      <c r="AW120" s="14" t="s">
        <v>32</v>
      </c>
      <c r="AX120" s="14" t="s">
        <v>70</v>
      </c>
      <c r="AY120" s="254" t="s">
        <v>138</v>
      </c>
    </row>
    <row r="121" s="14" customFormat="1">
      <c r="A121" s="14"/>
      <c r="B121" s="244"/>
      <c r="C121" s="245"/>
      <c r="D121" s="235" t="s">
        <v>149</v>
      </c>
      <c r="E121" s="246" t="s">
        <v>19</v>
      </c>
      <c r="F121" s="247" t="s">
        <v>961</v>
      </c>
      <c r="G121" s="245"/>
      <c r="H121" s="248">
        <v>45</v>
      </c>
      <c r="I121" s="249"/>
      <c r="J121" s="245"/>
      <c r="K121" s="245"/>
      <c r="L121" s="250"/>
      <c r="M121" s="251"/>
      <c r="N121" s="252"/>
      <c r="O121" s="252"/>
      <c r="P121" s="252"/>
      <c r="Q121" s="252"/>
      <c r="R121" s="252"/>
      <c r="S121" s="252"/>
      <c r="T121" s="25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4" t="s">
        <v>149</v>
      </c>
      <c r="AU121" s="254" t="s">
        <v>79</v>
      </c>
      <c r="AV121" s="14" t="s">
        <v>79</v>
      </c>
      <c r="AW121" s="14" t="s">
        <v>32</v>
      </c>
      <c r="AX121" s="14" t="s">
        <v>70</v>
      </c>
      <c r="AY121" s="254" t="s">
        <v>138</v>
      </c>
    </row>
    <row r="122" s="14" customFormat="1">
      <c r="A122" s="14"/>
      <c r="B122" s="244"/>
      <c r="C122" s="245"/>
      <c r="D122" s="235" t="s">
        <v>149</v>
      </c>
      <c r="E122" s="246" t="s">
        <v>19</v>
      </c>
      <c r="F122" s="247" t="s">
        <v>962</v>
      </c>
      <c r="G122" s="245"/>
      <c r="H122" s="248">
        <v>19.125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149</v>
      </c>
      <c r="AU122" s="254" t="s">
        <v>79</v>
      </c>
      <c r="AV122" s="14" t="s">
        <v>79</v>
      </c>
      <c r="AW122" s="14" t="s">
        <v>32</v>
      </c>
      <c r="AX122" s="14" t="s">
        <v>70</v>
      </c>
      <c r="AY122" s="254" t="s">
        <v>138</v>
      </c>
    </row>
    <row r="123" s="14" customFormat="1">
      <c r="A123" s="14"/>
      <c r="B123" s="244"/>
      <c r="C123" s="245"/>
      <c r="D123" s="235" t="s">
        <v>149</v>
      </c>
      <c r="E123" s="246" t="s">
        <v>19</v>
      </c>
      <c r="F123" s="247" t="s">
        <v>963</v>
      </c>
      <c r="G123" s="245"/>
      <c r="H123" s="248">
        <v>25.875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149</v>
      </c>
      <c r="AU123" s="254" t="s">
        <v>79</v>
      </c>
      <c r="AV123" s="14" t="s">
        <v>79</v>
      </c>
      <c r="AW123" s="14" t="s">
        <v>32</v>
      </c>
      <c r="AX123" s="14" t="s">
        <v>70</v>
      </c>
      <c r="AY123" s="254" t="s">
        <v>138</v>
      </c>
    </row>
    <row r="124" s="14" customFormat="1">
      <c r="A124" s="14"/>
      <c r="B124" s="244"/>
      <c r="C124" s="245"/>
      <c r="D124" s="235" t="s">
        <v>149</v>
      </c>
      <c r="E124" s="246" t="s">
        <v>19</v>
      </c>
      <c r="F124" s="247" t="s">
        <v>964</v>
      </c>
      <c r="G124" s="245"/>
      <c r="H124" s="248">
        <v>34.875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149</v>
      </c>
      <c r="AU124" s="254" t="s">
        <v>79</v>
      </c>
      <c r="AV124" s="14" t="s">
        <v>79</v>
      </c>
      <c r="AW124" s="14" t="s">
        <v>32</v>
      </c>
      <c r="AX124" s="14" t="s">
        <v>70</v>
      </c>
      <c r="AY124" s="254" t="s">
        <v>138</v>
      </c>
    </row>
    <row r="125" s="16" customFormat="1">
      <c r="A125" s="16"/>
      <c r="B125" s="266"/>
      <c r="C125" s="267"/>
      <c r="D125" s="235" t="s">
        <v>149</v>
      </c>
      <c r="E125" s="268" t="s">
        <v>19</v>
      </c>
      <c r="F125" s="269" t="s">
        <v>160</v>
      </c>
      <c r="G125" s="267"/>
      <c r="H125" s="270">
        <v>151.875</v>
      </c>
      <c r="I125" s="271"/>
      <c r="J125" s="267"/>
      <c r="K125" s="267"/>
      <c r="L125" s="272"/>
      <c r="M125" s="273"/>
      <c r="N125" s="274"/>
      <c r="O125" s="274"/>
      <c r="P125" s="274"/>
      <c r="Q125" s="274"/>
      <c r="R125" s="274"/>
      <c r="S125" s="274"/>
      <c r="T125" s="275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T125" s="276" t="s">
        <v>149</v>
      </c>
      <c r="AU125" s="276" t="s">
        <v>79</v>
      </c>
      <c r="AV125" s="16" t="s">
        <v>161</v>
      </c>
      <c r="AW125" s="16" t="s">
        <v>32</v>
      </c>
      <c r="AX125" s="16" t="s">
        <v>70</v>
      </c>
      <c r="AY125" s="276" t="s">
        <v>138</v>
      </c>
    </row>
    <row r="126" s="13" customFormat="1">
      <c r="A126" s="13"/>
      <c r="B126" s="233"/>
      <c r="C126" s="234"/>
      <c r="D126" s="235" t="s">
        <v>149</v>
      </c>
      <c r="E126" s="236" t="s">
        <v>19</v>
      </c>
      <c r="F126" s="237" t="s">
        <v>162</v>
      </c>
      <c r="G126" s="234"/>
      <c r="H126" s="236" t="s">
        <v>19</v>
      </c>
      <c r="I126" s="238"/>
      <c r="J126" s="234"/>
      <c r="K126" s="234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149</v>
      </c>
      <c r="AU126" s="243" t="s">
        <v>79</v>
      </c>
      <c r="AV126" s="13" t="s">
        <v>77</v>
      </c>
      <c r="AW126" s="13" t="s">
        <v>32</v>
      </c>
      <c r="AX126" s="13" t="s">
        <v>70</v>
      </c>
      <c r="AY126" s="243" t="s">
        <v>138</v>
      </c>
    </row>
    <row r="127" s="14" customFormat="1">
      <c r="A127" s="14"/>
      <c r="B127" s="244"/>
      <c r="C127" s="245"/>
      <c r="D127" s="235" t="s">
        <v>149</v>
      </c>
      <c r="E127" s="246" t="s">
        <v>19</v>
      </c>
      <c r="F127" s="247" t="s">
        <v>965</v>
      </c>
      <c r="G127" s="245"/>
      <c r="H127" s="248">
        <v>-24.120000000000001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149</v>
      </c>
      <c r="AU127" s="254" t="s">
        <v>79</v>
      </c>
      <c r="AV127" s="14" t="s">
        <v>79</v>
      </c>
      <c r="AW127" s="14" t="s">
        <v>32</v>
      </c>
      <c r="AX127" s="14" t="s">
        <v>70</v>
      </c>
      <c r="AY127" s="254" t="s">
        <v>138</v>
      </c>
    </row>
    <row r="128" s="14" customFormat="1">
      <c r="A128" s="14"/>
      <c r="B128" s="244"/>
      <c r="C128" s="245"/>
      <c r="D128" s="235" t="s">
        <v>149</v>
      </c>
      <c r="E128" s="246" t="s">
        <v>19</v>
      </c>
      <c r="F128" s="247" t="s">
        <v>966</v>
      </c>
      <c r="G128" s="245"/>
      <c r="H128" s="248">
        <v>-3.3999999999999999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149</v>
      </c>
      <c r="AU128" s="254" t="s">
        <v>79</v>
      </c>
      <c r="AV128" s="14" t="s">
        <v>79</v>
      </c>
      <c r="AW128" s="14" t="s">
        <v>32</v>
      </c>
      <c r="AX128" s="14" t="s">
        <v>70</v>
      </c>
      <c r="AY128" s="254" t="s">
        <v>138</v>
      </c>
    </row>
    <row r="129" s="14" customFormat="1">
      <c r="A129" s="14"/>
      <c r="B129" s="244"/>
      <c r="C129" s="245"/>
      <c r="D129" s="235" t="s">
        <v>149</v>
      </c>
      <c r="E129" s="246" t="s">
        <v>19</v>
      </c>
      <c r="F129" s="247" t="s">
        <v>967</v>
      </c>
      <c r="G129" s="245"/>
      <c r="H129" s="248">
        <v>-0.059999999999999998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149</v>
      </c>
      <c r="AU129" s="254" t="s">
        <v>79</v>
      </c>
      <c r="AV129" s="14" t="s">
        <v>79</v>
      </c>
      <c r="AW129" s="14" t="s">
        <v>32</v>
      </c>
      <c r="AX129" s="14" t="s">
        <v>70</v>
      </c>
      <c r="AY129" s="254" t="s">
        <v>138</v>
      </c>
    </row>
    <row r="130" s="14" customFormat="1">
      <c r="A130" s="14"/>
      <c r="B130" s="244"/>
      <c r="C130" s="245"/>
      <c r="D130" s="235" t="s">
        <v>149</v>
      </c>
      <c r="E130" s="246" t="s">
        <v>19</v>
      </c>
      <c r="F130" s="247" t="s">
        <v>968</v>
      </c>
      <c r="G130" s="245"/>
      <c r="H130" s="248">
        <v>-0.29999999999999999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149</v>
      </c>
      <c r="AU130" s="254" t="s">
        <v>79</v>
      </c>
      <c r="AV130" s="14" t="s">
        <v>79</v>
      </c>
      <c r="AW130" s="14" t="s">
        <v>32</v>
      </c>
      <c r="AX130" s="14" t="s">
        <v>70</v>
      </c>
      <c r="AY130" s="254" t="s">
        <v>138</v>
      </c>
    </row>
    <row r="131" s="14" customFormat="1">
      <c r="A131" s="14"/>
      <c r="B131" s="244"/>
      <c r="C131" s="245"/>
      <c r="D131" s="235" t="s">
        <v>149</v>
      </c>
      <c r="E131" s="246" t="s">
        <v>19</v>
      </c>
      <c r="F131" s="247" t="s">
        <v>969</v>
      </c>
      <c r="G131" s="245"/>
      <c r="H131" s="248">
        <v>-0.10000000000000001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149</v>
      </c>
      <c r="AU131" s="254" t="s">
        <v>79</v>
      </c>
      <c r="AV131" s="14" t="s">
        <v>79</v>
      </c>
      <c r="AW131" s="14" t="s">
        <v>32</v>
      </c>
      <c r="AX131" s="14" t="s">
        <v>70</v>
      </c>
      <c r="AY131" s="254" t="s">
        <v>138</v>
      </c>
    </row>
    <row r="132" s="16" customFormat="1">
      <c r="A132" s="16"/>
      <c r="B132" s="266"/>
      <c r="C132" s="267"/>
      <c r="D132" s="235" t="s">
        <v>149</v>
      </c>
      <c r="E132" s="268" t="s">
        <v>19</v>
      </c>
      <c r="F132" s="269" t="s">
        <v>160</v>
      </c>
      <c r="G132" s="267"/>
      <c r="H132" s="270">
        <v>-27.98</v>
      </c>
      <c r="I132" s="271"/>
      <c r="J132" s="267"/>
      <c r="K132" s="267"/>
      <c r="L132" s="272"/>
      <c r="M132" s="273"/>
      <c r="N132" s="274"/>
      <c r="O132" s="274"/>
      <c r="P132" s="274"/>
      <c r="Q132" s="274"/>
      <c r="R132" s="274"/>
      <c r="S132" s="274"/>
      <c r="T132" s="275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276" t="s">
        <v>149</v>
      </c>
      <c r="AU132" s="276" t="s">
        <v>79</v>
      </c>
      <c r="AV132" s="16" t="s">
        <v>161</v>
      </c>
      <c r="AW132" s="16" t="s">
        <v>32</v>
      </c>
      <c r="AX132" s="16" t="s">
        <v>70</v>
      </c>
      <c r="AY132" s="276" t="s">
        <v>138</v>
      </c>
    </row>
    <row r="133" s="15" customFormat="1">
      <c r="A133" s="15"/>
      <c r="B133" s="255"/>
      <c r="C133" s="256"/>
      <c r="D133" s="235" t="s">
        <v>149</v>
      </c>
      <c r="E133" s="257" t="s">
        <v>19</v>
      </c>
      <c r="F133" s="258" t="s">
        <v>152</v>
      </c>
      <c r="G133" s="256"/>
      <c r="H133" s="259">
        <v>123.895</v>
      </c>
      <c r="I133" s="260"/>
      <c r="J133" s="256"/>
      <c r="K133" s="256"/>
      <c r="L133" s="261"/>
      <c r="M133" s="262"/>
      <c r="N133" s="263"/>
      <c r="O133" s="263"/>
      <c r="P133" s="263"/>
      <c r="Q133" s="263"/>
      <c r="R133" s="263"/>
      <c r="S133" s="263"/>
      <c r="T133" s="264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5" t="s">
        <v>149</v>
      </c>
      <c r="AU133" s="265" t="s">
        <v>79</v>
      </c>
      <c r="AV133" s="15" t="s">
        <v>145</v>
      </c>
      <c r="AW133" s="15" t="s">
        <v>32</v>
      </c>
      <c r="AX133" s="15" t="s">
        <v>77</v>
      </c>
      <c r="AY133" s="265" t="s">
        <v>138</v>
      </c>
    </row>
    <row r="134" s="2" customFormat="1" ht="24.15" customHeight="1">
      <c r="A134" s="41"/>
      <c r="B134" s="42"/>
      <c r="C134" s="215" t="s">
        <v>178</v>
      </c>
      <c r="D134" s="215" t="s">
        <v>140</v>
      </c>
      <c r="E134" s="216" t="s">
        <v>203</v>
      </c>
      <c r="F134" s="217" t="s">
        <v>204</v>
      </c>
      <c r="G134" s="218" t="s">
        <v>205</v>
      </c>
      <c r="H134" s="219">
        <v>247.78999999999999</v>
      </c>
      <c r="I134" s="220"/>
      <c r="J134" s="221">
        <f>ROUND(I134*H134,2)</f>
        <v>0</v>
      </c>
      <c r="K134" s="217" t="s">
        <v>144</v>
      </c>
      <c r="L134" s="47"/>
      <c r="M134" s="222" t="s">
        <v>19</v>
      </c>
      <c r="N134" s="223" t="s">
        <v>41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145</v>
      </c>
      <c r="AT134" s="226" t="s">
        <v>140</v>
      </c>
      <c r="AU134" s="226" t="s">
        <v>79</v>
      </c>
      <c r="AY134" s="20" t="s">
        <v>138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77</v>
      </c>
      <c r="BK134" s="227">
        <f>ROUND(I134*H134,2)</f>
        <v>0</v>
      </c>
      <c r="BL134" s="20" t="s">
        <v>145</v>
      </c>
      <c r="BM134" s="226" t="s">
        <v>978</v>
      </c>
    </row>
    <row r="135" s="2" customFormat="1">
      <c r="A135" s="41"/>
      <c r="B135" s="42"/>
      <c r="C135" s="43"/>
      <c r="D135" s="228" t="s">
        <v>147</v>
      </c>
      <c r="E135" s="43"/>
      <c r="F135" s="229" t="s">
        <v>207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147</v>
      </c>
      <c r="AU135" s="20" t="s">
        <v>79</v>
      </c>
    </row>
    <row r="136" s="13" customFormat="1">
      <c r="A136" s="13"/>
      <c r="B136" s="233"/>
      <c r="C136" s="234"/>
      <c r="D136" s="235" t="s">
        <v>149</v>
      </c>
      <c r="E136" s="236" t="s">
        <v>19</v>
      </c>
      <c r="F136" s="237" t="s">
        <v>196</v>
      </c>
      <c r="G136" s="234"/>
      <c r="H136" s="236" t="s">
        <v>19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149</v>
      </c>
      <c r="AU136" s="243" t="s">
        <v>79</v>
      </c>
      <c r="AV136" s="13" t="s">
        <v>77</v>
      </c>
      <c r="AW136" s="13" t="s">
        <v>32</v>
      </c>
      <c r="AX136" s="13" t="s">
        <v>70</v>
      </c>
      <c r="AY136" s="243" t="s">
        <v>138</v>
      </c>
    </row>
    <row r="137" s="13" customFormat="1">
      <c r="A137" s="13"/>
      <c r="B137" s="233"/>
      <c r="C137" s="234"/>
      <c r="D137" s="235" t="s">
        <v>149</v>
      </c>
      <c r="E137" s="236" t="s">
        <v>19</v>
      </c>
      <c r="F137" s="237" t="s">
        <v>959</v>
      </c>
      <c r="G137" s="234"/>
      <c r="H137" s="236" t="s">
        <v>19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149</v>
      </c>
      <c r="AU137" s="243" t="s">
        <v>79</v>
      </c>
      <c r="AV137" s="13" t="s">
        <v>77</v>
      </c>
      <c r="AW137" s="13" t="s">
        <v>32</v>
      </c>
      <c r="AX137" s="13" t="s">
        <v>70</v>
      </c>
      <c r="AY137" s="243" t="s">
        <v>138</v>
      </c>
    </row>
    <row r="138" s="14" customFormat="1">
      <c r="A138" s="14"/>
      <c r="B138" s="244"/>
      <c r="C138" s="245"/>
      <c r="D138" s="235" t="s">
        <v>149</v>
      </c>
      <c r="E138" s="246" t="s">
        <v>19</v>
      </c>
      <c r="F138" s="247" t="s">
        <v>960</v>
      </c>
      <c r="G138" s="245"/>
      <c r="H138" s="248">
        <v>27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149</v>
      </c>
      <c r="AU138" s="254" t="s">
        <v>79</v>
      </c>
      <c r="AV138" s="14" t="s">
        <v>79</v>
      </c>
      <c r="AW138" s="14" t="s">
        <v>32</v>
      </c>
      <c r="AX138" s="14" t="s">
        <v>70</v>
      </c>
      <c r="AY138" s="254" t="s">
        <v>138</v>
      </c>
    </row>
    <row r="139" s="14" customFormat="1">
      <c r="A139" s="14"/>
      <c r="B139" s="244"/>
      <c r="C139" s="245"/>
      <c r="D139" s="235" t="s">
        <v>149</v>
      </c>
      <c r="E139" s="246" t="s">
        <v>19</v>
      </c>
      <c r="F139" s="247" t="s">
        <v>961</v>
      </c>
      <c r="G139" s="245"/>
      <c r="H139" s="248">
        <v>45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149</v>
      </c>
      <c r="AU139" s="254" t="s">
        <v>79</v>
      </c>
      <c r="AV139" s="14" t="s">
        <v>79</v>
      </c>
      <c r="AW139" s="14" t="s">
        <v>32</v>
      </c>
      <c r="AX139" s="14" t="s">
        <v>70</v>
      </c>
      <c r="AY139" s="254" t="s">
        <v>138</v>
      </c>
    </row>
    <row r="140" s="14" customFormat="1">
      <c r="A140" s="14"/>
      <c r="B140" s="244"/>
      <c r="C140" s="245"/>
      <c r="D140" s="235" t="s">
        <v>149</v>
      </c>
      <c r="E140" s="246" t="s">
        <v>19</v>
      </c>
      <c r="F140" s="247" t="s">
        <v>962</v>
      </c>
      <c r="G140" s="245"/>
      <c r="H140" s="248">
        <v>19.125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149</v>
      </c>
      <c r="AU140" s="254" t="s">
        <v>79</v>
      </c>
      <c r="AV140" s="14" t="s">
        <v>79</v>
      </c>
      <c r="AW140" s="14" t="s">
        <v>32</v>
      </c>
      <c r="AX140" s="14" t="s">
        <v>70</v>
      </c>
      <c r="AY140" s="254" t="s">
        <v>138</v>
      </c>
    </row>
    <row r="141" s="14" customFormat="1">
      <c r="A141" s="14"/>
      <c r="B141" s="244"/>
      <c r="C141" s="245"/>
      <c r="D141" s="235" t="s">
        <v>149</v>
      </c>
      <c r="E141" s="246" t="s">
        <v>19</v>
      </c>
      <c r="F141" s="247" t="s">
        <v>963</v>
      </c>
      <c r="G141" s="245"/>
      <c r="H141" s="248">
        <v>25.875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149</v>
      </c>
      <c r="AU141" s="254" t="s">
        <v>79</v>
      </c>
      <c r="AV141" s="14" t="s">
        <v>79</v>
      </c>
      <c r="AW141" s="14" t="s">
        <v>32</v>
      </c>
      <c r="AX141" s="14" t="s">
        <v>70</v>
      </c>
      <c r="AY141" s="254" t="s">
        <v>138</v>
      </c>
    </row>
    <row r="142" s="14" customFormat="1">
      <c r="A142" s="14"/>
      <c r="B142" s="244"/>
      <c r="C142" s="245"/>
      <c r="D142" s="235" t="s">
        <v>149</v>
      </c>
      <c r="E142" s="246" t="s">
        <v>19</v>
      </c>
      <c r="F142" s="247" t="s">
        <v>964</v>
      </c>
      <c r="G142" s="245"/>
      <c r="H142" s="248">
        <v>34.875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149</v>
      </c>
      <c r="AU142" s="254" t="s">
        <v>79</v>
      </c>
      <c r="AV142" s="14" t="s">
        <v>79</v>
      </c>
      <c r="AW142" s="14" t="s">
        <v>32</v>
      </c>
      <c r="AX142" s="14" t="s">
        <v>70</v>
      </c>
      <c r="AY142" s="254" t="s">
        <v>138</v>
      </c>
    </row>
    <row r="143" s="16" customFormat="1">
      <c r="A143" s="16"/>
      <c r="B143" s="266"/>
      <c r="C143" s="267"/>
      <c r="D143" s="235" t="s">
        <v>149</v>
      </c>
      <c r="E143" s="268" t="s">
        <v>19</v>
      </c>
      <c r="F143" s="269" t="s">
        <v>160</v>
      </c>
      <c r="G143" s="267"/>
      <c r="H143" s="270">
        <v>151.875</v>
      </c>
      <c r="I143" s="271"/>
      <c r="J143" s="267"/>
      <c r="K143" s="267"/>
      <c r="L143" s="272"/>
      <c r="M143" s="273"/>
      <c r="N143" s="274"/>
      <c r="O143" s="274"/>
      <c r="P143" s="274"/>
      <c r="Q143" s="274"/>
      <c r="R143" s="274"/>
      <c r="S143" s="274"/>
      <c r="T143" s="275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76" t="s">
        <v>149</v>
      </c>
      <c r="AU143" s="276" t="s">
        <v>79</v>
      </c>
      <c r="AV143" s="16" t="s">
        <v>161</v>
      </c>
      <c r="AW143" s="16" t="s">
        <v>32</v>
      </c>
      <c r="AX143" s="16" t="s">
        <v>70</v>
      </c>
      <c r="AY143" s="276" t="s">
        <v>138</v>
      </c>
    </row>
    <row r="144" s="13" customFormat="1">
      <c r="A144" s="13"/>
      <c r="B144" s="233"/>
      <c r="C144" s="234"/>
      <c r="D144" s="235" t="s">
        <v>149</v>
      </c>
      <c r="E144" s="236" t="s">
        <v>19</v>
      </c>
      <c r="F144" s="237" t="s">
        <v>162</v>
      </c>
      <c r="G144" s="234"/>
      <c r="H144" s="236" t="s">
        <v>19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149</v>
      </c>
      <c r="AU144" s="243" t="s">
        <v>79</v>
      </c>
      <c r="AV144" s="13" t="s">
        <v>77</v>
      </c>
      <c r="AW144" s="13" t="s">
        <v>32</v>
      </c>
      <c r="AX144" s="13" t="s">
        <v>70</v>
      </c>
      <c r="AY144" s="243" t="s">
        <v>138</v>
      </c>
    </row>
    <row r="145" s="14" customFormat="1">
      <c r="A145" s="14"/>
      <c r="B145" s="244"/>
      <c r="C145" s="245"/>
      <c r="D145" s="235" t="s">
        <v>149</v>
      </c>
      <c r="E145" s="246" t="s">
        <v>19</v>
      </c>
      <c r="F145" s="247" t="s">
        <v>965</v>
      </c>
      <c r="G145" s="245"/>
      <c r="H145" s="248">
        <v>-24.120000000000001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149</v>
      </c>
      <c r="AU145" s="254" t="s">
        <v>79</v>
      </c>
      <c r="AV145" s="14" t="s">
        <v>79</v>
      </c>
      <c r="AW145" s="14" t="s">
        <v>32</v>
      </c>
      <c r="AX145" s="14" t="s">
        <v>70</v>
      </c>
      <c r="AY145" s="254" t="s">
        <v>138</v>
      </c>
    </row>
    <row r="146" s="14" customFormat="1">
      <c r="A146" s="14"/>
      <c r="B146" s="244"/>
      <c r="C146" s="245"/>
      <c r="D146" s="235" t="s">
        <v>149</v>
      </c>
      <c r="E146" s="246" t="s">
        <v>19</v>
      </c>
      <c r="F146" s="247" t="s">
        <v>966</v>
      </c>
      <c r="G146" s="245"/>
      <c r="H146" s="248">
        <v>-3.3999999999999999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149</v>
      </c>
      <c r="AU146" s="254" t="s">
        <v>79</v>
      </c>
      <c r="AV146" s="14" t="s">
        <v>79</v>
      </c>
      <c r="AW146" s="14" t="s">
        <v>32</v>
      </c>
      <c r="AX146" s="14" t="s">
        <v>70</v>
      </c>
      <c r="AY146" s="254" t="s">
        <v>138</v>
      </c>
    </row>
    <row r="147" s="14" customFormat="1">
      <c r="A147" s="14"/>
      <c r="B147" s="244"/>
      <c r="C147" s="245"/>
      <c r="D147" s="235" t="s">
        <v>149</v>
      </c>
      <c r="E147" s="246" t="s">
        <v>19</v>
      </c>
      <c r="F147" s="247" t="s">
        <v>967</v>
      </c>
      <c r="G147" s="245"/>
      <c r="H147" s="248">
        <v>-0.059999999999999998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149</v>
      </c>
      <c r="AU147" s="254" t="s">
        <v>79</v>
      </c>
      <c r="AV147" s="14" t="s">
        <v>79</v>
      </c>
      <c r="AW147" s="14" t="s">
        <v>32</v>
      </c>
      <c r="AX147" s="14" t="s">
        <v>70</v>
      </c>
      <c r="AY147" s="254" t="s">
        <v>138</v>
      </c>
    </row>
    <row r="148" s="14" customFormat="1">
      <c r="A148" s="14"/>
      <c r="B148" s="244"/>
      <c r="C148" s="245"/>
      <c r="D148" s="235" t="s">
        <v>149</v>
      </c>
      <c r="E148" s="246" t="s">
        <v>19</v>
      </c>
      <c r="F148" s="247" t="s">
        <v>968</v>
      </c>
      <c r="G148" s="245"/>
      <c r="H148" s="248">
        <v>-0.29999999999999999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149</v>
      </c>
      <c r="AU148" s="254" t="s">
        <v>79</v>
      </c>
      <c r="AV148" s="14" t="s">
        <v>79</v>
      </c>
      <c r="AW148" s="14" t="s">
        <v>32</v>
      </c>
      <c r="AX148" s="14" t="s">
        <v>70</v>
      </c>
      <c r="AY148" s="254" t="s">
        <v>138</v>
      </c>
    </row>
    <row r="149" s="14" customFormat="1">
      <c r="A149" s="14"/>
      <c r="B149" s="244"/>
      <c r="C149" s="245"/>
      <c r="D149" s="235" t="s">
        <v>149</v>
      </c>
      <c r="E149" s="246" t="s">
        <v>19</v>
      </c>
      <c r="F149" s="247" t="s">
        <v>969</v>
      </c>
      <c r="G149" s="245"/>
      <c r="H149" s="248">
        <v>-0.10000000000000001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149</v>
      </c>
      <c r="AU149" s="254" t="s">
        <v>79</v>
      </c>
      <c r="AV149" s="14" t="s">
        <v>79</v>
      </c>
      <c r="AW149" s="14" t="s">
        <v>32</v>
      </c>
      <c r="AX149" s="14" t="s">
        <v>70</v>
      </c>
      <c r="AY149" s="254" t="s">
        <v>138</v>
      </c>
    </row>
    <row r="150" s="16" customFormat="1">
      <c r="A150" s="16"/>
      <c r="B150" s="266"/>
      <c r="C150" s="267"/>
      <c r="D150" s="235" t="s">
        <v>149</v>
      </c>
      <c r="E150" s="268" t="s">
        <v>19</v>
      </c>
      <c r="F150" s="269" t="s">
        <v>160</v>
      </c>
      <c r="G150" s="267"/>
      <c r="H150" s="270">
        <v>-27.98</v>
      </c>
      <c r="I150" s="271"/>
      <c r="J150" s="267"/>
      <c r="K150" s="267"/>
      <c r="L150" s="272"/>
      <c r="M150" s="273"/>
      <c r="N150" s="274"/>
      <c r="O150" s="274"/>
      <c r="P150" s="274"/>
      <c r="Q150" s="274"/>
      <c r="R150" s="274"/>
      <c r="S150" s="274"/>
      <c r="T150" s="275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76" t="s">
        <v>149</v>
      </c>
      <c r="AU150" s="276" t="s">
        <v>79</v>
      </c>
      <c r="AV150" s="16" t="s">
        <v>161</v>
      </c>
      <c r="AW150" s="16" t="s">
        <v>32</v>
      </c>
      <c r="AX150" s="16" t="s">
        <v>70</v>
      </c>
      <c r="AY150" s="276" t="s">
        <v>138</v>
      </c>
    </row>
    <row r="151" s="15" customFormat="1">
      <c r="A151" s="15"/>
      <c r="B151" s="255"/>
      <c r="C151" s="256"/>
      <c r="D151" s="235" t="s">
        <v>149</v>
      </c>
      <c r="E151" s="257" t="s">
        <v>19</v>
      </c>
      <c r="F151" s="258" t="s">
        <v>152</v>
      </c>
      <c r="G151" s="256"/>
      <c r="H151" s="259">
        <v>123.895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5" t="s">
        <v>149</v>
      </c>
      <c r="AU151" s="265" t="s">
        <v>79</v>
      </c>
      <c r="AV151" s="15" t="s">
        <v>145</v>
      </c>
      <c r="AW151" s="15" t="s">
        <v>32</v>
      </c>
      <c r="AX151" s="15" t="s">
        <v>77</v>
      </c>
      <c r="AY151" s="265" t="s">
        <v>138</v>
      </c>
    </row>
    <row r="152" s="14" customFormat="1">
      <c r="A152" s="14"/>
      <c r="B152" s="244"/>
      <c r="C152" s="245"/>
      <c r="D152" s="235" t="s">
        <v>149</v>
      </c>
      <c r="E152" s="245"/>
      <c r="F152" s="247" t="s">
        <v>979</v>
      </c>
      <c r="G152" s="245"/>
      <c r="H152" s="248">
        <v>247.78999999999999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149</v>
      </c>
      <c r="AU152" s="254" t="s">
        <v>79</v>
      </c>
      <c r="AV152" s="14" t="s">
        <v>79</v>
      </c>
      <c r="AW152" s="14" t="s">
        <v>4</v>
      </c>
      <c r="AX152" s="14" t="s">
        <v>77</v>
      </c>
      <c r="AY152" s="254" t="s">
        <v>138</v>
      </c>
    </row>
    <row r="153" s="2" customFormat="1" ht="24.15" customHeight="1">
      <c r="A153" s="41"/>
      <c r="B153" s="42"/>
      <c r="C153" s="215" t="s">
        <v>183</v>
      </c>
      <c r="D153" s="215" t="s">
        <v>140</v>
      </c>
      <c r="E153" s="216" t="s">
        <v>210</v>
      </c>
      <c r="F153" s="217" t="s">
        <v>211</v>
      </c>
      <c r="G153" s="218" t="s">
        <v>155</v>
      </c>
      <c r="H153" s="219">
        <v>41.695</v>
      </c>
      <c r="I153" s="220"/>
      <c r="J153" s="221">
        <f>ROUND(I153*H153,2)</f>
        <v>0</v>
      </c>
      <c r="K153" s="217" t="s">
        <v>144</v>
      </c>
      <c r="L153" s="47"/>
      <c r="M153" s="222" t="s">
        <v>19</v>
      </c>
      <c r="N153" s="223" t="s">
        <v>41</v>
      </c>
      <c r="O153" s="87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145</v>
      </c>
      <c r="AT153" s="226" t="s">
        <v>140</v>
      </c>
      <c r="AU153" s="226" t="s">
        <v>79</v>
      </c>
      <c r="AY153" s="20" t="s">
        <v>138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77</v>
      </c>
      <c r="BK153" s="227">
        <f>ROUND(I153*H153,2)</f>
        <v>0</v>
      </c>
      <c r="BL153" s="20" t="s">
        <v>145</v>
      </c>
      <c r="BM153" s="226" t="s">
        <v>980</v>
      </c>
    </row>
    <row r="154" s="2" customFormat="1">
      <c r="A154" s="41"/>
      <c r="B154" s="42"/>
      <c r="C154" s="43"/>
      <c r="D154" s="228" t="s">
        <v>147</v>
      </c>
      <c r="E154" s="43"/>
      <c r="F154" s="229" t="s">
        <v>213</v>
      </c>
      <c r="G154" s="43"/>
      <c r="H154" s="43"/>
      <c r="I154" s="230"/>
      <c r="J154" s="43"/>
      <c r="K154" s="43"/>
      <c r="L154" s="47"/>
      <c r="M154" s="231"/>
      <c r="N154" s="23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147</v>
      </c>
      <c r="AU154" s="20" t="s">
        <v>79</v>
      </c>
    </row>
    <row r="155" s="13" customFormat="1">
      <c r="A155" s="13"/>
      <c r="B155" s="233"/>
      <c r="C155" s="234"/>
      <c r="D155" s="235" t="s">
        <v>149</v>
      </c>
      <c r="E155" s="236" t="s">
        <v>19</v>
      </c>
      <c r="F155" s="237" t="s">
        <v>214</v>
      </c>
      <c r="G155" s="234"/>
      <c r="H155" s="236" t="s">
        <v>19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149</v>
      </c>
      <c r="AU155" s="243" t="s">
        <v>79</v>
      </c>
      <c r="AV155" s="13" t="s">
        <v>77</v>
      </c>
      <c r="AW155" s="13" t="s">
        <v>32</v>
      </c>
      <c r="AX155" s="13" t="s">
        <v>70</v>
      </c>
      <c r="AY155" s="243" t="s">
        <v>138</v>
      </c>
    </row>
    <row r="156" s="13" customFormat="1">
      <c r="A156" s="13"/>
      <c r="B156" s="233"/>
      <c r="C156" s="234"/>
      <c r="D156" s="235" t="s">
        <v>149</v>
      </c>
      <c r="E156" s="236" t="s">
        <v>19</v>
      </c>
      <c r="F156" s="237" t="s">
        <v>959</v>
      </c>
      <c r="G156" s="234"/>
      <c r="H156" s="236" t="s">
        <v>19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149</v>
      </c>
      <c r="AU156" s="243" t="s">
        <v>79</v>
      </c>
      <c r="AV156" s="13" t="s">
        <v>77</v>
      </c>
      <c r="AW156" s="13" t="s">
        <v>32</v>
      </c>
      <c r="AX156" s="13" t="s">
        <v>70</v>
      </c>
      <c r="AY156" s="243" t="s">
        <v>138</v>
      </c>
    </row>
    <row r="157" s="14" customFormat="1">
      <c r="A157" s="14"/>
      <c r="B157" s="244"/>
      <c r="C157" s="245"/>
      <c r="D157" s="235" t="s">
        <v>149</v>
      </c>
      <c r="E157" s="246" t="s">
        <v>19</v>
      </c>
      <c r="F157" s="247" t="s">
        <v>960</v>
      </c>
      <c r="G157" s="245"/>
      <c r="H157" s="248">
        <v>27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149</v>
      </c>
      <c r="AU157" s="254" t="s">
        <v>79</v>
      </c>
      <c r="AV157" s="14" t="s">
        <v>79</v>
      </c>
      <c r="AW157" s="14" t="s">
        <v>32</v>
      </c>
      <c r="AX157" s="14" t="s">
        <v>70</v>
      </c>
      <c r="AY157" s="254" t="s">
        <v>138</v>
      </c>
    </row>
    <row r="158" s="14" customFormat="1">
      <c r="A158" s="14"/>
      <c r="B158" s="244"/>
      <c r="C158" s="245"/>
      <c r="D158" s="235" t="s">
        <v>149</v>
      </c>
      <c r="E158" s="246" t="s">
        <v>19</v>
      </c>
      <c r="F158" s="247" t="s">
        <v>961</v>
      </c>
      <c r="G158" s="245"/>
      <c r="H158" s="248">
        <v>45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149</v>
      </c>
      <c r="AU158" s="254" t="s">
        <v>79</v>
      </c>
      <c r="AV158" s="14" t="s">
        <v>79</v>
      </c>
      <c r="AW158" s="14" t="s">
        <v>32</v>
      </c>
      <c r="AX158" s="14" t="s">
        <v>70</v>
      </c>
      <c r="AY158" s="254" t="s">
        <v>138</v>
      </c>
    </row>
    <row r="159" s="14" customFormat="1">
      <c r="A159" s="14"/>
      <c r="B159" s="244"/>
      <c r="C159" s="245"/>
      <c r="D159" s="235" t="s">
        <v>149</v>
      </c>
      <c r="E159" s="246" t="s">
        <v>19</v>
      </c>
      <c r="F159" s="247" t="s">
        <v>962</v>
      </c>
      <c r="G159" s="245"/>
      <c r="H159" s="248">
        <v>19.125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149</v>
      </c>
      <c r="AU159" s="254" t="s">
        <v>79</v>
      </c>
      <c r="AV159" s="14" t="s">
        <v>79</v>
      </c>
      <c r="AW159" s="14" t="s">
        <v>32</v>
      </c>
      <c r="AX159" s="14" t="s">
        <v>70</v>
      </c>
      <c r="AY159" s="254" t="s">
        <v>138</v>
      </c>
    </row>
    <row r="160" s="14" customFormat="1">
      <c r="A160" s="14"/>
      <c r="B160" s="244"/>
      <c r="C160" s="245"/>
      <c r="D160" s="235" t="s">
        <v>149</v>
      </c>
      <c r="E160" s="246" t="s">
        <v>19</v>
      </c>
      <c r="F160" s="247" t="s">
        <v>963</v>
      </c>
      <c r="G160" s="245"/>
      <c r="H160" s="248">
        <v>25.875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149</v>
      </c>
      <c r="AU160" s="254" t="s">
        <v>79</v>
      </c>
      <c r="AV160" s="14" t="s">
        <v>79</v>
      </c>
      <c r="AW160" s="14" t="s">
        <v>32</v>
      </c>
      <c r="AX160" s="14" t="s">
        <v>70</v>
      </c>
      <c r="AY160" s="254" t="s">
        <v>138</v>
      </c>
    </row>
    <row r="161" s="14" customFormat="1">
      <c r="A161" s="14"/>
      <c r="B161" s="244"/>
      <c r="C161" s="245"/>
      <c r="D161" s="235" t="s">
        <v>149</v>
      </c>
      <c r="E161" s="246" t="s">
        <v>19</v>
      </c>
      <c r="F161" s="247" t="s">
        <v>964</v>
      </c>
      <c r="G161" s="245"/>
      <c r="H161" s="248">
        <v>34.875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149</v>
      </c>
      <c r="AU161" s="254" t="s">
        <v>79</v>
      </c>
      <c r="AV161" s="14" t="s">
        <v>79</v>
      </c>
      <c r="AW161" s="14" t="s">
        <v>32</v>
      </c>
      <c r="AX161" s="14" t="s">
        <v>70</v>
      </c>
      <c r="AY161" s="254" t="s">
        <v>138</v>
      </c>
    </row>
    <row r="162" s="16" customFormat="1">
      <c r="A162" s="16"/>
      <c r="B162" s="266"/>
      <c r="C162" s="267"/>
      <c r="D162" s="235" t="s">
        <v>149</v>
      </c>
      <c r="E162" s="268" t="s">
        <v>19</v>
      </c>
      <c r="F162" s="269" t="s">
        <v>160</v>
      </c>
      <c r="G162" s="267"/>
      <c r="H162" s="270">
        <v>151.875</v>
      </c>
      <c r="I162" s="271"/>
      <c r="J162" s="267"/>
      <c r="K162" s="267"/>
      <c r="L162" s="272"/>
      <c r="M162" s="273"/>
      <c r="N162" s="274"/>
      <c r="O162" s="274"/>
      <c r="P162" s="274"/>
      <c r="Q162" s="274"/>
      <c r="R162" s="274"/>
      <c r="S162" s="274"/>
      <c r="T162" s="275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T162" s="276" t="s">
        <v>149</v>
      </c>
      <c r="AU162" s="276" t="s">
        <v>79</v>
      </c>
      <c r="AV162" s="16" t="s">
        <v>161</v>
      </c>
      <c r="AW162" s="16" t="s">
        <v>32</v>
      </c>
      <c r="AX162" s="16" t="s">
        <v>70</v>
      </c>
      <c r="AY162" s="276" t="s">
        <v>138</v>
      </c>
    </row>
    <row r="163" s="13" customFormat="1">
      <c r="A163" s="13"/>
      <c r="B163" s="233"/>
      <c r="C163" s="234"/>
      <c r="D163" s="235" t="s">
        <v>149</v>
      </c>
      <c r="E163" s="236" t="s">
        <v>19</v>
      </c>
      <c r="F163" s="237" t="s">
        <v>162</v>
      </c>
      <c r="G163" s="234"/>
      <c r="H163" s="236" t="s">
        <v>19</v>
      </c>
      <c r="I163" s="238"/>
      <c r="J163" s="234"/>
      <c r="K163" s="234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149</v>
      </c>
      <c r="AU163" s="243" t="s">
        <v>79</v>
      </c>
      <c r="AV163" s="13" t="s">
        <v>77</v>
      </c>
      <c r="AW163" s="13" t="s">
        <v>32</v>
      </c>
      <c r="AX163" s="13" t="s">
        <v>70</v>
      </c>
      <c r="AY163" s="243" t="s">
        <v>138</v>
      </c>
    </row>
    <row r="164" s="14" customFormat="1">
      <c r="A164" s="14"/>
      <c r="B164" s="244"/>
      <c r="C164" s="245"/>
      <c r="D164" s="235" t="s">
        <v>149</v>
      </c>
      <c r="E164" s="246" t="s">
        <v>19</v>
      </c>
      <c r="F164" s="247" t="s">
        <v>965</v>
      </c>
      <c r="G164" s="245"/>
      <c r="H164" s="248">
        <v>-24.120000000000001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149</v>
      </c>
      <c r="AU164" s="254" t="s">
        <v>79</v>
      </c>
      <c r="AV164" s="14" t="s">
        <v>79</v>
      </c>
      <c r="AW164" s="14" t="s">
        <v>32</v>
      </c>
      <c r="AX164" s="14" t="s">
        <v>70</v>
      </c>
      <c r="AY164" s="254" t="s">
        <v>138</v>
      </c>
    </row>
    <row r="165" s="14" customFormat="1">
      <c r="A165" s="14"/>
      <c r="B165" s="244"/>
      <c r="C165" s="245"/>
      <c r="D165" s="235" t="s">
        <v>149</v>
      </c>
      <c r="E165" s="246" t="s">
        <v>19</v>
      </c>
      <c r="F165" s="247" t="s">
        <v>966</v>
      </c>
      <c r="G165" s="245"/>
      <c r="H165" s="248">
        <v>-3.3999999999999999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149</v>
      </c>
      <c r="AU165" s="254" t="s">
        <v>79</v>
      </c>
      <c r="AV165" s="14" t="s">
        <v>79</v>
      </c>
      <c r="AW165" s="14" t="s">
        <v>32</v>
      </c>
      <c r="AX165" s="14" t="s">
        <v>70</v>
      </c>
      <c r="AY165" s="254" t="s">
        <v>138</v>
      </c>
    </row>
    <row r="166" s="14" customFormat="1">
      <c r="A166" s="14"/>
      <c r="B166" s="244"/>
      <c r="C166" s="245"/>
      <c r="D166" s="235" t="s">
        <v>149</v>
      </c>
      <c r="E166" s="246" t="s">
        <v>19</v>
      </c>
      <c r="F166" s="247" t="s">
        <v>967</v>
      </c>
      <c r="G166" s="245"/>
      <c r="H166" s="248">
        <v>-0.059999999999999998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149</v>
      </c>
      <c r="AU166" s="254" t="s">
        <v>79</v>
      </c>
      <c r="AV166" s="14" t="s">
        <v>79</v>
      </c>
      <c r="AW166" s="14" t="s">
        <v>32</v>
      </c>
      <c r="AX166" s="14" t="s">
        <v>70</v>
      </c>
      <c r="AY166" s="254" t="s">
        <v>138</v>
      </c>
    </row>
    <row r="167" s="14" customFormat="1">
      <c r="A167" s="14"/>
      <c r="B167" s="244"/>
      <c r="C167" s="245"/>
      <c r="D167" s="235" t="s">
        <v>149</v>
      </c>
      <c r="E167" s="246" t="s">
        <v>19</v>
      </c>
      <c r="F167" s="247" t="s">
        <v>968</v>
      </c>
      <c r="G167" s="245"/>
      <c r="H167" s="248">
        <v>-0.29999999999999999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149</v>
      </c>
      <c r="AU167" s="254" t="s">
        <v>79</v>
      </c>
      <c r="AV167" s="14" t="s">
        <v>79</v>
      </c>
      <c r="AW167" s="14" t="s">
        <v>32</v>
      </c>
      <c r="AX167" s="14" t="s">
        <v>70</v>
      </c>
      <c r="AY167" s="254" t="s">
        <v>138</v>
      </c>
    </row>
    <row r="168" s="14" customFormat="1">
      <c r="A168" s="14"/>
      <c r="B168" s="244"/>
      <c r="C168" s="245"/>
      <c r="D168" s="235" t="s">
        <v>149</v>
      </c>
      <c r="E168" s="246" t="s">
        <v>19</v>
      </c>
      <c r="F168" s="247" t="s">
        <v>969</v>
      </c>
      <c r="G168" s="245"/>
      <c r="H168" s="248">
        <v>-0.10000000000000001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149</v>
      </c>
      <c r="AU168" s="254" t="s">
        <v>79</v>
      </c>
      <c r="AV168" s="14" t="s">
        <v>79</v>
      </c>
      <c r="AW168" s="14" t="s">
        <v>32</v>
      </c>
      <c r="AX168" s="14" t="s">
        <v>70</v>
      </c>
      <c r="AY168" s="254" t="s">
        <v>138</v>
      </c>
    </row>
    <row r="169" s="16" customFormat="1">
      <c r="A169" s="16"/>
      <c r="B169" s="266"/>
      <c r="C169" s="267"/>
      <c r="D169" s="235" t="s">
        <v>149</v>
      </c>
      <c r="E169" s="268" t="s">
        <v>19</v>
      </c>
      <c r="F169" s="269" t="s">
        <v>160</v>
      </c>
      <c r="G169" s="267"/>
      <c r="H169" s="270">
        <v>-27.98</v>
      </c>
      <c r="I169" s="271"/>
      <c r="J169" s="267"/>
      <c r="K169" s="267"/>
      <c r="L169" s="272"/>
      <c r="M169" s="273"/>
      <c r="N169" s="274"/>
      <c r="O169" s="274"/>
      <c r="P169" s="274"/>
      <c r="Q169" s="274"/>
      <c r="R169" s="274"/>
      <c r="S169" s="274"/>
      <c r="T169" s="275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76" t="s">
        <v>149</v>
      </c>
      <c r="AU169" s="276" t="s">
        <v>79</v>
      </c>
      <c r="AV169" s="16" t="s">
        <v>161</v>
      </c>
      <c r="AW169" s="16" t="s">
        <v>32</v>
      </c>
      <c r="AX169" s="16" t="s">
        <v>70</v>
      </c>
      <c r="AY169" s="276" t="s">
        <v>138</v>
      </c>
    </row>
    <row r="170" s="13" customFormat="1">
      <c r="A170" s="13"/>
      <c r="B170" s="233"/>
      <c r="C170" s="234"/>
      <c r="D170" s="235" t="s">
        <v>149</v>
      </c>
      <c r="E170" s="236" t="s">
        <v>19</v>
      </c>
      <c r="F170" s="237" t="s">
        <v>215</v>
      </c>
      <c r="G170" s="234"/>
      <c r="H170" s="236" t="s">
        <v>19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149</v>
      </c>
      <c r="AU170" s="243" t="s">
        <v>79</v>
      </c>
      <c r="AV170" s="13" t="s">
        <v>77</v>
      </c>
      <c r="AW170" s="13" t="s">
        <v>32</v>
      </c>
      <c r="AX170" s="13" t="s">
        <v>70</v>
      </c>
      <c r="AY170" s="243" t="s">
        <v>138</v>
      </c>
    </row>
    <row r="171" s="13" customFormat="1">
      <c r="A171" s="13"/>
      <c r="B171" s="233"/>
      <c r="C171" s="234"/>
      <c r="D171" s="235" t="s">
        <v>149</v>
      </c>
      <c r="E171" s="236" t="s">
        <v>19</v>
      </c>
      <c r="F171" s="237" t="s">
        <v>981</v>
      </c>
      <c r="G171" s="234"/>
      <c r="H171" s="236" t="s">
        <v>19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149</v>
      </c>
      <c r="AU171" s="243" t="s">
        <v>79</v>
      </c>
      <c r="AV171" s="13" t="s">
        <v>77</v>
      </c>
      <c r="AW171" s="13" t="s">
        <v>32</v>
      </c>
      <c r="AX171" s="13" t="s">
        <v>70</v>
      </c>
      <c r="AY171" s="243" t="s">
        <v>138</v>
      </c>
    </row>
    <row r="172" s="14" customFormat="1">
      <c r="A172" s="14"/>
      <c r="B172" s="244"/>
      <c r="C172" s="245"/>
      <c r="D172" s="235" t="s">
        <v>149</v>
      </c>
      <c r="E172" s="246" t="s">
        <v>19</v>
      </c>
      <c r="F172" s="247" t="s">
        <v>982</v>
      </c>
      <c r="G172" s="245"/>
      <c r="H172" s="248">
        <v>-15.6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149</v>
      </c>
      <c r="AU172" s="254" t="s">
        <v>79</v>
      </c>
      <c r="AV172" s="14" t="s">
        <v>79</v>
      </c>
      <c r="AW172" s="14" t="s">
        <v>32</v>
      </c>
      <c r="AX172" s="14" t="s">
        <v>70</v>
      </c>
      <c r="AY172" s="254" t="s">
        <v>138</v>
      </c>
    </row>
    <row r="173" s="14" customFormat="1">
      <c r="A173" s="14"/>
      <c r="B173" s="244"/>
      <c r="C173" s="245"/>
      <c r="D173" s="235" t="s">
        <v>149</v>
      </c>
      <c r="E173" s="246" t="s">
        <v>19</v>
      </c>
      <c r="F173" s="247" t="s">
        <v>983</v>
      </c>
      <c r="G173" s="245"/>
      <c r="H173" s="248">
        <v>-23.399999999999999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149</v>
      </c>
      <c r="AU173" s="254" t="s">
        <v>79</v>
      </c>
      <c r="AV173" s="14" t="s">
        <v>79</v>
      </c>
      <c r="AW173" s="14" t="s">
        <v>32</v>
      </c>
      <c r="AX173" s="14" t="s">
        <v>70</v>
      </c>
      <c r="AY173" s="254" t="s">
        <v>138</v>
      </c>
    </row>
    <row r="174" s="14" customFormat="1">
      <c r="A174" s="14"/>
      <c r="B174" s="244"/>
      <c r="C174" s="245"/>
      <c r="D174" s="235" t="s">
        <v>149</v>
      </c>
      <c r="E174" s="246" t="s">
        <v>19</v>
      </c>
      <c r="F174" s="247" t="s">
        <v>984</v>
      </c>
      <c r="G174" s="245"/>
      <c r="H174" s="248">
        <v>-10.199999999999999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149</v>
      </c>
      <c r="AU174" s="254" t="s">
        <v>79</v>
      </c>
      <c r="AV174" s="14" t="s">
        <v>79</v>
      </c>
      <c r="AW174" s="14" t="s">
        <v>32</v>
      </c>
      <c r="AX174" s="14" t="s">
        <v>70</v>
      </c>
      <c r="AY174" s="254" t="s">
        <v>138</v>
      </c>
    </row>
    <row r="175" s="14" customFormat="1">
      <c r="A175" s="14"/>
      <c r="B175" s="244"/>
      <c r="C175" s="245"/>
      <c r="D175" s="235" t="s">
        <v>149</v>
      </c>
      <c r="E175" s="246" t="s">
        <v>19</v>
      </c>
      <c r="F175" s="247" t="s">
        <v>985</v>
      </c>
      <c r="G175" s="245"/>
      <c r="H175" s="248">
        <v>-14.4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149</v>
      </c>
      <c r="AU175" s="254" t="s">
        <v>79</v>
      </c>
      <c r="AV175" s="14" t="s">
        <v>79</v>
      </c>
      <c r="AW175" s="14" t="s">
        <v>32</v>
      </c>
      <c r="AX175" s="14" t="s">
        <v>70</v>
      </c>
      <c r="AY175" s="254" t="s">
        <v>138</v>
      </c>
    </row>
    <row r="176" s="14" customFormat="1">
      <c r="A176" s="14"/>
      <c r="B176" s="244"/>
      <c r="C176" s="245"/>
      <c r="D176" s="235" t="s">
        <v>149</v>
      </c>
      <c r="E176" s="246" t="s">
        <v>19</v>
      </c>
      <c r="F176" s="247" t="s">
        <v>986</v>
      </c>
      <c r="G176" s="245"/>
      <c r="H176" s="248">
        <v>-18.600000000000001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149</v>
      </c>
      <c r="AU176" s="254" t="s">
        <v>79</v>
      </c>
      <c r="AV176" s="14" t="s">
        <v>79</v>
      </c>
      <c r="AW176" s="14" t="s">
        <v>32</v>
      </c>
      <c r="AX176" s="14" t="s">
        <v>70</v>
      </c>
      <c r="AY176" s="254" t="s">
        <v>138</v>
      </c>
    </row>
    <row r="177" s="16" customFormat="1">
      <c r="A177" s="16"/>
      <c r="B177" s="266"/>
      <c r="C177" s="267"/>
      <c r="D177" s="235" t="s">
        <v>149</v>
      </c>
      <c r="E177" s="268" t="s">
        <v>19</v>
      </c>
      <c r="F177" s="269" t="s">
        <v>160</v>
      </c>
      <c r="G177" s="267"/>
      <c r="H177" s="270">
        <v>-82.200000000000003</v>
      </c>
      <c r="I177" s="271"/>
      <c r="J177" s="267"/>
      <c r="K177" s="267"/>
      <c r="L177" s="272"/>
      <c r="M177" s="273"/>
      <c r="N177" s="274"/>
      <c r="O177" s="274"/>
      <c r="P177" s="274"/>
      <c r="Q177" s="274"/>
      <c r="R177" s="274"/>
      <c r="S177" s="274"/>
      <c r="T177" s="275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276" t="s">
        <v>149</v>
      </c>
      <c r="AU177" s="276" t="s">
        <v>79</v>
      </c>
      <c r="AV177" s="16" t="s">
        <v>161</v>
      </c>
      <c r="AW177" s="16" t="s">
        <v>32</v>
      </c>
      <c r="AX177" s="16" t="s">
        <v>70</v>
      </c>
      <c r="AY177" s="276" t="s">
        <v>138</v>
      </c>
    </row>
    <row r="178" s="15" customFormat="1">
      <c r="A178" s="15"/>
      <c r="B178" s="255"/>
      <c r="C178" s="256"/>
      <c r="D178" s="235" t="s">
        <v>149</v>
      </c>
      <c r="E178" s="257" t="s">
        <v>19</v>
      </c>
      <c r="F178" s="258" t="s">
        <v>152</v>
      </c>
      <c r="G178" s="256"/>
      <c r="H178" s="259">
        <v>41.695000000000007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5" t="s">
        <v>149</v>
      </c>
      <c r="AU178" s="265" t="s">
        <v>79</v>
      </c>
      <c r="AV178" s="15" t="s">
        <v>145</v>
      </c>
      <c r="AW178" s="15" t="s">
        <v>32</v>
      </c>
      <c r="AX178" s="15" t="s">
        <v>77</v>
      </c>
      <c r="AY178" s="265" t="s">
        <v>138</v>
      </c>
    </row>
    <row r="179" s="2" customFormat="1" ht="16.5" customHeight="1">
      <c r="A179" s="41"/>
      <c r="B179" s="42"/>
      <c r="C179" s="277" t="s">
        <v>191</v>
      </c>
      <c r="D179" s="277" t="s">
        <v>220</v>
      </c>
      <c r="E179" s="278" t="s">
        <v>221</v>
      </c>
      <c r="F179" s="279" t="s">
        <v>222</v>
      </c>
      <c r="G179" s="280" t="s">
        <v>205</v>
      </c>
      <c r="H179" s="281">
        <v>83.390000000000001</v>
      </c>
      <c r="I179" s="282"/>
      <c r="J179" s="283">
        <f>ROUND(I179*H179,2)</f>
        <v>0</v>
      </c>
      <c r="K179" s="279" t="s">
        <v>144</v>
      </c>
      <c r="L179" s="284"/>
      <c r="M179" s="285" t="s">
        <v>19</v>
      </c>
      <c r="N179" s="286" t="s">
        <v>41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197</v>
      </c>
      <c r="AT179" s="226" t="s">
        <v>220</v>
      </c>
      <c r="AU179" s="226" t="s">
        <v>79</v>
      </c>
      <c r="AY179" s="20" t="s">
        <v>138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77</v>
      </c>
      <c r="BK179" s="227">
        <f>ROUND(I179*H179,2)</f>
        <v>0</v>
      </c>
      <c r="BL179" s="20" t="s">
        <v>145</v>
      </c>
      <c r="BM179" s="226" t="s">
        <v>987</v>
      </c>
    </row>
    <row r="180" s="14" customFormat="1">
      <c r="A180" s="14"/>
      <c r="B180" s="244"/>
      <c r="C180" s="245"/>
      <c r="D180" s="235" t="s">
        <v>149</v>
      </c>
      <c r="E180" s="245"/>
      <c r="F180" s="247" t="s">
        <v>988</v>
      </c>
      <c r="G180" s="245"/>
      <c r="H180" s="248">
        <v>83.390000000000001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149</v>
      </c>
      <c r="AU180" s="254" t="s">
        <v>79</v>
      </c>
      <c r="AV180" s="14" t="s">
        <v>79</v>
      </c>
      <c r="AW180" s="14" t="s">
        <v>4</v>
      </c>
      <c r="AX180" s="14" t="s">
        <v>77</v>
      </c>
      <c r="AY180" s="254" t="s">
        <v>138</v>
      </c>
    </row>
    <row r="181" s="2" customFormat="1" ht="37.8" customHeight="1">
      <c r="A181" s="41"/>
      <c r="B181" s="42"/>
      <c r="C181" s="215" t="s">
        <v>197</v>
      </c>
      <c r="D181" s="215" t="s">
        <v>140</v>
      </c>
      <c r="E181" s="216" t="s">
        <v>225</v>
      </c>
      <c r="F181" s="217" t="s">
        <v>226</v>
      </c>
      <c r="G181" s="218" t="s">
        <v>155</v>
      </c>
      <c r="H181" s="219">
        <v>68.5</v>
      </c>
      <c r="I181" s="220"/>
      <c r="J181" s="221">
        <f>ROUND(I181*H181,2)</f>
        <v>0</v>
      </c>
      <c r="K181" s="217" t="s">
        <v>144</v>
      </c>
      <c r="L181" s="47"/>
      <c r="M181" s="222" t="s">
        <v>19</v>
      </c>
      <c r="N181" s="223" t="s">
        <v>41</v>
      </c>
      <c r="O181" s="87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6" t="s">
        <v>145</v>
      </c>
      <c r="AT181" s="226" t="s">
        <v>140</v>
      </c>
      <c r="AU181" s="226" t="s">
        <v>79</v>
      </c>
      <c r="AY181" s="20" t="s">
        <v>138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0" t="s">
        <v>77</v>
      </c>
      <c r="BK181" s="227">
        <f>ROUND(I181*H181,2)</f>
        <v>0</v>
      </c>
      <c r="BL181" s="20" t="s">
        <v>145</v>
      </c>
      <c r="BM181" s="226" t="s">
        <v>989</v>
      </c>
    </row>
    <row r="182" s="2" customFormat="1">
      <c r="A182" s="41"/>
      <c r="B182" s="42"/>
      <c r="C182" s="43"/>
      <c r="D182" s="228" t="s">
        <v>147</v>
      </c>
      <c r="E182" s="43"/>
      <c r="F182" s="229" t="s">
        <v>228</v>
      </c>
      <c r="G182" s="43"/>
      <c r="H182" s="43"/>
      <c r="I182" s="230"/>
      <c r="J182" s="43"/>
      <c r="K182" s="43"/>
      <c r="L182" s="47"/>
      <c r="M182" s="231"/>
      <c r="N182" s="232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147</v>
      </c>
      <c r="AU182" s="20" t="s">
        <v>79</v>
      </c>
    </row>
    <row r="183" s="13" customFormat="1">
      <c r="A183" s="13"/>
      <c r="B183" s="233"/>
      <c r="C183" s="234"/>
      <c r="D183" s="235" t="s">
        <v>149</v>
      </c>
      <c r="E183" s="236" t="s">
        <v>19</v>
      </c>
      <c r="F183" s="237" t="s">
        <v>981</v>
      </c>
      <c r="G183" s="234"/>
      <c r="H183" s="236" t="s">
        <v>19</v>
      </c>
      <c r="I183" s="238"/>
      <c r="J183" s="234"/>
      <c r="K183" s="234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149</v>
      </c>
      <c r="AU183" s="243" t="s">
        <v>79</v>
      </c>
      <c r="AV183" s="13" t="s">
        <v>77</v>
      </c>
      <c r="AW183" s="13" t="s">
        <v>32</v>
      </c>
      <c r="AX183" s="13" t="s">
        <v>70</v>
      </c>
      <c r="AY183" s="243" t="s">
        <v>138</v>
      </c>
    </row>
    <row r="184" s="14" customFormat="1">
      <c r="A184" s="14"/>
      <c r="B184" s="244"/>
      <c r="C184" s="245"/>
      <c r="D184" s="235" t="s">
        <v>149</v>
      </c>
      <c r="E184" s="246" t="s">
        <v>19</v>
      </c>
      <c r="F184" s="247" t="s">
        <v>990</v>
      </c>
      <c r="G184" s="245"/>
      <c r="H184" s="248">
        <v>13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149</v>
      </c>
      <c r="AU184" s="254" t="s">
        <v>79</v>
      </c>
      <c r="AV184" s="14" t="s">
        <v>79</v>
      </c>
      <c r="AW184" s="14" t="s">
        <v>32</v>
      </c>
      <c r="AX184" s="14" t="s">
        <v>70</v>
      </c>
      <c r="AY184" s="254" t="s">
        <v>138</v>
      </c>
    </row>
    <row r="185" s="14" customFormat="1">
      <c r="A185" s="14"/>
      <c r="B185" s="244"/>
      <c r="C185" s="245"/>
      <c r="D185" s="235" t="s">
        <v>149</v>
      </c>
      <c r="E185" s="246" t="s">
        <v>19</v>
      </c>
      <c r="F185" s="247" t="s">
        <v>991</v>
      </c>
      <c r="G185" s="245"/>
      <c r="H185" s="248">
        <v>19.5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149</v>
      </c>
      <c r="AU185" s="254" t="s">
        <v>79</v>
      </c>
      <c r="AV185" s="14" t="s">
        <v>79</v>
      </c>
      <c r="AW185" s="14" t="s">
        <v>32</v>
      </c>
      <c r="AX185" s="14" t="s">
        <v>70</v>
      </c>
      <c r="AY185" s="254" t="s">
        <v>138</v>
      </c>
    </row>
    <row r="186" s="14" customFormat="1">
      <c r="A186" s="14"/>
      <c r="B186" s="244"/>
      <c r="C186" s="245"/>
      <c r="D186" s="235" t="s">
        <v>149</v>
      </c>
      <c r="E186" s="246" t="s">
        <v>19</v>
      </c>
      <c r="F186" s="247" t="s">
        <v>992</v>
      </c>
      <c r="G186" s="245"/>
      <c r="H186" s="248">
        <v>8.5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149</v>
      </c>
      <c r="AU186" s="254" t="s">
        <v>79</v>
      </c>
      <c r="AV186" s="14" t="s">
        <v>79</v>
      </c>
      <c r="AW186" s="14" t="s">
        <v>32</v>
      </c>
      <c r="AX186" s="14" t="s">
        <v>70</v>
      </c>
      <c r="AY186" s="254" t="s">
        <v>138</v>
      </c>
    </row>
    <row r="187" s="14" customFormat="1">
      <c r="A187" s="14"/>
      <c r="B187" s="244"/>
      <c r="C187" s="245"/>
      <c r="D187" s="235" t="s">
        <v>149</v>
      </c>
      <c r="E187" s="246" t="s">
        <v>19</v>
      </c>
      <c r="F187" s="247" t="s">
        <v>993</v>
      </c>
      <c r="G187" s="245"/>
      <c r="H187" s="248">
        <v>12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149</v>
      </c>
      <c r="AU187" s="254" t="s">
        <v>79</v>
      </c>
      <c r="AV187" s="14" t="s">
        <v>79</v>
      </c>
      <c r="AW187" s="14" t="s">
        <v>32</v>
      </c>
      <c r="AX187" s="14" t="s">
        <v>70</v>
      </c>
      <c r="AY187" s="254" t="s">
        <v>138</v>
      </c>
    </row>
    <row r="188" s="14" customFormat="1">
      <c r="A188" s="14"/>
      <c r="B188" s="244"/>
      <c r="C188" s="245"/>
      <c r="D188" s="235" t="s">
        <v>149</v>
      </c>
      <c r="E188" s="246" t="s">
        <v>19</v>
      </c>
      <c r="F188" s="247" t="s">
        <v>994</v>
      </c>
      <c r="G188" s="245"/>
      <c r="H188" s="248">
        <v>15.5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149</v>
      </c>
      <c r="AU188" s="254" t="s">
        <v>79</v>
      </c>
      <c r="AV188" s="14" t="s">
        <v>79</v>
      </c>
      <c r="AW188" s="14" t="s">
        <v>32</v>
      </c>
      <c r="AX188" s="14" t="s">
        <v>70</v>
      </c>
      <c r="AY188" s="254" t="s">
        <v>138</v>
      </c>
    </row>
    <row r="189" s="15" customFormat="1">
      <c r="A189" s="15"/>
      <c r="B189" s="255"/>
      <c r="C189" s="256"/>
      <c r="D189" s="235" t="s">
        <v>149</v>
      </c>
      <c r="E189" s="257" t="s">
        <v>19</v>
      </c>
      <c r="F189" s="258" t="s">
        <v>152</v>
      </c>
      <c r="G189" s="256"/>
      <c r="H189" s="259">
        <v>68.5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5" t="s">
        <v>149</v>
      </c>
      <c r="AU189" s="265" t="s">
        <v>79</v>
      </c>
      <c r="AV189" s="15" t="s">
        <v>145</v>
      </c>
      <c r="AW189" s="15" t="s">
        <v>32</v>
      </c>
      <c r="AX189" s="15" t="s">
        <v>77</v>
      </c>
      <c r="AY189" s="265" t="s">
        <v>138</v>
      </c>
    </row>
    <row r="190" s="2" customFormat="1" ht="16.5" customHeight="1">
      <c r="A190" s="41"/>
      <c r="B190" s="42"/>
      <c r="C190" s="277" t="s">
        <v>202</v>
      </c>
      <c r="D190" s="277" t="s">
        <v>220</v>
      </c>
      <c r="E190" s="278" t="s">
        <v>231</v>
      </c>
      <c r="F190" s="279" t="s">
        <v>232</v>
      </c>
      <c r="G190" s="280" t="s">
        <v>205</v>
      </c>
      <c r="H190" s="281">
        <v>137</v>
      </c>
      <c r="I190" s="282"/>
      <c r="J190" s="283">
        <f>ROUND(I190*H190,2)</f>
        <v>0</v>
      </c>
      <c r="K190" s="279" t="s">
        <v>144</v>
      </c>
      <c r="L190" s="284"/>
      <c r="M190" s="285" t="s">
        <v>19</v>
      </c>
      <c r="N190" s="286" t="s">
        <v>41</v>
      </c>
      <c r="O190" s="87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197</v>
      </c>
      <c r="AT190" s="226" t="s">
        <v>220</v>
      </c>
      <c r="AU190" s="226" t="s">
        <v>79</v>
      </c>
      <c r="AY190" s="20" t="s">
        <v>138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77</v>
      </c>
      <c r="BK190" s="227">
        <f>ROUND(I190*H190,2)</f>
        <v>0</v>
      </c>
      <c r="BL190" s="20" t="s">
        <v>145</v>
      </c>
      <c r="BM190" s="226" t="s">
        <v>995</v>
      </c>
    </row>
    <row r="191" s="14" customFormat="1">
      <c r="A191" s="14"/>
      <c r="B191" s="244"/>
      <c r="C191" s="245"/>
      <c r="D191" s="235" t="s">
        <v>149</v>
      </c>
      <c r="E191" s="245"/>
      <c r="F191" s="247" t="s">
        <v>996</v>
      </c>
      <c r="G191" s="245"/>
      <c r="H191" s="248">
        <v>137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149</v>
      </c>
      <c r="AU191" s="254" t="s">
        <v>79</v>
      </c>
      <c r="AV191" s="14" t="s">
        <v>79</v>
      </c>
      <c r="AW191" s="14" t="s">
        <v>4</v>
      </c>
      <c r="AX191" s="14" t="s">
        <v>77</v>
      </c>
      <c r="AY191" s="254" t="s">
        <v>138</v>
      </c>
    </row>
    <row r="192" s="12" customFormat="1" ht="22.8" customHeight="1">
      <c r="A192" s="12"/>
      <c r="B192" s="199"/>
      <c r="C192" s="200"/>
      <c r="D192" s="201" t="s">
        <v>69</v>
      </c>
      <c r="E192" s="213" t="s">
        <v>145</v>
      </c>
      <c r="F192" s="213" t="s">
        <v>241</v>
      </c>
      <c r="G192" s="200"/>
      <c r="H192" s="200"/>
      <c r="I192" s="203"/>
      <c r="J192" s="214">
        <f>BK192</f>
        <v>0</v>
      </c>
      <c r="K192" s="200"/>
      <c r="L192" s="205"/>
      <c r="M192" s="206"/>
      <c r="N192" s="207"/>
      <c r="O192" s="207"/>
      <c r="P192" s="208">
        <f>SUM(P193:P201)</f>
        <v>0</v>
      </c>
      <c r="Q192" s="207"/>
      <c r="R192" s="208">
        <f>SUM(R193:R201)</f>
        <v>0</v>
      </c>
      <c r="S192" s="207"/>
      <c r="T192" s="209">
        <f>SUM(T193:T201)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0" t="s">
        <v>77</v>
      </c>
      <c r="AT192" s="211" t="s">
        <v>69</v>
      </c>
      <c r="AU192" s="211" t="s">
        <v>77</v>
      </c>
      <c r="AY192" s="210" t="s">
        <v>138</v>
      </c>
      <c r="BK192" s="212">
        <f>SUM(BK193:BK201)</f>
        <v>0</v>
      </c>
    </row>
    <row r="193" s="2" customFormat="1" ht="16.5" customHeight="1">
      <c r="A193" s="41"/>
      <c r="B193" s="42"/>
      <c r="C193" s="215" t="s">
        <v>209</v>
      </c>
      <c r="D193" s="215" t="s">
        <v>140</v>
      </c>
      <c r="E193" s="216" t="s">
        <v>997</v>
      </c>
      <c r="F193" s="217" t="s">
        <v>998</v>
      </c>
      <c r="G193" s="218" t="s">
        <v>155</v>
      </c>
      <c r="H193" s="219">
        <v>13.699999999999999</v>
      </c>
      <c r="I193" s="220"/>
      <c r="J193" s="221">
        <f>ROUND(I193*H193,2)</f>
        <v>0</v>
      </c>
      <c r="K193" s="217" t="s">
        <v>144</v>
      </c>
      <c r="L193" s="47"/>
      <c r="M193" s="222" t="s">
        <v>19</v>
      </c>
      <c r="N193" s="223" t="s">
        <v>41</v>
      </c>
      <c r="O193" s="87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145</v>
      </c>
      <c r="AT193" s="226" t="s">
        <v>140</v>
      </c>
      <c r="AU193" s="226" t="s">
        <v>79</v>
      </c>
      <c r="AY193" s="20" t="s">
        <v>138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77</v>
      </c>
      <c r="BK193" s="227">
        <f>ROUND(I193*H193,2)</f>
        <v>0</v>
      </c>
      <c r="BL193" s="20" t="s">
        <v>145</v>
      </c>
      <c r="BM193" s="226" t="s">
        <v>999</v>
      </c>
    </row>
    <row r="194" s="2" customFormat="1">
      <c r="A194" s="41"/>
      <c r="B194" s="42"/>
      <c r="C194" s="43"/>
      <c r="D194" s="228" t="s">
        <v>147</v>
      </c>
      <c r="E194" s="43"/>
      <c r="F194" s="229" t="s">
        <v>1000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147</v>
      </c>
      <c r="AU194" s="20" t="s">
        <v>79</v>
      </c>
    </row>
    <row r="195" s="13" customFormat="1">
      <c r="A195" s="13"/>
      <c r="B195" s="233"/>
      <c r="C195" s="234"/>
      <c r="D195" s="235" t="s">
        <v>149</v>
      </c>
      <c r="E195" s="236" t="s">
        <v>19</v>
      </c>
      <c r="F195" s="237" t="s">
        <v>981</v>
      </c>
      <c r="G195" s="234"/>
      <c r="H195" s="236" t="s">
        <v>19</v>
      </c>
      <c r="I195" s="238"/>
      <c r="J195" s="234"/>
      <c r="K195" s="234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149</v>
      </c>
      <c r="AU195" s="243" t="s">
        <v>79</v>
      </c>
      <c r="AV195" s="13" t="s">
        <v>77</v>
      </c>
      <c r="AW195" s="13" t="s">
        <v>32</v>
      </c>
      <c r="AX195" s="13" t="s">
        <v>70</v>
      </c>
      <c r="AY195" s="243" t="s">
        <v>138</v>
      </c>
    </row>
    <row r="196" s="14" customFormat="1">
      <c r="A196" s="14"/>
      <c r="B196" s="244"/>
      <c r="C196" s="245"/>
      <c r="D196" s="235" t="s">
        <v>149</v>
      </c>
      <c r="E196" s="246" t="s">
        <v>19</v>
      </c>
      <c r="F196" s="247" t="s">
        <v>1001</v>
      </c>
      <c r="G196" s="245"/>
      <c r="H196" s="248">
        <v>2.6000000000000001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149</v>
      </c>
      <c r="AU196" s="254" t="s">
        <v>79</v>
      </c>
      <c r="AV196" s="14" t="s">
        <v>79</v>
      </c>
      <c r="AW196" s="14" t="s">
        <v>32</v>
      </c>
      <c r="AX196" s="14" t="s">
        <v>70</v>
      </c>
      <c r="AY196" s="254" t="s">
        <v>138</v>
      </c>
    </row>
    <row r="197" s="14" customFormat="1">
      <c r="A197" s="14"/>
      <c r="B197" s="244"/>
      <c r="C197" s="245"/>
      <c r="D197" s="235" t="s">
        <v>149</v>
      </c>
      <c r="E197" s="246" t="s">
        <v>19</v>
      </c>
      <c r="F197" s="247" t="s">
        <v>1002</v>
      </c>
      <c r="G197" s="245"/>
      <c r="H197" s="248">
        <v>3.8999999999999999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149</v>
      </c>
      <c r="AU197" s="254" t="s">
        <v>79</v>
      </c>
      <c r="AV197" s="14" t="s">
        <v>79</v>
      </c>
      <c r="AW197" s="14" t="s">
        <v>32</v>
      </c>
      <c r="AX197" s="14" t="s">
        <v>70</v>
      </c>
      <c r="AY197" s="254" t="s">
        <v>138</v>
      </c>
    </row>
    <row r="198" s="14" customFormat="1">
      <c r="A198" s="14"/>
      <c r="B198" s="244"/>
      <c r="C198" s="245"/>
      <c r="D198" s="235" t="s">
        <v>149</v>
      </c>
      <c r="E198" s="246" t="s">
        <v>19</v>
      </c>
      <c r="F198" s="247" t="s">
        <v>1003</v>
      </c>
      <c r="G198" s="245"/>
      <c r="H198" s="248">
        <v>1.7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149</v>
      </c>
      <c r="AU198" s="254" t="s">
        <v>79</v>
      </c>
      <c r="AV198" s="14" t="s">
        <v>79</v>
      </c>
      <c r="AW198" s="14" t="s">
        <v>32</v>
      </c>
      <c r="AX198" s="14" t="s">
        <v>70</v>
      </c>
      <c r="AY198" s="254" t="s">
        <v>138</v>
      </c>
    </row>
    <row r="199" s="14" customFormat="1">
      <c r="A199" s="14"/>
      <c r="B199" s="244"/>
      <c r="C199" s="245"/>
      <c r="D199" s="235" t="s">
        <v>149</v>
      </c>
      <c r="E199" s="246" t="s">
        <v>19</v>
      </c>
      <c r="F199" s="247" t="s">
        <v>1004</v>
      </c>
      <c r="G199" s="245"/>
      <c r="H199" s="248">
        <v>2.3999999999999999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149</v>
      </c>
      <c r="AU199" s="254" t="s">
        <v>79</v>
      </c>
      <c r="AV199" s="14" t="s">
        <v>79</v>
      </c>
      <c r="AW199" s="14" t="s">
        <v>32</v>
      </c>
      <c r="AX199" s="14" t="s">
        <v>70</v>
      </c>
      <c r="AY199" s="254" t="s">
        <v>138</v>
      </c>
    </row>
    <row r="200" s="14" customFormat="1">
      <c r="A200" s="14"/>
      <c r="B200" s="244"/>
      <c r="C200" s="245"/>
      <c r="D200" s="235" t="s">
        <v>149</v>
      </c>
      <c r="E200" s="246" t="s">
        <v>19</v>
      </c>
      <c r="F200" s="247" t="s">
        <v>1005</v>
      </c>
      <c r="G200" s="245"/>
      <c r="H200" s="248">
        <v>3.1000000000000001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149</v>
      </c>
      <c r="AU200" s="254" t="s">
        <v>79</v>
      </c>
      <c r="AV200" s="14" t="s">
        <v>79</v>
      </c>
      <c r="AW200" s="14" t="s">
        <v>32</v>
      </c>
      <c r="AX200" s="14" t="s">
        <v>70</v>
      </c>
      <c r="AY200" s="254" t="s">
        <v>138</v>
      </c>
    </row>
    <row r="201" s="15" customFormat="1">
      <c r="A201" s="15"/>
      <c r="B201" s="255"/>
      <c r="C201" s="256"/>
      <c r="D201" s="235" t="s">
        <v>149</v>
      </c>
      <c r="E201" s="257" t="s">
        <v>19</v>
      </c>
      <c r="F201" s="258" t="s">
        <v>152</v>
      </c>
      <c r="G201" s="256"/>
      <c r="H201" s="259">
        <v>13.699999999999999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5" t="s">
        <v>149</v>
      </c>
      <c r="AU201" s="265" t="s">
        <v>79</v>
      </c>
      <c r="AV201" s="15" t="s">
        <v>145</v>
      </c>
      <c r="AW201" s="15" t="s">
        <v>32</v>
      </c>
      <c r="AX201" s="15" t="s">
        <v>77</v>
      </c>
      <c r="AY201" s="265" t="s">
        <v>138</v>
      </c>
    </row>
    <row r="202" s="12" customFormat="1" ht="22.8" customHeight="1">
      <c r="A202" s="12"/>
      <c r="B202" s="199"/>
      <c r="C202" s="200"/>
      <c r="D202" s="201" t="s">
        <v>69</v>
      </c>
      <c r="E202" s="213" t="s">
        <v>197</v>
      </c>
      <c r="F202" s="213" t="s">
        <v>499</v>
      </c>
      <c r="G202" s="200"/>
      <c r="H202" s="200"/>
      <c r="I202" s="203"/>
      <c r="J202" s="214">
        <f>BK202</f>
        <v>0</v>
      </c>
      <c r="K202" s="200"/>
      <c r="L202" s="205"/>
      <c r="M202" s="206"/>
      <c r="N202" s="207"/>
      <c r="O202" s="207"/>
      <c r="P202" s="208">
        <f>SUM(P203:P244)</f>
        <v>0</v>
      </c>
      <c r="Q202" s="207"/>
      <c r="R202" s="208">
        <f>SUM(R203:R244)</f>
        <v>0.91713300000000009</v>
      </c>
      <c r="S202" s="207"/>
      <c r="T202" s="209">
        <f>SUM(T203:T244)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0" t="s">
        <v>77</v>
      </c>
      <c r="AT202" s="211" t="s">
        <v>69</v>
      </c>
      <c r="AU202" s="211" t="s">
        <v>77</v>
      </c>
      <c r="AY202" s="210" t="s">
        <v>138</v>
      </c>
      <c r="BK202" s="212">
        <f>SUM(BK203:BK244)</f>
        <v>0</v>
      </c>
    </row>
    <row r="203" s="2" customFormat="1" ht="16.5" customHeight="1">
      <c r="A203" s="41"/>
      <c r="B203" s="42"/>
      <c r="C203" s="215" t="s">
        <v>219</v>
      </c>
      <c r="D203" s="215" t="s">
        <v>140</v>
      </c>
      <c r="E203" s="216" t="s">
        <v>1006</v>
      </c>
      <c r="F203" s="217" t="s">
        <v>1007</v>
      </c>
      <c r="G203" s="218" t="s">
        <v>143</v>
      </c>
      <c r="H203" s="219">
        <v>63</v>
      </c>
      <c r="I203" s="220"/>
      <c r="J203" s="221">
        <f>ROUND(I203*H203,2)</f>
        <v>0</v>
      </c>
      <c r="K203" s="217" t="s">
        <v>144</v>
      </c>
      <c r="L203" s="47"/>
      <c r="M203" s="222" t="s">
        <v>19</v>
      </c>
      <c r="N203" s="223" t="s">
        <v>41</v>
      </c>
      <c r="O203" s="87"/>
      <c r="P203" s="224">
        <f>O203*H203</f>
        <v>0</v>
      </c>
      <c r="Q203" s="224">
        <v>1.0000000000000001E-05</v>
      </c>
      <c r="R203" s="224">
        <f>Q203*H203</f>
        <v>0.00063000000000000003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145</v>
      </c>
      <c r="AT203" s="226" t="s">
        <v>140</v>
      </c>
      <c r="AU203" s="226" t="s">
        <v>79</v>
      </c>
      <c r="AY203" s="20" t="s">
        <v>138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77</v>
      </c>
      <c r="BK203" s="227">
        <f>ROUND(I203*H203,2)</f>
        <v>0</v>
      </c>
      <c r="BL203" s="20" t="s">
        <v>145</v>
      </c>
      <c r="BM203" s="226" t="s">
        <v>1008</v>
      </c>
    </row>
    <row r="204" s="2" customFormat="1">
      <c r="A204" s="41"/>
      <c r="B204" s="42"/>
      <c r="C204" s="43"/>
      <c r="D204" s="228" t="s">
        <v>147</v>
      </c>
      <c r="E204" s="43"/>
      <c r="F204" s="229" t="s">
        <v>1009</v>
      </c>
      <c r="G204" s="43"/>
      <c r="H204" s="43"/>
      <c r="I204" s="230"/>
      <c r="J204" s="43"/>
      <c r="K204" s="43"/>
      <c r="L204" s="47"/>
      <c r="M204" s="231"/>
      <c r="N204" s="232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147</v>
      </c>
      <c r="AU204" s="20" t="s">
        <v>79</v>
      </c>
    </row>
    <row r="205" s="13" customFormat="1">
      <c r="A205" s="13"/>
      <c r="B205" s="233"/>
      <c r="C205" s="234"/>
      <c r="D205" s="235" t="s">
        <v>149</v>
      </c>
      <c r="E205" s="236" t="s">
        <v>19</v>
      </c>
      <c r="F205" s="237" t="s">
        <v>981</v>
      </c>
      <c r="G205" s="234"/>
      <c r="H205" s="236" t="s">
        <v>19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149</v>
      </c>
      <c r="AU205" s="243" t="s">
        <v>79</v>
      </c>
      <c r="AV205" s="13" t="s">
        <v>77</v>
      </c>
      <c r="AW205" s="13" t="s">
        <v>32</v>
      </c>
      <c r="AX205" s="13" t="s">
        <v>70</v>
      </c>
      <c r="AY205" s="243" t="s">
        <v>138</v>
      </c>
    </row>
    <row r="206" s="14" customFormat="1">
      <c r="A206" s="14"/>
      <c r="B206" s="244"/>
      <c r="C206" s="245"/>
      <c r="D206" s="235" t="s">
        <v>149</v>
      </c>
      <c r="E206" s="246" t="s">
        <v>19</v>
      </c>
      <c r="F206" s="247" t="s">
        <v>1010</v>
      </c>
      <c r="G206" s="245"/>
      <c r="H206" s="248">
        <v>22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149</v>
      </c>
      <c r="AU206" s="254" t="s">
        <v>79</v>
      </c>
      <c r="AV206" s="14" t="s">
        <v>79</v>
      </c>
      <c r="AW206" s="14" t="s">
        <v>32</v>
      </c>
      <c r="AX206" s="14" t="s">
        <v>70</v>
      </c>
      <c r="AY206" s="254" t="s">
        <v>138</v>
      </c>
    </row>
    <row r="207" s="14" customFormat="1">
      <c r="A207" s="14"/>
      <c r="B207" s="244"/>
      <c r="C207" s="245"/>
      <c r="D207" s="235" t="s">
        <v>149</v>
      </c>
      <c r="E207" s="246" t="s">
        <v>19</v>
      </c>
      <c r="F207" s="247" t="s">
        <v>1011</v>
      </c>
      <c r="G207" s="245"/>
      <c r="H207" s="248">
        <v>14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149</v>
      </c>
      <c r="AU207" s="254" t="s">
        <v>79</v>
      </c>
      <c r="AV207" s="14" t="s">
        <v>79</v>
      </c>
      <c r="AW207" s="14" t="s">
        <v>32</v>
      </c>
      <c r="AX207" s="14" t="s">
        <v>70</v>
      </c>
      <c r="AY207" s="254" t="s">
        <v>138</v>
      </c>
    </row>
    <row r="208" s="14" customFormat="1">
      <c r="A208" s="14"/>
      <c r="B208" s="244"/>
      <c r="C208" s="245"/>
      <c r="D208" s="235" t="s">
        <v>149</v>
      </c>
      <c r="E208" s="246" t="s">
        <v>19</v>
      </c>
      <c r="F208" s="247" t="s">
        <v>1012</v>
      </c>
      <c r="G208" s="245"/>
      <c r="H208" s="248">
        <v>3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149</v>
      </c>
      <c r="AU208" s="254" t="s">
        <v>79</v>
      </c>
      <c r="AV208" s="14" t="s">
        <v>79</v>
      </c>
      <c r="AW208" s="14" t="s">
        <v>32</v>
      </c>
      <c r="AX208" s="14" t="s">
        <v>70</v>
      </c>
      <c r="AY208" s="254" t="s">
        <v>138</v>
      </c>
    </row>
    <row r="209" s="14" customFormat="1">
      <c r="A209" s="14"/>
      <c r="B209" s="244"/>
      <c r="C209" s="245"/>
      <c r="D209" s="235" t="s">
        <v>149</v>
      </c>
      <c r="E209" s="246" t="s">
        <v>19</v>
      </c>
      <c r="F209" s="247" t="s">
        <v>1013</v>
      </c>
      <c r="G209" s="245"/>
      <c r="H209" s="248">
        <v>9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149</v>
      </c>
      <c r="AU209" s="254" t="s">
        <v>79</v>
      </c>
      <c r="AV209" s="14" t="s">
        <v>79</v>
      </c>
      <c r="AW209" s="14" t="s">
        <v>32</v>
      </c>
      <c r="AX209" s="14" t="s">
        <v>70</v>
      </c>
      <c r="AY209" s="254" t="s">
        <v>138</v>
      </c>
    </row>
    <row r="210" s="14" customFormat="1">
      <c r="A210" s="14"/>
      <c r="B210" s="244"/>
      <c r="C210" s="245"/>
      <c r="D210" s="235" t="s">
        <v>149</v>
      </c>
      <c r="E210" s="246" t="s">
        <v>19</v>
      </c>
      <c r="F210" s="247" t="s">
        <v>1014</v>
      </c>
      <c r="G210" s="245"/>
      <c r="H210" s="248">
        <v>15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149</v>
      </c>
      <c r="AU210" s="254" t="s">
        <v>79</v>
      </c>
      <c r="AV210" s="14" t="s">
        <v>79</v>
      </c>
      <c r="AW210" s="14" t="s">
        <v>32</v>
      </c>
      <c r="AX210" s="14" t="s">
        <v>70</v>
      </c>
      <c r="AY210" s="254" t="s">
        <v>138</v>
      </c>
    </row>
    <row r="211" s="15" customFormat="1">
      <c r="A211" s="15"/>
      <c r="B211" s="255"/>
      <c r="C211" s="256"/>
      <c r="D211" s="235" t="s">
        <v>149</v>
      </c>
      <c r="E211" s="257" t="s">
        <v>19</v>
      </c>
      <c r="F211" s="258" t="s">
        <v>152</v>
      </c>
      <c r="G211" s="256"/>
      <c r="H211" s="259">
        <v>63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5" t="s">
        <v>149</v>
      </c>
      <c r="AU211" s="265" t="s">
        <v>79</v>
      </c>
      <c r="AV211" s="15" t="s">
        <v>145</v>
      </c>
      <c r="AW211" s="15" t="s">
        <v>32</v>
      </c>
      <c r="AX211" s="15" t="s">
        <v>77</v>
      </c>
      <c r="AY211" s="265" t="s">
        <v>138</v>
      </c>
    </row>
    <row r="212" s="2" customFormat="1" ht="16.5" customHeight="1">
      <c r="A212" s="41"/>
      <c r="B212" s="42"/>
      <c r="C212" s="277" t="s">
        <v>8</v>
      </c>
      <c r="D212" s="277" t="s">
        <v>220</v>
      </c>
      <c r="E212" s="278" t="s">
        <v>1015</v>
      </c>
      <c r="F212" s="279" t="s">
        <v>1016</v>
      </c>
      <c r="G212" s="280" t="s">
        <v>143</v>
      </c>
      <c r="H212" s="281">
        <v>63.945</v>
      </c>
      <c r="I212" s="282"/>
      <c r="J212" s="283">
        <f>ROUND(I212*H212,2)</f>
        <v>0</v>
      </c>
      <c r="K212" s="279" t="s">
        <v>144</v>
      </c>
      <c r="L212" s="284"/>
      <c r="M212" s="285" t="s">
        <v>19</v>
      </c>
      <c r="N212" s="286" t="s">
        <v>41</v>
      </c>
      <c r="O212" s="87"/>
      <c r="P212" s="224">
        <f>O212*H212</f>
        <v>0</v>
      </c>
      <c r="Q212" s="224">
        <v>0.0035999999999999999</v>
      </c>
      <c r="R212" s="224">
        <f>Q212*H212</f>
        <v>0.23020199999999999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197</v>
      </c>
      <c r="AT212" s="226" t="s">
        <v>220</v>
      </c>
      <c r="AU212" s="226" t="s">
        <v>79</v>
      </c>
      <c r="AY212" s="20" t="s">
        <v>138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77</v>
      </c>
      <c r="BK212" s="227">
        <f>ROUND(I212*H212,2)</f>
        <v>0</v>
      </c>
      <c r="BL212" s="20" t="s">
        <v>145</v>
      </c>
      <c r="BM212" s="226" t="s">
        <v>1017</v>
      </c>
    </row>
    <row r="213" s="14" customFormat="1">
      <c r="A213" s="14"/>
      <c r="B213" s="244"/>
      <c r="C213" s="245"/>
      <c r="D213" s="235" t="s">
        <v>149</v>
      </c>
      <c r="E213" s="245"/>
      <c r="F213" s="247" t="s">
        <v>1018</v>
      </c>
      <c r="G213" s="245"/>
      <c r="H213" s="248">
        <v>63.945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149</v>
      </c>
      <c r="AU213" s="254" t="s">
        <v>79</v>
      </c>
      <c r="AV213" s="14" t="s">
        <v>79</v>
      </c>
      <c r="AW213" s="14" t="s">
        <v>4</v>
      </c>
      <c r="AX213" s="14" t="s">
        <v>77</v>
      </c>
      <c r="AY213" s="254" t="s">
        <v>138</v>
      </c>
    </row>
    <row r="214" s="2" customFormat="1" ht="16.5" customHeight="1">
      <c r="A214" s="41"/>
      <c r="B214" s="42"/>
      <c r="C214" s="215" t="s">
        <v>230</v>
      </c>
      <c r="D214" s="215" t="s">
        <v>140</v>
      </c>
      <c r="E214" s="216" t="s">
        <v>1019</v>
      </c>
      <c r="F214" s="217" t="s">
        <v>1020</v>
      </c>
      <c r="G214" s="218" t="s">
        <v>143</v>
      </c>
      <c r="H214" s="219">
        <v>74</v>
      </c>
      <c r="I214" s="220"/>
      <c r="J214" s="221">
        <f>ROUND(I214*H214,2)</f>
        <v>0</v>
      </c>
      <c r="K214" s="217" t="s">
        <v>144</v>
      </c>
      <c r="L214" s="47"/>
      <c r="M214" s="222" t="s">
        <v>19</v>
      </c>
      <c r="N214" s="223" t="s">
        <v>41</v>
      </c>
      <c r="O214" s="87"/>
      <c r="P214" s="224">
        <f>O214*H214</f>
        <v>0</v>
      </c>
      <c r="Q214" s="224">
        <v>1.0000000000000001E-05</v>
      </c>
      <c r="R214" s="224">
        <f>Q214*H214</f>
        <v>0.0007400000000000001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145</v>
      </c>
      <c r="AT214" s="226" t="s">
        <v>140</v>
      </c>
      <c r="AU214" s="226" t="s">
        <v>79</v>
      </c>
      <c r="AY214" s="20" t="s">
        <v>138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77</v>
      </c>
      <c r="BK214" s="227">
        <f>ROUND(I214*H214,2)</f>
        <v>0</v>
      </c>
      <c r="BL214" s="20" t="s">
        <v>145</v>
      </c>
      <c r="BM214" s="226" t="s">
        <v>1021</v>
      </c>
    </row>
    <row r="215" s="2" customFormat="1">
      <c r="A215" s="41"/>
      <c r="B215" s="42"/>
      <c r="C215" s="43"/>
      <c r="D215" s="228" t="s">
        <v>147</v>
      </c>
      <c r="E215" s="43"/>
      <c r="F215" s="229" t="s">
        <v>1022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147</v>
      </c>
      <c r="AU215" s="20" t="s">
        <v>79</v>
      </c>
    </row>
    <row r="216" s="13" customFormat="1">
      <c r="A216" s="13"/>
      <c r="B216" s="233"/>
      <c r="C216" s="234"/>
      <c r="D216" s="235" t="s">
        <v>149</v>
      </c>
      <c r="E216" s="236" t="s">
        <v>19</v>
      </c>
      <c r="F216" s="237" t="s">
        <v>981</v>
      </c>
      <c r="G216" s="234"/>
      <c r="H216" s="236" t="s">
        <v>19</v>
      </c>
      <c r="I216" s="238"/>
      <c r="J216" s="234"/>
      <c r="K216" s="234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149</v>
      </c>
      <c r="AU216" s="243" t="s">
        <v>79</v>
      </c>
      <c r="AV216" s="13" t="s">
        <v>77</v>
      </c>
      <c r="AW216" s="13" t="s">
        <v>32</v>
      </c>
      <c r="AX216" s="13" t="s">
        <v>70</v>
      </c>
      <c r="AY216" s="243" t="s">
        <v>138</v>
      </c>
    </row>
    <row r="217" s="14" customFormat="1">
      <c r="A217" s="14"/>
      <c r="B217" s="244"/>
      <c r="C217" s="245"/>
      <c r="D217" s="235" t="s">
        <v>149</v>
      </c>
      <c r="E217" s="246" t="s">
        <v>19</v>
      </c>
      <c r="F217" s="247" t="s">
        <v>1023</v>
      </c>
      <c r="G217" s="245"/>
      <c r="H217" s="248">
        <v>4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149</v>
      </c>
      <c r="AU217" s="254" t="s">
        <v>79</v>
      </c>
      <c r="AV217" s="14" t="s">
        <v>79</v>
      </c>
      <c r="AW217" s="14" t="s">
        <v>32</v>
      </c>
      <c r="AX217" s="14" t="s">
        <v>70</v>
      </c>
      <c r="AY217" s="254" t="s">
        <v>138</v>
      </c>
    </row>
    <row r="218" s="14" customFormat="1">
      <c r="A218" s="14"/>
      <c r="B218" s="244"/>
      <c r="C218" s="245"/>
      <c r="D218" s="235" t="s">
        <v>149</v>
      </c>
      <c r="E218" s="246" t="s">
        <v>19</v>
      </c>
      <c r="F218" s="247" t="s">
        <v>1024</v>
      </c>
      <c r="G218" s="245"/>
      <c r="H218" s="248">
        <v>25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149</v>
      </c>
      <c r="AU218" s="254" t="s">
        <v>79</v>
      </c>
      <c r="AV218" s="14" t="s">
        <v>79</v>
      </c>
      <c r="AW218" s="14" t="s">
        <v>32</v>
      </c>
      <c r="AX218" s="14" t="s">
        <v>70</v>
      </c>
      <c r="AY218" s="254" t="s">
        <v>138</v>
      </c>
    </row>
    <row r="219" s="14" customFormat="1">
      <c r="A219" s="14"/>
      <c r="B219" s="244"/>
      <c r="C219" s="245"/>
      <c r="D219" s="235" t="s">
        <v>149</v>
      </c>
      <c r="E219" s="246" t="s">
        <v>19</v>
      </c>
      <c r="F219" s="247" t="s">
        <v>1025</v>
      </c>
      <c r="G219" s="245"/>
      <c r="H219" s="248">
        <v>14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149</v>
      </c>
      <c r="AU219" s="254" t="s">
        <v>79</v>
      </c>
      <c r="AV219" s="14" t="s">
        <v>79</v>
      </c>
      <c r="AW219" s="14" t="s">
        <v>32</v>
      </c>
      <c r="AX219" s="14" t="s">
        <v>70</v>
      </c>
      <c r="AY219" s="254" t="s">
        <v>138</v>
      </c>
    </row>
    <row r="220" s="14" customFormat="1">
      <c r="A220" s="14"/>
      <c r="B220" s="244"/>
      <c r="C220" s="245"/>
      <c r="D220" s="235" t="s">
        <v>149</v>
      </c>
      <c r="E220" s="246" t="s">
        <v>19</v>
      </c>
      <c r="F220" s="247" t="s">
        <v>1026</v>
      </c>
      <c r="G220" s="245"/>
      <c r="H220" s="248">
        <v>15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149</v>
      </c>
      <c r="AU220" s="254" t="s">
        <v>79</v>
      </c>
      <c r="AV220" s="14" t="s">
        <v>79</v>
      </c>
      <c r="AW220" s="14" t="s">
        <v>32</v>
      </c>
      <c r="AX220" s="14" t="s">
        <v>70</v>
      </c>
      <c r="AY220" s="254" t="s">
        <v>138</v>
      </c>
    </row>
    <row r="221" s="14" customFormat="1">
      <c r="A221" s="14"/>
      <c r="B221" s="244"/>
      <c r="C221" s="245"/>
      <c r="D221" s="235" t="s">
        <v>149</v>
      </c>
      <c r="E221" s="246" t="s">
        <v>19</v>
      </c>
      <c r="F221" s="247" t="s">
        <v>1027</v>
      </c>
      <c r="G221" s="245"/>
      <c r="H221" s="248">
        <v>16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149</v>
      </c>
      <c r="AU221" s="254" t="s">
        <v>79</v>
      </c>
      <c r="AV221" s="14" t="s">
        <v>79</v>
      </c>
      <c r="AW221" s="14" t="s">
        <v>32</v>
      </c>
      <c r="AX221" s="14" t="s">
        <v>70</v>
      </c>
      <c r="AY221" s="254" t="s">
        <v>138</v>
      </c>
    </row>
    <row r="222" s="15" customFormat="1">
      <c r="A222" s="15"/>
      <c r="B222" s="255"/>
      <c r="C222" s="256"/>
      <c r="D222" s="235" t="s">
        <v>149</v>
      </c>
      <c r="E222" s="257" t="s">
        <v>19</v>
      </c>
      <c r="F222" s="258" t="s">
        <v>152</v>
      </c>
      <c r="G222" s="256"/>
      <c r="H222" s="259">
        <v>74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5" t="s">
        <v>149</v>
      </c>
      <c r="AU222" s="265" t="s">
        <v>79</v>
      </c>
      <c r="AV222" s="15" t="s">
        <v>145</v>
      </c>
      <c r="AW222" s="15" t="s">
        <v>32</v>
      </c>
      <c r="AX222" s="15" t="s">
        <v>77</v>
      </c>
      <c r="AY222" s="265" t="s">
        <v>138</v>
      </c>
    </row>
    <row r="223" s="2" customFormat="1" ht="16.5" customHeight="1">
      <c r="A223" s="41"/>
      <c r="B223" s="42"/>
      <c r="C223" s="277" t="s">
        <v>236</v>
      </c>
      <c r="D223" s="277" t="s">
        <v>220</v>
      </c>
      <c r="E223" s="278" t="s">
        <v>1028</v>
      </c>
      <c r="F223" s="279" t="s">
        <v>1029</v>
      </c>
      <c r="G223" s="280" t="s">
        <v>143</v>
      </c>
      <c r="H223" s="281">
        <v>75.109999999999999</v>
      </c>
      <c r="I223" s="282"/>
      <c r="J223" s="283">
        <f>ROUND(I223*H223,2)</f>
        <v>0</v>
      </c>
      <c r="K223" s="279" t="s">
        <v>144</v>
      </c>
      <c r="L223" s="284"/>
      <c r="M223" s="285" t="s">
        <v>19</v>
      </c>
      <c r="N223" s="286" t="s">
        <v>41</v>
      </c>
      <c r="O223" s="87"/>
      <c r="P223" s="224">
        <f>O223*H223</f>
        <v>0</v>
      </c>
      <c r="Q223" s="224">
        <v>0.0051000000000000004</v>
      </c>
      <c r="R223" s="224">
        <f>Q223*H223</f>
        <v>0.38306100000000004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197</v>
      </c>
      <c r="AT223" s="226" t="s">
        <v>220</v>
      </c>
      <c r="AU223" s="226" t="s">
        <v>79</v>
      </c>
      <c r="AY223" s="20" t="s">
        <v>138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77</v>
      </c>
      <c r="BK223" s="227">
        <f>ROUND(I223*H223,2)</f>
        <v>0</v>
      </c>
      <c r="BL223" s="20" t="s">
        <v>145</v>
      </c>
      <c r="BM223" s="226" t="s">
        <v>1030</v>
      </c>
    </row>
    <row r="224" s="14" customFormat="1">
      <c r="A224" s="14"/>
      <c r="B224" s="244"/>
      <c r="C224" s="245"/>
      <c r="D224" s="235" t="s">
        <v>149</v>
      </c>
      <c r="E224" s="245"/>
      <c r="F224" s="247" t="s">
        <v>1031</v>
      </c>
      <c r="G224" s="245"/>
      <c r="H224" s="248">
        <v>75.109999999999999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149</v>
      </c>
      <c r="AU224" s="254" t="s">
        <v>79</v>
      </c>
      <c r="AV224" s="14" t="s">
        <v>79</v>
      </c>
      <c r="AW224" s="14" t="s">
        <v>4</v>
      </c>
      <c r="AX224" s="14" t="s">
        <v>77</v>
      </c>
      <c r="AY224" s="254" t="s">
        <v>138</v>
      </c>
    </row>
    <row r="225" s="2" customFormat="1" ht="24.15" customHeight="1">
      <c r="A225" s="41"/>
      <c r="B225" s="42"/>
      <c r="C225" s="215" t="s">
        <v>242</v>
      </c>
      <c r="D225" s="215" t="s">
        <v>140</v>
      </c>
      <c r="E225" s="216" t="s">
        <v>1032</v>
      </c>
      <c r="F225" s="217" t="s">
        <v>1033</v>
      </c>
      <c r="G225" s="218" t="s">
        <v>251</v>
      </c>
      <c r="H225" s="219">
        <v>110</v>
      </c>
      <c r="I225" s="220"/>
      <c r="J225" s="221">
        <f>ROUND(I225*H225,2)</f>
        <v>0</v>
      </c>
      <c r="K225" s="217" t="s">
        <v>144</v>
      </c>
      <c r="L225" s="47"/>
      <c r="M225" s="222" t="s">
        <v>19</v>
      </c>
      <c r="N225" s="223" t="s">
        <v>41</v>
      </c>
      <c r="O225" s="87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145</v>
      </c>
      <c r="AT225" s="226" t="s">
        <v>140</v>
      </c>
      <c r="AU225" s="226" t="s">
        <v>79</v>
      </c>
      <c r="AY225" s="20" t="s">
        <v>138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77</v>
      </c>
      <c r="BK225" s="227">
        <f>ROUND(I225*H225,2)</f>
        <v>0</v>
      </c>
      <c r="BL225" s="20" t="s">
        <v>145</v>
      </c>
      <c r="BM225" s="226" t="s">
        <v>1034</v>
      </c>
    </row>
    <row r="226" s="2" customFormat="1">
      <c r="A226" s="41"/>
      <c r="B226" s="42"/>
      <c r="C226" s="43"/>
      <c r="D226" s="228" t="s">
        <v>147</v>
      </c>
      <c r="E226" s="43"/>
      <c r="F226" s="229" t="s">
        <v>1035</v>
      </c>
      <c r="G226" s="43"/>
      <c r="H226" s="43"/>
      <c r="I226" s="230"/>
      <c r="J226" s="43"/>
      <c r="K226" s="43"/>
      <c r="L226" s="47"/>
      <c r="M226" s="231"/>
      <c r="N226" s="232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147</v>
      </c>
      <c r="AU226" s="20" t="s">
        <v>79</v>
      </c>
    </row>
    <row r="227" s="13" customFormat="1">
      <c r="A227" s="13"/>
      <c r="B227" s="233"/>
      <c r="C227" s="234"/>
      <c r="D227" s="235" t="s">
        <v>149</v>
      </c>
      <c r="E227" s="236" t="s">
        <v>19</v>
      </c>
      <c r="F227" s="237" t="s">
        <v>981</v>
      </c>
      <c r="G227" s="234"/>
      <c r="H227" s="236" t="s">
        <v>19</v>
      </c>
      <c r="I227" s="238"/>
      <c r="J227" s="234"/>
      <c r="K227" s="234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149</v>
      </c>
      <c r="AU227" s="243" t="s">
        <v>79</v>
      </c>
      <c r="AV227" s="13" t="s">
        <v>77</v>
      </c>
      <c r="AW227" s="13" t="s">
        <v>32</v>
      </c>
      <c r="AX227" s="13" t="s">
        <v>70</v>
      </c>
      <c r="AY227" s="243" t="s">
        <v>138</v>
      </c>
    </row>
    <row r="228" s="14" customFormat="1">
      <c r="A228" s="14"/>
      <c r="B228" s="244"/>
      <c r="C228" s="245"/>
      <c r="D228" s="235" t="s">
        <v>149</v>
      </c>
      <c r="E228" s="246" t="s">
        <v>19</v>
      </c>
      <c r="F228" s="247" t="s">
        <v>1036</v>
      </c>
      <c r="G228" s="245"/>
      <c r="H228" s="248">
        <v>42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149</v>
      </c>
      <c r="AU228" s="254" t="s">
        <v>79</v>
      </c>
      <c r="AV228" s="14" t="s">
        <v>79</v>
      </c>
      <c r="AW228" s="14" t="s">
        <v>32</v>
      </c>
      <c r="AX228" s="14" t="s">
        <v>70</v>
      </c>
      <c r="AY228" s="254" t="s">
        <v>138</v>
      </c>
    </row>
    <row r="229" s="14" customFormat="1">
      <c r="A229" s="14"/>
      <c r="B229" s="244"/>
      <c r="C229" s="245"/>
      <c r="D229" s="235" t="s">
        <v>149</v>
      </c>
      <c r="E229" s="246" t="s">
        <v>19</v>
      </c>
      <c r="F229" s="247" t="s">
        <v>1037</v>
      </c>
      <c r="G229" s="245"/>
      <c r="H229" s="248">
        <v>28</v>
      </c>
      <c r="I229" s="249"/>
      <c r="J229" s="245"/>
      <c r="K229" s="245"/>
      <c r="L229" s="250"/>
      <c r="M229" s="251"/>
      <c r="N229" s="252"/>
      <c r="O229" s="252"/>
      <c r="P229" s="252"/>
      <c r="Q229" s="252"/>
      <c r="R229" s="252"/>
      <c r="S229" s="252"/>
      <c r="T229" s="25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4" t="s">
        <v>149</v>
      </c>
      <c r="AU229" s="254" t="s">
        <v>79</v>
      </c>
      <c r="AV229" s="14" t="s">
        <v>79</v>
      </c>
      <c r="AW229" s="14" t="s">
        <v>32</v>
      </c>
      <c r="AX229" s="14" t="s">
        <v>70</v>
      </c>
      <c r="AY229" s="254" t="s">
        <v>138</v>
      </c>
    </row>
    <row r="230" s="14" customFormat="1">
      <c r="A230" s="14"/>
      <c r="B230" s="244"/>
      <c r="C230" s="245"/>
      <c r="D230" s="235" t="s">
        <v>149</v>
      </c>
      <c r="E230" s="246" t="s">
        <v>19</v>
      </c>
      <c r="F230" s="247" t="s">
        <v>1038</v>
      </c>
      <c r="G230" s="245"/>
      <c r="H230" s="248">
        <v>6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149</v>
      </c>
      <c r="AU230" s="254" t="s">
        <v>79</v>
      </c>
      <c r="AV230" s="14" t="s">
        <v>79</v>
      </c>
      <c r="AW230" s="14" t="s">
        <v>32</v>
      </c>
      <c r="AX230" s="14" t="s">
        <v>70</v>
      </c>
      <c r="AY230" s="254" t="s">
        <v>138</v>
      </c>
    </row>
    <row r="231" s="14" customFormat="1">
      <c r="A231" s="14"/>
      <c r="B231" s="244"/>
      <c r="C231" s="245"/>
      <c r="D231" s="235" t="s">
        <v>149</v>
      </c>
      <c r="E231" s="246" t="s">
        <v>19</v>
      </c>
      <c r="F231" s="247" t="s">
        <v>1039</v>
      </c>
      <c r="G231" s="245"/>
      <c r="H231" s="248">
        <v>3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149</v>
      </c>
      <c r="AU231" s="254" t="s">
        <v>79</v>
      </c>
      <c r="AV231" s="14" t="s">
        <v>79</v>
      </c>
      <c r="AW231" s="14" t="s">
        <v>32</v>
      </c>
      <c r="AX231" s="14" t="s">
        <v>70</v>
      </c>
      <c r="AY231" s="254" t="s">
        <v>138</v>
      </c>
    </row>
    <row r="232" s="14" customFormat="1">
      <c r="A232" s="14"/>
      <c r="B232" s="244"/>
      <c r="C232" s="245"/>
      <c r="D232" s="235" t="s">
        <v>149</v>
      </c>
      <c r="E232" s="246" t="s">
        <v>19</v>
      </c>
      <c r="F232" s="247" t="s">
        <v>1040</v>
      </c>
      <c r="G232" s="245"/>
      <c r="H232" s="248">
        <v>31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149</v>
      </c>
      <c r="AU232" s="254" t="s">
        <v>79</v>
      </c>
      <c r="AV232" s="14" t="s">
        <v>79</v>
      </c>
      <c r="AW232" s="14" t="s">
        <v>32</v>
      </c>
      <c r="AX232" s="14" t="s">
        <v>70</v>
      </c>
      <c r="AY232" s="254" t="s">
        <v>138</v>
      </c>
    </row>
    <row r="233" s="15" customFormat="1">
      <c r="A233" s="15"/>
      <c r="B233" s="255"/>
      <c r="C233" s="256"/>
      <c r="D233" s="235" t="s">
        <v>149</v>
      </c>
      <c r="E233" s="257" t="s">
        <v>19</v>
      </c>
      <c r="F233" s="258" t="s">
        <v>152</v>
      </c>
      <c r="G233" s="256"/>
      <c r="H233" s="259">
        <v>110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5" t="s">
        <v>149</v>
      </c>
      <c r="AU233" s="265" t="s">
        <v>79</v>
      </c>
      <c r="AV233" s="15" t="s">
        <v>145</v>
      </c>
      <c r="AW233" s="15" t="s">
        <v>32</v>
      </c>
      <c r="AX233" s="15" t="s">
        <v>77</v>
      </c>
      <c r="AY233" s="265" t="s">
        <v>138</v>
      </c>
    </row>
    <row r="234" s="2" customFormat="1" ht="16.5" customHeight="1">
      <c r="A234" s="41"/>
      <c r="B234" s="42"/>
      <c r="C234" s="277" t="s">
        <v>248</v>
      </c>
      <c r="D234" s="277" t="s">
        <v>220</v>
      </c>
      <c r="E234" s="278" t="s">
        <v>1041</v>
      </c>
      <c r="F234" s="279" t="s">
        <v>1042</v>
      </c>
      <c r="G234" s="280" t="s">
        <v>251</v>
      </c>
      <c r="H234" s="281">
        <v>110</v>
      </c>
      <c r="I234" s="282"/>
      <c r="J234" s="283">
        <f>ROUND(I234*H234,2)</f>
        <v>0</v>
      </c>
      <c r="K234" s="279" t="s">
        <v>144</v>
      </c>
      <c r="L234" s="284"/>
      <c r="M234" s="285" t="s">
        <v>19</v>
      </c>
      <c r="N234" s="286" t="s">
        <v>41</v>
      </c>
      <c r="O234" s="87"/>
      <c r="P234" s="224">
        <f>O234*H234</f>
        <v>0</v>
      </c>
      <c r="Q234" s="224">
        <v>0.00080000000000000004</v>
      </c>
      <c r="R234" s="224">
        <f>Q234*H234</f>
        <v>0.088000000000000009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197</v>
      </c>
      <c r="AT234" s="226" t="s">
        <v>220</v>
      </c>
      <c r="AU234" s="226" t="s">
        <v>79</v>
      </c>
      <c r="AY234" s="20" t="s">
        <v>138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77</v>
      </c>
      <c r="BK234" s="227">
        <f>ROUND(I234*H234,2)</f>
        <v>0</v>
      </c>
      <c r="BL234" s="20" t="s">
        <v>145</v>
      </c>
      <c r="BM234" s="226" t="s">
        <v>1043</v>
      </c>
    </row>
    <row r="235" s="2" customFormat="1" ht="24.15" customHeight="1">
      <c r="A235" s="41"/>
      <c r="B235" s="42"/>
      <c r="C235" s="215" t="s">
        <v>255</v>
      </c>
      <c r="D235" s="215" t="s">
        <v>140</v>
      </c>
      <c r="E235" s="216" t="s">
        <v>1044</v>
      </c>
      <c r="F235" s="217" t="s">
        <v>1045</v>
      </c>
      <c r="G235" s="218" t="s">
        <v>251</v>
      </c>
      <c r="H235" s="219">
        <v>143</v>
      </c>
      <c r="I235" s="220"/>
      <c r="J235" s="221">
        <f>ROUND(I235*H235,2)</f>
        <v>0</v>
      </c>
      <c r="K235" s="217" t="s">
        <v>144</v>
      </c>
      <c r="L235" s="47"/>
      <c r="M235" s="222" t="s">
        <v>19</v>
      </c>
      <c r="N235" s="223" t="s">
        <v>41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145</v>
      </c>
      <c r="AT235" s="226" t="s">
        <v>140</v>
      </c>
      <c r="AU235" s="226" t="s">
        <v>79</v>
      </c>
      <c r="AY235" s="20" t="s">
        <v>138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77</v>
      </c>
      <c r="BK235" s="227">
        <f>ROUND(I235*H235,2)</f>
        <v>0</v>
      </c>
      <c r="BL235" s="20" t="s">
        <v>145</v>
      </c>
      <c r="BM235" s="226" t="s">
        <v>1046</v>
      </c>
    </row>
    <row r="236" s="2" customFormat="1">
      <c r="A236" s="41"/>
      <c r="B236" s="42"/>
      <c r="C236" s="43"/>
      <c r="D236" s="228" t="s">
        <v>147</v>
      </c>
      <c r="E236" s="43"/>
      <c r="F236" s="229" t="s">
        <v>1047</v>
      </c>
      <c r="G236" s="43"/>
      <c r="H236" s="43"/>
      <c r="I236" s="230"/>
      <c r="J236" s="43"/>
      <c r="K236" s="43"/>
      <c r="L236" s="47"/>
      <c r="M236" s="231"/>
      <c r="N236" s="232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147</v>
      </c>
      <c r="AU236" s="20" t="s">
        <v>79</v>
      </c>
    </row>
    <row r="237" s="13" customFormat="1">
      <c r="A237" s="13"/>
      <c r="B237" s="233"/>
      <c r="C237" s="234"/>
      <c r="D237" s="235" t="s">
        <v>149</v>
      </c>
      <c r="E237" s="236" t="s">
        <v>19</v>
      </c>
      <c r="F237" s="237" t="s">
        <v>981</v>
      </c>
      <c r="G237" s="234"/>
      <c r="H237" s="236" t="s">
        <v>19</v>
      </c>
      <c r="I237" s="238"/>
      <c r="J237" s="234"/>
      <c r="K237" s="234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149</v>
      </c>
      <c r="AU237" s="243" t="s">
        <v>79</v>
      </c>
      <c r="AV237" s="13" t="s">
        <v>77</v>
      </c>
      <c r="AW237" s="13" t="s">
        <v>32</v>
      </c>
      <c r="AX237" s="13" t="s">
        <v>70</v>
      </c>
      <c r="AY237" s="243" t="s">
        <v>138</v>
      </c>
    </row>
    <row r="238" s="14" customFormat="1">
      <c r="A238" s="14"/>
      <c r="B238" s="244"/>
      <c r="C238" s="245"/>
      <c r="D238" s="235" t="s">
        <v>149</v>
      </c>
      <c r="E238" s="246" t="s">
        <v>19</v>
      </c>
      <c r="F238" s="247" t="s">
        <v>1048</v>
      </c>
      <c r="G238" s="245"/>
      <c r="H238" s="248">
        <v>8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149</v>
      </c>
      <c r="AU238" s="254" t="s">
        <v>79</v>
      </c>
      <c r="AV238" s="14" t="s">
        <v>79</v>
      </c>
      <c r="AW238" s="14" t="s">
        <v>32</v>
      </c>
      <c r="AX238" s="14" t="s">
        <v>70</v>
      </c>
      <c r="AY238" s="254" t="s">
        <v>138</v>
      </c>
    </row>
    <row r="239" s="14" customFormat="1">
      <c r="A239" s="14"/>
      <c r="B239" s="244"/>
      <c r="C239" s="245"/>
      <c r="D239" s="235" t="s">
        <v>149</v>
      </c>
      <c r="E239" s="246" t="s">
        <v>19</v>
      </c>
      <c r="F239" s="247" t="s">
        <v>1049</v>
      </c>
      <c r="G239" s="245"/>
      <c r="H239" s="248">
        <v>50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149</v>
      </c>
      <c r="AU239" s="254" t="s">
        <v>79</v>
      </c>
      <c r="AV239" s="14" t="s">
        <v>79</v>
      </c>
      <c r="AW239" s="14" t="s">
        <v>32</v>
      </c>
      <c r="AX239" s="14" t="s">
        <v>70</v>
      </c>
      <c r="AY239" s="254" t="s">
        <v>138</v>
      </c>
    </row>
    <row r="240" s="14" customFormat="1">
      <c r="A240" s="14"/>
      <c r="B240" s="244"/>
      <c r="C240" s="245"/>
      <c r="D240" s="235" t="s">
        <v>149</v>
      </c>
      <c r="E240" s="246" t="s">
        <v>19</v>
      </c>
      <c r="F240" s="247" t="s">
        <v>1050</v>
      </c>
      <c r="G240" s="245"/>
      <c r="H240" s="248">
        <v>28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149</v>
      </c>
      <c r="AU240" s="254" t="s">
        <v>79</v>
      </c>
      <c r="AV240" s="14" t="s">
        <v>79</v>
      </c>
      <c r="AW240" s="14" t="s">
        <v>32</v>
      </c>
      <c r="AX240" s="14" t="s">
        <v>70</v>
      </c>
      <c r="AY240" s="254" t="s">
        <v>138</v>
      </c>
    </row>
    <row r="241" s="14" customFormat="1">
      <c r="A241" s="14"/>
      <c r="B241" s="244"/>
      <c r="C241" s="245"/>
      <c r="D241" s="235" t="s">
        <v>149</v>
      </c>
      <c r="E241" s="246" t="s">
        <v>19</v>
      </c>
      <c r="F241" s="247" t="s">
        <v>1051</v>
      </c>
      <c r="G241" s="245"/>
      <c r="H241" s="248">
        <v>25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4" t="s">
        <v>149</v>
      </c>
      <c r="AU241" s="254" t="s">
        <v>79</v>
      </c>
      <c r="AV241" s="14" t="s">
        <v>79</v>
      </c>
      <c r="AW241" s="14" t="s">
        <v>32</v>
      </c>
      <c r="AX241" s="14" t="s">
        <v>70</v>
      </c>
      <c r="AY241" s="254" t="s">
        <v>138</v>
      </c>
    </row>
    <row r="242" s="14" customFormat="1">
      <c r="A242" s="14"/>
      <c r="B242" s="244"/>
      <c r="C242" s="245"/>
      <c r="D242" s="235" t="s">
        <v>149</v>
      </c>
      <c r="E242" s="246" t="s">
        <v>19</v>
      </c>
      <c r="F242" s="247" t="s">
        <v>1052</v>
      </c>
      <c r="G242" s="245"/>
      <c r="H242" s="248">
        <v>32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149</v>
      </c>
      <c r="AU242" s="254" t="s">
        <v>79</v>
      </c>
      <c r="AV242" s="14" t="s">
        <v>79</v>
      </c>
      <c r="AW242" s="14" t="s">
        <v>32</v>
      </c>
      <c r="AX242" s="14" t="s">
        <v>70</v>
      </c>
      <c r="AY242" s="254" t="s">
        <v>138</v>
      </c>
    </row>
    <row r="243" s="15" customFormat="1">
      <c r="A243" s="15"/>
      <c r="B243" s="255"/>
      <c r="C243" s="256"/>
      <c r="D243" s="235" t="s">
        <v>149</v>
      </c>
      <c r="E243" s="257" t="s">
        <v>19</v>
      </c>
      <c r="F243" s="258" t="s">
        <v>152</v>
      </c>
      <c r="G243" s="256"/>
      <c r="H243" s="259">
        <v>143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5" t="s">
        <v>149</v>
      </c>
      <c r="AU243" s="265" t="s">
        <v>79</v>
      </c>
      <c r="AV243" s="15" t="s">
        <v>145</v>
      </c>
      <c r="AW243" s="15" t="s">
        <v>32</v>
      </c>
      <c r="AX243" s="15" t="s">
        <v>77</v>
      </c>
      <c r="AY243" s="265" t="s">
        <v>138</v>
      </c>
    </row>
    <row r="244" s="2" customFormat="1" ht="16.5" customHeight="1">
      <c r="A244" s="41"/>
      <c r="B244" s="42"/>
      <c r="C244" s="277" t="s">
        <v>259</v>
      </c>
      <c r="D244" s="277" t="s">
        <v>220</v>
      </c>
      <c r="E244" s="278" t="s">
        <v>1053</v>
      </c>
      <c r="F244" s="279" t="s">
        <v>1054</v>
      </c>
      <c r="G244" s="280" t="s">
        <v>251</v>
      </c>
      <c r="H244" s="281">
        <v>143</v>
      </c>
      <c r="I244" s="282"/>
      <c r="J244" s="283">
        <f>ROUND(I244*H244,2)</f>
        <v>0</v>
      </c>
      <c r="K244" s="279" t="s">
        <v>144</v>
      </c>
      <c r="L244" s="284"/>
      <c r="M244" s="285" t="s">
        <v>19</v>
      </c>
      <c r="N244" s="286" t="s">
        <v>41</v>
      </c>
      <c r="O244" s="87"/>
      <c r="P244" s="224">
        <f>O244*H244</f>
        <v>0</v>
      </c>
      <c r="Q244" s="224">
        <v>0.0015</v>
      </c>
      <c r="R244" s="224">
        <f>Q244*H244</f>
        <v>0.2145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197</v>
      </c>
      <c r="AT244" s="226" t="s">
        <v>220</v>
      </c>
      <c r="AU244" s="226" t="s">
        <v>79</v>
      </c>
      <c r="AY244" s="20" t="s">
        <v>138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77</v>
      </c>
      <c r="BK244" s="227">
        <f>ROUND(I244*H244,2)</f>
        <v>0</v>
      </c>
      <c r="BL244" s="20" t="s">
        <v>145</v>
      </c>
      <c r="BM244" s="226" t="s">
        <v>1055</v>
      </c>
    </row>
    <row r="245" s="12" customFormat="1" ht="22.8" customHeight="1">
      <c r="A245" s="12"/>
      <c r="B245" s="199"/>
      <c r="C245" s="200"/>
      <c r="D245" s="201" t="s">
        <v>69</v>
      </c>
      <c r="E245" s="213" t="s">
        <v>202</v>
      </c>
      <c r="F245" s="213" t="s">
        <v>371</v>
      </c>
      <c r="G245" s="200"/>
      <c r="H245" s="200"/>
      <c r="I245" s="203"/>
      <c r="J245" s="214">
        <f>BK245</f>
        <v>0</v>
      </c>
      <c r="K245" s="200"/>
      <c r="L245" s="205"/>
      <c r="M245" s="206"/>
      <c r="N245" s="207"/>
      <c r="O245" s="207"/>
      <c r="P245" s="208">
        <f>SUM(P246:P296)</f>
        <v>0</v>
      </c>
      <c r="Q245" s="207"/>
      <c r="R245" s="208">
        <f>SUM(R246:R296)</f>
        <v>0</v>
      </c>
      <c r="S245" s="207"/>
      <c r="T245" s="209">
        <f>SUM(T246:T296)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0" t="s">
        <v>77</v>
      </c>
      <c r="AT245" s="211" t="s">
        <v>69</v>
      </c>
      <c r="AU245" s="211" t="s">
        <v>77</v>
      </c>
      <c r="AY245" s="210" t="s">
        <v>138</v>
      </c>
      <c r="BK245" s="212">
        <f>SUM(BK246:BK296)</f>
        <v>0</v>
      </c>
    </row>
    <row r="246" s="2" customFormat="1" ht="24.15" customHeight="1">
      <c r="A246" s="41"/>
      <c r="B246" s="42"/>
      <c r="C246" s="215" t="s">
        <v>265</v>
      </c>
      <c r="D246" s="215" t="s">
        <v>140</v>
      </c>
      <c r="E246" s="216" t="s">
        <v>1056</v>
      </c>
      <c r="F246" s="217" t="s">
        <v>1057</v>
      </c>
      <c r="G246" s="218" t="s">
        <v>251</v>
      </c>
      <c r="H246" s="219">
        <v>3</v>
      </c>
      <c r="I246" s="220"/>
      <c r="J246" s="221">
        <f>ROUND(I246*H246,2)</f>
        <v>0</v>
      </c>
      <c r="K246" s="217" t="s">
        <v>19</v>
      </c>
      <c r="L246" s="47"/>
      <c r="M246" s="222" t="s">
        <v>19</v>
      </c>
      <c r="N246" s="223" t="s">
        <v>41</v>
      </c>
      <c r="O246" s="87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145</v>
      </c>
      <c r="AT246" s="226" t="s">
        <v>140</v>
      </c>
      <c r="AU246" s="226" t="s">
        <v>79</v>
      </c>
      <c r="AY246" s="20" t="s">
        <v>138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77</v>
      </c>
      <c r="BK246" s="227">
        <f>ROUND(I246*H246,2)</f>
        <v>0</v>
      </c>
      <c r="BL246" s="20" t="s">
        <v>145</v>
      </c>
      <c r="BM246" s="226" t="s">
        <v>1058</v>
      </c>
    </row>
    <row r="247" s="2" customFormat="1">
      <c r="A247" s="41"/>
      <c r="B247" s="42"/>
      <c r="C247" s="43"/>
      <c r="D247" s="235" t="s">
        <v>376</v>
      </c>
      <c r="E247" s="43"/>
      <c r="F247" s="287" t="s">
        <v>1059</v>
      </c>
      <c r="G247" s="43"/>
      <c r="H247" s="43"/>
      <c r="I247" s="230"/>
      <c r="J247" s="43"/>
      <c r="K247" s="43"/>
      <c r="L247" s="47"/>
      <c r="M247" s="231"/>
      <c r="N247" s="232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376</v>
      </c>
      <c r="AU247" s="20" t="s">
        <v>79</v>
      </c>
    </row>
    <row r="248" s="13" customFormat="1">
      <c r="A248" s="13"/>
      <c r="B248" s="233"/>
      <c r="C248" s="234"/>
      <c r="D248" s="235" t="s">
        <v>149</v>
      </c>
      <c r="E248" s="236" t="s">
        <v>19</v>
      </c>
      <c r="F248" s="237" t="s">
        <v>981</v>
      </c>
      <c r="G248" s="234"/>
      <c r="H248" s="236" t="s">
        <v>19</v>
      </c>
      <c r="I248" s="238"/>
      <c r="J248" s="234"/>
      <c r="K248" s="234"/>
      <c r="L248" s="239"/>
      <c r="M248" s="240"/>
      <c r="N248" s="241"/>
      <c r="O248" s="241"/>
      <c r="P248" s="241"/>
      <c r="Q248" s="241"/>
      <c r="R248" s="241"/>
      <c r="S248" s="241"/>
      <c r="T248" s="24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3" t="s">
        <v>149</v>
      </c>
      <c r="AU248" s="243" t="s">
        <v>79</v>
      </c>
      <c r="AV248" s="13" t="s">
        <v>77</v>
      </c>
      <c r="AW248" s="13" t="s">
        <v>32</v>
      </c>
      <c r="AX248" s="13" t="s">
        <v>70</v>
      </c>
      <c r="AY248" s="243" t="s">
        <v>138</v>
      </c>
    </row>
    <row r="249" s="14" customFormat="1">
      <c r="A249" s="14"/>
      <c r="B249" s="244"/>
      <c r="C249" s="245"/>
      <c r="D249" s="235" t="s">
        <v>149</v>
      </c>
      <c r="E249" s="246" t="s">
        <v>19</v>
      </c>
      <c r="F249" s="247" t="s">
        <v>1060</v>
      </c>
      <c r="G249" s="245"/>
      <c r="H249" s="248">
        <v>3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149</v>
      </c>
      <c r="AU249" s="254" t="s">
        <v>79</v>
      </c>
      <c r="AV249" s="14" t="s">
        <v>79</v>
      </c>
      <c r="AW249" s="14" t="s">
        <v>32</v>
      </c>
      <c r="AX249" s="14" t="s">
        <v>70</v>
      </c>
      <c r="AY249" s="254" t="s">
        <v>138</v>
      </c>
    </row>
    <row r="250" s="15" customFormat="1">
      <c r="A250" s="15"/>
      <c r="B250" s="255"/>
      <c r="C250" s="256"/>
      <c r="D250" s="235" t="s">
        <v>149</v>
      </c>
      <c r="E250" s="257" t="s">
        <v>19</v>
      </c>
      <c r="F250" s="258" t="s">
        <v>152</v>
      </c>
      <c r="G250" s="256"/>
      <c r="H250" s="259">
        <v>3</v>
      </c>
      <c r="I250" s="260"/>
      <c r="J250" s="256"/>
      <c r="K250" s="256"/>
      <c r="L250" s="261"/>
      <c r="M250" s="262"/>
      <c r="N250" s="263"/>
      <c r="O250" s="263"/>
      <c r="P250" s="263"/>
      <c r="Q250" s="263"/>
      <c r="R250" s="263"/>
      <c r="S250" s="263"/>
      <c r="T250" s="264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5" t="s">
        <v>149</v>
      </c>
      <c r="AU250" s="265" t="s">
        <v>79</v>
      </c>
      <c r="AV250" s="15" t="s">
        <v>145</v>
      </c>
      <c r="AW250" s="15" t="s">
        <v>32</v>
      </c>
      <c r="AX250" s="15" t="s">
        <v>77</v>
      </c>
      <c r="AY250" s="265" t="s">
        <v>138</v>
      </c>
    </row>
    <row r="251" s="2" customFormat="1" ht="24.15" customHeight="1">
      <c r="A251" s="41"/>
      <c r="B251" s="42"/>
      <c r="C251" s="215" t="s">
        <v>269</v>
      </c>
      <c r="D251" s="215" t="s">
        <v>140</v>
      </c>
      <c r="E251" s="216" t="s">
        <v>1061</v>
      </c>
      <c r="F251" s="217" t="s">
        <v>1062</v>
      </c>
      <c r="G251" s="218" t="s">
        <v>251</v>
      </c>
      <c r="H251" s="219">
        <v>21</v>
      </c>
      <c r="I251" s="220"/>
      <c r="J251" s="221">
        <f>ROUND(I251*H251,2)</f>
        <v>0</v>
      </c>
      <c r="K251" s="217" t="s">
        <v>19</v>
      </c>
      <c r="L251" s="47"/>
      <c r="M251" s="222" t="s">
        <v>19</v>
      </c>
      <c r="N251" s="223" t="s">
        <v>41</v>
      </c>
      <c r="O251" s="87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6" t="s">
        <v>145</v>
      </c>
      <c r="AT251" s="226" t="s">
        <v>140</v>
      </c>
      <c r="AU251" s="226" t="s">
        <v>79</v>
      </c>
      <c r="AY251" s="20" t="s">
        <v>138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20" t="s">
        <v>77</v>
      </c>
      <c r="BK251" s="227">
        <f>ROUND(I251*H251,2)</f>
        <v>0</v>
      </c>
      <c r="BL251" s="20" t="s">
        <v>145</v>
      </c>
      <c r="BM251" s="226" t="s">
        <v>1063</v>
      </c>
    </row>
    <row r="252" s="2" customFormat="1">
      <c r="A252" s="41"/>
      <c r="B252" s="42"/>
      <c r="C252" s="43"/>
      <c r="D252" s="235" t="s">
        <v>376</v>
      </c>
      <c r="E252" s="43"/>
      <c r="F252" s="287" t="s">
        <v>1064</v>
      </c>
      <c r="G252" s="43"/>
      <c r="H252" s="43"/>
      <c r="I252" s="230"/>
      <c r="J252" s="43"/>
      <c r="K252" s="43"/>
      <c r="L252" s="47"/>
      <c r="M252" s="231"/>
      <c r="N252" s="232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376</v>
      </c>
      <c r="AU252" s="20" t="s">
        <v>79</v>
      </c>
    </row>
    <row r="253" s="13" customFormat="1">
      <c r="A253" s="13"/>
      <c r="B253" s="233"/>
      <c r="C253" s="234"/>
      <c r="D253" s="235" t="s">
        <v>149</v>
      </c>
      <c r="E253" s="236" t="s">
        <v>19</v>
      </c>
      <c r="F253" s="237" t="s">
        <v>981</v>
      </c>
      <c r="G253" s="234"/>
      <c r="H253" s="236" t="s">
        <v>19</v>
      </c>
      <c r="I253" s="238"/>
      <c r="J253" s="234"/>
      <c r="K253" s="234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149</v>
      </c>
      <c r="AU253" s="243" t="s">
        <v>79</v>
      </c>
      <c r="AV253" s="13" t="s">
        <v>77</v>
      </c>
      <c r="AW253" s="13" t="s">
        <v>32</v>
      </c>
      <c r="AX253" s="13" t="s">
        <v>70</v>
      </c>
      <c r="AY253" s="243" t="s">
        <v>138</v>
      </c>
    </row>
    <row r="254" s="14" customFormat="1">
      <c r="A254" s="14"/>
      <c r="B254" s="244"/>
      <c r="C254" s="245"/>
      <c r="D254" s="235" t="s">
        <v>149</v>
      </c>
      <c r="E254" s="246" t="s">
        <v>19</v>
      </c>
      <c r="F254" s="247" t="s">
        <v>1065</v>
      </c>
      <c r="G254" s="245"/>
      <c r="H254" s="248">
        <v>21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4" t="s">
        <v>149</v>
      </c>
      <c r="AU254" s="254" t="s">
        <v>79</v>
      </c>
      <c r="AV254" s="14" t="s">
        <v>79</v>
      </c>
      <c r="AW254" s="14" t="s">
        <v>32</v>
      </c>
      <c r="AX254" s="14" t="s">
        <v>70</v>
      </c>
      <c r="AY254" s="254" t="s">
        <v>138</v>
      </c>
    </row>
    <row r="255" s="15" customFormat="1">
      <c r="A255" s="15"/>
      <c r="B255" s="255"/>
      <c r="C255" s="256"/>
      <c r="D255" s="235" t="s">
        <v>149</v>
      </c>
      <c r="E255" s="257" t="s">
        <v>19</v>
      </c>
      <c r="F255" s="258" t="s">
        <v>152</v>
      </c>
      <c r="G255" s="256"/>
      <c r="H255" s="259">
        <v>21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5" t="s">
        <v>149</v>
      </c>
      <c r="AU255" s="265" t="s">
        <v>79</v>
      </c>
      <c r="AV255" s="15" t="s">
        <v>145</v>
      </c>
      <c r="AW255" s="15" t="s">
        <v>32</v>
      </c>
      <c r="AX255" s="15" t="s">
        <v>77</v>
      </c>
      <c r="AY255" s="265" t="s">
        <v>138</v>
      </c>
    </row>
    <row r="256" s="2" customFormat="1" ht="24.15" customHeight="1">
      <c r="A256" s="41"/>
      <c r="B256" s="42"/>
      <c r="C256" s="215" t="s">
        <v>7</v>
      </c>
      <c r="D256" s="215" t="s">
        <v>140</v>
      </c>
      <c r="E256" s="216" t="s">
        <v>1066</v>
      </c>
      <c r="F256" s="217" t="s">
        <v>1067</v>
      </c>
      <c r="G256" s="218" t="s">
        <v>251</v>
      </c>
      <c r="H256" s="219">
        <v>39</v>
      </c>
      <c r="I256" s="220"/>
      <c r="J256" s="221">
        <f>ROUND(I256*H256,2)</f>
        <v>0</v>
      </c>
      <c r="K256" s="217" t="s">
        <v>19</v>
      </c>
      <c r="L256" s="47"/>
      <c r="M256" s="222" t="s">
        <v>19</v>
      </c>
      <c r="N256" s="223" t="s">
        <v>41</v>
      </c>
      <c r="O256" s="87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145</v>
      </c>
      <c r="AT256" s="226" t="s">
        <v>140</v>
      </c>
      <c r="AU256" s="226" t="s">
        <v>79</v>
      </c>
      <c r="AY256" s="20" t="s">
        <v>138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77</v>
      </c>
      <c r="BK256" s="227">
        <f>ROUND(I256*H256,2)</f>
        <v>0</v>
      </c>
      <c r="BL256" s="20" t="s">
        <v>145</v>
      </c>
      <c r="BM256" s="226" t="s">
        <v>1068</v>
      </c>
    </row>
    <row r="257" s="2" customFormat="1">
      <c r="A257" s="41"/>
      <c r="B257" s="42"/>
      <c r="C257" s="43"/>
      <c r="D257" s="235" t="s">
        <v>376</v>
      </c>
      <c r="E257" s="43"/>
      <c r="F257" s="287" t="s">
        <v>1059</v>
      </c>
      <c r="G257" s="43"/>
      <c r="H257" s="43"/>
      <c r="I257" s="230"/>
      <c r="J257" s="43"/>
      <c r="K257" s="43"/>
      <c r="L257" s="47"/>
      <c r="M257" s="231"/>
      <c r="N257" s="232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376</v>
      </c>
      <c r="AU257" s="20" t="s">
        <v>79</v>
      </c>
    </row>
    <row r="258" s="13" customFormat="1">
      <c r="A258" s="13"/>
      <c r="B258" s="233"/>
      <c r="C258" s="234"/>
      <c r="D258" s="235" t="s">
        <v>149</v>
      </c>
      <c r="E258" s="236" t="s">
        <v>19</v>
      </c>
      <c r="F258" s="237" t="s">
        <v>981</v>
      </c>
      <c r="G258" s="234"/>
      <c r="H258" s="236" t="s">
        <v>19</v>
      </c>
      <c r="I258" s="238"/>
      <c r="J258" s="234"/>
      <c r="K258" s="234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149</v>
      </c>
      <c r="AU258" s="243" t="s">
        <v>79</v>
      </c>
      <c r="AV258" s="13" t="s">
        <v>77</v>
      </c>
      <c r="AW258" s="13" t="s">
        <v>32</v>
      </c>
      <c r="AX258" s="13" t="s">
        <v>70</v>
      </c>
      <c r="AY258" s="243" t="s">
        <v>138</v>
      </c>
    </row>
    <row r="259" s="14" customFormat="1">
      <c r="A259" s="14"/>
      <c r="B259" s="244"/>
      <c r="C259" s="245"/>
      <c r="D259" s="235" t="s">
        <v>149</v>
      </c>
      <c r="E259" s="246" t="s">
        <v>19</v>
      </c>
      <c r="F259" s="247" t="s">
        <v>1024</v>
      </c>
      <c r="G259" s="245"/>
      <c r="H259" s="248">
        <v>25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149</v>
      </c>
      <c r="AU259" s="254" t="s">
        <v>79</v>
      </c>
      <c r="AV259" s="14" t="s">
        <v>79</v>
      </c>
      <c r="AW259" s="14" t="s">
        <v>32</v>
      </c>
      <c r="AX259" s="14" t="s">
        <v>70</v>
      </c>
      <c r="AY259" s="254" t="s">
        <v>138</v>
      </c>
    </row>
    <row r="260" s="14" customFormat="1">
      <c r="A260" s="14"/>
      <c r="B260" s="244"/>
      <c r="C260" s="245"/>
      <c r="D260" s="235" t="s">
        <v>149</v>
      </c>
      <c r="E260" s="246" t="s">
        <v>19</v>
      </c>
      <c r="F260" s="247" t="s">
        <v>1069</v>
      </c>
      <c r="G260" s="245"/>
      <c r="H260" s="248">
        <v>14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149</v>
      </c>
      <c r="AU260" s="254" t="s">
        <v>79</v>
      </c>
      <c r="AV260" s="14" t="s">
        <v>79</v>
      </c>
      <c r="AW260" s="14" t="s">
        <v>32</v>
      </c>
      <c r="AX260" s="14" t="s">
        <v>70</v>
      </c>
      <c r="AY260" s="254" t="s">
        <v>138</v>
      </c>
    </row>
    <row r="261" s="15" customFormat="1">
      <c r="A261" s="15"/>
      <c r="B261" s="255"/>
      <c r="C261" s="256"/>
      <c r="D261" s="235" t="s">
        <v>149</v>
      </c>
      <c r="E261" s="257" t="s">
        <v>19</v>
      </c>
      <c r="F261" s="258" t="s">
        <v>152</v>
      </c>
      <c r="G261" s="256"/>
      <c r="H261" s="259">
        <v>39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5" t="s">
        <v>149</v>
      </c>
      <c r="AU261" s="265" t="s">
        <v>79</v>
      </c>
      <c r="AV261" s="15" t="s">
        <v>145</v>
      </c>
      <c r="AW261" s="15" t="s">
        <v>32</v>
      </c>
      <c r="AX261" s="15" t="s">
        <v>77</v>
      </c>
      <c r="AY261" s="265" t="s">
        <v>138</v>
      </c>
    </row>
    <row r="262" s="2" customFormat="1" ht="24.15" customHeight="1">
      <c r="A262" s="41"/>
      <c r="B262" s="42"/>
      <c r="C262" s="215" t="s">
        <v>280</v>
      </c>
      <c r="D262" s="215" t="s">
        <v>140</v>
      </c>
      <c r="E262" s="216" t="s">
        <v>1070</v>
      </c>
      <c r="F262" s="217" t="s">
        <v>1071</v>
      </c>
      <c r="G262" s="218" t="s">
        <v>251</v>
      </c>
      <c r="H262" s="219">
        <v>22</v>
      </c>
      <c r="I262" s="220"/>
      <c r="J262" s="221">
        <f>ROUND(I262*H262,2)</f>
        <v>0</v>
      </c>
      <c r="K262" s="217" t="s">
        <v>19</v>
      </c>
      <c r="L262" s="47"/>
      <c r="M262" s="222" t="s">
        <v>19</v>
      </c>
      <c r="N262" s="223" t="s">
        <v>41</v>
      </c>
      <c r="O262" s="87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145</v>
      </c>
      <c r="AT262" s="226" t="s">
        <v>140</v>
      </c>
      <c r="AU262" s="226" t="s">
        <v>79</v>
      </c>
      <c r="AY262" s="20" t="s">
        <v>138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77</v>
      </c>
      <c r="BK262" s="227">
        <f>ROUND(I262*H262,2)</f>
        <v>0</v>
      </c>
      <c r="BL262" s="20" t="s">
        <v>145</v>
      </c>
      <c r="BM262" s="226" t="s">
        <v>1072</v>
      </c>
    </row>
    <row r="263" s="2" customFormat="1">
      <c r="A263" s="41"/>
      <c r="B263" s="42"/>
      <c r="C263" s="43"/>
      <c r="D263" s="235" t="s">
        <v>376</v>
      </c>
      <c r="E263" s="43"/>
      <c r="F263" s="287" t="s">
        <v>1064</v>
      </c>
      <c r="G263" s="43"/>
      <c r="H263" s="43"/>
      <c r="I263" s="230"/>
      <c r="J263" s="43"/>
      <c r="K263" s="43"/>
      <c r="L263" s="47"/>
      <c r="M263" s="231"/>
      <c r="N263" s="232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376</v>
      </c>
      <c r="AU263" s="20" t="s">
        <v>79</v>
      </c>
    </row>
    <row r="264" s="13" customFormat="1">
      <c r="A264" s="13"/>
      <c r="B264" s="233"/>
      <c r="C264" s="234"/>
      <c r="D264" s="235" t="s">
        <v>149</v>
      </c>
      <c r="E264" s="236" t="s">
        <v>19</v>
      </c>
      <c r="F264" s="237" t="s">
        <v>981</v>
      </c>
      <c r="G264" s="234"/>
      <c r="H264" s="236" t="s">
        <v>19</v>
      </c>
      <c r="I264" s="238"/>
      <c r="J264" s="234"/>
      <c r="K264" s="234"/>
      <c r="L264" s="239"/>
      <c r="M264" s="240"/>
      <c r="N264" s="241"/>
      <c r="O264" s="241"/>
      <c r="P264" s="241"/>
      <c r="Q264" s="241"/>
      <c r="R264" s="241"/>
      <c r="S264" s="241"/>
      <c r="T264" s="24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3" t="s">
        <v>149</v>
      </c>
      <c r="AU264" s="243" t="s">
        <v>79</v>
      </c>
      <c r="AV264" s="13" t="s">
        <v>77</v>
      </c>
      <c r="AW264" s="13" t="s">
        <v>32</v>
      </c>
      <c r="AX264" s="13" t="s">
        <v>70</v>
      </c>
      <c r="AY264" s="243" t="s">
        <v>138</v>
      </c>
    </row>
    <row r="265" s="14" customFormat="1">
      <c r="A265" s="14"/>
      <c r="B265" s="244"/>
      <c r="C265" s="245"/>
      <c r="D265" s="235" t="s">
        <v>149</v>
      </c>
      <c r="E265" s="246" t="s">
        <v>19</v>
      </c>
      <c r="F265" s="247" t="s">
        <v>1073</v>
      </c>
      <c r="G265" s="245"/>
      <c r="H265" s="248">
        <v>13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149</v>
      </c>
      <c r="AU265" s="254" t="s">
        <v>79</v>
      </c>
      <c r="AV265" s="14" t="s">
        <v>79</v>
      </c>
      <c r="AW265" s="14" t="s">
        <v>32</v>
      </c>
      <c r="AX265" s="14" t="s">
        <v>70</v>
      </c>
      <c r="AY265" s="254" t="s">
        <v>138</v>
      </c>
    </row>
    <row r="266" s="14" customFormat="1">
      <c r="A266" s="14"/>
      <c r="B266" s="244"/>
      <c r="C266" s="245"/>
      <c r="D266" s="235" t="s">
        <v>149</v>
      </c>
      <c r="E266" s="246" t="s">
        <v>19</v>
      </c>
      <c r="F266" s="247" t="s">
        <v>1013</v>
      </c>
      <c r="G266" s="245"/>
      <c r="H266" s="248">
        <v>9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4" t="s">
        <v>149</v>
      </c>
      <c r="AU266" s="254" t="s">
        <v>79</v>
      </c>
      <c r="AV266" s="14" t="s">
        <v>79</v>
      </c>
      <c r="AW266" s="14" t="s">
        <v>32</v>
      </c>
      <c r="AX266" s="14" t="s">
        <v>70</v>
      </c>
      <c r="AY266" s="254" t="s">
        <v>138</v>
      </c>
    </row>
    <row r="267" s="15" customFormat="1">
      <c r="A267" s="15"/>
      <c r="B267" s="255"/>
      <c r="C267" s="256"/>
      <c r="D267" s="235" t="s">
        <v>149</v>
      </c>
      <c r="E267" s="257" t="s">
        <v>19</v>
      </c>
      <c r="F267" s="258" t="s">
        <v>152</v>
      </c>
      <c r="G267" s="256"/>
      <c r="H267" s="259">
        <v>22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5" t="s">
        <v>149</v>
      </c>
      <c r="AU267" s="265" t="s">
        <v>79</v>
      </c>
      <c r="AV267" s="15" t="s">
        <v>145</v>
      </c>
      <c r="AW267" s="15" t="s">
        <v>32</v>
      </c>
      <c r="AX267" s="15" t="s">
        <v>77</v>
      </c>
      <c r="AY267" s="265" t="s">
        <v>138</v>
      </c>
    </row>
    <row r="268" s="2" customFormat="1" ht="24.15" customHeight="1">
      <c r="A268" s="41"/>
      <c r="B268" s="42"/>
      <c r="C268" s="215" t="s">
        <v>286</v>
      </c>
      <c r="D268" s="215" t="s">
        <v>140</v>
      </c>
      <c r="E268" s="216" t="s">
        <v>1074</v>
      </c>
      <c r="F268" s="217" t="s">
        <v>1075</v>
      </c>
      <c r="G268" s="218" t="s">
        <v>251</v>
      </c>
      <c r="H268" s="219">
        <v>24</v>
      </c>
      <c r="I268" s="220"/>
      <c r="J268" s="221">
        <f>ROUND(I268*H268,2)</f>
        <v>0</v>
      </c>
      <c r="K268" s="217" t="s">
        <v>19</v>
      </c>
      <c r="L268" s="47"/>
      <c r="M268" s="222" t="s">
        <v>19</v>
      </c>
      <c r="N268" s="223" t="s">
        <v>41</v>
      </c>
      <c r="O268" s="87"/>
      <c r="P268" s="224">
        <f>O268*H268</f>
        <v>0</v>
      </c>
      <c r="Q268" s="224">
        <v>0</v>
      </c>
      <c r="R268" s="224">
        <f>Q268*H268</f>
        <v>0</v>
      </c>
      <c r="S268" s="224">
        <v>0</v>
      </c>
      <c r="T268" s="225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26" t="s">
        <v>145</v>
      </c>
      <c r="AT268" s="226" t="s">
        <v>140</v>
      </c>
      <c r="AU268" s="226" t="s">
        <v>79</v>
      </c>
      <c r="AY268" s="20" t="s">
        <v>138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20" t="s">
        <v>77</v>
      </c>
      <c r="BK268" s="227">
        <f>ROUND(I268*H268,2)</f>
        <v>0</v>
      </c>
      <c r="BL268" s="20" t="s">
        <v>145</v>
      </c>
      <c r="BM268" s="226" t="s">
        <v>1076</v>
      </c>
    </row>
    <row r="269" s="2" customFormat="1">
      <c r="A269" s="41"/>
      <c r="B269" s="42"/>
      <c r="C269" s="43"/>
      <c r="D269" s="235" t="s">
        <v>376</v>
      </c>
      <c r="E269" s="43"/>
      <c r="F269" s="287" t="s">
        <v>1059</v>
      </c>
      <c r="G269" s="43"/>
      <c r="H269" s="43"/>
      <c r="I269" s="230"/>
      <c r="J269" s="43"/>
      <c r="K269" s="43"/>
      <c r="L269" s="47"/>
      <c r="M269" s="231"/>
      <c r="N269" s="232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376</v>
      </c>
      <c r="AU269" s="20" t="s">
        <v>79</v>
      </c>
    </row>
    <row r="270" s="13" customFormat="1">
      <c r="A270" s="13"/>
      <c r="B270" s="233"/>
      <c r="C270" s="234"/>
      <c r="D270" s="235" t="s">
        <v>149</v>
      </c>
      <c r="E270" s="236" t="s">
        <v>19</v>
      </c>
      <c r="F270" s="237" t="s">
        <v>981</v>
      </c>
      <c r="G270" s="234"/>
      <c r="H270" s="236" t="s">
        <v>19</v>
      </c>
      <c r="I270" s="238"/>
      <c r="J270" s="234"/>
      <c r="K270" s="234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149</v>
      </c>
      <c r="AU270" s="243" t="s">
        <v>79</v>
      </c>
      <c r="AV270" s="13" t="s">
        <v>77</v>
      </c>
      <c r="AW270" s="13" t="s">
        <v>32</v>
      </c>
      <c r="AX270" s="13" t="s">
        <v>70</v>
      </c>
      <c r="AY270" s="243" t="s">
        <v>138</v>
      </c>
    </row>
    <row r="271" s="14" customFormat="1">
      <c r="A271" s="14"/>
      <c r="B271" s="244"/>
      <c r="C271" s="245"/>
      <c r="D271" s="235" t="s">
        <v>149</v>
      </c>
      <c r="E271" s="246" t="s">
        <v>19</v>
      </c>
      <c r="F271" s="247" t="s">
        <v>1077</v>
      </c>
      <c r="G271" s="245"/>
      <c r="H271" s="248">
        <v>10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4" t="s">
        <v>149</v>
      </c>
      <c r="AU271" s="254" t="s">
        <v>79</v>
      </c>
      <c r="AV271" s="14" t="s">
        <v>79</v>
      </c>
      <c r="AW271" s="14" t="s">
        <v>32</v>
      </c>
      <c r="AX271" s="14" t="s">
        <v>70</v>
      </c>
      <c r="AY271" s="254" t="s">
        <v>138</v>
      </c>
    </row>
    <row r="272" s="14" customFormat="1">
      <c r="A272" s="14"/>
      <c r="B272" s="244"/>
      <c r="C272" s="245"/>
      <c r="D272" s="235" t="s">
        <v>149</v>
      </c>
      <c r="E272" s="246" t="s">
        <v>19</v>
      </c>
      <c r="F272" s="247" t="s">
        <v>1078</v>
      </c>
      <c r="G272" s="245"/>
      <c r="H272" s="248">
        <v>14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4" t="s">
        <v>149</v>
      </c>
      <c r="AU272" s="254" t="s">
        <v>79</v>
      </c>
      <c r="AV272" s="14" t="s">
        <v>79</v>
      </c>
      <c r="AW272" s="14" t="s">
        <v>32</v>
      </c>
      <c r="AX272" s="14" t="s">
        <v>70</v>
      </c>
      <c r="AY272" s="254" t="s">
        <v>138</v>
      </c>
    </row>
    <row r="273" s="15" customFormat="1">
      <c r="A273" s="15"/>
      <c r="B273" s="255"/>
      <c r="C273" s="256"/>
      <c r="D273" s="235" t="s">
        <v>149</v>
      </c>
      <c r="E273" s="257" t="s">
        <v>19</v>
      </c>
      <c r="F273" s="258" t="s">
        <v>152</v>
      </c>
      <c r="G273" s="256"/>
      <c r="H273" s="259">
        <v>24</v>
      </c>
      <c r="I273" s="260"/>
      <c r="J273" s="256"/>
      <c r="K273" s="256"/>
      <c r="L273" s="261"/>
      <c r="M273" s="262"/>
      <c r="N273" s="263"/>
      <c r="O273" s="263"/>
      <c r="P273" s="263"/>
      <c r="Q273" s="263"/>
      <c r="R273" s="263"/>
      <c r="S273" s="263"/>
      <c r="T273" s="264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5" t="s">
        <v>149</v>
      </c>
      <c r="AU273" s="265" t="s">
        <v>79</v>
      </c>
      <c r="AV273" s="15" t="s">
        <v>145</v>
      </c>
      <c r="AW273" s="15" t="s">
        <v>32</v>
      </c>
      <c r="AX273" s="15" t="s">
        <v>77</v>
      </c>
      <c r="AY273" s="265" t="s">
        <v>138</v>
      </c>
    </row>
    <row r="274" s="2" customFormat="1" ht="24.15" customHeight="1">
      <c r="A274" s="41"/>
      <c r="B274" s="42"/>
      <c r="C274" s="215" t="s">
        <v>292</v>
      </c>
      <c r="D274" s="215" t="s">
        <v>140</v>
      </c>
      <c r="E274" s="216" t="s">
        <v>1079</v>
      </c>
      <c r="F274" s="217" t="s">
        <v>1080</v>
      </c>
      <c r="G274" s="218" t="s">
        <v>251</v>
      </c>
      <c r="H274" s="219">
        <v>16</v>
      </c>
      <c r="I274" s="220"/>
      <c r="J274" s="221">
        <f>ROUND(I274*H274,2)</f>
        <v>0</v>
      </c>
      <c r="K274" s="217" t="s">
        <v>19</v>
      </c>
      <c r="L274" s="47"/>
      <c r="M274" s="222" t="s">
        <v>19</v>
      </c>
      <c r="N274" s="223" t="s">
        <v>41</v>
      </c>
      <c r="O274" s="87"/>
      <c r="P274" s="224">
        <f>O274*H274</f>
        <v>0</v>
      </c>
      <c r="Q274" s="224">
        <v>0</v>
      </c>
      <c r="R274" s="224">
        <f>Q274*H274</f>
        <v>0</v>
      </c>
      <c r="S274" s="224">
        <v>0</v>
      </c>
      <c r="T274" s="225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26" t="s">
        <v>145</v>
      </c>
      <c r="AT274" s="226" t="s">
        <v>140</v>
      </c>
      <c r="AU274" s="226" t="s">
        <v>79</v>
      </c>
      <c r="AY274" s="20" t="s">
        <v>138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20" t="s">
        <v>77</v>
      </c>
      <c r="BK274" s="227">
        <f>ROUND(I274*H274,2)</f>
        <v>0</v>
      </c>
      <c r="BL274" s="20" t="s">
        <v>145</v>
      </c>
      <c r="BM274" s="226" t="s">
        <v>1081</v>
      </c>
    </row>
    <row r="275" s="2" customFormat="1">
      <c r="A275" s="41"/>
      <c r="B275" s="42"/>
      <c r="C275" s="43"/>
      <c r="D275" s="235" t="s">
        <v>376</v>
      </c>
      <c r="E275" s="43"/>
      <c r="F275" s="287" t="s">
        <v>1064</v>
      </c>
      <c r="G275" s="43"/>
      <c r="H275" s="43"/>
      <c r="I275" s="230"/>
      <c r="J275" s="43"/>
      <c r="K275" s="43"/>
      <c r="L275" s="47"/>
      <c r="M275" s="231"/>
      <c r="N275" s="232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376</v>
      </c>
      <c r="AU275" s="20" t="s">
        <v>79</v>
      </c>
    </row>
    <row r="276" s="13" customFormat="1">
      <c r="A276" s="13"/>
      <c r="B276" s="233"/>
      <c r="C276" s="234"/>
      <c r="D276" s="235" t="s">
        <v>149</v>
      </c>
      <c r="E276" s="236" t="s">
        <v>19</v>
      </c>
      <c r="F276" s="237" t="s">
        <v>981</v>
      </c>
      <c r="G276" s="234"/>
      <c r="H276" s="236" t="s">
        <v>19</v>
      </c>
      <c r="I276" s="238"/>
      <c r="J276" s="234"/>
      <c r="K276" s="234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149</v>
      </c>
      <c r="AU276" s="243" t="s">
        <v>79</v>
      </c>
      <c r="AV276" s="13" t="s">
        <v>77</v>
      </c>
      <c r="AW276" s="13" t="s">
        <v>32</v>
      </c>
      <c r="AX276" s="13" t="s">
        <v>70</v>
      </c>
      <c r="AY276" s="243" t="s">
        <v>138</v>
      </c>
    </row>
    <row r="277" s="14" customFormat="1">
      <c r="A277" s="14"/>
      <c r="B277" s="244"/>
      <c r="C277" s="245"/>
      <c r="D277" s="235" t="s">
        <v>149</v>
      </c>
      <c r="E277" s="246" t="s">
        <v>19</v>
      </c>
      <c r="F277" s="247" t="s">
        <v>1012</v>
      </c>
      <c r="G277" s="245"/>
      <c r="H277" s="248">
        <v>3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4" t="s">
        <v>149</v>
      </c>
      <c r="AU277" s="254" t="s">
        <v>79</v>
      </c>
      <c r="AV277" s="14" t="s">
        <v>79</v>
      </c>
      <c r="AW277" s="14" t="s">
        <v>32</v>
      </c>
      <c r="AX277" s="14" t="s">
        <v>70</v>
      </c>
      <c r="AY277" s="254" t="s">
        <v>138</v>
      </c>
    </row>
    <row r="278" s="14" customFormat="1">
      <c r="A278" s="14"/>
      <c r="B278" s="244"/>
      <c r="C278" s="245"/>
      <c r="D278" s="235" t="s">
        <v>149</v>
      </c>
      <c r="E278" s="246" t="s">
        <v>19</v>
      </c>
      <c r="F278" s="247" t="s">
        <v>1082</v>
      </c>
      <c r="G278" s="245"/>
      <c r="H278" s="248">
        <v>13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149</v>
      </c>
      <c r="AU278" s="254" t="s">
        <v>79</v>
      </c>
      <c r="AV278" s="14" t="s">
        <v>79</v>
      </c>
      <c r="AW278" s="14" t="s">
        <v>32</v>
      </c>
      <c r="AX278" s="14" t="s">
        <v>70</v>
      </c>
      <c r="AY278" s="254" t="s">
        <v>138</v>
      </c>
    </row>
    <row r="279" s="15" customFormat="1">
      <c r="A279" s="15"/>
      <c r="B279" s="255"/>
      <c r="C279" s="256"/>
      <c r="D279" s="235" t="s">
        <v>149</v>
      </c>
      <c r="E279" s="257" t="s">
        <v>19</v>
      </c>
      <c r="F279" s="258" t="s">
        <v>152</v>
      </c>
      <c r="G279" s="256"/>
      <c r="H279" s="259">
        <v>16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5" t="s">
        <v>149</v>
      </c>
      <c r="AU279" s="265" t="s">
        <v>79</v>
      </c>
      <c r="AV279" s="15" t="s">
        <v>145</v>
      </c>
      <c r="AW279" s="15" t="s">
        <v>32</v>
      </c>
      <c r="AX279" s="15" t="s">
        <v>77</v>
      </c>
      <c r="AY279" s="265" t="s">
        <v>138</v>
      </c>
    </row>
    <row r="280" s="2" customFormat="1" ht="33" customHeight="1">
      <c r="A280" s="41"/>
      <c r="B280" s="42"/>
      <c r="C280" s="215" t="s">
        <v>298</v>
      </c>
      <c r="D280" s="215" t="s">
        <v>140</v>
      </c>
      <c r="E280" s="216" t="s">
        <v>1083</v>
      </c>
      <c r="F280" s="217" t="s">
        <v>1084</v>
      </c>
      <c r="G280" s="218" t="s">
        <v>251</v>
      </c>
      <c r="H280" s="219">
        <v>74</v>
      </c>
      <c r="I280" s="220"/>
      <c r="J280" s="221">
        <f>ROUND(I280*H280,2)</f>
        <v>0</v>
      </c>
      <c r="K280" s="217" t="s">
        <v>19</v>
      </c>
      <c r="L280" s="47"/>
      <c r="M280" s="222" t="s">
        <v>19</v>
      </c>
      <c r="N280" s="223" t="s">
        <v>41</v>
      </c>
      <c r="O280" s="87"/>
      <c r="P280" s="224">
        <f>O280*H280</f>
        <v>0</v>
      </c>
      <c r="Q280" s="224">
        <v>0</v>
      </c>
      <c r="R280" s="224">
        <f>Q280*H280</f>
        <v>0</v>
      </c>
      <c r="S280" s="224">
        <v>0</v>
      </c>
      <c r="T280" s="225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26" t="s">
        <v>145</v>
      </c>
      <c r="AT280" s="226" t="s">
        <v>140</v>
      </c>
      <c r="AU280" s="226" t="s">
        <v>79</v>
      </c>
      <c r="AY280" s="20" t="s">
        <v>138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20" t="s">
        <v>77</v>
      </c>
      <c r="BK280" s="227">
        <f>ROUND(I280*H280,2)</f>
        <v>0</v>
      </c>
      <c r="BL280" s="20" t="s">
        <v>145</v>
      </c>
      <c r="BM280" s="226" t="s">
        <v>1085</v>
      </c>
    </row>
    <row r="281" s="13" customFormat="1">
      <c r="A281" s="13"/>
      <c r="B281" s="233"/>
      <c r="C281" s="234"/>
      <c r="D281" s="235" t="s">
        <v>149</v>
      </c>
      <c r="E281" s="236" t="s">
        <v>19</v>
      </c>
      <c r="F281" s="237" t="s">
        <v>981</v>
      </c>
      <c r="G281" s="234"/>
      <c r="H281" s="236" t="s">
        <v>19</v>
      </c>
      <c r="I281" s="238"/>
      <c r="J281" s="234"/>
      <c r="K281" s="234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149</v>
      </c>
      <c r="AU281" s="243" t="s">
        <v>79</v>
      </c>
      <c r="AV281" s="13" t="s">
        <v>77</v>
      </c>
      <c r="AW281" s="13" t="s">
        <v>32</v>
      </c>
      <c r="AX281" s="13" t="s">
        <v>70</v>
      </c>
      <c r="AY281" s="243" t="s">
        <v>138</v>
      </c>
    </row>
    <row r="282" s="14" customFormat="1">
      <c r="A282" s="14"/>
      <c r="B282" s="244"/>
      <c r="C282" s="245"/>
      <c r="D282" s="235" t="s">
        <v>149</v>
      </c>
      <c r="E282" s="246" t="s">
        <v>19</v>
      </c>
      <c r="F282" s="247" t="s">
        <v>1023</v>
      </c>
      <c r="G282" s="245"/>
      <c r="H282" s="248">
        <v>4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4" t="s">
        <v>149</v>
      </c>
      <c r="AU282" s="254" t="s">
        <v>79</v>
      </c>
      <c r="AV282" s="14" t="s">
        <v>79</v>
      </c>
      <c r="AW282" s="14" t="s">
        <v>32</v>
      </c>
      <c r="AX282" s="14" t="s">
        <v>70</v>
      </c>
      <c r="AY282" s="254" t="s">
        <v>138</v>
      </c>
    </row>
    <row r="283" s="14" customFormat="1">
      <c r="A283" s="14"/>
      <c r="B283" s="244"/>
      <c r="C283" s="245"/>
      <c r="D283" s="235" t="s">
        <v>149</v>
      </c>
      <c r="E283" s="246" t="s">
        <v>19</v>
      </c>
      <c r="F283" s="247" t="s">
        <v>1024</v>
      </c>
      <c r="G283" s="245"/>
      <c r="H283" s="248">
        <v>25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149</v>
      </c>
      <c r="AU283" s="254" t="s">
        <v>79</v>
      </c>
      <c r="AV283" s="14" t="s">
        <v>79</v>
      </c>
      <c r="AW283" s="14" t="s">
        <v>32</v>
      </c>
      <c r="AX283" s="14" t="s">
        <v>70</v>
      </c>
      <c r="AY283" s="254" t="s">
        <v>138</v>
      </c>
    </row>
    <row r="284" s="14" customFormat="1">
      <c r="A284" s="14"/>
      <c r="B284" s="244"/>
      <c r="C284" s="245"/>
      <c r="D284" s="235" t="s">
        <v>149</v>
      </c>
      <c r="E284" s="246" t="s">
        <v>19</v>
      </c>
      <c r="F284" s="247" t="s">
        <v>1025</v>
      </c>
      <c r="G284" s="245"/>
      <c r="H284" s="248">
        <v>14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149</v>
      </c>
      <c r="AU284" s="254" t="s">
        <v>79</v>
      </c>
      <c r="AV284" s="14" t="s">
        <v>79</v>
      </c>
      <c r="AW284" s="14" t="s">
        <v>32</v>
      </c>
      <c r="AX284" s="14" t="s">
        <v>70</v>
      </c>
      <c r="AY284" s="254" t="s">
        <v>138</v>
      </c>
    </row>
    <row r="285" s="14" customFormat="1">
      <c r="A285" s="14"/>
      <c r="B285" s="244"/>
      <c r="C285" s="245"/>
      <c r="D285" s="235" t="s">
        <v>149</v>
      </c>
      <c r="E285" s="246" t="s">
        <v>19</v>
      </c>
      <c r="F285" s="247" t="s">
        <v>1026</v>
      </c>
      <c r="G285" s="245"/>
      <c r="H285" s="248">
        <v>15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149</v>
      </c>
      <c r="AU285" s="254" t="s">
        <v>79</v>
      </c>
      <c r="AV285" s="14" t="s">
        <v>79</v>
      </c>
      <c r="AW285" s="14" t="s">
        <v>32</v>
      </c>
      <c r="AX285" s="14" t="s">
        <v>70</v>
      </c>
      <c r="AY285" s="254" t="s">
        <v>138</v>
      </c>
    </row>
    <row r="286" s="14" customFormat="1">
      <c r="A286" s="14"/>
      <c r="B286" s="244"/>
      <c r="C286" s="245"/>
      <c r="D286" s="235" t="s">
        <v>149</v>
      </c>
      <c r="E286" s="246" t="s">
        <v>19</v>
      </c>
      <c r="F286" s="247" t="s">
        <v>1027</v>
      </c>
      <c r="G286" s="245"/>
      <c r="H286" s="248">
        <v>16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149</v>
      </c>
      <c r="AU286" s="254" t="s">
        <v>79</v>
      </c>
      <c r="AV286" s="14" t="s">
        <v>79</v>
      </c>
      <c r="AW286" s="14" t="s">
        <v>32</v>
      </c>
      <c r="AX286" s="14" t="s">
        <v>70</v>
      </c>
      <c r="AY286" s="254" t="s">
        <v>138</v>
      </c>
    </row>
    <row r="287" s="15" customFormat="1">
      <c r="A287" s="15"/>
      <c r="B287" s="255"/>
      <c r="C287" s="256"/>
      <c r="D287" s="235" t="s">
        <v>149</v>
      </c>
      <c r="E287" s="257" t="s">
        <v>19</v>
      </c>
      <c r="F287" s="258" t="s">
        <v>152</v>
      </c>
      <c r="G287" s="256"/>
      <c r="H287" s="259">
        <v>74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5" t="s">
        <v>149</v>
      </c>
      <c r="AU287" s="265" t="s">
        <v>79</v>
      </c>
      <c r="AV287" s="15" t="s">
        <v>145</v>
      </c>
      <c r="AW287" s="15" t="s">
        <v>32</v>
      </c>
      <c r="AX287" s="15" t="s">
        <v>77</v>
      </c>
      <c r="AY287" s="265" t="s">
        <v>138</v>
      </c>
    </row>
    <row r="288" s="2" customFormat="1" ht="33" customHeight="1">
      <c r="A288" s="41"/>
      <c r="B288" s="42"/>
      <c r="C288" s="215" t="s">
        <v>304</v>
      </c>
      <c r="D288" s="215" t="s">
        <v>140</v>
      </c>
      <c r="E288" s="216" t="s">
        <v>1086</v>
      </c>
      <c r="F288" s="217" t="s">
        <v>1087</v>
      </c>
      <c r="G288" s="218" t="s">
        <v>251</v>
      </c>
      <c r="H288" s="219">
        <v>62</v>
      </c>
      <c r="I288" s="220"/>
      <c r="J288" s="221">
        <f>ROUND(I288*H288,2)</f>
        <v>0</v>
      </c>
      <c r="K288" s="217" t="s">
        <v>19</v>
      </c>
      <c r="L288" s="47"/>
      <c r="M288" s="222" t="s">
        <v>19</v>
      </c>
      <c r="N288" s="223" t="s">
        <v>41</v>
      </c>
      <c r="O288" s="87"/>
      <c r="P288" s="224">
        <f>O288*H288</f>
        <v>0</v>
      </c>
      <c r="Q288" s="224">
        <v>0</v>
      </c>
      <c r="R288" s="224">
        <f>Q288*H288</f>
        <v>0</v>
      </c>
      <c r="S288" s="224">
        <v>0</v>
      </c>
      <c r="T288" s="225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26" t="s">
        <v>145</v>
      </c>
      <c r="AT288" s="226" t="s">
        <v>140</v>
      </c>
      <c r="AU288" s="226" t="s">
        <v>79</v>
      </c>
      <c r="AY288" s="20" t="s">
        <v>138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20" t="s">
        <v>77</v>
      </c>
      <c r="BK288" s="227">
        <f>ROUND(I288*H288,2)</f>
        <v>0</v>
      </c>
      <c r="BL288" s="20" t="s">
        <v>145</v>
      </c>
      <c r="BM288" s="226" t="s">
        <v>1088</v>
      </c>
    </row>
    <row r="289" s="13" customFormat="1">
      <c r="A289" s="13"/>
      <c r="B289" s="233"/>
      <c r="C289" s="234"/>
      <c r="D289" s="235" t="s">
        <v>149</v>
      </c>
      <c r="E289" s="236" t="s">
        <v>19</v>
      </c>
      <c r="F289" s="237" t="s">
        <v>981</v>
      </c>
      <c r="G289" s="234"/>
      <c r="H289" s="236" t="s">
        <v>19</v>
      </c>
      <c r="I289" s="238"/>
      <c r="J289" s="234"/>
      <c r="K289" s="234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149</v>
      </c>
      <c r="AU289" s="243" t="s">
        <v>79</v>
      </c>
      <c r="AV289" s="13" t="s">
        <v>77</v>
      </c>
      <c r="AW289" s="13" t="s">
        <v>32</v>
      </c>
      <c r="AX289" s="13" t="s">
        <v>70</v>
      </c>
      <c r="AY289" s="243" t="s">
        <v>138</v>
      </c>
    </row>
    <row r="290" s="14" customFormat="1">
      <c r="A290" s="14"/>
      <c r="B290" s="244"/>
      <c r="C290" s="245"/>
      <c r="D290" s="235" t="s">
        <v>149</v>
      </c>
      <c r="E290" s="246" t="s">
        <v>19</v>
      </c>
      <c r="F290" s="247" t="s">
        <v>1065</v>
      </c>
      <c r="G290" s="245"/>
      <c r="H290" s="248">
        <v>21</v>
      </c>
      <c r="I290" s="249"/>
      <c r="J290" s="245"/>
      <c r="K290" s="245"/>
      <c r="L290" s="250"/>
      <c r="M290" s="251"/>
      <c r="N290" s="252"/>
      <c r="O290" s="252"/>
      <c r="P290" s="252"/>
      <c r="Q290" s="252"/>
      <c r="R290" s="252"/>
      <c r="S290" s="252"/>
      <c r="T290" s="25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4" t="s">
        <v>149</v>
      </c>
      <c r="AU290" s="254" t="s">
        <v>79</v>
      </c>
      <c r="AV290" s="14" t="s">
        <v>79</v>
      </c>
      <c r="AW290" s="14" t="s">
        <v>32</v>
      </c>
      <c r="AX290" s="14" t="s">
        <v>70</v>
      </c>
      <c r="AY290" s="254" t="s">
        <v>138</v>
      </c>
    </row>
    <row r="291" s="14" customFormat="1">
      <c r="A291" s="14"/>
      <c r="B291" s="244"/>
      <c r="C291" s="245"/>
      <c r="D291" s="235" t="s">
        <v>149</v>
      </c>
      <c r="E291" s="246" t="s">
        <v>19</v>
      </c>
      <c r="F291" s="247" t="s">
        <v>1011</v>
      </c>
      <c r="G291" s="245"/>
      <c r="H291" s="248">
        <v>14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149</v>
      </c>
      <c r="AU291" s="254" t="s">
        <v>79</v>
      </c>
      <c r="AV291" s="14" t="s">
        <v>79</v>
      </c>
      <c r="AW291" s="14" t="s">
        <v>32</v>
      </c>
      <c r="AX291" s="14" t="s">
        <v>70</v>
      </c>
      <c r="AY291" s="254" t="s">
        <v>138</v>
      </c>
    </row>
    <row r="292" s="14" customFormat="1">
      <c r="A292" s="14"/>
      <c r="B292" s="244"/>
      <c r="C292" s="245"/>
      <c r="D292" s="235" t="s">
        <v>149</v>
      </c>
      <c r="E292" s="246" t="s">
        <v>19</v>
      </c>
      <c r="F292" s="247" t="s">
        <v>1012</v>
      </c>
      <c r="G292" s="245"/>
      <c r="H292" s="248">
        <v>3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4" t="s">
        <v>149</v>
      </c>
      <c r="AU292" s="254" t="s">
        <v>79</v>
      </c>
      <c r="AV292" s="14" t="s">
        <v>79</v>
      </c>
      <c r="AW292" s="14" t="s">
        <v>32</v>
      </c>
      <c r="AX292" s="14" t="s">
        <v>70</v>
      </c>
      <c r="AY292" s="254" t="s">
        <v>138</v>
      </c>
    </row>
    <row r="293" s="14" customFormat="1">
      <c r="A293" s="14"/>
      <c r="B293" s="244"/>
      <c r="C293" s="245"/>
      <c r="D293" s="235" t="s">
        <v>149</v>
      </c>
      <c r="E293" s="246" t="s">
        <v>19</v>
      </c>
      <c r="F293" s="247" t="s">
        <v>1013</v>
      </c>
      <c r="G293" s="245"/>
      <c r="H293" s="248">
        <v>9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149</v>
      </c>
      <c r="AU293" s="254" t="s">
        <v>79</v>
      </c>
      <c r="AV293" s="14" t="s">
        <v>79</v>
      </c>
      <c r="AW293" s="14" t="s">
        <v>32</v>
      </c>
      <c r="AX293" s="14" t="s">
        <v>70</v>
      </c>
      <c r="AY293" s="254" t="s">
        <v>138</v>
      </c>
    </row>
    <row r="294" s="14" customFormat="1">
      <c r="A294" s="14"/>
      <c r="B294" s="244"/>
      <c r="C294" s="245"/>
      <c r="D294" s="235" t="s">
        <v>149</v>
      </c>
      <c r="E294" s="246" t="s">
        <v>19</v>
      </c>
      <c r="F294" s="247" t="s">
        <v>1014</v>
      </c>
      <c r="G294" s="245"/>
      <c r="H294" s="248">
        <v>15</v>
      </c>
      <c r="I294" s="249"/>
      <c r="J294" s="245"/>
      <c r="K294" s="245"/>
      <c r="L294" s="250"/>
      <c r="M294" s="251"/>
      <c r="N294" s="252"/>
      <c r="O294" s="252"/>
      <c r="P294" s="252"/>
      <c r="Q294" s="252"/>
      <c r="R294" s="252"/>
      <c r="S294" s="252"/>
      <c r="T294" s="25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4" t="s">
        <v>149</v>
      </c>
      <c r="AU294" s="254" t="s">
        <v>79</v>
      </c>
      <c r="AV294" s="14" t="s">
        <v>79</v>
      </c>
      <c r="AW294" s="14" t="s">
        <v>32</v>
      </c>
      <c r="AX294" s="14" t="s">
        <v>70</v>
      </c>
      <c r="AY294" s="254" t="s">
        <v>138</v>
      </c>
    </row>
    <row r="295" s="15" customFormat="1">
      <c r="A295" s="15"/>
      <c r="B295" s="255"/>
      <c r="C295" s="256"/>
      <c r="D295" s="235" t="s">
        <v>149</v>
      </c>
      <c r="E295" s="257" t="s">
        <v>19</v>
      </c>
      <c r="F295" s="258" t="s">
        <v>152</v>
      </c>
      <c r="G295" s="256"/>
      <c r="H295" s="259">
        <v>62</v>
      </c>
      <c r="I295" s="260"/>
      <c r="J295" s="256"/>
      <c r="K295" s="256"/>
      <c r="L295" s="261"/>
      <c r="M295" s="262"/>
      <c r="N295" s="263"/>
      <c r="O295" s="263"/>
      <c r="P295" s="263"/>
      <c r="Q295" s="263"/>
      <c r="R295" s="263"/>
      <c r="S295" s="263"/>
      <c r="T295" s="264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5" t="s">
        <v>149</v>
      </c>
      <c r="AU295" s="265" t="s">
        <v>79</v>
      </c>
      <c r="AV295" s="15" t="s">
        <v>145</v>
      </c>
      <c r="AW295" s="15" t="s">
        <v>32</v>
      </c>
      <c r="AX295" s="15" t="s">
        <v>77</v>
      </c>
      <c r="AY295" s="265" t="s">
        <v>138</v>
      </c>
    </row>
    <row r="296" s="2" customFormat="1" ht="24.15" customHeight="1">
      <c r="A296" s="41"/>
      <c r="B296" s="42"/>
      <c r="C296" s="215" t="s">
        <v>308</v>
      </c>
      <c r="D296" s="215" t="s">
        <v>140</v>
      </c>
      <c r="E296" s="216" t="s">
        <v>1089</v>
      </c>
      <c r="F296" s="217" t="s">
        <v>1090</v>
      </c>
      <c r="G296" s="218" t="s">
        <v>143</v>
      </c>
      <c r="H296" s="219">
        <v>137</v>
      </c>
      <c r="I296" s="220"/>
      <c r="J296" s="221">
        <f>ROUND(I296*H296,2)</f>
        <v>0</v>
      </c>
      <c r="K296" s="217" t="s">
        <v>19</v>
      </c>
      <c r="L296" s="47"/>
      <c r="M296" s="222" t="s">
        <v>19</v>
      </c>
      <c r="N296" s="223" t="s">
        <v>41</v>
      </c>
      <c r="O296" s="87"/>
      <c r="P296" s="224">
        <f>O296*H296</f>
        <v>0</v>
      </c>
      <c r="Q296" s="224">
        <v>0</v>
      </c>
      <c r="R296" s="224">
        <f>Q296*H296</f>
        <v>0</v>
      </c>
      <c r="S296" s="224">
        <v>0</v>
      </c>
      <c r="T296" s="225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26" t="s">
        <v>145</v>
      </c>
      <c r="AT296" s="226" t="s">
        <v>140</v>
      </c>
      <c r="AU296" s="226" t="s">
        <v>79</v>
      </c>
      <c r="AY296" s="20" t="s">
        <v>138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20" t="s">
        <v>77</v>
      </c>
      <c r="BK296" s="227">
        <f>ROUND(I296*H296,2)</f>
        <v>0</v>
      </c>
      <c r="BL296" s="20" t="s">
        <v>145</v>
      </c>
      <c r="BM296" s="226" t="s">
        <v>1091</v>
      </c>
    </row>
    <row r="297" s="12" customFormat="1" ht="22.8" customHeight="1">
      <c r="A297" s="12"/>
      <c r="B297" s="199"/>
      <c r="C297" s="200"/>
      <c r="D297" s="201" t="s">
        <v>69</v>
      </c>
      <c r="E297" s="213" t="s">
        <v>405</v>
      </c>
      <c r="F297" s="213" t="s">
        <v>406</v>
      </c>
      <c r="G297" s="200"/>
      <c r="H297" s="200"/>
      <c r="I297" s="203"/>
      <c r="J297" s="214">
        <f>BK297</f>
        <v>0</v>
      </c>
      <c r="K297" s="200"/>
      <c r="L297" s="205"/>
      <c r="M297" s="206"/>
      <c r="N297" s="207"/>
      <c r="O297" s="207"/>
      <c r="P297" s="208">
        <f>SUM(P298:P301)</f>
        <v>0</v>
      </c>
      <c r="Q297" s="207"/>
      <c r="R297" s="208">
        <f>SUM(R298:R301)</f>
        <v>0</v>
      </c>
      <c r="S297" s="207"/>
      <c r="T297" s="209">
        <f>SUM(T298:T301)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0" t="s">
        <v>77</v>
      </c>
      <c r="AT297" s="211" t="s">
        <v>69</v>
      </c>
      <c r="AU297" s="211" t="s">
        <v>77</v>
      </c>
      <c r="AY297" s="210" t="s">
        <v>138</v>
      </c>
      <c r="BK297" s="212">
        <f>SUM(BK298:BK301)</f>
        <v>0</v>
      </c>
    </row>
    <row r="298" s="2" customFormat="1" ht="24.15" customHeight="1">
      <c r="A298" s="41"/>
      <c r="B298" s="42"/>
      <c r="C298" s="215" t="s">
        <v>313</v>
      </c>
      <c r="D298" s="215" t="s">
        <v>140</v>
      </c>
      <c r="E298" s="216" t="s">
        <v>408</v>
      </c>
      <c r="F298" s="217" t="s">
        <v>409</v>
      </c>
      <c r="G298" s="218" t="s">
        <v>205</v>
      </c>
      <c r="H298" s="219">
        <v>1.093</v>
      </c>
      <c r="I298" s="220"/>
      <c r="J298" s="221">
        <f>ROUND(I298*H298,2)</f>
        <v>0</v>
      </c>
      <c r="K298" s="217" t="s">
        <v>144</v>
      </c>
      <c r="L298" s="47"/>
      <c r="M298" s="222" t="s">
        <v>19</v>
      </c>
      <c r="N298" s="223" t="s">
        <v>41</v>
      </c>
      <c r="O298" s="87"/>
      <c r="P298" s="224">
        <f>O298*H298</f>
        <v>0</v>
      </c>
      <c r="Q298" s="224">
        <v>0</v>
      </c>
      <c r="R298" s="224">
        <f>Q298*H298</f>
        <v>0</v>
      </c>
      <c r="S298" s="224">
        <v>0</v>
      </c>
      <c r="T298" s="225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26" t="s">
        <v>145</v>
      </c>
      <c r="AT298" s="226" t="s">
        <v>140</v>
      </c>
      <c r="AU298" s="226" t="s">
        <v>79</v>
      </c>
      <c r="AY298" s="20" t="s">
        <v>138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20" t="s">
        <v>77</v>
      </c>
      <c r="BK298" s="227">
        <f>ROUND(I298*H298,2)</f>
        <v>0</v>
      </c>
      <c r="BL298" s="20" t="s">
        <v>145</v>
      </c>
      <c r="BM298" s="226" t="s">
        <v>1092</v>
      </c>
    </row>
    <row r="299" s="2" customFormat="1">
      <c r="A299" s="41"/>
      <c r="B299" s="42"/>
      <c r="C299" s="43"/>
      <c r="D299" s="228" t="s">
        <v>147</v>
      </c>
      <c r="E299" s="43"/>
      <c r="F299" s="229" t="s">
        <v>411</v>
      </c>
      <c r="G299" s="43"/>
      <c r="H299" s="43"/>
      <c r="I299" s="230"/>
      <c r="J299" s="43"/>
      <c r="K299" s="43"/>
      <c r="L299" s="47"/>
      <c r="M299" s="231"/>
      <c r="N299" s="232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147</v>
      </c>
      <c r="AU299" s="20" t="s">
        <v>79</v>
      </c>
    </row>
    <row r="300" s="2" customFormat="1" ht="24.15" customHeight="1">
      <c r="A300" s="41"/>
      <c r="B300" s="42"/>
      <c r="C300" s="215" t="s">
        <v>319</v>
      </c>
      <c r="D300" s="215" t="s">
        <v>140</v>
      </c>
      <c r="E300" s="216" t="s">
        <v>413</v>
      </c>
      <c r="F300" s="217" t="s">
        <v>414</v>
      </c>
      <c r="G300" s="218" t="s">
        <v>205</v>
      </c>
      <c r="H300" s="219">
        <v>1.093</v>
      </c>
      <c r="I300" s="220"/>
      <c r="J300" s="221">
        <f>ROUND(I300*H300,2)</f>
        <v>0</v>
      </c>
      <c r="K300" s="217" t="s">
        <v>144</v>
      </c>
      <c r="L300" s="47"/>
      <c r="M300" s="222" t="s">
        <v>19</v>
      </c>
      <c r="N300" s="223" t="s">
        <v>41</v>
      </c>
      <c r="O300" s="87"/>
      <c r="P300" s="224">
        <f>O300*H300</f>
        <v>0</v>
      </c>
      <c r="Q300" s="224">
        <v>0</v>
      </c>
      <c r="R300" s="224">
        <f>Q300*H300</f>
        <v>0</v>
      </c>
      <c r="S300" s="224">
        <v>0</v>
      </c>
      <c r="T300" s="225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26" t="s">
        <v>145</v>
      </c>
      <c r="AT300" s="226" t="s">
        <v>140</v>
      </c>
      <c r="AU300" s="226" t="s">
        <v>79</v>
      </c>
      <c r="AY300" s="20" t="s">
        <v>138</v>
      </c>
      <c r="BE300" s="227">
        <f>IF(N300="základní",J300,0)</f>
        <v>0</v>
      </c>
      <c r="BF300" s="227">
        <f>IF(N300="snížená",J300,0)</f>
        <v>0</v>
      </c>
      <c r="BG300" s="227">
        <f>IF(N300="zákl. přenesená",J300,0)</f>
        <v>0</v>
      </c>
      <c r="BH300" s="227">
        <f>IF(N300="sníž. přenesená",J300,0)</f>
        <v>0</v>
      </c>
      <c r="BI300" s="227">
        <f>IF(N300="nulová",J300,0)</f>
        <v>0</v>
      </c>
      <c r="BJ300" s="20" t="s">
        <v>77</v>
      </c>
      <c r="BK300" s="227">
        <f>ROUND(I300*H300,2)</f>
        <v>0</v>
      </c>
      <c r="BL300" s="20" t="s">
        <v>145</v>
      </c>
      <c r="BM300" s="226" t="s">
        <v>1093</v>
      </c>
    </row>
    <row r="301" s="2" customFormat="1">
      <c r="A301" s="41"/>
      <c r="B301" s="42"/>
      <c r="C301" s="43"/>
      <c r="D301" s="228" t="s">
        <v>147</v>
      </c>
      <c r="E301" s="43"/>
      <c r="F301" s="229" t="s">
        <v>416</v>
      </c>
      <c r="G301" s="43"/>
      <c r="H301" s="43"/>
      <c r="I301" s="230"/>
      <c r="J301" s="43"/>
      <c r="K301" s="43"/>
      <c r="L301" s="47"/>
      <c r="M301" s="288"/>
      <c r="N301" s="289"/>
      <c r="O301" s="290"/>
      <c r="P301" s="290"/>
      <c r="Q301" s="290"/>
      <c r="R301" s="290"/>
      <c r="S301" s="290"/>
      <c r="T301" s="29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147</v>
      </c>
      <c r="AU301" s="20" t="s">
        <v>79</v>
      </c>
    </row>
    <row r="302" s="2" customFormat="1" ht="6.96" customHeight="1">
      <c r="A302" s="41"/>
      <c r="B302" s="62"/>
      <c r="C302" s="63"/>
      <c r="D302" s="63"/>
      <c r="E302" s="63"/>
      <c r="F302" s="63"/>
      <c r="G302" s="63"/>
      <c r="H302" s="63"/>
      <c r="I302" s="63"/>
      <c r="J302" s="63"/>
      <c r="K302" s="63"/>
      <c r="L302" s="47"/>
      <c r="M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</row>
  </sheetData>
  <sheetProtection sheet="1" autoFilter="0" formatColumns="0" formatRows="0" objects="1" scenarios="1" spinCount="100000" saltValue="6/YmrYkKmOtD6yaKpAWc2Gb1uCYUSJEU/8nq1tZfFLTGdGd9VDYpVHec2Tc591fL94yE/NerOPk8gEYkKHIqRw==" hashValue="e3SiWYYt2c1lsJ3JhGHX9fLZvQpNNm7zJoI2DXJemjLLKcH7GjwppS8vsXPh+MzC6E6iPSSmNS63UVzmxT+WqA==" algorithmName="SHA-512" password="CC51"/>
  <autoFilter ref="C84:K30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132254206"/>
    <hyperlink ref="F106" r:id="rId2" display="https://podminky.urs.cz/item/CS_URS_2025_01/151811131"/>
    <hyperlink ref="F115" r:id="rId3" display="https://podminky.urs.cz/item/CS_URS_2025_01/151811231"/>
    <hyperlink ref="F117" r:id="rId4" display="https://podminky.urs.cz/item/CS_URS_2025_01/162751114"/>
    <hyperlink ref="F135" r:id="rId5" display="https://podminky.urs.cz/item/CS_URS_2025_01/171201231"/>
    <hyperlink ref="F154" r:id="rId6" display="https://podminky.urs.cz/item/CS_URS_2025_01/174101101"/>
    <hyperlink ref="F182" r:id="rId7" display="https://podminky.urs.cz/item/CS_URS_2025_01/175151101"/>
    <hyperlink ref="F194" r:id="rId8" display="https://podminky.urs.cz/item/CS_URS_2025_01/451573111"/>
    <hyperlink ref="F204" r:id="rId9" display="https://podminky.urs.cz/item/CS_URS_2025_01/871310320"/>
    <hyperlink ref="F215" r:id="rId10" display="https://podminky.urs.cz/item/CS_URS_2025_01/871350320"/>
    <hyperlink ref="F226" r:id="rId11" display="https://podminky.urs.cz/item/CS_URS_2025_01/877310310"/>
    <hyperlink ref="F236" r:id="rId12" display="https://podminky.urs.cz/item/CS_URS_2025_01/877350310"/>
    <hyperlink ref="F299" r:id="rId13" display="https://podminky.urs.cz/item/CS_URS_2025_01/998275101"/>
    <hyperlink ref="F301" r:id="rId14" display="https://podminky.urs.cz/item/CS_URS_2025_01/99827512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UHERSKÝ BROD, OPRAVA STOK UL. HRADIŠŤSKÁ, U SBORU, NERUDOVA, NAARDENSKÁ, SEICHERTOVA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107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1094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20. 4. 2025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28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29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28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31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28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33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28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34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36</v>
      </c>
      <c r="E30" s="41"/>
      <c r="F30" s="41"/>
      <c r="G30" s="41"/>
      <c r="H30" s="41"/>
      <c r="I30" s="41"/>
      <c r="J30" s="156">
        <f>ROUND(J87,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38</v>
      </c>
      <c r="G32" s="41"/>
      <c r="H32" s="41"/>
      <c r="I32" s="157" t="s">
        <v>37</v>
      </c>
      <c r="J32" s="157" t="s">
        <v>39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40</v>
      </c>
      <c r="E33" s="145" t="s">
        <v>41</v>
      </c>
      <c r="F33" s="159">
        <f>ROUND((SUM(BE87:BE245)),  2)</f>
        <v>0</v>
      </c>
      <c r="G33" s="41"/>
      <c r="H33" s="41"/>
      <c r="I33" s="160">
        <v>0.20999999999999999</v>
      </c>
      <c r="J33" s="159">
        <f>ROUND(((SUM(BE87:BE245))*I33),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42</v>
      </c>
      <c r="F34" s="159">
        <f>ROUND((SUM(BF87:BF245)),  2)</f>
        <v>0</v>
      </c>
      <c r="G34" s="41"/>
      <c r="H34" s="41"/>
      <c r="I34" s="160">
        <v>0.12</v>
      </c>
      <c r="J34" s="159">
        <f>ROUND(((SUM(BF87:BF245))*I34),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43</v>
      </c>
      <c r="F35" s="159">
        <f>ROUND((SUM(BG87:BG245)),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44</v>
      </c>
      <c r="F36" s="159">
        <f>ROUND((SUM(BH87:BH245)),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ROUND((SUM(BI87:BI245)),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46</v>
      </c>
      <c r="E39" s="163"/>
      <c r="F39" s="163"/>
      <c r="G39" s="164" t="s">
        <v>47</v>
      </c>
      <c r="H39" s="165" t="s">
        <v>48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111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72" t="str">
        <f>E7</f>
        <v>UHERSKÝ BROD, OPRAVA STOK UL. HRADIŠŤSKÁ, U SBORU, NERUDOVA, NAARDENSKÁ, SEICHERTOVA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107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003 - Napojení nových uličních vpustí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Uherský Brod</v>
      </c>
      <c r="G52" s="43"/>
      <c r="H52" s="43"/>
      <c r="I52" s="35" t="s">
        <v>23</v>
      </c>
      <c r="J52" s="75" t="str">
        <f>IF(J12="","",J12)</f>
        <v>20. 4. 2025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112</v>
      </c>
      <c r="D57" s="174"/>
      <c r="E57" s="174"/>
      <c r="F57" s="174"/>
      <c r="G57" s="174"/>
      <c r="H57" s="174"/>
      <c r="I57" s="174"/>
      <c r="J57" s="175" t="s">
        <v>113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68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114</v>
      </c>
    </row>
    <row r="60" s="9" customFormat="1" ht="24.96" customHeight="1">
      <c r="A60" s="9"/>
      <c r="B60" s="177"/>
      <c r="C60" s="178"/>
      <c r="D60" s="179" t="s">
        <v>956</v>
      </c>
      <c r="E60" s="180"/>
      <c r="F60" s="180"/>
      <c r="G60" s="180"/>
      <c r="H60" s="180"/>
      <c r="I60" s="180"/>
      <c r="J60" s="181">
        <f>J88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116</v>
      </c>
      <c r="E61" s="185"/>
      <c r="F61" s="185"/>
      <c r="G61" s="185"/>
      <c r="H61" s="185"/>
      <c r="I61" s="185"/>
      <c r="J61" s="186">
        <f>J89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117</v>
      </c>
      <c r="E62" s="185"/>
      <c r="F62" s="185"/>
      <c r="G62" s="185"/>
      <c r="H62" s="185"/>
      <c r="I62" s="185"/>
      <c r="J62" s="186">
        <f>J164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118</v>
      </c>
      <c r="E63" s="185"/>
      <c r="F63" s="185"/>
      <c r="G63" s="185"/>
      <c r="H63" s="185"/>
      <c r="I63" s="185"/>
      <c r="J63" s="186">
        <f>J169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119</v>
      </c>
      <c r="E64" s="185"/>
      <c r="F64" s="185"/>
      <c r="G64" s="185"/>
      <c r="H64" s="185"/>
      <c r="I64" s="185"/>
      <c r="J64" s="186">
        <f>J184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8"/>
      <c r="D65" s="184" t="s">
        <v>120</v>
      </c>
      <c r="E65" s="185"/>
      <c r="F65" s="185"/>
      <c r="G65" s="185"/>
      <c r="H65" s="185"/>
      <c r="I65" s="185"/>
      <c r="J65" s="186">
        <f>J219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121</v>
      </c>
      <c r="E66" s="185"/>
      <c r="F66" s="185"/>
      <c r="G66" s="185"/>
      <c r="H66" s="185"/>
      <c r="I66" s="185"/>
      <c r="J66" s="186">
        <f>J224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122</v>
      </c>
      <c r="E67" s="185"/>
      <c r="F67" s="185"/>
      <c r="G67" s="185"/>
      <c r="H67" s="185"/>
      <c r="I67" s="185"/>
      <c r="J67" s="186">
        <f>J241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123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6.25" customHeight="1">
      <c r="A77" s="41"/>
      <c r="B77" s="42"/>
      <c r="C77" s="43"/>
      <c r="D77" s="43"/>
      <c r="E77" s="172" t="str">
        <f>E7</f>
        <v>UHERSKÝ BROD, OPRAVA STOK UL. HRADIŠŤSKÁ, U SBORU, NERUDOVA, NAARDENSKÁ, SEICHERTOVA</v>
      </c>
      <c r="F77" s="35"/>
      <c r="G77" s="35"/>
      <c r="H77" s="35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107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003 - Napojení nových uličních vpustí</v>
      </c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Uherský Brod</v>
      </c>
      <c r="G81" s="43"/>
      <c r="H81" s="43"/>
      <c r="I81" s="35" t="s">
        <v>23</v>
      </c>
      <c r="J81" s="75" t="str">
        <f>IF(J12="","",J12)</f>
        <v>20. 4. 2025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E15</f>
        <v xml:space="preserve"> </v>
      </c>
      <c r="G83" s="43"/>
      <c r="H83" s="43"/>
      <c r="I83" s="35" t="s">
        <v>31</v>
      </c>
      <c r="J83" s="39" t="str">
        <f>E21</f>
        <v xml:space="preserve"> 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29</v>
      </c>
      <c r="D84" s="43"/>
      <c r="E84" s="43"/>
      <c r="F84" s="30" t="str">
        <f>IF(E18="","",E18)</f>
        <v>Vyplň údaj</v>
      </c>
      <c r="G84" s="43"/>
      <c r="H84" s="43"/>
      <c r="I84" s="35" t="s">
        <v>33</v>
      </c>
      <c r="J84" s="39" t="str">
        <f>E24</f>
        <v xml:space="preserve"> 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8"/>
      <c r="B86" s="189"/>
      <c r="C86" s="190" t="s">
        <v>124</v>
      </c>
      <c r="D86" s="191" t="s">
        <v>55</v>
      </c>
      <c r="E86" s="191" t="s">
        <v>51</v>
      </c>
      <c r="F86" s="191" t="s">
        <v>52</v>
      </c>
      <c r="G86" s="191" t="s">
        <v>125</v>
      </c>
      <c r="H86" s="191" t="s">
        <v>126</v>
      </c>
      <c r="I86" s="191" t="s">
        <v>127</v>
      </c>
      <c r="J86" s="191" t="s">
        <v>113</v>
      </c>
      <c r="K86" s="192" t="s">
        <v>128</v>
      </c>
      <c r="L86" s="193"/>
      <c r="M86" s="95" t="s">
        <v>19</v>
      </c>
      <c r="N86" s="96" t="s">
        <v>40</v>
      </c>
      <c r="O86" s="96" t="s">
        <v>129</v>
      </c>
      <c r="P86" s="96" t="s">
        <v>130</v>
      </c>
      <c r="Q86" s="96" t="s">
        <v>131</v>
      </c>
      <c r="R86" s="96" t="s">
        <v>132</v>
      </c>
      <c r="S86" s="96" t="s">
        <v>133</v>
      </c>
      <c r="T86" s="97" t="s">
        <v>134</v>
      </c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</row>
    <row r="87" s="2" customFormat="1" ht="22.8" customHeight="1">
      <c r="A87" s="41"/>
      <c r="B87" s="42"/>
      <c r="C87" s="102" t="s">
        <v>135</v>
      </c>
      <c r="D87" s="43"/>
      <c r="E87" s="43"/>
      <c r="F87" s="43"/>
      <c r="G87" s="43"/>
      <c r="H87" s="43"/>
      <c r="I87" s="43"/>
      <c r="J87" s="194">
        <f>BK87</f>
        <v>0</v>
      </c>
      <c r="K87" s="43"/>
      <c r="L87" s="47"/>
      <c r="M87" s="98"/>
      <c r="N87" s="195"/>
      <c r="O87" s="99"/>
      <c r="P87" s="196">
        <f>P88</f>
        <v>0</v>
      </c>
      <c r="Q87" s="99"/>
      <c r="R87" s="196">
        <f>R88</f>
        <v>6.6028781319999998</v>
      </c>
      <c r="S87" s="99"/>
      <c r="T87" s="197">
        <f>T88</f>
        <v>12.2464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69</v>
      </c>
      <c r="AU87" s="20" t="s">
        <v>114</v>
      </c>
      <c r="BK87" s="198">
        <f>BK88</f>
        <v>0</v>
      </c>
    </row>
    <row r="88" s="12" customFormat="1" ht="25.92" customHeight="1">
      <c r="A88" s="12"/>
      <c r="B88" s="199"/>
      <c r="C88" s="200"/>
      <c r="D88" s="201" t="s">
        <v>69</v>
      </c>
      <c r="E88" s="202" t="s">
        <v>136</v>
      </c>
      <c r="F88" s="202" t="s">
        <v>957</v>
      </c>
      <c r="G88" s="200"/>
      <c r="H88" s="200"/>
      <c r="I88" s="203"/>
      <c r="J88" s="204">
        <f>BK88</f>
        <v>0</v>
      </c>
      <c r="K88" s="200"/>
      <c r="L88" s="205"/>
      <c r="M88" s="206"/>
      <c r="N88" s="207"/>
      <c r="O88" s="207"/>
      <c r="P88" s="208">
        <f>P89+P164+P169+P184+P219+P224+P241</f>
        <v>0</v>
      </c>
      <c r="Q88" s="207"/>
      <c r="R88" s="208">
        <f>R89+R164+R169+R184+R219+R224+R241</f>
        <v>6.6028781319999998</v>
      </c>
      <c r="S88" s="207"/>
      <c r="T88" s="209">
        <f>T89+T164+T169+T184+T219+T224+T241</f>
        <v>12.2464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77</v>
      </c>
      <c r="AT88" s="211" t="s">
        <v>69</v>
      </c>
      <c r="AU88" s="211" t="s">
        <v>70</v>
      </c>
      <c r="AY88" s="210" t="s">
        <v>138</v>
      </c>
      <c r="BK88" s="212">
        <f>BK89+BK164+BK169+BK184+BK219+BK224+BK241</f>
        <v>0</v>
      </c>
    </row>
    <row r="89" s="12" customFormat="1" ht="22.8" customHeight="1">
      <c r="A89" s="12"/>
      <c r="B89" s="199"/>
      <c r="C89" s="200"/>
      <c r="D89" s="201" t="s">
        <v>69</v>
      </c>
      <c r="E89" s="213" t="s">
        <v>77</v>
      </c>
      <c r="F89" s="213" t="s">
        <v>139</v>
      </c>
      <c r="G89" s="200"/>
      <c r="H89" s="200"/>
      <c r="I89" s="203"/>
      <c r="J89" s="214">
        <f>BK89</f>
        <v>0</v>
      </c>
      <c r="K89" s="200"/>
      <c r="L89" s="205"/>
      <c r="M89" s="206"/>
      <c r="N89" s="207"/>
      <c r="O89" s="207"/>
      <c r="P89" s="208">
        <f>SUM(P90:P163)</f>
        <v>0</v>
      </c>
      <c r="Q89" s="207"/>
      <c r="R89" s="208">
        <f>SUM(R90:R163)</f>
        <v>0.029579999999999999</v>
      </c>
      <c r="S89" s="207"/>
      <c r="T89" s="209">
        <f>SUM(T90:T163)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77</v>
      </c>
      <c r="AT89" s="211" t="s">
        <v>69</v>
      </c>
      <c r="AU89" s="211" t="s">
        <v>77</v>
      </c>
      <c r="AY89" s="210" t="s">
        <v>138</v>
      </c>
      <c r="BK89" s="212">
        <f>SUM(BK90:BK163)</f>
        <v>0</v>
      </c>
    </row>
    <row r="90" s="2" customFormat="1" ht="24.15" customHeight="1">
      <c r="A90" s="41"/>
      <c r="B90" s="42"/>
      <c r="C90" s="215" t="s">
        <v>77</v>
      </c>
      <c r="D90" s="215" t="s">
        <v>140</v>
      </c>
      <c r="E90" s="216" t="s">
        <v>153</v>
      </c>
      <c r="F90" s="217" t="s">
        <v>154</v>
      </c>
      <c r="G90" s="218" t="s">
        <v>155</v>
      </c>
      <c r="H90" s="219">
        <v>23.199999999999999</v>
      </c>
      <c r="I90" s="220"/>
      <c r="J90" s="221">
        <f>ROUND(I90*H90,2)</f>
        <v>0</v>
      </c>
      <c r="K90" s="217" t="s">
        <v>144</v>
      </c>
      <c r="L90" s="47"/>
      <c r="M90" s="222" t="s">
        <v>19</v>
      </c>
      <c r="N90" s="223" t="s">
        <v>41</v>
      </c>
      <c r="O90" s="87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6" t="s">
        <v>145</v>
      </c>
      <c r="AT90" s="226" t="s">
        <v>140</v>
      </c>
      <c r="AU90" s="226" t="s">
        <v>79</v>
      </c>
      <c r="AY90" s="20" t="s">
        <v>138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20" t="s">
        <v>77</v>
      </c>
      <c r="BK90" s="227">
        <f>ROUND(I90*H90,2)</f>
        <v>0</v>
      </c>
      <c r="BL90" s="20" t="s">
        <v>145</v>
      </c>
      <c r="BM90" s="226" t="s">
        <v>1095</v>
      </c>
    </row>
    <row r="91" s="2" customFormat="1">
      <c r="A91" s="41"/>
      <c r="B91" s="42"/>
      <c r="C91" s="43"/>
      <c r="D91" s="228" t="s">
        <v>147</v>
      </c>
      <c r="E91" s="43"/>
      <c r="F91" s="229" t="s">
        <v>157</v>
      </c>
      <c r="G91" s="43"/>
      <c r="H91" s="43"/>
      <c r="I91" s="230"/>
      <c r="J91" s="43"/>
      <c r="K91" s="43"/>
      <c r="L91" s="47"/>
      <c r="M91" s="231"/>
      <c r="N91" s="232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147</v>
      </c>
      <c r="AU91" s="20" t="s">
        <v>79</v>
      </c>
    </row>
    <row r="92" s="14" customFormat="1">
      <c r="A92" s="14"/>
      <c r="B92" s="244"/>
      <c r="C92" s="245"/>
      <c r="D92" s="235" t="s">
        <v>149</v>
      </c>
      <c r="E92" s="246" t="s">
        <v>19</v>
      </c>
      <c r="F92" s="247" t="s">
        <v>1096</v>
      </c>
      <c r="G92" s="245"/>
      <c r="H92" s="248">
        <v>22</v>
      </c>
      <c r="I92" s="249"/>
      <c r="J92" s="245"/>
      <c r="K92" s="245"/>
      <c r="L92" s="250"/>
      <c r="M92" s="251"/>
      <c r="N92" s="252"/>
      <c r="O92" s="252"/>
      <c r="P92" s="252"/>
      <c r="Q92" s="252"/>
      <c r="R92" s="252"/>
      <c r="S92" s="252"/>
      <c r="T92" s="25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54" t="s">
        <v>149</v>
      </c>
      <c r="AU92" s="254" t="s">
        <v>79</v>
      </c>
      <c r="AV92" s="14" t="s">
        <v>79</v>
      </c>
      <c r="AW92" s="14" t="s">
        <v>32</v>
      </c>
      <c r="AX92" s="14" t="s">
        <v>70</v>
      </c>
      <c r="AY92" s="254" t="s">
        <v>138</v>
      </c>
    </row>
    <row r="93" s="14" customFormat="1">
      <c r="A93" s="14"/>
      <c r="B93" s="244"/>
      <c r="C93" s="245"/>
      <c r="D93" s="235" t="s">
        <v>149</v>
      </c>
      <c r="E93" s="246" t="s">
        <v>19</v>
      </c>
      <c r="F93" s="247" t="s">
        <v>1097</v>
      </c>
      <c r="G93" s="245"/>
      <c r="H93" s="248">
        <v>7</v>
      </c>
      <c r="I93" s="249"/>
      <c r="J93" s="245"/>
      <c r="K93" s="245"/>
      <c r="L93" s="250"/>
      <c r="M93" s="251"/>
      <c r="N93" s="252"/>
      <c r="O93" s="252"/>
      <c r="P93" s="252"/>
      <c r="Q93" s="252"/>
      <c r="R93" s="252"/>
      <c r="S93" s="252"/>
      <c r="T93" s="253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4" t="s">
        <v>149</v>
      </c>
      <c r="AU93" s="254" t="s">
        <v>79</v>
      </c>
      <c r="AV93" s="14" t="s">
        <v>79</v>
      </c>
      <c r="AW93" s="14" t="s">
        <v>32</v>
      </c>
      <c r="AX93" s="14" t="s">
        <v>70</v>
      </c>
      <c r="AY93" s="254" t="s">
        <v>138</v>
      </c>
    </row>
    <row r="94" s="16" customFormat="1">
      <c r="A94" s="16"/>
      <c r="B94" s="266"/>
      <c r="C94" s="267"/>
      <c r="D94" s="235" t="s">
        <v>149</v>
      </c>
      <c r="E94" s="268" t="s">
        <v>19</v>
      </c>
      <c r="F94" s="269" t="s">
        <v>160</v>
      </c>
      <c r="G94" s="267"/>
      <c r="H94" s="270">
        <v>29</v>
      </c>
      <c r="I94" s="271"/>
      <c r="J94" s="267"/>
      <c r="K94" s="267"/>
      <c r="L94" s="272"/>
      <c r="M94" s="273"/>
      <c r="N94" s="274"/>
      <c r="O94" s="274"/>
      <c r="P94" s="274"/>
      <c r="Q94" s="274"/>
      <c r="R94" s="274"/>
      <c r="S94" s="274"/>
      <c r="T94" s="275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T94" s="276" t="s">
        <v>149</v>
      </c>
      <c r="AU94" s="276" t="s">
        <v>79</v>
      </c>
      <c r="AV94" s="16" t="s">
        <v>161</v>
      </c>
      <c r="AW94" s="16" t="s">
        <v>32</v>
      </c>
      <c r="AX94" s="16" t="s">
        <v>70</v>
      </c>
      <c r="AY94" s="276" t="s">
        <v>138</v>
      </c>
    </row>
    <row r="95" s="13" customFormat="1">
      <c r="A95" s="13"/>
      <c r="B95" s="233"/>
      <c r="C95" s="234"/>
      <c r="D95" s="235" t="s">
        <v>149</v>
      </c>
      <c r="E95" s="236" t="s">
        <v>19</v>
      </c>
      <c r="F95" s="237" t="s">
        <v>162</v>
      </c>
      <c r="G95" s="234"/>
      <c r="H95" s="236" t="s">
        <v>19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149</v>
      </c>
      <c r="AU95" s="243" t="s">
        <v>79</v>
      </c>
      <c r="AV95" s="13" t="s">
        <v>77</v>
      </c>
      <c r="AW95" s="13" t="s">
        <v>32</v>
      </c>
      <c r="AX95" s="13" t="s">
        <v>70</v>
      </c>
      <c r="AY95" s="243" t="s">
        <v>138</v>
      </c>
    </row>
    <row r="96" s="14" customFormat="1">
      <c r="A96" s="14"/>
      <c r="B96" s="244"/>
      <c r="C96" s="245"/>
      <c r="D96" s="235" t="s">
        <v>149</v>
      </c>
      <c r="E96" s="246" t="s">
        <v>19</v>
      </c>
      <c r="F96" s="247" t="s">
        <v>1098</v>
      </c>
      <c r="G96" s="245"/>
      <c r="H96" s="248">
        <v>-4.4000000000000004</v>
      </c>
      <c r="I96" s="249"/>
      <c r="J96" s="245"/>
      <c r="K96" s="245"/>
      <c r="L96" s="250"/>
      <c r="M96" s="251"/>
      <c r="N96" s="252"/>
      <c r="O96" s="252"/>
      <c r="P96" s="252"/>
      <c r="Q96" s="252"/>
      <c r="R96" s="252"/>
      <c r="S96" s="252"/>
      <c r="T96" s="25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4" t="s">
        <v>149</v>
      </c>
      <c r="AU96" s="254" t="s">
        <v>79</v>
      </c>
      <c r="AV96" s="14" t="s">
        <v>79</v>
      </c>
      <c r="AW96" s="14" t="s">
        <v>32</v>
      </c>
      <c r="AX96" s="14" t="s">
        <v>70</v>
      </c>
      <c r="AY96" s="254" t="s">
        <v>138</v>
      </c>
    </row>
    <row r="97" s="14" customFormat="1">
      <c r="A97" s="14"/>
      <c r="B97" s="244"/>
      <c r="C97" s="245"/>
      <c r="D97" s="235" t="s">
        <v>149</v>
      </c>
      <c r="E97" s="246" t="s">
        <v>19</v>
      </c>
      <c r="F97" s="247" t="s">
        <v>1099</v>
      </c>
      <c r="G97" s="245"/>
      <c r="H97" s="248">
        <v>-1.3999999999999999</v>
      </c>
      <c r="I97" s="249"/>
      <c r="J97" s="245"/>
      <c r="K97" s="245"/>
      <c r="L97" s="250"/>
      <c r="M97" s="251"/>
      <c r="N97" s="252"/>
      <c r="O97" s="252"/>
      <c r="P97" s="252"/>
      <c r="Q97" s="252"/>
      <c r="R97" s="252"/>
      <c r="S97" s="252"/>
      <c r="T97" s="25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4" t="s">
        <v>149</v>
      </c>
      <c r="AU97" s="254" t="s">
        <v>79</v>
      </c>
      <c r="AV97" s="14" t="s">
        <v>79</v>
      </c>
      <c r="AW97" s="14" t="s">
        <v>32</v>
      </c>
      <c r="AX97" s="14" t="s">
        <v>70</v>
      </c>
      <c r="AY97" s="254" t="s">
        <v>138</v>
      </c>
    </row>
    <row r="98" s="16" customFormat="1">
      <c r="A98" s="16"/>
      <c r="B98" s="266"/>
      <c r="C98" s="267"/>
      <c r="D98" s="235" t="s">
        <v>149</v>
      </c>
      <c r="E98" s="268" t="s">
        <v>19</v>
      </c>
      <c r="F98" s="269" t="s">
        <v>160</v>
      </c>
      <c r="G98" s="267"/>
      <c r="H98" s="270">
        <v>-5.8000000000000007</v>
      </c>
      <c r="I98" s="271"/>
      <c r="J98" s="267"/>
      <c r="K98" s="267"/>
      <c r="L98" s="272"/>
      <c r="M98" s="273"/>
      <c r="N98" s="274"/>
      <c r="O98" s="274"/>
      <c r="P98" s="274"/>
      <c r="Q98" s="274"/>
      <c r="R98" s="274"/>
      <c r="S98" s="274"/>
      <c r="T98" s="275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T98" s="276" t="s">
        <v>149</v>
      </c>
      <c r="AU98" s="276" t="s">
        <v>79</v>
      </c>
      <c r="AV98" s="16" t="s">
        <v>161</v>
      </c>
      <c r="AW98" s="16" t="s">
        <v>32</v>
      </c>
      <c r="AX98" s="16" t="s">
        <v>70</v>
      </c>
      <c r="AY98" s="276" t="s">
        <v>138</v>
      </c>
    </row>
    <row r="99" s="15" customFormat="1">
      <c r="A99" s="15"/>
      <c r="B99" s="255"/>
      <c r="C99" s="256"/>
      <c r="D99" s="235" t="s">
        <v>149</v>
      </c>
      <c r="E99" s="257" t="s">
        <v>19</v>
      </c>
      <c r="F99" s="258" t="s">
        <v>152</v>
      </c>
      <c r="G99" s="256"/>
      <c r="H99" s="259">
        <v>23.200000000000003</v>
      </c>
      <c r="I99" s="260"/>
      <c r="J99" s="256"/>
      <c r="K99" s="256"/>
      <c r="L99" s="261"/>
      <c r="M99" s="262"/>
      <c r="N99" s="263"/>
      <c r="O99" s="263"/>
      <c r="P99" s="263"/>
      <c r="Q99" s="263"/>
      <c r="R99" s="263"/>
      <c r="S99" s="263"/>
      <c r="T99" s="264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65" t="s">
        <v>149</v>
      </c>
      <c r="AU99" s="265" t="s">
        <v>79</v>
      </c>
      <c r="AV99" s="15" t="s">
        <v>145</v>
      </c>
      <c r="AW99" s="15" t="s">
        <v>32</v>
      </c>
      <c r="AX99" s="15" t="s">
        <v>77</v>
      </c>
      <c r="AY99" s="265" t="s">
        <v>138</v>
      </c>
    </row>
    <row r="100" s="2" customFormat="1" ht="24.15" customHeight="1">
      <c r="A100" s="41"/>
      <c r="B100" s="42"/>
      <c r="C100" s="215" t="s">
        <v>79</v>
      </c>
      <c r="D100" s="215" t="s">
        <v>140</v>
      </c>
      <c r="E100" s="216" t="s">
        <v>439</v>
      </c>
      <c r="F100" s="217" t="s">
        <v>440</v>
      </c>
      <c r="G100" s="218" t="s">
        <v>174</v>
      </c>
      <c r="H100" s="219">
        <v>51</v>
      </c>
      <c r="I100" s="220"/>
      <c r="J100" s="221">
        <f>ROUND(I100*H100,2)</f>
        <v>0</v>
      </c>
      <c r="K100" s="217" t="s">
        <v>144</v>
      </c>
      <c r="L100" s="47"/>
      <c r="M100" s="222" t="s">
        <v>19</v>
      </c>
      <c r="N100" s="223" t="s">
        <v>41</v>
      </c>
      <c r="O100" s="87"/>
      <c r="P100" s="224">
        <f>O100*H100</f>
        <v>0</v>
      </c>
      <c r="Q100" s="224">
        <v>0.00058</v>
      </c>
      <c r="R100" s="224">
        <f>Q100*H100</f>
        <v>0.029579999999999999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145</v>
      </c>
      <c r="AT100" s="226" t="s">
        <v>140</v>
      </c>
      <c r="AU100" s="226" t="s">
        <v>79</v>
      </c>
      <c r="AY100" s="20" t="s">
        <v>138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77</v>
      </c>
      <c r="BK100" s="227">
        <f>ROUND(I100*H100,2)</f>
        <v>0</v>
      </c>
      <c r="BL100" s="20" t="s">
        <v>145</v>
      </c>
      <c r="BM100" s="226" t="s">
        <v>1100</v>
      </c>
    </row>
    <row r="101" s="2" customFormat="1">
      <c r="A101" s="41"/>
      <c r="B101" s="42"/>
      <c r="C101" s="43"/>
      <c r="D101" s="228" t="s">
        <v>147</v>
      </c>
      <c r="E101" s="43"/>
      <c r="F101" s="229" t="s">
        <v>442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147</v>
      </c>
      <c r="AU101" s="20" t="s">
        <v>79</v>
      </c>
    </row>
    <row r="102" s="14" customFormat="1">
      <c r="A102" s="14"/>
      <c r="B102" s="244"/>
      <c r="C102" s="245"/>
      <c r="D102" s="235" t="s">
        <v>149</v>
      </c>
      <c r="E102" s="246" t="s">
        <v>19</v>
      </c>
      <c r="F102" s="247" t="s">
        <v>1101</v>
      </c>
      <c r="G102" s="245"/>
      <c r="H102" s="248">
        <v>44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149</v>
      </c>
      <c r="AU102" s="254" t="s">
        <v>79</v>
      </c>
      <c r="AV102" s="14" t="s">
        <v>79</v>
      </c>
      <c r="AW102" s="14" t="s">
        <v>32</v>
      </c>
      <c r="AX102" s="14" t="s">
        <v>70</v>
      </c>
      <c r="AY102" s="254" t="s">
        <v>138</v>
      </c>
    </row>
    <row r="103" s="14" customFormat="1">
      <c r="A103" s="14"/>
      <c r="B103" s="244"/>
      <c r="C103" s="245"/>
      <c r="D103" s="235" t="s">
        <v>149</v>
      </c>
      <c r="E103" s="246" t="s">
        <v>19</v>
      </c>
      <c r="F103" s="247" t="s">
        <v>1097</v>
      </c>
      <c r="G103" s="245"/>
      <c r="H103" s="248">
        <v>7</v>
      </c>
      <c r="I103" s="249"/>
      <c r="J103" s="245"/>
      <c r="K103" s="245"/>
      <c r="L103" s="250"/>
      <c r="M103" s="251"/>
      <c r="N103" s="252"/>
      <c r="O103" s="252"/>
      <c r="P103" s="252"/>
      <c r="Q103" s="252"/>
      <c r="R103" s="252"/>
      <c r="S103" s="252"/>
      <c r="T103" s="25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4" t="s">
        <v>149</v>
      </c>
      <c r="AU103" s="254" t="s">
        <v>79</v>
      </c>
      <c r="AV103" s="14" t="s">
        <v>79</v>
      </c>
      <c r="AW103" s="14" t="s">
        <v>32</v>
      </c>
      <c r="AX103" s="14" t="s">
        <v>70</v>
      </c>
      <c r="AY103" s="254" t="s">
        <v>138</v>
      </c>
    </row>
    <row r="104" s="15" customFormat="1">
      <c r="A104" s="15"/>
      <c r="B104" s="255"/>
      <c r="C104" s="256"/>
      <c r="D104" s="235" t="s">
        <v>149</v>
      </c>
      <c r="E104" s="257" t="s">
        <v>19</v>
      </c>
      <c r="F104" s="258" t="s">
        <v>152</v>
      </c>
      <c r="G104" s="256"/>
      <c r="H104" s="259">
        <v>51</v>
      </c>
      <c r="I104" s="260"/>
      <c r="J104" s="256"/>
      <c r="K104" s="256"/>
      <c r="L104" s="261"/>
      <c r="M104" s="262"/>
      <c r="N104" s="263"/>
      <c r="O104" s="263"/>
      <c r="P104" s="263"/>
      <c r="Q104" s="263"/>
      <c r="R104" s="263"/>
      <c r="S104" s="263"/>
      <c r="T104" s="264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5" t="s">
        <v>149</v>
      </c>
      <c r="AU104" s="265" t="s">
        <v>79</v>
      </c>
      <c r="AV104" s="15" t="s">
        <v>145</v>
      </c>
      <c r="AW104" s="15" t="s">
        <v>32</v>
      </c>
      <c r="AX104" s="15" t="s">
        <v>77</v>
      </c>
      <c r="AY104" s="265" t="s">
        <v>138</v>
      </c>
    </row>
    <row r="105" s="2" customFormat="1" ht="24.15" customHeight="1">
      <c r="A105" s="41"/>
      <c r="B105" s="42"/>
      <c r="C105" s="215" t="s">
        <v>145</v>
      </c>
      <c r="D105" s="215" t="s">
        <v>140</v>
      </c>
      <c r="E105" s="216" t="s">
        <v>448</v>
      </c>
      <c r="F105" s="217" t="s">
        <v>449</v>
      </c>
      <c r="G105" s="218" t="s">
        <v>174</v>
      </c>
      <c r="H105" s="219">
        <v>51</v>
      </c>
      <c r="I105" s="220"/>
      <c r="J105" s="221">
        <f>ROUND(I105*H105,2)</f>
        <v>0</v>
      </c>
      <c r="K105" s="217" t="s">
        <v>144</v>
      </c>
      <c r="L105" s="47"/>
      <c r="M105" s="222" t="s">
        <v>19</v>
      </c>
      <c r="N105" s="223" t="s">
        <v>41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145</v>
      </c>
      <c r="AT105" s="226" t="s">
        <v>140</v>
      </c>
      <c r="AU105" s="226" t="s">
        <v>79</v>
      </c>
      <c r="AY105" s="20" t="s">
        <v>138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77</v>
      </c>
      <c r="BK105" s="227">
        <f>ROUND(I105*H105,2)</f>
        <v>0</v>
      </c>
      <c r="BL105" s="20" t="s">
        <v>145</v>
      </c>
      <c r="BM105" s="226" t="s">
        <v>1102</v>
      </c>
    </row>
    <row r="106" s="2" customFormat="1">
      <c r="A106" s="41"/>
      <c r="B106" s="42"/>
      <c r="C106" s="43"/>
      <c r="D106" s="228" t="s">
        <v>147</v>
      </c>
      <c r="E106" s="43"/>
      <c r="F106" s="229" t="s">
        <v>451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147</v>
      </c>
      <c r="AU106" s="20" t="s">
        <v>79</v>
      </c>
    </row>
    <row r="107" s="2" customFormat="1" ht="37.8" customHeight="1">
      <c r="A107" s="41"/>
      <c r="B107" s="42"/>
      <c r="C107" s="215" t="s">
        <v>178</v>
      </c>
      <c r="D107" s="215" t="s">
        <v>140</v>
      </c>
      <c r="E107" s="216" t="s">
        <v>184</v>
      </c>
      <c r="F107" s="217" t="s">
        <v>185</v>
      </c>
      <c r="G107" s="218" t="s">
        <v>155</v>
      </c>
      <c r="H107" s="219">
        <v>4.8109999999999999</v>
      </c>
      <c r="I107" s="220"/>
      <c r="J107" s="221">
        <f>ROUND(I107*H107,2)</f>
        <v>0</v>
      </c>
      <c r="K107" s="217" t="s">
        <v>144</v>
      </c>
      <c r="L107" s="47"/>
      <c r="M107" s="222" t="s">
        <v>19</v>
      </c>
      <c r="N107" s="223" t="s">
        <v>41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145</v>
      </c>
      <c r="AT107" s="226" t="s">
        <v>140</v>
      </c>
      <c r="AU107" s="226" t="s">
        <v>79</v>
      </c>
      <c r="AY107" s="20" t="s">
        <v>138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77</v>
      </c>
      <c r="BK107" s="227">
        <f>ROUND(I107*H107,2)</f>
        <v>0</v>
      </c>
      <c r="BL107" s="20" t="s">
        <v>145</v>
      </c>
      <c r="BM107" s="226" t="s">
        <v>1103</v>
      </c>
    </row>
    <row r="108" s="2" customFormat="1">
      <c r="A108" s="41"/>
      <c r="B108" s="42"/>
      <c r="C108" s="43"/>
      <c r="D108" s="228" t="s">
        <v>147</v>
      </c>
      <c r="E108" s="43"/>
      <c r="F108" s="229" t="s">
        <v>187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147</v>
      </c>
      <c r="AU108" s="20" t="s">
        <v>79</v>
      </c>
    </row>
    <row r="109" s="13" customFormat="1">
      <c r="A109" s="13"/>
      <c r="B109" s="233"/>
      <c r="C109" s="234"/>
      <c r="D109" s="235" t="s">
        <v>149</v>
      </c>
      <c r="E109" s="236" t="s">
        <v>19</v>
      </c>
      <c r="F109" s="237" t="s">
        <v>188</v>
      </c>
      <c r="G109" s="234"/>
      <c r="H109" s="236" t="s">
        <v>19</v>
      </c>
      <c r="I109" s="238"/>
      <c r="J109" s="234"/>
      <c r="K109" s="234"/>
      <c r="L109" s="239"/>
      <c r="M109" s="240"/>
      <c r="N109" s="241"/>
      <c r="O109" s="241"/>
      <c r="P109" s="241"/>
      <c r="Q109" s="241"/>
      <c r="R109" s="241"/>
      <c r="S109" s="241"/>
      <c r="T109" s="24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149</v>
      </c>
      <c r="AU109" s="243" t="s">
        <v>79</v>
      </c>
      <c r="AV109" s="13" t="s">
        <v>77</v>
      </c>
      <c r="AW109" s="13" t="s">
        <v>32</v>
      </c>
      <c r="AX109" s="13" t="s">
        <v>70</v>
      </c>
      <c r="AY109" s="243" t="s">
        <v>138</v>
      </c>
    </row>
    <row r="110" s="14" customFormat="1">
      <c r="A110" s="14"/>
      <c r="B110" s="244"/>
      <c r="C110" s="245"/>
      <c r="D110" s="235" t="s">
        <v>149</v>
      </c>
      <c r="E110" s="246" t="s">
        <v>19</v>
      </c>
      <c r="F110" s="247" t="s">
        <v>1104</v>
      </c>
      <c r="G110" s="245"/>
      <c r="H110" s="248">
        <v>4.8109999999999999</v>
      </c>
      <c r="I110" s="249"/>
      <c r="J110" s="245"/>
      <c r="K110" s="245"/>
      <c r="L110" s="250"/>
      <c r="M110" s="251"/>
      <c r="N110" s="252"/>
      <c r="O110" s="252"/>
      <c r="P110" s="252"/>
      <c r="Q110" s="252"/>
      <c r="R110" s="252"/>
      <c r="S110" s="252"/>
      <c r="T110" s="25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4" t="s">
        <v>149</v>
      </c>
      <c r="AU110" s="254" t="s">
        <v>79</v>
      </c>
      <c r="AV110" s="14" t="s">
        <v>79</v>
      </c>
      <c r="AW110" s="14" t="s">
        <v>32</v>
      </c>
      <c r="AX110" s="14" t="s">
        <v>70</v>
      </c>
      <c r="AY110" s="254" t="s">
        <v>138</v>
      </c>
    </row>
    <row r="111" s="15" customFormat="1">
      <c r="A111" s="15"/>
      <c r="B111" s="255"/>
      <c r="C111" s="256"/>
      <c r="D111" s="235" t="s">
        <v>149</v>
      </c>
      <c r="E111" s="257" t="s">
        <v>19</v>
      </c>
      <c r="F111" s="258" t="s">
        <v>152</v>
      </c>
      <c r="G111" s="256"/>
      <c r="H111" s="259">
        <v>4.8109999999999999</v>
      </c>
      <c r="I111" s="260"/>
      <c r="J111" s="256"/>
      <c r="K111" s="256"/>
      <c r="L111" s="261"/>
      <c r="M111" s="262"/>
      <c r="N111" s="263"/>
      <c r="O111" s="263"/>
      <c r="P111" s="263"/>
      <c r="Q111" s="263"/>
      <c r="R111" s="263"/>
      <c r="S111" s="263"/>
      <c r="T111" s="264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5" t="s">
        <v>149</v>
      </c>
      <c r="AU111" s="265" t="s">
        <v>79</v>
      </c>
      <c r="AV111" s="15" t="s">
        <v>145</v>
      </c>
      <c r="AW111" s="15" t="s">
        <v>32</v>
      </c>
      <c r="AX111" s="15" t="s">
        <v>77</v>
      </c>
      <c r="AY111" s="265" t="s">
        <v>138</v>
      </c>
    </row>
    <row r="112" s="2" customFormat="1" ht="37.8" customHeight="1">
      <c r="A112" s="41"/>
      <c r="B112" s="42"/>
      <c r="C112" s="215" t="s">
        <v>183</v>
      </c>
      <c r="D112" s="215" t="s">
        <v>140</v>
      </c>
      <c r="E112" s="216" t="s">
        <v>192</v>
      </c>
      <c r="F112" s="217" t="s">
        <v>193</v>
      </c>
      <c r="G112" s="218" t="s">
        <v>155</v>
      </c>
      <c r="H112" s="219">
        <v>23.199999999999999</v>
      </c>
      <c r="I112" s="220"/>
      <c r="J112" s="221">
        <f>ROUND(I112*H112,2)</f>
        <v>0</v>
      </c>
      <c r="K112" s="217" t="s">
        <v>144</v>
      </c>
      <c r="L112" s="47"/>
      <c r="M112" s="222" t="s">
        <v>19</v>
      </c>
      <c r="N112" s="223" t="s">
        <v>41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145</v>
      </c>
      <c r="AT112" s="226" t="s">
        <v>140</v>
      </c>
      <c r="AU112" s="226" t="s">
        <v>79</v>
      </c>
      <c r="AY112" s="20" t="s">
        <v>138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77</v>
      </c>
      <c r="BK112" s="227">
        <f>ROUND(I112*H112,2)</f>
        <v>0</v>
      </c>
      <c r="BL112" s="20" t="s">
        <v>145</v>
      </c>
      <c r="BM112" s="226" t="s">
        <v>1105</v>
      </c>
    </row>
    <row r="113" s="2" customFormat="1">
      <c r="A113" s="41"/>
      <c r="B113" s="42"/>
      <c r="C113" s="43"/>
      <c r="D113" s="228" t="s">
        <v>147</v>
      </c>
      <c r="E113" s="43"/>
      <c r="F113" s="229" t="s">
        <v>195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147</v>
      </c>
      <c r="AU113" s="20" t="s">
        <v>79</v>
      </c>
    </row>
    <row r="114" s="13" customFormat="1">
      <c r="A114" s="13"/>
      <c r="B114" s="233"/>
      <c r="C114" s="234"/>
      <c r="D114" s="235" t="s">
        <v>149</v>
      </c>
      <c r="E114" s="236" t="s">
        <v>19</v>
      </c>
      <c r="F114" s="237" t="s">
        <v>196</v>
      </c>
      <c r="G114" s="234"/>
      <c r="H114" s="236" t="s">
        <v>19</v>
      </c>
      <c r="I114" s="238"/>
      <c r="J114" s="234"/>
      <c r="K114" s="234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149</v>
      </c>
      <c r="AU114" s="243" t="s">
        <v>79</v>
      </c>
      <c r="AV114" s="13" t="s">
        <v>77</v>
      </c>
      <c r="AW114" s="13" t="s">
        <v>32</v>
      </c>
      <c r="AX114" s="13" t="s">
        <v>70</v>
      </c>
      <c r="AY114" s="243" t="s">
        <v>138</v>
      </c>
    </row>
    <row r="115" s="14" customFormat="1">
      <c r="A115" s="14"/>
      <c r="B115" s="244"/>
      <c r="C115" s="245"/>
      <c r="D115" s="235" t="s">
        <v>149</v>
      </c>
      <c r="E115" s="246" t="s">
        <v>19</v>
      </c>
      <c r="F115" s="247" t="s">
        <v>1096</v>
      </c>
      <c r="G115" s="245"/>
      <c r="H115" s="248">
        <v>22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149</v>
      </c>
      <c r="AU115" s="254" t="s">
        <v>79</v>
      </c>
      <c r="AV115" s="14" t="s">
        <v>79</v>
      </c>
      <c r="AW115" s="14" t="s">
        <v>32</v>
      </c>
      <c r="AX115" s="14" t="s">
        <v>70</v>
      </c>
      <c r="AY115" s="254" t="s">
        <v>138</v>
      </c>
    </row>
    <row r="116" s="14" customFormat="1">
      <c r="A116" s="14"/>
      <c r="B116" s="244"/>
      <c r="C116" s="245"/>
      <c r="D116" s="235" t="s">
        <v>149</v>
      </c>
      <c r="E116" s="246" t="s">
        <v>19</v>
      </c>
      <c r="F116" s="247" t="s">
        <v>1097</v>
      </c>
      <c r="G116" s="245"/>
      <c r="H116" s="248">
        <v>7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149</v>
      </c>
      <c r="AU116" s="254" t="s">
        <v>79</v>
      </c>
      <c r="AV116" s="14" t="s">
        <v>79</v>
      </c>
      <c r="AW116" s="14" t="s">
        <v>32</v>
      </c>
      <c r="AX116" s="14" t="s">
        <v>70</v>
      </c>
      <c r="AY116" s="254" t="s">
        <v>138</v>
      </c>
    </row>
    <row r="117" s="16" customFormat="1">
      <c r="A117" s="16"/>
      <c r="B117" s="266"/>
      <c r="C117" s="267"/>
      <c r="D117" s="235" t="s">
        <v>149</v>
      </c>
      <c r="E117" s="268" t="s">
        <v>19</v>
      </c>
      <c r="F117" s="269" t="s">
        <v>160</v>
      </c>
      <c r="G117" s="267"/>
      <c r="H117" s="270">
        <v>29</v>
      </c>
      <c r="I117" s="271"/>
      <c r="J117" s="267"/>
      <c r="K117" s="267"/>
      <c r="L117" s="272"/>
      <c r="M117" s="273"/>
      <c r="N117" s="274"/>
      <c r="O117" s="274"/>
      <c r="P117" s="274"/>
      <c r="Q117" s="274"/>
      <c r="R117" s="274"/>
      <c r="S117" s="274"/>
      <c r="T117" s="275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T117" s="276" t="s">
        <v>149</v>
      </c>
      <c r="AU117" s="276" t="s">
        <v>79</v>
      </c>
      <c r="AV117" s="16" t="s">
        <v>161</v>
      </c>
      <c r="AW117" s="16" t="s">
        <v>32</v>
      </c>
      <c r="AX117" s="16" t="s">
        <v>70</v>
      </c>
      <c r="AY117" s="276" t="s">
        <v>138</v>
      </c>
    </row>
    <row r="118" s="13" customFormat="1">
      <c r="A118" s="13"/>
      <c r="B118" s="233"/>
      <c r="C118" s="234"/>
      <c r="D118" s="235" t="s">
        <v>149</v>
      </c>
      <c r="E118" s="236" t="s">
        <v>19</v>
      </c>
      <c r="F118" s="237" t="s">
        <v>162</v>
      </c>
      <c r="G118" s="234"/>
      <c r="H118" s="236" t="s">
        <v>19</v>
      </c>
      <c r="I118" s="238"/>
      <c r="J118" s="234"/>
      <c r="K118" s="234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149</v>
      </c>
      <c r="AU118" s="243" t="s">
        <v>79</v>
      </c>
      <c r="AV118" s="13" t="s">
        <v>77</v>
      </c>
      <c r="AW118" s="13" t="s">
        <v>32</v>
      </c>
      <c r="AX118" s="13" t="s">
        <v>70</v>
      </c>
      <c r="AY118" s="243" t="s">
        <v>138</v>
      </c>
    </row>
    <row r="119" s="14" customFormat="1">
      <c r="A119" s="14"/>
      <c r="B119" s="244"/>
      <c r="C119" s="245"/>
      <c r="D119" s="235" t="s">
        <v>149</v>
      </c>
      <c r="E119" s="246" t="s">
        <v>19</v>
      </c>
      <c r="F119" s="247" t="s">
        <v>1098</v>
      </c>
      <c r="G119" s="245"/>
      <c r="H119" s="248">
        <v>-4.4000000000000004</v>
      </c>
      <c r="I119" s="249"/>
      <c r="J119" s="245"/>
      <c r="K119" s="245"/>
      <c r="L119" s="250"/>
      <c r="M119" s="251"/>
      <c r="N119" s="252"/>
      <c r="O119" s="252"/>
      <c r="P119" s="252"/>
      <c r="Q119" s="252"/>
      <c r="R119" s="252"/>
      <c r="S119" s="252"/>
      <c r="T119" s="25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4" t="s">
        <v>149</v>
      </c>
      <c r="AU119" s="254" t="s">
        <v>79</v>
      </c>
      <c r="AV119" s="14" t="s">
        <v>79</v>
      </c>
      <c r="AW119" s="14" t="s">
        <v>32</v>
      </c>
      <c r="AX119" s="14" t="s">
        <v>70</v>
      </c>
      <c r="AY119" s="254" t="s">
        <v>138</v>
      </c>
    </row>
    <row r="120" s="14" customFormat="1">
      <c r="A120" s="14"/>
      <c r="B120" s="244"/>
      <c r="C120" s="245"/>
      <c r="D120" s="235" t="s">
        <v>149</v>
      </c>
      <c r="E120" s="246" t="s">
        <v>19</v>
      </c>
      <c r="F120" s="247" t="s">
        <v>1099</v>
      </c>
      <c r="G120" s="245"/>
      <c r="H120" s="248">
        <v>-1.3999999999999999</v>
      </c>
      <c r="I120" s="249"/>
      <c r="J120" s="245"/>
      <c r="K120" s="245"/>
      <c r="L120" s="250"/>
      <c r="M120" s="251"/>
      <c r="N120" s="252"/>
      <c r="O120" s="252"/>
      <c r="P120" s="252"/>
      <c r="Q120" s="252"/>
      <c r="R120" s="252"/>
      <c r="S120" s="252"/>
      <c r="T120" s="25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4" t="s">
        <v>149</v>
      </c>
      <c r="AU120" s="254" t="s">
        <v>79</v>
      </c>
      <c r="AV120" s="14" t="s">
        <v>79</v>
      </c>
      <c r="AW120" s="14" t="s">
        <v>32</v>
      </c>
      <c r="AX120" s="14" t="s">
        <v>70</v>
      </c>
      <c r="AY120" s="254" t="s">
        <v>138</v>
      </c>
    </row>
    <row r="121" s="16" customFormat="1">
      <c r="A121" s="16"/>
      <c r="B121" s="266"/>
      <c r="C121" s="267"/>
      <c r="D121" s="235" t="s">
        <v>149</v>
      </c>
      <c r="E121" s="268" t="s">
        <v>19</v>
      </c>
      <c r="F121" s="269" t="s">
        <v>160</v>
      </c>
      <c r="G121" s="267"/>
      <c r="H121" s="270">
        <v>-5.8000000000000007</v>
      </c>
      <c r="I121" s="271"/>
      <c r="J121" s="267"/>
      <c r="K121" s="267"/>
      <c r="L121" s="272"/>
      <c r="M121" s="273"/>
      <c r="N121" s="274"/>
      <c r="O121" s="274"/>
      <c r="P121" s="274"/>
      <c r="Q121" s="274"/>
      <c r="R121" s="274"/>
      <c r="S121" s="274"/>
      <c r="T121" s="275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76" t="s">
        <v>149</v>
      </c>
      <c r="AU121" s="276" t="s">
        <v>79</v>
      </c>
      <c r="AV121" s="16" t="s">
        <v>161</v>
      </c>
      <c r="AW121" s="16" t="s">
        <v>32</v>
      </c>
      <c r="AX121" s="16" t="s">
        <v>70</v>
      </c>
      <c r="AY121" s="276" t="s">
        <v>138</v>
      </c>
    </row>
    <row r="122" s="15" customFormat="1">
      <c r="A122" s="15"/>
      <c r="B122" s="255"/>
      <c r="C122" s="256"/>
      <c r="D122" s="235" t="s">
        <v>149</v>
      </c>
      <c r="E122" s="257" t="s">
        <v>19</v>
      </c>
      <c r="F122" s="258" t="s">
        <v>152</v>
      </c>
      <c r="G122" s="256"/>
      <c r="H122" s="259">
        <v>23.200000000000003</v>
      </c>
      <c r="I122" s="260"/>
      <c r="J122" s="256"/>
      <c r="K122" s="256"/>
      <c r="L122" s="261"/>
      <c r="M122" s="262"/>
      <c r="N122" s="263"/>
      <c r="O122" s="263"/>
      <c r="P122" s="263"/>
      <c r="Q122" s="263"/>
      <c r="R122" s="263"/>
      <c r="S122" s="263"/>
      <c r="T122" s="264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5" t="s">
        <v>149</v>
      </c>
      <c r="AU122" s="265" t="s">
        <v>79</v>
      </c>
      <c r="AV122" s="15" t="s">
        <v>145</v>
      </c>
      <c r="AW122" s="15" t="s">
        <v>32</v>
      </c>
      <c r="AX122" s="15" t="s">
        <v>77</v>
      </c>
      <c r="AY122" s="265" t="s">
        <v>138</v>
      </c>
    </row>
    <row r="123" s="2" customFormat="1" ht="24.15" customHeight="1">
      <c r="A123" s="41"/>
      <c r="B123" s="42"/>
      <c r="C123" s="215" t="s">
        <v>191</v>
      </c>
      <c r="D123" s="215" t="s">
        <v>140</v>
      </c>
      <c r="E123" s="216" t="s">
        <v>198</v>
      </c>
      <c r="F123" s="217" t="s">
        <v>199</v>
      </c>
      <c r="G123" s="218" t="s">
        <v>155</v>
      </c>
      <c r="H123" s="219">
        <v>4.8109999999999999</v>
      </c>
      <c r="I123" s="220"/>
      <c r="J123" s="221">
        <f>ROUND(I123*H123,2)</f>
        <v>0</v>
      </c>
      <c r="K123" s="217" t="s">
        <v>144</v>
      </c>
      <c r="L123" s="47"/>
      <c r="M123" s="222" t="s">
        <v>19</v>
      </c>
      <c r="N123" s="223" t="s">
        <v>41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145</v>
      </c>
      <c r="AT123" s="226" t="s">
        <v>140</v>
      </c>
      <c r="AU123" s="226" t="s">
        <v>79</v>
      </c>
      <c r="AY123" s="20" t="s">
        <v>138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77</v>
      </c>
      <c r="BK123" s="227">
        <f>ROUND(I123*H123,2)</f>
        <v>0</v>
      </c>
      <c r="BL123" s="20" t="s">
        <v>145</v>
      </c>
      <c r="BM123" s="226" t="s">
        <v>1106</v>
      </c>
    </row>
    <row r="124" s="2" customFormat="1">
      <c r="A124" s="41"/>
      <c r="B124" s="42"/>
      <c r="C124" s="43"/>
      <c r="D124" s="228" t="s">
        <v>147</v>
      </c>
      <c r="E124" s="43"/>
      <c r="F124" s="229" t="s">
        <v>201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147</v>
      </c>
      <c r="AU124" s="20" t="s">
        <v>79</v>
      </c>
    </row>
    <row r="125" s="13" customFormat="1">
      <c r="A125" s="13"/>
      <c r="B125" s="233"/>
      <c r="C125" s="234"/>
      <c r="D125" s="235" t="s">
        <v>149</v>
      </c>
      <c r="E125" s="236" t="s">
        <v>19</v>
      </c>
      <c r="F125" s="237" t="s">
        <v>188</v>
      </c>
      <c r="G125" s="234"/>
      <c r="H125" s="236" t="s">
        <v>19</v>
      </c>
      <c r="I125" s="238"/>
      <c r="J125" s="234"/>
      <c r="K125" s="234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149</v>
      </c>
      <c r="AU125" s="243" t="s">
        <v>79</v>
      </c>
      <c r="AV125" s="13" t="s">
        <v>77</v>
      </c>
      <c r="AW125" s="13" t="s">
        <v>32</v>
      </c>
      <c r="AX125" s="13" t="s">
        <v>70</v>
      </c>
      <c r="AY125" s="243" t="s">
        <v>138</v>
      </c>
    </row>
    <row r="126" s="14" customFormat="1">
      <c r="A126" s="14"/>
      <c r="B126" s="244"/>
      <c r="C126" s="245"/>
      <c r="D126" s="235" t="s">
        <v>149</v>
      </c>
      <c r="E126" s="246" t="s">
        <v>19</v>
      </c>
      <c r="F126" s="247" t="s">
        <v>1104</v>
      </c>
      <c r="G126" s="245"/>
      <c r="H126" s="248">
        <v>4.8109999999999999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149</v>
      </c>
      <c r="AU126" s="254" t="s">
        <v>79</v>
      </c>
      <c r="AV126" s="14" t="s">
        <v>79</v>
      </c>
      <c r="AW126" s="14" t="s">
        <v>32</v>
      </c>
      <c r="AX126" s="14" t="s">
        <v>70</v>
      </c>
      <c r="AY126" s="254" t="s">
        <v>138</v>
      </c>
    </row>
    <row r="127" s="15" customFormat="1">
      <c r="A127" s="15"/>
      <c r="B127" s="255"/>
      <c r="C127" s="256"/>
      <c r="D127" s="235" t="s">
        <v>149</v>
      </c>
      <c r="E127" s="257" t="s">
        <v>19</v>
      </c>
      <c r="F127" s="258" t="s">
        <v>152</v>
      </c>
      <c r="G127" s="256"/>
      <c r="H127" s="259">
        <v>4.8109999999999999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5" t="s">
        <v>149</v>
      </c>
      <c r="AU127" s="265" t="s">
        <v>79</v>
      </c>
      <c r="AV127" s="15" t="s">
        <v>145</v>
      </c>
      <c r="AW127" s="15" t="s">
        <v>32</v>
      </c>
      <c r="AX127" s="15" t="s">
        <v>77</v>
      </c>
      <c r="AY127" s="265" t="s">
        <v>138</v>
      </c>
    </row>
    <row r="128" s="2" customFormat="1" ht="24.15" customHeight="1">
      <c r="A128" s="41"/>
      <c r="B128" s="42"/>
      <c r="C128" s="215" t="s">
        <v>197</v>
      </c>
      <c r="D128" s="215" t="s">
        <v>140</v>
      </c>
      <c r="E128" s="216" t="s">
        <v>203</v>
      </c>
      <c r="F128" s="217" t="s">
        <v>204</v>
      </c>
      <c r="G128" s="218" t="s">
        <v>205</v>
      </c>
      <c r="H128" s="219">
        <v>46.399999999999999</v>
      </c>
      <c r="I128" s="220"/>
      <c r="J128" s="221">
        <f>ROUND(I128*H128,2)</f>
        <v>0</v>
      </c>
      <c r="K128" s="217" t="s">
        <v>144</v>
      </c>
      <c r="L128" s="47"/>
      <c r="M128" s="222" t="s">
        <v>19</v>
      </c>
      <c r="N128" s="223" t="s">
        <v>41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145</v>
      </c>
      <c r="AT128" s="226" t="s">
        <v>140</v>
      </c>
      <c r="AU128" s="226" t="s">
        <v>79</v>
      </c>
      <c r="AY128" s="20" t="s">
        <v>138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77</v>
      </c>
      <c r="BK128" s="227">
        <f>ROUND(I128*H128,2)</f>
        <v>0</v>
      </c>
      <c r="BL128" s="20" t="s">
        <v>145</v>
      </c>
      <c r="BM128" s="226" t="s">
        <v>1107</v>
      </c>
    </row>
    <row r="129" s="2" customFormat="1">
      <c r="A129" s="41"/>
      <c r="B129" s="42"/>
      <c r="C129" s="43"/>
      <c r="D129" s="228" t="s">
        <v>147</v>
      </c>
      <c r="E129" s="43"/>
      <c r="F129" s="229" t="s">
        <v>207</v>
      </c>
      <c r="G129" s="43"/>
      <c r="H129" s="43"/>
      <c r="I129" s="230"/>
      <c r="J129" s="43"/>
      <c r="K129" s="43"/>
      <c r="L129" s="47"/>
      <c r="M129" s="231"/>
      <c r="N129" s="23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147</v>
      </c>
      <c r="AU129" s="20" t="s">
        <v>79</v>
      </c>
    </row>
    <row r="130" s="13" customFormat="1">
      <c r="A130" s="13"/>
      <c r="B130" s="233"/>
      <c r="C130" s="234"/>
      <c r="D130" s="235" t="s">
        <v>149</v>
      </c>
      <c r="E130" s="236" t="s">
        <v>19</v>
      </c>
      <c r="F130" s="237" t="s">
        <v>196</v>
      </c>
      <c r="G130" s="234"/>
      <c r="H130" s="236" t="s">
        <v>19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149</v>
      </c>
      <c r="AU130" s="243" t="s">
        <v>79</v>
      </c>
      <c r="AV130" s="13" t="s">
        <v>77</v>
      </c>
      <c r="AW130" s="13" t="s">
        <v>32</v>
      </c>
      <c r="AX130" s="13" t="s">
        <v>70</v>
      </c>
      <c r="AY130" s="243" t="s">
        <v>138</v>
      </c>
    </row>
    <row r="131" s="14" customFormat="1">
      <c r="A131" s="14"/>
      <c r="B131" s="244"/>
      <c r="C131" s="245"/>
      <c r="D131" s="235" t="s">
        <v>149</v>
      </c>
      <c r="E131" s="246" t="s">
        <v>19</v>
      </c>
      <c r="F131" s="247" t="s">
        <v>1096</v>
      </c>
      <c r="G131" s="245"/>
      <c r="H131" s="248">
        <v>22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149</v>
      </c>
      <c r="AU131" s="254" t="s">
        <v>79</v>
      </c>
      <c r="AV131" s="14" t="s">
        <v>79</v>
      </c>
      <c r="AW131" s="14" t="s">
        <v>32</v>
      </c>
      <c r="AX131" s="14" t="s">
        <v>70</v>
      </c>
      <c r="AY131" s="254" t="s">
        <v>138</v>
      </c>
    </row>
    <row r="132" s="14" customFormat="1">
      <c r="A132" s="14"/>
      <c r="B132" s="244"/>
      <c r="C132" s="245"/>
      <c r="D132" s="235" t="s">
        <v>149</v>
      </c>
      <c r="E132" s="246" t="s">
        <v>19</v>
      </c>
      <c r="F132" s="247" t="s">
        <v>1097</v>
      </c>
      <c r="G132" s="245"/>
      <c r="H132" s="248">
        <v>7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149</v>
      </c>
      <c r="AU132" s="254" t="s">
        <v>79</v>
      </c>
      <c r="AV132" s="14" t="s">
        <v>79</v>
      </c>
      <c r="AW132" s="14" t="s">
        <v>32</v>
      </c>
      <c r="AX132" s="14" t="s">
        <v>70</v>
      </c>
      <c r="AY132" s="254" t="s">
        <v>138</v>
      </c>
    </row>
    <row r="133" s="16" customFormat="1">
      <c r="A133" s="16"/>
      <c r="B133" s="266"/>
      <c r="C133" s="267"/>
      <c r="D133" s="235" t="s">
        <v>149</v>
      </c>
      <c r="E133" s="268" t="s">
        <v>19</v>
      </c>
      <c r="F133" s="269" t="s">
        <v>160</v>
      </c>
      <c r="G133" s="267"/>
      <c r="H133" s="270">
        <v>29</v>
      </c>
      <c r="I133" s="271"/>
      <c r="J133" s="267"/>
      <c r="K133" s="267"/>
      <c r="L133" s="272"/>
      <c r="M133" s="273"/>
      <c r="N133" s="274"/>
      <c r="O133" s="274"/>
      <c r="P133" s="274"/>
      <c r="Q133" s="274"/>
      <c r="R133" s="274"/>
      <c r="S133" s="274"/>
      <c r="T133" s="275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T133" s="276" t="s">
        <v>149</v>
      </c>
      <c r="AU133" s="276" t="s">
        <v>79</v>
      </c>
      <c r="AV133" s="16" t="s">
        <v>161</v>
      </c>
      <c r="AW133" s="16" t="s">
        <v>32</v>
      </c>
      <c r="AX133" s="16" t="s">
        <v>70</v>
      </c>
      <c r="AY133" s="276" t="s">
        <v>138</v>
      </c>
    </row>
    <row r="134" s="13" customFormat="1">
      <c r="A134" s="13"/>
      <c r="B134" s="233"/>
      <c r="C134" s="234"/>
      <c r="D134" s="235" t="s">
        <v>149</v>
      </c>
      <c r="E134" s="236" t="s">
        <v>19</v>
      </c>
      <c r="F134" s="237" t="s">
        <v>162</v>
      </c>
      <c r="G134" s="234"/>
      <c r="H134" s="236" t="s">
        <v>19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149</v>
      </c>
      <c r="AU134" s="243" t="s">
        <v>79</v>
      </c>
      <c r="AV134" s="13" t="s">
        <v>77</v>
      </c>
      <c r="AW134" s="13" t="s">
        <v>32</v>
      </c>
      <c r="AX134" s="13" t="s">
        <v>70</v>
      </c>
      <c r="AY134" s="243" t="s">
        <v>138</v>
      </c>
    </row>
    <row r="135" s="14" customFormat="1">
      <c r="A135" s="14"/>
      <c r="B135" s="244"/>
      <c r="C135" s="245"/>
      <c r="D135" s="235" t="s">
        <v>149</v>
      </c>
      <c r="E135" s="246" t="s">
        <v>19</v>
      </c>
      <c r="F135" s="247" t="s">
        <v>1098</v>
      </c>
      <c r="G135" s="245"/>
      <c r="H135" s="248">
        <v>-4.4000000000000004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149</v>
      </c>
      <c r="AU135" s="254" t="s">
        <v>79</v>
      </c>
      <c r="AV135" s="14" t="s">
        <v>79</v>
      </c>
      <c r="AW135" s="14" t="s">
        <v>32</v>
      </c>
      <c r="AX135" s="14" t="s">
        <v>70</v>
      </c>
      <c r="AY135" s="254" t="s">
        <v>138</v>
      </c>
    </row>
    <row r="136" s="14" customFormat="1">
      <c r="A136" s="14"/>
      <c r="B136" s="244"/>
      <c r="C136" s="245"/>
      <c r="D136" s="235" t="s">
        <v>149</v>
      </c>
      <c r="E136" s="246" t="s">
        <v>19</v>
      </c>
      <c r="F136" s="247" t="s">
        <v>1099</v>
      </c>
      <c r="G136" s="245"/>
      <c r="H136" s="248">
        <v>-1.3999999999999999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149</v>
      </c>
      <c r="AU136" s="254" t="s">
        <v>79</v>
      </c>
      <c r="AV136" s="14" t="s">
        <v>79</v>
      </c>
      <c r="AW136" s="14" t="s">
        <v>32</v>
      </c>
      <c r="AX136" s="14" t="s">
        <v>70</v>
      </c>
      <c r="AY136" s="254" t="s">
        <v>138</v>
      </c>
    </row>
    <row r="137" s="16" customFormat="1">
      <c r="A137" s="16"/>
      <c r="B137" s="266"/>
      <c r="C137" s="267"/>
      <c r="D137" s="235" t="s">
        <v>149</v>
      </c>
      <c r="E137" s="268" t="s">
        <v>19</v>
      </c>
      <c r="F137" s="269" t="s">
        <v>160</v>
      </c>
      <c r="G137" s="267"/>
      <c r="H137" s="270">
        <v>-5.8000000000000007</v>
      </c>
      <c r="I137" s="271"/>
      <c r="J137" s="267"/>
      <c r="K137" s="267"/>
      <c r="L137" s="272"/>
      <c r="M137" s="273"/>
      <c r="N137" s="274"/>
      <c r="O137" s="274"/>
      <c r="P137" s="274"/>
      <c r="Q137" s="274"/>
      <c r="R137" s="274"/>
      <c r="S137" s="274"/>
      <c r="T137" s="275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T137" s="276" t="s">
        <v>149</v>
      </c>
      <c r="AU137" s="276" t="s">
        <v>79</v>
      </c>
      <c r="AV137" s="16" t="s">
        <v>161</v>
      </c>
      <c r="AW137" s="16" t="s">
        <v>32</v>
      </c>
      <c r="AX137" s="16" t="s">
        <v>70</v>
      </c>
      <c r="AY137" s="276" t="s">
        <v>138</v>
      </c>
    </row>
    <row r="138" s="15" customFormat="1">
      <c r="A138" s="15"/>
      <c r="B138" s="255"/>
      <c r="C138" s="256"/>
      <c r="D138" s="235" t="s">
        <v>149</v>
      </c>
      <c r="E138" s="257" t="s">
        <v>19</v>
      </c>
      <c r="F138" s="258" t="s">
        <v>152</v>
      </c>
      <c r="G138" s="256"/>
      <c r="H138" s="259">
        <v>23.200000000000003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5" t="s">
        <v>149</v>
      </c>
      <c r="AU138" s="265" t="s">
        <v>79</v>
      </c>
      <c r="AV138" s="15" t="s">
        <v>145</v>
      </c>
      <c r="AW138" s="15" t="s">
        <v>32</v>
      </c>
      <c r="AX138" s="15" t="s">
        <v>77</v>
      </c>
      <c r="AY138" s="265" t="s">
        <v>138</v>
      </c>
    </row>
    <row r="139" s="14" customFormat="1">
      <c r="A139" s="14"/>
      <c r="B139" s="244"/>
      <c r="C139" s="245"/>
      <c r="D139" s="235" t="s">
        <v>149</v>
      </c>
      <c r="E139" s="245"/>
      <c r="F139" s="247" t="s">
        <v>1108</v>
      </c>
      <c r="G139" s="245"/>
      <c r="H139" s="248">
        <v>46.399999999999999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149</v>
      </c>
      <c r="AU139" s="254" t="s">
        <v>79</v>
      </c>
      <c r="AV139" s="14" t="s">
        <v>79</v>
      </c>
      <c r="AW139" s="14" t="s">
        <v>4</v>
      </c>
      <c r="AX139" s="14" t="s">
        <v>77</v>
      </c>
      <c r="AY139" s="254" t="s">
        <v>138</v>
      </c>
    </row>
    <row r="140" s="2" customFormat="1" ht="24.15" customHeight="1">
      <c r="A140" s="41"/>
      <c r="B140" s="42"/>
      <c r="C140" s="215" t="s">
        <v>202</v>
      </c>
      <c r="D140" s="215" t="s">
        <v>140</v>
      </c>
      <c r="E140" s="216" t="s">
        <v>210</v>
      </c>
      <c r="F140" s="217" t="s">
        <v>211</v>
      </c>
      <c r="G140" s="218" t="s">
        <v>155</v>
      </c>
      <c r="H140" s="219">
        <v>13.379</v>
      </c>
      <c r="I140" s="220"/>
      <c r="J140" s="221">
        <f>ROUND(I140*H140,2)</f>
        <v>0</v>
      </c>
      <c r="K140" s="217" t="s">
        <v>144</v>
      </c>
      <c r="L140" s="47"/>
      <c r="M140" s="222" t="s">
        <v>19</v>
      </c>
      <c r="N140" s="223" t="s">
        <v>41</v>
      </c>
      <c r="O140" s="87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145</v>
      </c>
      <c r="AT140" s="226" t="s">
        <v>140</v>
      </c>
      <c r="AU140" s="226" t="s">
        <v>79</v>
      </c>
      <c r="AY140" s="20" t="s">
        <v>138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77</v>
      </c>
      <c r="BK140" s="227">
        <f>ROUND(I140*H140,2)</f>
        <v>0</v>
      </c>
      <c r="BL140" s="20" t="s">
        <v>145</v>
      </c>
      <c r="BM140" s="226" t="s">
        <v>1109</v>
      </c>
    </row>
    <row r="141" s="2" customFormat="1">
      <c r="A141" s="41"/>
      <c r="B141" s="42"/>
      <c r="C141" s="43"/>
      <c r="D141" s="228" t="s">
        <v>147</v>
      </c>
      <c r="E141" s="43"/>
      <c r="F141" s="229" t="s">
        <v>213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147</v>
      </c>
      <c r="AU141" s="20" t="s">
        <v>79</v>
      </c>
    </row>
    <row r="142" s="13" customFormat="1">
      <c r="A142" s="13"/>
      <c r="B142" s="233"/>
      <c r="C142" s="234"/>
      <c r="D142" s="235" t="s">
        <v>149</v>
      </c>
      <c r="E142" s="236" t="s">
        <v>19</v>
      </c>
      <c r="F142" s="237" t="s">
        <v>214</v>
      </c>
      <c r="G142" s="234"/>
      <c r="H142" s="236" t="s">
        <v>19</v>
      </c>
      <c r="I142" s="238"/>
      <c r="J142" s="234"/>
      <c r="K142" s="234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149</v>
      </c>
      <c r="AU142" s="243" t="s">
        <v>79</v>
      </c>
      <c r="AV142" s="13" t="s">
        <v>77</v>
      </c>
      <c r="AW142" s="13" t="s">
        <v>32</v>
      </c>
      <c r="AX142" s="13" t="s">
        <v>70</v>
      </c>
      <c r="AY142" s="243" t="s">
        <v>138</v>
      </c>
    </row>
    <row r="143" s="14" customFormat="1">
      <c r="A143" s="14"/>
      <c r="B143" s="244"/>
      <c r="C143" s="245"/>
      <c r="D143" s="235" t="s">
        <v>149</v>
      </c>
      <c r="E143" s="246" t="s">
        <v>19</v>
      </c>
      <c r="F143" s="247" t="s">
        <v>1096</v>
      </c>
      <c r="G143" s="245"/>
      <c r="H143" s="248">
        <v>22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149</v>
      </c>
      <c r="AU143" s="254" t="s">
        <v>79</v>
      </c>
      <c r="AV143" s="14" t="s">
        <v>79</v>
      </c>
      <c r="AW143" s="14" t="s">
        <v>32</v>
      </c>
      <c r="AX143" s="14" t="s">
        <v>70</v>
      </c>
      <c r="AY143" s="254" t="s">
        <v>138</v>
      </c>
    </row>
    <row r="144" s="14" customFormat="1">
      <c r="A144" s="14"/>
      <c r="B144" s="244"/>
      <c r="C144" s="245"/>
      <c r="D144" s="235" t="s">
        <v>149</v>
      </c>
      <c r="E144" s="246" t="s">
        <v>19</v>
      </c>
      <c r="F144" s="247" t="s">
        <v>1097</v>
      </c>
      <c r="G144" s="245"/>
      <c r="H144" s="248">
        <v>7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149</v>
      </c>
      <c r="AU144" s="254" t="s">
        <v>79</v>
      </c>
      <c r="AV144" s="14" t="s">
        <v>79</v>
      </c>
      <c r="AW144" s="14" t="s">
        <v>32</v>
      </c>
      <c r="AX144" s="14" t="s">
        <v>70</v>
      </c>
      <c r="AY144" s="254" t="s">
        <v>138</v>
      </c>
    </row>
    <row r="145" s="16" customFormat="1">
      <c r="A145" s="16"/>
      <c r="B145" s="266"/>
      <c r="C145" s="267"/>
      <c r="D145" s="235" t="s">
        <v>149</v>
      </c>
      <c r="E145" s="268" t="s">
        <v>19</v>
      </c>
      <c r="F145" s="269" t="s">
        <v>160</v>
      </c>
      <c r="G145" s="267"/>
      <c r="H145" s="270">
        <v>29</v>
      </c>
      <c r="I145" s="271"/>
      <c r="J145" s="267"/>
      <c r="K145" s="267"/>
      <c r="L145" s="272"/>
      <c r="M145" s="273"/>
      <c r="N145" s="274"/>
      <c r="O145" s="274"/>
      <c r="P145" s="274"/>
      <c r="Q145" s="274"/>
      <c r="R145" s="274"/>
      <c r="S145" s="274"/>
      <c r="T145" s="275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76" t="s">
        <v>149</v>
      </c>
      <c r="AU145" s="276" t="s">
        <v>79</v>
      </c>
      <c r="AV145" s="16" t="s">
        <v>161</v>
      </c>
      <c r="AW145" s="16" t="s">
        <v>32</v>
      </c>
      <c r="AX145" s="16" t="s">
        <v>70</v>
      </c>
      <c r="AY145" s="276" t="s">
        <v>138</v>
      </c>
    </row>
    <row r="146" s="13" customFormat="1">
      <c r="A146" s="13"/>
      <c r="B146" s="233"/>
      <c r="C146" s="234"/>
      <c r="D146" s="235" t="s">
        <v>149</v>
      </c>
      <c r="E146" s="236" t="s">
        <v>19</v>
      </c>
      <c r="F146" s="237" t="s">
        <v>162</v>
      </c>
      <c r="G146" s="234"/>
      <c r="H146" s="236" t="s">
        <v>19</v>
      </c>
      <c r="I146" s="238"/>
      <c r="J146" s="234"/>
      <c r="K146" s="234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149</v>
      </c>
      <c r="AU146" s="243" t="s">
        <v>79</v>
      </c>
      <c r="AV146" s="13" t="s">
        <v>77</v>
      </c>
      <c r="AW146" s="13" t="s">
        <v>32</v>
      </c>
      <c r="AX146" s="13" t="s">
        <v>70</v>
      </c>
      <c r="AY146" s="243" t="s">
        <v>138</v>
      </c>
    </row>
    <row r="147" s="14" customFormat="1">
      <c r="A147" s="14"/>
      <c r="B147" s="244"/>
      <c r="C147" s="245"/>
      <c r="D147" s="235" t="s">
        <v>149</v>
      </c>
      <c r="E147" s="246" t="s">
        <v>19</v>
      </c>
      <c r="F147" s="247" t="s">
        <v>1098</v>
      </c>
      <c r="G147" s="245"/>
      <c r="H147" s="248">
        <v>-4.4000000000000004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149</v>
      </c>
      <c r="AU147" s="254" t="s">
        <v>79</v>
      </c>
      <c r="AV147" s="14" t="s">
        <v>79</v>
      </c>
      <c r="AW147" s="14" t="s">
        <v>32</v>
      </c>
      <c r="AX147" s="14" t="s">
        <v>70</v>
      </c>
      <c r="AY147" s="254" t="s">
        <v>138</v>
      </c>
    </row>
    <row r="148" s="14" customFormat="1">
      <c r="A148" s="14"/>
      <c r="B148" s="244"/>
      <c r="C148" s="245"/>
      <c r="D148" s="235" t="s">
        <v>149</v>
      </c>
      <c r="E148" s="246" t="s">
        <v>19</v>
      </c>
      <c r="F148" s="247" t="s">
        <v>1099</v>
      </c>
      <c r="G148" s="245"/>
      <c r="H148" s="248">
        <v>-1.3999999999999999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149</v>
      </c>
      <c r="AU148" s="254" t="s">
        <v>79</v>
      </c>
      <c r="AV148" s="14" t="s">
        <v>79</v>
      </c>
      <c r="AW148" s="14" t="s">
        <v>32</v>
      </c>
      <c r="AX148" s="14" t="s">
        <v>70</v>
      </c>
      <c r="AY148" s="254" t="s">
        <v>138</v>
      </c>
    </row>
    <row r="149" s="16" customFormat="1">
      <c r="A149" s="16"/>
      <c r="B149" s="266"/>
      <c r="C149" s="267"/>
      <c r="D149" s="235" t="s">
        <v>149</v>
      </c>
      <c r="E149" s="268" t="s">
        <v>19</v>
      </c>
      <c r="F149" s="269" t="s">
        <v>160</v>
      </c>
      <c r="G149" s="267"/>
      <c r="H149" s="270">
        <v>-5.8000000000000007</v>
      </c>
      <c r="I149" s="271"/>
      <c r="J149" s="267"/>
      <c r="K149" s="267"/>
      <c r="L149" s="272"/>
      <c r="M149" s="273"/>
      <c r="N149" s="274"/>
      <c r="O149" s="274"/>
      <c r="P149" s="274"/>
      <c r="Q149" s="274"/>
      <c r="R149" s="274"/>
      <c r="S149" s="274"/>
      <c r="T149" s="275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76" t="s">
        <v>149</v>
      </c>
      <c r="AU149" s="276" t="s">
        <v>79</v>
      </c>
      <c r="AV149" s="16" t="s">
        <v>161</v>
      </c>
      <c r="AW149" s="16" t="s">
        <v>32</v>
      </c>
      <c r="AX149" s="16" t="s">
        <v>70</v>
      </c>
      <c r="AY149" s="276" t="s">
        <v>138</v>
      </c>
    </row>
    <row r="150" s="13" customFormat="1">
      <c r="A150" s="13"/>
      <c r="B150" s="233"/>
      <c r="C150" s="234"/>
      <c r="D150" s="235" t="s">
        <v>149</v>
      </c>
      <c r="E150" s="236" t="s">
        <v>19</v>
      </c>
      <c r="F150" s="237" t="s">
        <v>215</v>
      </c>
      <c r="G150" s="234"/>
      <c r="H150" s="236" t="s">
        <v>19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149</v>
      </c>
      <c r="AU150" s="243" t="s">
        <v>79</v>
      </c>
      <c r="AV150" s="13" t="s">
        <v>77</v>
      </c>
      <c r="AW150" s="13" t="s">
        <v>32</v>
      </c>
      <c r="AX150" s="13" t="s">
        <v>70</v>
      </c>
      <c r="AY150" s="243" t="s">
        <v>138</v>
      </c>
    </row>
    <row r="151" s="14" customFormat="1">
      <c r="A151" s="14"/>
      <c r="B151" s="244"/>
      <c r="C151" s="245"/>
      <c r="D151" s="235" t="s">
        <v>149</v>
      </c>
      <c r="E151" s="246" t="s">
        <v>19</v>
      </c>
      <c r="F151" s="247" t="s">
        <v>1110</v>
      </c>
      <c r="G151" s="245"/>
      <c r="H151" s="248">
        <v>-6.5999999999999996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149</v>
      </c>
      <c r="AU151" s="254" t="s">
        <v>79</v>
      </c>
      <c r="AV151" s="14" t="s">
        <v>79</v>
      </c>
      <c r="AW151" s="14" t="s">
        <v>32</v>
      </c>
      <c r="AX151" s="14" t="s">
        <v>70</v>
      </c>
      <c r="AY151" s="254" t="s">
        <v>138</v>
      </c>
    </row>
    <row r="152" s="14" customFormat="1">
      <c r="A152" s="14"/>
      <c r="B152" s="244"/>
      <c r="C152" s="245"/>
      <c r="D152" s="235" t="s">
        <v>149</v>
      </c>
      <c r="E152" s="246" t="s">
        <v>19</v>
      </c>
      <c r="F152" s="247" t="s">
        <v>1111</v>
      </c>
      <c r="G152" s="245"/>
      <c r="H152" s="248">
        <v>-0.252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149</v>
      </c>
      <c r="AU152" s="254" t="s">
        <v>79</v>
      </c>
      <c r="AV152" s="14" t="s">
        <v>79</v>
      </c>
      <c r="AW152" s="14" t="s">
        <v>32</v>
      </c>
      <c r="AX152" s="14" t="s">
        <v>70</v>
      </c>
      <c r="AY152" s="254" t="s">
        <v>138</v>
      </c>
    </row>
    <row r="153" s="14" customFormat="1">
      <c r="A153" s="14"/>
      <c r="B153" s="244"/>
      <c r="C153" s="245"/>
      <c r="D153" s="235" t="s">
        <v>149</v>
      </c>
      <c r="E153" s="246" t="s">
        <v>19</v>
      </c>
      <c r="F153" s="247" t="s">
        <v>1112</v>
      </c>
      <c r="G153" s="245"/>
      <c r="H153" s="248">
        <v>-2.9689999999999999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149</v>
      </c>
      <c r="AU153" s="254" t="s">
        <v>79</v>
      </c>
      <c r="AV153" s="14" t="s">
        <v>79</v>
      </c>
      <c r="AW153" s="14" t="s">
        <v>32</v>
      </c>
      <c r="AX153" s="14" t="s">
        <v>70</v>
      </c>
      <c r="AY153" s="254" t="s">
        <v>138</v>
      </c>
    </row>
    <row r="154" s="16" customFormat="1">
      <c r="A154" s="16"/>
      <c r="B154" s="266"/>
      <c r="C154" s="267"/>
      <c r="D154" s="235" t="s">
        <v>149</v>
      </c>
      <c r="E154" s="268" t="s">
        <v>19</v>
      </c>
      <c r="F154" s="269" t="s">
        <v>160</v>
      </c>
      <c r="G154" s="267"/>
      <c r="H154" s="270">
        <v>-9.8209999999999997</v>
      </c>
      <c r="I154" s="271"/>
      <c r="J154" s="267"/>
      <c r="K154" s="267"/>
      <c r="L154" s="272"/>
      <c r="M154" s="273"/>
      <c r="N154" s="274"/>
      <c r="O154" s="274"/>
      <c r="P154" s="274"/>
      <c r="Q154" s="274"/>
      <c r="R154" s="274"/>
      <c r="S154" s="274"/>
      <c r="T154" s="275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76" t="s">
        <v>149</v>
      </c>
      <c r="AU154" s="276" t="s">
        <v>79</v>
      </c>
      <c r="AV154" s="16" t="s">
        <v>161</v>
      </c>
      <c r="AW154" s="16" t="s">
        <v>32</v>
      </c>
      <c r="AX154" s="16" t="s">
        <v>70</v>
      </c>
      <c r="AY154" s="276" t="s">
        <v>138</v>
      </c>
    </row>
    <row r="155" s="15" customFormat="1">
      <c r="A155" s="15"/>
      <c r="B155" s="255"/>
      <c r="C155" s="256"/>
      <c r="D155" s="235" t="s">
        <v>149</v>
      </c>
      <c r="E155" s="257" t="s">
        <v>19</v>
      </c>
      <c r="F155" s="258" t="s">
        <v>152</v>
      </c>
      <c r="G155" s="256"/>
      <c r="H155" s="259">
        <v>13.379000000000003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5" t="s">
        <v>149</v>
      </c>
      <c r="AU155" s="265" t="s">
        <v>79</v>
      </c>
      <c r="AV155" s="15" t="s">
        <v>145</v>
      </c>
      <c r="AW155" s="15" t="s">
        <v>32</v>
      </c>
      <c r="AX155" s="15" t="s">
        <v>77</v>
      </c>
      <c r="AY155" s="265" t="s">
        <v>138</v>
      </c>
    </row>
    <row r="156" s="2" customFormat="1" ht="16.5" customHeight="1">
      <c r="A156" s="41"/>
      <c r="B156" s="42"/>
      <c r="C156" s="277" t="s">
        <v>209</v>
      </c>
      <c r="D156" s="277" t="s">
        <v>220</v>
      </c>
      <c r="E156" s="278" t="s">
        <v>221</v>
      </c>
      <c r="F156" s="279" t="s">
        <v>222</v>
      </c>
      <c r="G156" s="280" t="s">
        <v>205</v>
      </c>
      <c r="H156" s="281">
        <v>26.757999999999999</v>
      </c>
      <c r="I156" s="282"/>
      <c r="J156" s="283">
        <f>ROUND(I156*H156,2)</f>
        <v>0</v>
      </c>
      <c r="K156" s="279" t="s">
        <v>144</v>
      </c>
      <c r="L156" s="284"/>
      <c r="M156" s="285" t="s">
        <v>19</v>
      </c>
      <c r="N156" s="286" t="s">
        <v>41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197</v>
      </c>
      <c r="AT156" s="226" t="s">
        <v>220</v>
      </c>
      <c r="AU156" s="226" t="s">
        <v>79</v>
      </c>
      <c r="AY156" s="20" t="s">
        <v>138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77</v>
      </c>
      <c r="BK156" s="227">
        <f>ROUND(I156*H156,2)</f>
        <v>0</v>
      </c>
      <c r="BL156" s="20" t="s">
        <v>145</v>
      </c>
      <c r="BM156" s="226" t="s">
        <v>1113</v>
      </c>
    </row>
    <row r="157" s="14" customFormat="1">
      <c r="A157" s="14"/>
      <c r="B157" s="244"/>
      <c r="C157" s="245"/>
      <c r="D157" s="235" t="s">
        <v>149</v>
      </c>
      <c r="E157" s="245"/>
      <c r="F157" s="247" t="s">
        <v>1114</v>
      </c>
      <c r="G157" s="245"/>
      <c r="H157" s="248">
        <v>26.757999999999999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149</v>
      </c>
      <c r="AU157" s="254" t="s">
        <v>79</v>
      </c>
      <c r="AV157" s="14" t="s">
        <v>79</v>
      </c>
      <c r="AW157" s="14" t="s">
        <v>4</v>
      </c>
      <c r="AX157" s="14" t="s">
        <v>77</v>
      </c>
      <c r="AY157" s="254" t="s">
        <v>138</v>
      </c>
    </row>
    <row r="158" s="2" customFormat="1" ht="37.8" customHeight="1">
      <c r="A158" s="41"/>
      <c r="B158" s="42"/>
      <c r="C158" s="215" t="s">
        <v>219</v>
      </c>
      <c r="D158" s="215" t="s">
        <v>140</v>
      </c>
      <c r="E158" s="216" t="s">
        <v>225</v>
      </c>
      <c r="F158" s="217" t="s">
        <v>226</v>
      </c>
      <c r="G158" s="218" t="s">
        <v>155</v>
      </c>
      <c r="H158" s="219">
        <v>5.5</v>
      </c>
      <c r="I158" s="220"/>
      <c r="J158" s="221">
        <f>ROUND(I158*H158,2)</f>
        <v>0</v>
      </c>
      <c r="K158" s="217" t="s">
        <v>144</v>
      </c>
      <c r="L158" s="47"/>
      <c r="M158" s="222" t="s">
        <v>19</v>
      </c>
      <c r="N158" s="223" t="s">
        <v>41</v>
      </c>
      <c r="O158" s="87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145</v>
      </c>
      <c r="AT158" s="226" t="s">
        <v>140</v>
      </c>
      <c r="AU158" s="226" t="s">
        <v>79</v>
      </c>
      <c r="AY158" s="20" t="s">
        <v>138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77</v>
      </c>
      <c r="BK158" s="227">
        <f>ROUND(I158*H158,2)</f>
        <v>0</v>
      </c>
      <c r="BL158" s="20" t="s">
        <v>145</v>
      </c>
      <c r="BM158" s="226" t="s">
        <v>1115</v>
      </c>
    </row>
    <row r="159" s="2" customFormat="1">
      <c r="A159" s="41"/>
      <c r="B159" s="42"/>
      <c r="C159" s="43"/>
      <c r="D159" s="228" t="s">
        <v>147</v>
      </c>
      <c r="E159" s="43"/>
      <c r="F159" s="229" t="s">
        <v>228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147</v>
      </c>
      <c r="AU159" s="20" t="s">
        <v>79</v>
      </c>
    </row>
    <row r="160" s="14" customFormat="1">
      <c r="A160" s="14"/>
      <c r="B160" s="244"/>
      <c r="C160" s="245"/>
      <c r="D160" s="235" t="s">
        <v>149</v>
      </c>
      <c r="E160" s="246" t="s">
        <v>19</v>
      </c>
      <c r="F160" s="247" t="s">
        <v>1116</v>
      </c>
      <c r="G160" s="245"/>
      <c r="H160" s="248">
        <v>5.5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149</v>
      </c>
      <c r="AU160" s="254" t="s">
        <v>79</v>
      </c>
      <c r="AV160" s="14" t="s">
        <v>79</v>
      </c>
      <c r="AW160" s="14" t="s">
        <v>32</v>
      </c>
      <c r="AX160" s="14" t="s">
        <v>70</v>
      </c>
      <c r="AY160" s="254" t="s">
        <v>138</v>
      </c>
    </row>
    <row r="161" s="15" customFormat="1">
      <c r="A161" s="15"/>
      <c r="B161" s="255"/>
      <c r="C161" s="256"/>
      <c r="D161" s="235" t="s">
        <v>149</v>
      </c>
      <c r="E161" s="257" t="s">
        <v>19</v>
      </c>
      <c r="F161" s="258" t="s">
        <v>152</v>
      </c>
      <c r="G161" s="256"/>
      <c r="H161" s="259">
        <v>5.5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5" t="s">
        <v>149</v>
      </c>
      <c r="AU161" s="265" t="s">
        <v>79</v>
      </c>
      <c r="AV161" s="15" t="s">
        <v>145</v>
      </c>
      <c r="AW161" s="15" t="s">
        <v>32</v>
      </c>
      <c r="AX161" s="15" t="s">
        <v>77</v>
      </c>
      <c r="AY161" s="265" t="s">
        <v>138</v>
      </c>
    </row>
    <row r="162" s="2" customFormat="1" ht="16.5" customHeight="1">
      <c r="A162" s="41"/>
      <c r="B162" s="42"/>
      <c r="C162" s="277" t="s">
        <v>8</v>
      </c>
      <c r="D162" s="277" t="s">
        <v>220</v>
      </c>
      <c r="E162" s="278" t="s">
        <v>231</v>
      </c>
      <c r="F162" s="279" t="s">
        <v>232</v>
      </c>
      <c r="G162" s="280" t="s">
        <v>205</v>
      </c>
      <c r="H162" s="281">
        <v>11</v>
      </c>
      <c r="I162" s="282"/>
      <c r="J162" s="283">
        <f>ROUND(I162*H162,2)</f>
        <v>0</v>
      </c>
      <c r="K162" s="279" t="s">
        <v>144</v>
      </c>
      <c r="L162" s="284"/>
      <c r="M162" s="285" t="s">
        <v>19</v>
      </c>
      <c r="N162" s="286" t="s">
        <v>41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197</v>
      </c>
      <c r="AT162" s="226" t="s">
        <v>220</v>
      </c>
      <c r="AU162" s="226" t="s">
        <v>79</v>
      </c>
      <c r="AY162" s="20" t="s">
        <v>138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77</v>
      </c>
      <c r="BK162" s="227">
        <f>ROUND(I162*H162,2)</f>
        <v>0</v>
      </c>
      <c r="BL162" s="20" t="s">
        <v>145</v>
      </c>
      <c r="BM162" s="226" t="s">
        <v>1117</v>
      </c>
    </row>
    <row r="163" s="14" customFormat="1">
      <c r="A163" s="14"/>
      <c r="B163" s="244"/>
      <c r="C163" s="245"/>
      <c r="D163" s="235" t="s">
        <v>149</v>
      </c>
      <c r="E163" s="245"/>
      <c r="F163" s="247" t="s">
        <v>1118</v>
      </c>
      <c r="G163" s="245"/>
      <c r="H163" s="248">
        <v>11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149</v>
      </c>
      <c r="AU163" s="254" t="s">
        <v>79</v>
      </c>
      <c r="AV163" s="14" t="s">
        <v>79</v>
      </c>
      <c r="AW163" s="14" t="s">
        <v>4</v>
      </c>
      <c r="AX163" s="14" t="s">
        <v>77</v>
      </c>
      <c r="AY163" s="254" t="s">
        <v>138</v>
      </c>
    </row>
    <row r="164" s="12" customFormat="1" ht="22.8" customHeight="1">
      <c r="A164" s="12"/>
      <c r="B164" s="199"/>
      <c r="C164" s="200"/>
      <c r="D164" s="201" t="s">
        <v>69</v>
      </c>
      <c r="E164" s="213" t="s">
        <v>161</v>
      </c>
      <c r="F164" s="213" t="s">
        <v>235</v>
      </c>
      <c r="G164" s="200"/>
      <c r="H164" s="200"/>
      <c r="I164" s="203"/>
      <c r="J164" s="214">
        <f>BK164</f>
        <v>0</v>
      </c>
      <c r="K164" s="200"/>
      <c r="L164" s="205"/>
      <c r="M164" s="206"/>
      <c r="N164" s="207"/>
      <c r="O164" s="207"/>
      <c r="P164" s="208">
        <f>SUM(P165:P168)</f>
        <v>0</v>
      </c>
      <c r="Q164" s="207"/>
      <c r="R164" s="208">
        <f>SUM(R165:R168)</f>
        <v>0</v>
      </c>
      <c r="S164" s="207"/>
      <c r="T164" s="209">
        <f>SUM(T165:T168)</f>
        <v>11.5464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0" t="s">
        <v>77</v>
      </c>
      <c r="AT164" s="211" t="s">
        <v>69</v>
      </c>
      <c r="AU164" s="211" t="s">
        <v>77</v>
      </c>
      <c r="AY164" s="210" t="s">
        <v>138</v>
      </c>
      <c r="BK164" s="212">
        <f>SUM(BK165:BK168)</f>
        <v>0</v>
      </c>
    </row>
    <row r="165" s="2" customFormat="1" ht="21.75" customHeight="1">
      <c r="A165" s="41"/>
      <c r="B165" s="42"/>
      <c r="C165" s="215" t="s">
        <v>230</v>
      </c>
      <c r="D165" s="215" t="s">
        <v>140</v>
      </c>
      <c r="E165" s="216" t="s">
        <v>237</v>
      </c>
      <c r="F165" s="217" t="s">
        <v>238</v>
      </c>
      <c r="G165" s="218" t="s">
        <v>155</v>
      </c>
      <c r="H165" s="219">
        <v>4.8109999999999999</v>
      </c>
      <c r="I165" s="220"/>
      <c r="J165" s="221">
        <f>ROUND(I165*H165,2)</f>
        <v>0</v>
      </c>
      <c r="K165" s="217" t="s">
        <v>144</v>
      </c>
      <c r="L165" s="47"/>
      <c r="M165" s="222" t="s">
        <v>19</v>
      </c>
      <c r="N165" s="223" t="s">
        <v>41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2.3999999999999999</v>
      </c>
      <c r="T165" s="225">
        <f>S165*H165</f>
        <v>11.5464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145</v>
      </c>
      <c r="AT165" s="226" t="s">
        <v>140</v>
      </c>
      <c r="AU165" s="226" t="s">
        <v>79</v>
      </c>
      <c r="AY165" s="20" t="s">
        <v>138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77</v>
      </c>
      <c r="BK165" s="227">
        <f>ROUND(I165*H165,2)</f>
        <v>0</v>
      </c>
      <c r="BL165" s="20" t="s">
        <v>145</v>
      </c>
      <c r="BM165" s="226" t="s">
        <v>1119</v>
      </c>
    </row>
    <row r="166" s="2" customFormat="1">
      <c r="A166" s="41"/>
      <c r="B166" s="42"/>
      <c r="C166" s="43"/>
      <c r="D166" s="228" t="s">
        <v>147</v>
      </c>
      <c r="E166" s="43"/>
      <c r="F166" s="229" t="s">
        <v>240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147</v>
      </c>
      <c r="AU166" s="20" t="s">
        <v>79</v>
      </c>
    </row>
    <row r="167" s="14" customFormat="1">
      <c r="A167" s="14"/>
      <c r="B167" s="244"/>
      <c r="C167" s="245"/>
      <c r="D167" s="235" t="s">
        <v>149</v>
      </c>
      <c r="E167" s="246" t="s">
        <v>19</v>
      </c>
      <c r="F167" s="247" t="s">
        <v>1104</v>
      </c>
      <c r="G167" s="245"/>
      <c r="H167" s="248">
        <v>4.8109999999999999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149</v>
      </c>
      <c r="AU167" s="254" t="s">
        <v>79</v>
      </c>
      <c r="AV167" s="14" t="s">
        <v>79</v>
      </c>
      <c r="AW167" s="14" t="s">
        <v>32</v>
      </c>
      <c r="AX167" s="14" t="s">
        <v>70</v>
      </c>
      <c r="AY167" s="254" t="s">
        <v>138</v>
      </c>
    </row>
    <row r="168" s="15" customFormat="1">
      <c r="A168" s="15"/>
      <c r="B168" s="255"/>
      <c r="C168" s="256"/>
      <c r="D168" s="235" t="s">
        <v>149</v>
      </c>
      <c r="E168" s="257" t="s">
        <v>19</v>
      </c>
      <c r="F168" s="258" t="s">
        <v>152</v>
      </c>
      <c r="G168" s="256"/>
      <c r="H168" s="259">
        <v>4.8109999999999999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5" t="s">
        <v>149</v>
      </c>
      <c r="AU168" s="265" t="s">
        <v>79</v>
      </c>
      <c r="AV168" s="15" t="s">
        <v>145</v>
      </c>
      <c r="AW168" s="15" t="s">
        <v>32</v>
      </c>
      <c r="AX168" s="15" t="s">
        <v>77</v>
      </c>
      <c r="AY168" s="265" t="s">
        <v>138</v>
      </c>
    </row>
    <row r="169" s="12" customFormat="1" ht="22.8" customHeight="1">
      <c r="A169" s="12"/>
      <c r="B169" s="199"/>
      <c r="C169" s="200"/>
      <c r="D169" s="201" t="s">
        <v>69</v>
      </c>
      <c r="E169" s="213" t="s">
        <v>145</v>
      </c>
      <c r="F169" s="213" t="s">
        <v>241</v>
      </c>
      <c r="G169" s="200"/>
      <c r="H169" s="200"/>
      <c r="I169" s="203"/>
      <c r="J169" s="214">
        <f>BK169</f>
        <v>0</v>
      </c>
      <c r="K169" s="200"/>
      <c r="L169" s="205"/>
      <c r="M169" s="206"/>
      <c r="N169" s="207"/>
      <c r="O169" s="207"/>
      <c r="P169" s="208">
        <f>SUM(P170:P183)</f>
        <v>0</v>
      </c>
      <c r="Q169" s="207"/>
      <c r="R169" s="208">
        <f>SUM(R170:R183)</f>
        <v>0.013246632</v>
      </c>
      <c r="S169" s="207"/>
      <c r="T169" s="209">
        <f>SUM(T170:T183)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0" t="s">
        <v>77</v>
      </c>
      <c r="AT169" s="211" t="s">
        <v>69</v>
      </c>
      <c r="AU169" s="211" t="s">
        <v>77</v>
      </c>
      <c r="AY169" s="210" t="s">
        <v>138</v>
      </c>
      <c r="BK169" s="212">
        <f>SUM(BK170:BK183)</f>
        <v>0</v>
      </c>
    </row>
    <row r="170" s="2" customFormat="1" ht="16.5" customHeight="1">
      <c r="A170" s="41"/>
      <c r="B170" s="42"/>
      <c r="C170" s="215" t="s">
        <v>236</v>
      </c>
      <c r="D170" s="215" t="s">
        <v>140</v>
      </c>
      <c r="E170" s="216" t="s">
        <v>997</v>
      </c>
      <c r="F170" s="217" t="s">
        <v>998</v>
      </c>
      <c r="G170" s="218" t="s">
        <v>155</v>
      </c>
      <c r="H170" s="219">
        <v>1.1000000000000001</v>
      </c>
      <c r="I170" s="220"/>
      <c r="J170" s="221">
        <f>ROUND(I170*H170,2)</f>
        <v>0</v>
      </c>
      <c r="K170" s="217" t="s">
        <v>144</v>
      </c>
      <c r="L170" s="47"/>
      <c r="M170" s="222" t="s">
        <v>19</v>
      </c>
      <c r="N170" s="223" t="s">
        <v>41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145</v>
      </c>
      <c r="AT170" s="226" t="s">
        <v>140</v>
      </c>
      <c r="AU170" s="226" t="s">
        <v>79</v>
      </c>
      <c r="AY170" s="20" t="s">
        <v>138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77</v>
      </c>
      <c r="BK170" s="227">
        <f>ROUND(I170*H170,2)</f>
        <v>0</v>
      </c>
      <c r="BL170" s="20" t="s">
        <v>145</v>
      </c>
      <c r="BM170" s="226" t="s">
        <v>1120</v>
      </c>
    </row>
    <row r="171" s="2" customFormat="1">
      <c r="A171" s="41"/>
      <c r="B171" s="42"/>
      <c r="C171" s="43"/>
      <c r="D171" s="228" t="s">
        <v>147</v>
      </c>
      <c r="E171" s="43"/>
      <c r="F171" s="229" t="s">
        <v>1000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147</v>
      </c>
      <c r="AU171" s="20" t="s">
        <v>79</v>
      </c>
    </row>
    <row r="172" s="14" customFormat="1">
      <c r="A172" s="14"/>
      <c r="B172" s="244"/>
      <c r="C172" s="245"/>
      <c r="D172" s="235" t="s">
        <v>149</v>
      </c>
      <c r="E172" s="246" t="s">
        <v>19</v>
      </c>
      <c r="F172" s="247" t="s">
        <v>1121</v>
      </c>
      <c r="G172" s="245"/>
      <c r="H172" s="248">
        <v>1.1000000000000001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149</v>
      </c>
      <c r="AU172" s="254" t="s">
        <v>79</v>
      </c>
      <c r="AV172" s="14" t="s">
        <v>79</v>
      </c>
      <c r="AW172" s="14" t="s">
        <v>32</v>
      </c>
      <c r="AX172" s="14" t="s">
        <v>70</v>
      </c>
      <c r="AY172" s="254" t="s">
        <v>138</v>
      </c>
    </row>
    <row r="173" s="15" customFormat="1">
      <c r="A173" s="15"/>
      <c r="B173" s="255"/>
      <c r="C173" s="256"/>
      <c r="D173" s="235" t="s">
        <v>149</v>
      </c>
      <c r="E173" s="257" t="s">
        <v>19</v>
      </c>
      <c r="F173" s="258" t="s">
        <v>152</v>
      </c>
      <c r="G173" s="256"/>
      <c r="H173" s="259">
        <v>1.1000000000000001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5" t="s">
        <v>149</v>
      </c>
      <c r="AU173" s="265" t="s">
        <v>79</v>
      </c>
      <c r="AV173" s="15" t="s">
        <v>145</v>
      </c>
      <c r="AW173" s="15" t="s">
        <v>32</v>
      </c>
      <c r="AX173" s="15" t="s">
        <v>77</v>
      </c>
      <c r="AY173" s="265" t="s">
        <v>138</v>
      </c>
    </row>
    <row r="174" s="2" customFormat="1" ht="24.15" customHeight="1">
      <c r="A174" s="41"/>
      <c r="B174" s="42"/>
      <c r="C174" s="215" t="s">
        <v>242</v>
      </c>
      <c r="D174" s="215" t="s">
        <v>140</v>
      </c>
      <c r="E174" s="216" t="s">
        <v>270</v>
      </c>
      <c r="F174" s="217" t="s">
        <v>271</v>
      </c>
      <c r="G174" s="218" t="s">
        <v>155</v>
      </c>
      <c r="H174" s="219">
        <v>0.252</v>
      </c>
      <c r="I174" s="220"/>
      <c r="J174" s="221">
        <f>ROUND(I174*H174,2)</f>
        <v>0</v>
      </c>
      <c r="K174" s="217" t="s">
        <v>144</v>
      </c>
      <c r="L174" s="47"/>
      <c r="M174" s="222" t="s">
        <v>19</v>
      </c>
      <c r="N174" s="223" t="s">
        <v>41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145</v>
      </c>
      <c r="AT174" s="226" t="s">
        <v>140</v>
      </c>
      <c r="AU174" s="226" t="s">
        <v>79</v>
      </c>
      <c r="AY174" s="20" t="s">
        <v>138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77</v>
      </c>
      <c r="BK174" s="227">
        <f>ROUND(I174*H174,2)</f>
        <v>0</v>
      </c>
      <c r="BL174" s="20" t="s">
        <v>145</v>
      </c>
      <c r="BM174" s="226" t="s">
        <v>1122</v>
      </c>
    </row>
    <row r="175" s="2" customFormat="1">
      <c r="A175" s="41"/>
      <c r="B175" s="42"/>
      <c r="C175" s="43"/>
      <c r="D175" s="228" t="s">
        <v>147</v>
      </c>
      <c r="E175" s="43"/>
      <c r="F175" s="229" t="s">
        <v>273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147</v>
      </c>
      <c r="AU175" s="20" t="s">
        <v>79</v>
      </c>
    </row>
    <row r="176" s="14" customFormat="1">
      <c r="A176" s="14"/>
      <c r="B176" s="244"/>
      <c r="C176" s="245"/>
      <c r="D176" s="235" t="s">
        <v>149</v>
      </c>
      <c r="E176" s="246" t="s">
        <v>19</v>
      </c>
      <c r="F176" s="247" t="s">
        <v>1123</v>
      </c>
      <c r="G176" s="245"/>
      <c r="H176" s="248">
        <v>0.252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149</v>
      </c>
      <c r="AU176" s="254" t="s">
        <v>79</v>
      </c>
      <c r="AV176" s="14" t="s">
        <v>79</v>
      </c>
      <c r="AW176" s="14" t="s">
        <v>32</v>
      </c>
      <c r="AX176" s="14" t="s">
        <v>70</v>
      </c>
      <c r="AY176" s="254" t="s">
        <v>138</v>
      </c>
    </row>
    <row r="177" s="15" customFormat="1">
      <c r="A177" s="15"/>
      <c r="B177" s="255"/>
      <c r="C177" s="256"/>
      <c r="D177" s="235" t="s">
        <v>149</v>
      </c>
      <c r="E177" s="257" t="s">
        <v>19</v>
      </c>
      <c r="F177" s="258" t="s">
        <v>152</v>
      </c>
      <c r="G177" s="256"/>
      <c r="H177" s="259">
        <v>0.252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5" t="s">
        <v>149</v>
      </c>
      <c r="AU177" s="265" t="s">
        <v>79</v>
      </c>
      <c r="AV177" s="15" t="s">
        <v>145</v>
      </c>
      <c r="AW177" s="15" t="s">
        <v>32</v>
      </c>
      <c r="AX177" s="15" t="s">
        <v>77</v>
      </c>
      <c r="AY177" s="265" t="s">
        <v>138</v>
      </c>
    </row>
    <row r="178" s="2" customFormat="1" ht="24.15" customHeight="1">
      <c r="A178" s="41"/>
      <c r="B178" s="42"/>
      <c r="C178" s="215" t="s">
        <v>248</v>
      </c>
      <c r="D178" s="215" t="s">
        <v>140</v>
      </c>
      <c r="E178" s="216" t="s">
        <v>281</v>
      </c>
      <c r="F178" s="217" t="s">
        <v>282</v>
      </c>
      <c r="G178" s="218" t="s">
        <v>174</v>
      </c>
      <c r="H178" s="219">
        <v>1.6799999999999999</v>
      </c>
      <c r="I178" s="220"/>
      <c r="J178" s="221">
        <f>ROUND(I178*H178,2)</f>
        <v>0</v>
      </c>
      <c r="K178" s="217" t="s">
        <v>144</v>
      </c>
      <c r="L178" s="47"/>
      <c r="M178" s="222" t="s">
        <v>19</v>
      </c>
      <c r="N178" s="223" t="s">
        <v>41</v>
      </c>
      <c r="O178" s="87"/>
      <c r="P178" s="224">
        <f>O178*H178</f>
        <v>0</v>
      </c>
      <c r="Q178" s="224">
        <v>0.0078849000000000002</v>
      </c>
      <c r="R178" s="224">
        <f>Q178*H178</f>
        <v>0.013246632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145</v>
      </c>
      <c r="AT178" s="226" t="s">
        <v>140</v>
      </c>
      <c r="AU178" s="226" t="s">
        <v>79</v>
      </c>
      <c r="AY178" s="20" t="s">
        <v>138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77</v>
      </c>
      <c r="BK178" s="227">
        <f>ROUND(I178*H178,2)</f>
        <v>0</v>
      </c>
      <c r="BL178" s="20" t="s">
        <v>145</v>
      </c>
      <c r="BM178" s="226" t="s">
        <v>1124</v>
      </c>
    </row>
    <row r="179" s="2" customFormat="1">
      <c r="A179" s="41"/>
      <c r="B179" s="42"/>
      <c r="C179" s="43"/>
      <c r="D179" s="228" t="s">
        <v>147</v>
      </c>
      <c r="E179" s="43"/>
      <c r="F179" s="229" t="s">
        <v>284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147</v>
      </c>
      <c r="AU179" s="20" t="s">
        <v>79</v>
      </c>
    </row>
    <row r="180" s="14" customFormat="1">
      <c r="A180" s="14"/>
      <c r="B180" s="244"/>
      <c r="C180" s="245"/>
      <c r="D180" s="235" t="s">
        <v>149</v>
      </c>
      <c r="E180" s="246" t="s">
        <v>19</v>
      </c>
      <c r="F180" s="247" t="s">
        <v>1125</v>
      </c>
      <c r="G180" s="245"/>
      <c r="H180" s="248">
        <v>1.6799999999999999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149</v>
      </c>
      <c r="AU180" s="254" t="s">
        <v>79</v>
      </c>
      <c r="AV180" s="14" t="s">
        <v>79</v>
      </c>
      <c r="AW180" s="14" t="s">
        <v>32</v>
      </c>
      <c r="AX180" s="14" t="s">
        <v>70</v>
      </c>
      <c r="AY180" s="254" t="s">
        <v>138</v>
      </c>
    </row>
    <row r="181" s="15" customFormat="1">
      <c r="A181" s="15"/>
      <c r="B181" s="255"/>
      <c r="C181" s="256"/>
      <c r="D181" s="235" t="s">
        <v>149</v>
      </c>
      <c r="E181" s="257" t="s">
        <v>19</v>
      </c>
      <c r="F181" s="258" t="s">
        <v>152</v>
      </c>
      <c r="G181" s="256"/>
      <c r="H181" s="259">
        <v>1.6799999999999999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5" t="s">
        <v>149</v>
      </c>
      <c r="AU181" s="265" t="s">
        <v>79</v>
      </c>
      <c r="AV181" s="15" t="s">
        <v>145</v>
      </c>
      <c r="AW181" s="15" t="s">
        <v>32</v>
      </c>
      <c r="AX181" s="15" t="s">
        <v>77</v>
      </c>
      <c r="AY181" s="265" t="s">
        <v>138</v>
      </c>
    </row>
    <row r="182" s="2" customFormat="1" ht="24.15" customHeight="1">
      <c r="A182" s="41"/>
      <c r="B182" s="42"/>
      <c r="C182" s="215" t="s">
        <v>255</v>
      </c>
      <c r="D182" s="215" t="s">
        <v>140</v>
      </c>
      <c r="E182" s="216" t="s">
        <v>287</v>
      </c>
      <c r="F182" s="217" t="s">
        <v>288</v>
      </c>
      <c r="G182" s="218" t="s">
        <v>174</v>
      </c>
      <c r="H182" s="219">
        <v>1.6799999999999999</v>
      </c>
      <c r="I182" s="220"/>
      <c r="J182" s="221">
        <f>ROUND(I182*H182,2)</f>
        <v>0</v>
      </c>
      <c r="K182" s="217" t="s">
        <v>144</v>
      </c>
      <c r="L182" s="47"/>
      <c r="M182" s="222" t="s">
        <v>19</v>
      </c>
      <c r="N182" s="223" t="s">
        <v>41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145</v>
      </c>
      <c r="AT182" s="226" t="s">
        <v>140</v>
      </c>
      <c r="AU182" s="226" t="s">
        <v>79</v>
      </c>
      <c r="AY182" s="20" t="s">
        <v>138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77</v>
      </c>
      <c r="BK182" s="227">
        <f>ROUND(I182*H182,2)</f>
        <v>0</v>
      </c>
      <c r="BL182" s="20" t="s">
        <v>145</v>
      </c>
      <c r="BM182" s="226" t="s">
        <v>1126</v>
      </c>
    </row>
    <row r="183" s="2" customFormat="1">
      <c r="A183" s="41"/>
      <c r="B183" s="42"/>
      <c r="C183" s="43"/>
      <c r="D183" s="228" t="s">
        <v>147</v>
      </c>
      <c r="E183" s="43"/>
      <c r="F183" s="229" t="s">
        <v>290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147</v>
      </c>
      <c r="AU183" s="20" t="s">
        <v>79</v>
      </c>
    </row>
    <row r="184" s="12" customFormat="1" ht="22.8" customHeight="1">
      <c r="A184" s="12"/>
      <c r="B184" s="199"/>
      <c r="C184" s="200"/>
      <c r="D184" s="201" t="s">
        <v>69</v>
      </c>
      <c r="E184" s="213" t="s">
        <v>197</v>
      </c>
      <c r="F184" s="213" t="s">
        <v>291</v>
      </c>
      <c r="G184" s="200"/>
      <c r="H184" s="200"/>
      <c r="I184" s="203"/>
      <c r="J184" s="214">
        <f>BK184</f>
        <v>0</v>
      </c>
      <c r="K184" s="200"/>
      <c r="L184" s="205"/>
      <c r="M184" s="206"/>
      <c r="N184" s="207"/>
      <c r="O184" s="207"/>
      <c r="P184" s="208">
        <f>SUM(P185:P218)</f>
        <v>0</v>
      </c>
      <c r="Q184" s="207"/>
      <c r="R184" s="208">
        <f>SUM(R185:R218)</f>
        <v>6.5600515000000001</v>
      </c>
      <c r="S184" s="207"/>
      <c r="T184" s="209">
        <f>SUM(T185:T218)</f>
        <v>0.70000000000000007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0" t="s">
        <v>77</v>
      </c>
      <c r="AT184" s="211" t="s">
        <v>69</v>
      </c>
      <c r="AU184" s="211" t="s">
        <v>77</v>
      </c>
      <c r="AY184" s="210" t="s">
        <v>138</v>
      </c>
      <c r="BK184" s="212">
        <f>SUM(BK185:BK218)</f>
        <v>0</v>
      </c>
    </row>
    <row r="185" s="2" customFormat="1" ht="16.5" customHeight="1">
      <c r="A185" s="41"/>
      <c r="B185" s="42"/>
      <c r="C185" s="215" t="s">
        <v>259</v>
      </c>
      <c r="D185" s="215" t="s">
        <v>140</v>
      </c>
      <c r="E185" s="216" t="s">
        <v>1019</v>
      </c>
      <c r="F185" s="217" t="s">
        <v>1020</v>
      </c>
      <c r="G185" s="218" t="s">
        <v>143</v>
      </c>
      <c r="H185" s="219">
        <v>11</v>
      </c>
      <c r="I185" s="220"/>
      <c r="J185" s="221">
        <f>ROUND(I185*H185,2)</f>
        <v>0</v>
      </c>
      <c r="K185" s="217" t="s">
        <v>144</v>
      </c>
      <c r="L185" s="47"/>
      <c r="M185" s="222" t="s">
        <v>19</v>
      </c>
      <c r="N185" s="223" t="s">
        <v>41</v>
      </c>
      <c r="O185" s="87"/>
      <c r="P185" s="224">
        <f>O185*H185</f>
        <v>0</v>
      </c>
      <c r="Q185" s="224">
        <v>1.0000000000000001E-05</v>
      </c>
      <c r="R185" s="224">
        <f>Q185*H185</f>
        <v>0.00011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145</v>
      </c>
      <c r="AT185" s="226" t="s">
        <v>140</v>
      </c>
      <c r="AU185" s="226" t="s">
        <v>79</v>
      </c>
      <c r="AY185" s="20" t="s">
        <v>138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77</v>
      </c>
      <c r="BK185" s="227">
        <f>ROUND(I185*H185,2)</f>
        <v>0</v>
      </c>
      <c r="BL185" s="20" t="s">
        <v>145</v>
      </c>
      <c r="BM185" s="226" t="s">
        <v>1127</v>
      </c>
    </row>
    <row r="186" s="2" customFormat="1">
      <c r="A186" s="41"/>
      <c r="B186" s="42"/>
      <c r="C186" s="43"/>
      <c r="D186" s="228" t="s">
        <v>147</v>
      </c>
      <c r="E186" s="43"/>
      <c r="F186" s="229" t="s">
        <v>1022</v>
      </c>
      <c r="G186" s="43"/>
      <c r="H186" s="43"/>
      <c r="I186" s="230"/>
      <c r="J186" s="43"/>
      <c r="K186" s="43"/>
      <c r="L186" s="47"/>
      <c r="M186" s="231"/>
      <c r="N186" s="23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147</v>
      </c>
      <c r="AU186" s="20" t="s">
        <v>79</v>
      </c>
    </row>
    <row r="187" s="14" customFormat="1">
      <c r="A187" s="14"/>
      <c r="B187" s="244"/>
      <c r="C187" s="245"/>
      <c r="D187" s="235" t="s">
        <v>149</v>
      </c>
      <c r="E187" s="246" t="s">
        <v>19</v>
      </c>
      <c r="F187" s="247" t="s">
        <v>1128</v>
      </c>
      <c r="G187" s="245"/>
      <c r="H187" s="248">
        <v>11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149</v>
      </c>
      <c r="AU187" s="254" t="s">
        <v>79</v>
      </c>
      <c r="AV187" s="14" t="s">
        <v>79</v>
      </c>
      <c r="AW187" s="14" t="s">
        <v>32</v>
      </c>
      <c r="AX187" s="14" t="s">
        <v>70</v>
      </c>
      <c r="AY187" s="254" t="s">
        <v>138</v>
      </c>
    </row>
    <row r="188" s="15" customFormat="1">
      <c r="A188" s="15"/>
      <c r="B188" s="255"/>
      <c r="C188" s="256"/>
      <c r="D188" s="235" t="s">
        <v>149</v>
      </c>
      <c r="E188" s="257" t="s">
        <v>19</v>
      </c>
      <c r="F188" s="258" t="s">
        <v>152</v>
      </c>
      <c r="G188" s="256"/>
      <c r="H188" s="259">
        <v>11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5" t="s">
        <v>149</v>
      </c>
      <c r="AU188" s="265" t="s">
        <v>79</v>
      </c>
      <c r="AV188" s="15" t="s">
        <v>145</v>
      </c>
      <c r="AW188" s="15" t="s">
        <v>32</v>
      </c>
      <c r="AX188" s="15" t="s">
        <v>77</v>
      </c>
      <c r="AY188" s="265" t="s">
        <v>138</v>
      </c>
    </row>
    <row r="189" s="2" customFormat="1" ht="16.5" customHeight="1">
      <c r="A189" s="41"/>
      <c r="B189" s="42"/>
      <c r="C189" s="277" t="s">
        <v>265</v>
      </c>
      <c r="D189" s="277" t="s">
        <v>220</v>
      </c>
      <c r="E189" s="278" t="s">
        <v>1028</v>
      </c>
      <c r="F189" s="279" t="s">
        <v>1029</v>
      </c>
      <c r="G189" s="280" t="s">
        <v>143</v>
      </c>
      <c r="H189" s="281">
        <v>11.164999999999999</v>
      </c>
      <c r="I189" s="282"/>
      <c r="J189" s="283">
        <f>ROUND(I189*H189,2)</f>
        <v>0</v>
      </c>
      <c r="K189" s="279" t="s">
        <v>144</v>
      </c>
      <c r="L189" s="284"/>
      <c r="M189" s="285" t="s">
        <v>19</v>
      </c>
      <c r="N189" s="286" t="s">
        <v>41</v>
      </c>
      <c r="O189" s="87"/>
      <c r="P189" s="224">
        <f>O189*H189</f>
        <v>0</v>
      </c>
      <c r="Q189" s="224">
        <v>0.0051000000000000004</v>
      </c>
      <c r="R189" s="224">
        <f>Q189*H189</f>
        <v>0.056941499999999999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197</v>
      </c>
      <c r="AT189" s="226" t="s">
        <v>220</v>
      </c>
      <c r="AU189" s="226" t="s">
        <v>79</v>
      </c>
      <c r="AY189" s="20" t="s">
        <v>138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77</v>
      </c>
      <c r="BK189" s="227">
        <f>ROUND(I189*H189,2)</f>
        <v>0</v>
      </c>
      <c r="BL189" s="20" t="s">
        <v>145</v>
      </c>
      <c r="BM189" s="226" t="s">
        <v>1129</v>
      </c>
    </row>
    <row r="190" s="14" customFormat="1">
      <c r="A190" s="14"/>
      <c r="B190" s="244"/>
      <c r="C190" s="245"/>
      <c r="D190" s="235" t="s">
        <v>149</v>
      </c>
      <c r="E190" s="245"/>
      <c r="F190" s="247" t="s">
        <v>1130</v>
      </c>
      <c r="G190" s="245"/>
      <c r="H190" s="248">
        <v>11.164999999999999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149</v>
      </c>
      <c r="AU190" s="254" t="s">
        <v>79</v>
      </c>
      <c r="AV190" s="14" t="s">
        <v>79</v>
      </c>
      <c r="AW190" s="14" t="s">
        <v>4</v>
      </c>
      <c r="AX190" s="14" t="s">
        <v>77</v>
      </c>
      <c r="AY190" s="254" t="s">
        <v>138</v>
      </c>
    </row>
    <row r="191" s="2" customFormat="1" ht="24.15" customHeight="1">
      <c r="A191" s="41"/>
      <c r="B191" s="42"/>
      <c r="C191" s="215" t="s">
        <v>269</v>
      </c>
      <c r="D191" s="215" t="s">
        <v>140</v>
      </c>
      <c r="E191" s="216" t="s">
        <v>1044</v>
      </c>
      <c r="F191" s="217" t="s">
        <v>1045</v>
      </c>
      <c r="G191" s="218" t="s">
        <v>251</v>
      </c>
      <c r="H191" s="219">
        <v>7</v>
      </c>
      <c r="I191" s="220"/>
      <c r="J191" s="221">
        <f>ROUND(I191*H191,2)</f>
        <v>0</v>
      </c>
      <c r="K191" s="217" t="s">
        <v>144</v>
      </c>
      <c r="L191" s="47"/>
      <c r="M191" s="222" t="s">
        <v>19</v>
      </c>
      <c r="N191" s="223" t="s">
        <v>41</v>
      </c>
      <c r="O191" s="87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145</v>
      </c>
      <c r="AT191" s="226" t="s">
        <v>140</v>
      </c>
      <c r="AU191" s="226" t="s">
        <v>79</v>
      </c>
      <c r="AY191" s="20" t="s">
        <v>138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77</v>
      </c>
      <c r="BK191" s="227">
        <f>ROUND(I191*H191,2)</f>
        <v>0</v>
      </c>
      <c r="BL191" s="20" t="s">
        <v>145</v>
      </c>
      <c r="BM191" s="226" t="s">
        <v>1131</v>
      </c>
    </row>
    <row r="192" s="2" customFormat="1">
      <c r="A192" s="41"/>
      <c r="B192" s="42"/>
      <c r="C192" s="43"/>
      <c r="D192" s="228" t="s">
        <v>147</v>
      </c>
      <c r="E192" s="43"/>
      <c r="F192" s="229" t="s">
        <v>1047</v>
      </c>
      <c r="G192" s="43"/>
      <c r="H192" s="43"/>
      <c r="I192" s="230"/>
      <c r="J192" s="43"/>
      <c r="K192" s="43"/>
      <c r="L192" s="47"/>
      <c r="M192" s="231"/>
      <c r="N192" s="23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147</v>
      </c>
      <c r="AU192" s="20" t="s">
        <v>79</v>
      </c>
    </row>
    <row r="193" s="14" customFormat="1">
      <c r="A193" s="14"/>
      <c r="B193" s="244"/>
      <c r="C193" s="245"/>
      <c r="D193" s="235" t="s">
        <v>149</v>
      </c>
      <c r="E193" s="246" t="s">
        <v>19</v>
      </c>
      <c r="F193" s="247" t="s">
        <v>1132</v>
      </c>
      <c r="G193" s="245"/>
      <c r="H193" s="248">
        <v>7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149</v>
      </c>
      <c r="AU193" s="254" t="s">
        <v>79</v>
      </c>
      <c r="AV193" s="14" t="s">
        <v>79</v>
      </c>
      <c r="AW193" s="14" t="s">
        <v>32</v>
      </c>
      <c r="AX193" s="14" t="s">
        <v>70</v>
      </c>
      <c r="AY193" s="254" t="s">
        <v>138</v>
      </c>
    </row>
    <row r="194" s="15" customFormat="1">
      <c r="A194" s="15"/>
      <c r="B194" s="255"/>
      <c r="C194" s="256"/>
      <c r="D194" s="235" t="s">
        <v>149</v>
      </c>
      <c r="E194" s="257" t="s">
        <v>19</v>
      </c>
      <c r="F194" s="258" t="s">
        <v>152</v>
      </c>
      <c r="G194" s="256"/>
      <c r="H194" s="259">
        <v>7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5" t="s">
        <v>149</v>
      </c>
      <c r="AU194" s="265" t="s">
        <v>79</v>
      </c>
      <c r="AV194" s="15" t="s">
        <v>145</v>
      </c>
      <c r="AW194" s="15" t="s">
        <v>32</v>
      </c>
      <c r="AX194" s="15" t="s">
        <v>77</v>
      </c>
      <c r="AY194" s="265" t="s">
        <v>138</v>
      </c>
    </row>
    <row r="195" s="2" customFormat="1" ht="16.5" customHeight="1">
      <c r="A195" s="41"/>
      <c r="B195" s="42"/>
      <c r="C195" s="277" t="s">
        <v>7</v>
      </c>
      <c r="D195" s="277" t="s">
        <v>220</v>
      </c>
      <c r="E195" s="278" t="s">
        <v>1133</v>
      </c>
      <c r="F195" s="279" t="s">
        <v>1134</v>
      </c>
      <c r="G195" s="280" t="s">
        <v>251</v>
      </c>
      <c r="H195" s="281">
        <v>7</v>
      </c>
      <c r="I195" s="282"/>
      <c r="J195" s="283">
        <f>ROUND(I195*H195,2)</f>
        <v>0</v>
      </c>
      <c r="K195" s="279" t="s">
        <v>144</v>
      </c>
      <c r="L195" s="284"/>
      <c r="M195" s="285" t="s">
        <v>19</v>
      </c>
      <c r="N195" s="286" t="s">
        <v>41</v>
      </c>
      <c r="O195" s="87"/>
      <c r="P195" s="224">
        <f>O195*H195</f>
        <v>0</v>
      </c>
      <c r="Q195" s="224">
        <v>0.002</v>
      </c>
      <c r="R195" s="224">
        <f>Q195*H195</f>
        <v>0.014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197</v>
      </c>
      <c r="AT195" s="226" t="s">
        <v>220</v>
      </c>
      <c r="AU195" s="226" t="s">
        <v>79</v>
      </c>
      <c r="AY195" s="20" t="s">
        <v>138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77</v>
      </c>
      <c r="BK195" s="227">
        <f>ROUND(I195*H195,2)</f>
        <v>0</v>
      </c>
      <c r="BL195" s="20" t="s">
        <v>145</v>
      </c>
      <c r="BM195" s="226" t="s">
        <v>1135</v>
      </c>
    </row>
    <row r="196" s="2" customFormat="1" ht="16.5" customHeight="1">
      <c r="A196" s="41"/>
      <c r="B196" s="42"/>
      <c r="C196" s="215" t="s">
        <v>280</v>
      </c>
      <c r="D196" s="215" t="s">
        <v>140</v>
      </c>
      <c r="E196" s="216" t="s">
        <v>1136</v>
      </c>
      <c r="F196" s="217" t="s">
        <v>1137</v>
      </c>
      <c r="G196" s="218" t="s">
        <v>251</v>
      </c>
      <c r="H196" s="219">
        <v>7</v>
      </c>
      <c r="I196" s="220"/>
      <c r="J196" s="221">
        <f>ROUND(I196*H196,2)</f>
        <v>0</v>
      </c>
      <c r="K196" s="217" t="s">
        <v>144</v>
      </c>
      <c r="L196" s="47"/>
      <c r="M196" s="222" t="s">
        <v>19</v>
      </c>
      <c r="N196" s="223" t="s">
        <v>41</v>
      </c>
      <c r="O196" s="87"/>
      <c r="P196" s="224">
        <f>O196*H196</f>
        <v>0</v>
      </c>
      <c r="Q196" s="224">
        <v>0.12422</v>
      </c>
      <c r="R196" s="224">
        <f>Q196*H196</f>
        <v>0.86953999999999998</v>
      </c>
      <c r="S196" s="224">
        <v>0</v>
      </c>
      <c r="T196" s="225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6" t="s">
        <v>145</v>
      </c>
      <c r="AT196" s="226" t="s">
        <v>140</v>
      </c>
      <c r="AU196" s="226" t="s">
        <v>79</v>
      </c>
      <c r="AY196" s="20" t="s">
        <v>138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20" t="s">
        <v>77</v>
      </c>
      <c r="BK196" s="227">
        <f>ROUND(I196*H196,2)</f>
        <v>0</v>
      </c>
      <c r="BL196" s="20" t="s">
        <v>145</v>
      </c>
      <c r="BM196" s="226" t="s">
        <v>1138</v>
      </c>
    </row>
    <row r="197" s="2" customFormat="1">
      <c r="A197" s="41"/>
      <c r="B197" s="42"/>
      <c r="C197" s="43"/>
      <c r="D197" s="228" t="s">
        <v>147</v>
      </c>
      <c r="E197" s="43"/>
      <c r="F197" s="229" t="s">
        <v>1139</v>
      </c>
      <c r="G197" s="43"/>
      <c r="H197" s="43"/>
      <c r="I197" s="230"/>
      <c r="J197" s="43"/>
      <c r="K197" s="43"/>
      <c r="L197" s="47"/>
      <c r="M197" s="231"/>
      <c r="N197" s="232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147</v>
      </c>
      <c r="AU197" s="20" t="s">
        <v>79</v>
      </c>
    </row>
    <row r="198" s="14" customFormat="1">
      <c r="A198" s="14"/>
      <c r="B198" s="244"/>
      <c r="C198" s="245"/>
      <c r="D198" s="235" t="s">
        <v>149</v>
      </c>
      <c r="E198" s="246" t="s">
        <v>19</v>
      </c>
      <c r="F198" s="247" t="s">
        <v>1132</v>
      </c>
      <c r="G198" s="245"/>
      <c r="H198" s="248">
        <v>7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149</v>
      </c>
      <c r="AU198" s="254" t="s">
        <v>79</v>
      </c>
      <c r="AV198" s="14" t="s">
        <v>79</v>
      </c>
      <c r="AW198" s="14" t="s">
        <v>32</v>
      </c>
      <c r="AX198" s="14" t="s">
        <v>70</v>
      </c>
      <c r="AY198" s="254" t="s">
        <v>138</v>
      </c>
    </row>
    <row r="199" s="15" customFormat="1">
      <c r="A199" s="15"/>
      <c r="B199" s="255"/>
      <c r="C199" s="256"/>
      <c r="D199" s="235" t="s">
        <v>149</v>
      </c>
      <c r="E199" s="257" t="s">
        <v>19</v>
      </c>
      <c r="F199" s="258" t="s">
        <v>152</v>
      </c>
      <c r="G199" s="256"/>
      <c r="H199" s="259">
        <v>7</v>
      </c>
      <c r="I199" s="260"/>
      <c r="J199" s="256"/>
      <c r="K199" s="256"/>
      <c r="L199" s="261"/>
      <c r="M199" s="262"/>
      <c r="N199" s="263"/>
      <c r="O199" s="263"/>
      <c r="P199" s="263"/>
      <c r="Q199" s="263"/>
      <c r="R199" s="263"/>
      <c r="S199" s="263"/>
      <c r="T199" s="26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5" t="s">
        <v>149</v>
      </c>
      <c r="AU199" s="265" t="s">
        <v>79</v>
      </c>
      <c r="AV199" s="15" t="s">
        <v>145</v>
      </c>
      <c r="AW199" s="15" t="s">
        <v>32</v>
      </c>
      <c r="AX199" s="15" t="s">
        <v>77</v>
      </c>
      <c r="AY199" s="265" t="s">
        <v>138</v>
      </c>
    </row>
    <row r="200" s="2" customFormat="1" ht="16.5" customHeight="1">
      <c r="A200" s="41"/>
      <c r="B200" s="42"/>
      <c r="C200" s="277" t="s">
        <v>286</v>
      </c>
      <c r="D200" s="277" t="s">
        <v>220</v>
      </c>
      <c r="E200" s="278" t="s">
        <v>1140</v>
      </c>
      <c r="F200" s="279" t="s">
        <v>1141</v>
      </c>
      <c r="G200" s="280" t="s">
        <v>251</v>
      </c>
      <c r="H200" s="281">
        <v>7</v>
      </c>
      <c r="I200" s="282"/>
      <c r="J200" s="283">
        <f>ROUND(I200*H200,2)</f>
        <v>0</v>
      </c>
      <c r="K200" s="279" t="s">
        <v>144</v>
      </c>
      <c r="L200" s="284"/>
      <c r="M200" s="285" t="s">
        <v>19</v>
      </c>
      <c r="N200" s="286" t="s">
        <v>41</v>
      </c>
      <c r="O200" s="87"/>
      <c r="P200" s="224">
        <f>O200*H200</f>
        <v>0</v>
      </c>
      <c r="Q200" s="224">
        <v>0.067000000000000004</v>
      </c>
      <c r="R200" s="224">
        <f>Q200*H200</f>
        <v>0.46900000000000003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197</v>
      </c>
      <c r="AT200" s="226" t="s">
        <v>220</v>
      </c>
      <c r="AU200" s="226" t="s">
        <v>79</v>
      </c>
      <c r="AY200" s="20" t="s">
        <v>138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77</v>
      </c>
      <c r="BK200" s="227">
        <f>ROUND(I200*H200,2)</f>
        <v>0</v>
      </c>
      <c r="BL200" s="20" t="s">
        <v>145</v>
      </c>
      <c r="BM200" s="226" t="s">
        <v>1142</v>
      </c>
    </row>
    <row r="201" s="2" customFormat="1" ht="16.5" customHeight="1">
      <c r="A201" s="41"/>
      <c r="B201" s="42"/>
      <c r="C201" s="215" t="s">
        <v>292</v>
      </c>
      <c r="D201" s="215" t="s">
        <v>140</v>
      </c>
      <c r="E201" s="216" t="s">
        <v>1143</v>
      </c>
      <c r="F201" s="217" t="s">
        <v>1144</v>
      </c>
      <c r="G201" s="218" t="s">
        <v>251</v>
      </c>
      <c r="H201" s="219">
        <v>7</v>
      </c>
      <c r="I201" s="220"/>
      <c r="J201" s="221">
        <f>ROUND(I201*H201,2)</f>
        <v>0</v>
      </c>
      <c r="K201" s="217" t="s">
        <v>144</v>
      </c>
      <c r="L201" s="47"/>
      <c r="M201" s="222" t="s">
        <v>19</v>
      </c>
      <c r="N201" s="223" t="s">
        <v>41</v>
      </c>
      <c r="O201" s="87"/>
      <c r="P201" s="224">
        <f>O201*H201</f>
        <v>0</v>
      </c>
      <c r="Q201" s="224">
        <v>0.02972</v>
      </c>
      <c r="R201" s="224">
        <f>Q201*H201</f>
        <v>0.20804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145</v>
      </c>
      <c r="AT201" s="226" t="s">
        <v>140</v>
      </c>
      <c r="AU201" s="226" t="s">
        <v>79</v>
      </c>
      <c r="AY201" s="20" t="s">
        <v>138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77</v>
      </c>
      <c r="BK201" s="227">
        <f>ROUND(I201*H201,2)</f>
        <v>0</v>
      </c>
      <c r="BL201" s="20" t="s">
        <v>145</v>
      </c>
      <c r="BM201" s="226" t="s">
        <v>1145</v>
      </c>
    </row>
    <row r="202" s="2" customFormat="1">
      <c r="A202" s="41"/>
      <c r="B202" s="42"/>
      <c r="C202" s="43"/>
      <c r="D202" s="228" t="s">
        <v>147</v>
      </c>
      <c r="E202" s="43"/>
      <c r="F202" s="229" t="s">
        <v>1146</v>
      </c>
      <c r="G202" s="43"/>
      <c r="H202" s="43"/>
      <c r="I202" s="230"/>
      <c r="J202" s="43"/>
      <c r="K202" s="43"/>
      <c r="L202" s="47"/>
      <c r="M202" s="231"/>
      <c r="N202" s="23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147</v>
      </c>
      <c r="AU202" s="20" t="s">
        <v>79</v>
      </c>
    </row>
    <row r="203" s="14" customFormat="1">
      <c r="A203" s="14"/>
      <c r="B203" s="244"/>
      <c r="C203" s="245"/>
      <c r="D203" s="235" t="s">
        <v>149</v>
      </c>
      <c r="E203" s="246" t="s">
        <v>19</v>
      </c>
      <c r="F203" s="247" t="s">
        <v>1132</v>
      </c>
      <c r="G203" s="245"/>
      <c r="H203" s="248">
        <v>7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149</v>
      </c>
      <c r="AU203" s="254" t="s">
        <v>79</v>
      </c>
      <c r="AV203" s="14" t="s">
        <v>79</v>
      </c>
      <c r="AW203" s="14" t="s">
        <v>32</v>
      </c>
      <c r="AX203" s="14" t="s">
        <v>70</v>
      </c>
      <c r="AY203" s="254" t="s">
        <v>138</v>
      </c>
    </row>
    <row r="204" s="15" customFormat="1">
      <c r="A204" s="15"/>
      <c r="B204" s="255"/>
      <c r="C204" s="256"/>
      <c r="D204" s="235" t="s">
        <v>149</v>
      </c>
      <c r="E204" s="257" t="s">
        <v>19</v>
      </c>
      <c r="F204" s="258" t="s">
        <v>152</v>
      </c>
      <c r="G204" s="256"/>
      <c r="H204" s="259">
        <v>7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5" t="s">
        <v>149</v>
      </c>
      <c r="AU204" s="265" t="s">
        <v>79</v>
      </c>
      <c r="AV204" s="15" t="s">
        <v>145</v>
      </c>
      <c r="AW204" s="15" t="s">
        <v>32</v>
      </c>
      <c r="AX204" s="15" t="s">
        <v>77</v>
      </c>
      <c r="AY204" s="265" t="s">
        <v>138</v>
      </c>
    </row>
    <row r="205" s="2" customFormat="1" ht="16.5" customHeight="1">
      <c r="A205" s="41"/>
      <c r="B205" s="42"/>
      <c r="C205" s="277" t="s">
        <v>298</v>
      </c>
      <c r="D205" s="277" t="s">
        <v>220</v>
      </c>
      <c r="E205" s="278" t="s">
        <v>1147</v>
      </c>
      <c r="F205" s="279" t="s">
        <v>1148</v>
      </c>
      <c r="G205" s="280" t="s">
        <v>251</v>
      </c>
      <c r="H205" s="281">
        <v>7</v>
      </c>
      <c r="I205" s="282"/>
      <c r="J205" s="283">
        <f>ROUND(I205*H205,2)</f>
        <v>0</v>
      </c>
      <c r="K205" s="279" t="s">
        <v>144</v>
      </c>
      <c r="L205" s="284"/>
      <c r="M205" s="285" t="s">
        <v>19</v>
      </c>
      <c r="N205" s="286" t="s">
        <v>41</v>
      </c>
      <c r="O205" s="87"/>
      <c r="P205" s="224">
        <f>O205*H205</f>
        <v>0</v>
      </c>
      <c r="Q205" s="224">
        <v>0.058000000000000003</v>
      </c>
      <c r="R205" s="224">
        <f>Q205*H205</f>
        <v>0.40600000000000003</v>
      </c>
      <c r="S205" s="224">
        <v>0</v>
      </c>
      <c r="T205" s="22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6" t="s">
        <v>197</v>
      </c>
      <c r="AT205" s="226" t="s">
        <v>220</v>
      </c>
      <c r="AU205" s="226" t="s">
        <v>79</v>
      </c>
      <c r="AY205" s="20" t="s">
        <v>138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20" t="s">
        <v>77</v>
      </c>
      <c r="BK205" s="227">
        <f>ROUND(I205*H205,2)</f>
        <v>0</v>
      </c>
      <c r="BL205" s="20" t="s">
        <v>145</v>
      </c>
      <c r="BM205" s="226" t="s">
        <v>1149</v>
      </c>
    </row>
    <row r="206" s="2" customFormat="1" ht="16.5" customHeight="1">
      <c r="A206" s="41"/>
      <c r="B206" s="42"/>
      <c r="C206" s="215" t="s">
        <v>304</v>
      </c>
      <c r="D206" s="215" t="s">
        <v>140</v>
      </c>
      <c r="E206" s="216" t="s">
        <v>1150</v>
      </c>
      <c r="F206" s="217" t="s">
        <v>1151</v>
      </c>
      <c r="G206" s="218" t="s">
        <v>251</v>
      </c>
      <c r="H206" s="219">
        <v>7</v>
      </c>
      <c r="I206" s="220"/>
      <c r="J206" s="221">
        <f>ROUND(I206*H206,2)</f>
        <v>0</v>
      </c>
      <c r="K206" s="217" t="s">
        <v>144</v>
      </c>
      <c r="L206" s="47"/>
      <c r="M206" s="222" t="s">
        <v>19</v>
      </c>
      <c r="N206" s="223" t="s">
        <v>41</v>
      </c>
      <c r="O206" s="87"/>
      <c r="P206" s="224">
        <f>O206*H206</f>
        <v>0</v>
      </c>
      <c r="Q206" s="224">
        <v>0.02972</v>
      </c>
      <c r="R206" s="224">
        <f>Q206*H206</f>
        <v>0.20804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145</v>
      </c>
      <c r="AT206" s="226" t="s">
        <v>140</v>
      </c>
      <c r="AU206" s="226" t="s">
        <v>79</v>
      </c>
      <c r="AY206" s="20" t="s">
        <v>138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77</v>
      </c>
      <c r="BK206" s="227">
        <f>ROUND(I206*H206,2)</f>
        <v>0</v>
      </c>
      <c r="BL206" s="20" t="s">
        <v>145</v>
      </c>
      <c r="BM206" s="226" t="s">
        <v>1152</v>
      </c>
    </row>
    <row r="207" s="2" customFormat="1">
      <c r="A207" s="41"/>
      <c r="B207" s="42"/>
      <c r="C207" s="43"/>
      <c r="D207" s="228" t="s">
        <v>147</v>
      </c>
      <c r="E207" s="43"/>
      <c r="F207" s="229" t="s">
        <v>1153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147</v>
      </c>
      <c r="AU207" s="20" t="s">
        <v>79</v>
      </c>
    </row>
    <row r="208" s="14" customFormat="1">
      <c r="A208" s="14"/>
      <c r="B208" s="244"/>
      <c r="C208" s="245"/>
      <c r="D208" s="235" t="s">
        <v>149</v>
      </c>
      <c r="E208" s="246" t="s">
        <v>19</v>
      </c>
      <c r="F208" s="247" t="s">
        <v>1132</v>
      </c>
      <c r="G208" s="245"/>
      <c r="H208" s="248">
        <v>7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149</v>
      </c>
      <c r="AU208" s="254" t="s">
        <v>79</v>
      </c>
      <c r="AV208" s="14" t="s">
        <v>79</v>
      </c>
      <c r="AW208" s="14" t="s">
        <v>32</v>
      </c>
      <c r="AX208" s="14" t="s">
        <v>70</v>
      </c>
      <c r="AY208" s="254" t="s">
        <v>138</v>
      </c>
    </row>
    <row r="209" s="15" customFormat="1">
      <c r="A209" s="15"/>
      <c r="B209" s="255"/>
      <c r="C209" s="256"/>
      <c r="D209" s="235" t="s">
        <v>149</v>
      </c>
      <c r="E209" s="257" t="s">
        <v>19</v>
      </c>
      <c r="F209" s="258" t="s">
        <v>152</v>
      </c>
      <c r="G209" s="256"/>
      <c r="H209" s="259">
        <v>7</v>
      </c>
      <c r="I209" s="260"/>
      <c r="J209" s="256"/>
      <c r="K209" s="256"/>
      <c r="L209" s="261"/>
      <c r="M209" s="262"/>
      <c r="N209" s="263"/>
      <c r="O209" s="263"/>
      <c r="P209" s="263"/>
      <c r="Q209" s="263"/>
      <c r="R209" s="263"/>
      <c r="S209" s="263"/>
      <c r="T209" s="26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5" t="s">
        <v>149</v>
      </c>
      <c r="AU209" s="265" t="s">
        <v>79</v>
      </c>
      <c r="AV209" s="15" t="s">
        <v>145</v>
      </c>
      <c r="AW209" s="15" t="s">
        <v>32</v>
      </c>
      <c r="AX209" s="15" t="s">
        <v>77</v>
      </c>
      <c r="AY209" s="265" t="s">
        <v>138</v>
      </c>
    </row>
    <row r="210" s="2" customFormat="1" ht="16.5" customHeight="1">
      <c r="A210" s="41"/>
      <c r="B210" s="42"/>
      <c r="C210" s="277" t="s">
        <v>308</v>
      </c>
      <c r="D210" s="277" t="s">
        <v>220</v>
      </c>
      <c r="E210" s="278" t="s">
        <v>1154</v>
      </c>
      <c r="F210" s="279" t="s">
        <v>1155</v>
      </c>
      <c r="G210" s="280" t="s">
        <v>251</v>
      </c>
      <c r="H210" s="281">
        <v>7</v>
      </c>
      <c r="I210" s="282"/>
      <c r="J210" s="283">
        <f>ROUND(I210*H210,2)</f>
        <v>0</v>
      </c>
      <c r="K210" s="279" t="s">
        <v>144</v>
      </c>
      <c r="L210" s="284"/>
      <c r="M210" s="285" t="s">
        <v>19</v>
      </c>
      <c r="N210" s="286" t="s">
        <v>41</v>
      </c>
      <c r="O210" s="87"/>
      <c r="P210" s="224">
        <f>O210*H210</f>
        <v>0</v>
      </c>
      <c r="Q210" s="224">
        <v>0.29799999999999999</v>
      </c>
      <c r="R210" s="224">
        <f>Q210*H210</f>
        <v>2.0859999999999999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197</v>
      </c>
      <c r="AT210" s="226" t="s">
        <v>220</v>
      </c>
      <c r="AU210" s="226" t="s">
        <v>79</v>
      </c>
      <c r="AY210" s="20" t="s">
        <v>138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77</v>
      </c>
      <c r="BK210" s="227">
        <f>ROUND(I210*H210,2)</f>
        <v>0</v>
      </c>
      <c r="BL210" s="20" t="s">
        <v>145</v>
      </c>
      <c r="BM210" s="226" t="s">
        <v>1156</v>
      </c>
    </row>
    <row r="211" s="2" customFormat="1" ht="16.5" customHeight="1">
      <c r="A211" s="41"/>
      <c r="B211" s="42"/>
      <c r="C211" s="215" t="s">
        <v>313</v>
      </c>
      <c r="D211" s="215" t="s">
        <v>140</v>
      </c>
      <c r="E211" s="216" t="s">
        <v>357</v>
      </c>
      <c r="F211" s="217" t="s">
        <v>358</v>
      </c>
      <c r="G211" s="218" t="s">
        <v>251</v>
      </c>
      <c r="H211" s="219">
        <v>7</v>
      </c>
      <c r="I211" s="220"/>
      <c r="J211" s="221">
        <f>ROUND(I211*H211,2)</f>
        <v>0</v>
      </c>
      <c r="K211" s="217" t="s">
        <v>144</v>
      </c>
      <c r="L211" s="47"/>
      <c r="M211" s="222" t="s">
        <v>19</v>
      </c>
      <c r="N211" s="223" t="s">
        <v>41</v>
      </c>
      <c r="O211" s="87"/>
      <c r="P211" s="224">
        <f>O211*H211</f>
        <v>0</v>
      </c>
      <c r="Q211" s="224">
        <v>0</v>
      </c>
      <c r="R211" s="224">
        <f>Q211*H211</f>
        <v>0</v>
      </c>
      <c r="S211" s="224">
        <v>0.10000000000000001</v>
      </c>
      <c r="T211" s="225">
        <f>S211*H211</f>
        <v>0.70000000000000007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145</v>
      </c>
      <c r="AT211" s="226" t="s">
        <v>140</v>
      </c>
      <c r="AU211" s="226" t="s">
        <v>79</v>
      </c>
      <c r="AY211" s="20" t="s">
        <v>138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77</v>
      </c>
      <c r="BK211" s="227">
        <f>ROUND(I211*H211,2)</f>
        <v>0</v>
      </c>
      <c r="BL211" s="20" t="s">
        <v>145</v>
      </c>
      <c r="BM211" s="226" t="s">
        <v>1157</v>
      </c>
    </row>
    <row r="212" s="2" customFormat="1">
      <c r="A212" s="41"/>
      <c r="B212" s="42"/>
      <c r="C212" s="43"/>
      <c r="D212" s="228" t="s">
        <v>147</v>
      </c>
      <c r="E212" s="43"/>
      <c r="F212" s="229" t="s">
        <v>360</v>
      </c>
      <c r="G212" s="43"/>
      <c r="H212" s="43"/>
      <c r="I212" s="230"/>
      <c r="J212" s="43"/>
      <c r="K212" s="43"/>
      <c r="L212" s="47"/>
      <c r="M212" s="231"/>
      <c r="N212" s="232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147</v>
      </c>
      <c r="AU212" s="20" t="s">
        <v>79</v>
      </c>
    </row>
    <row r="213" s="2" customFormat="1" ht="16.5" customHeight="1">
      <c r="A213" s="41"/>
      <c r="B213" s="42"/>
      <c r="C213" s="215" t="s">
        <v>319</v>
      </c>
      <c r="D213" s="215" t="s">
        <v>140</v>
      </c>
      <c r="E213" s="216" t="s">
        <v>1158</v>
      </c>
      <c r="F213" s="217" t="s">
        <v>1159</v>
      </c>
      <c r="G213" s="218" t="s">
        <v>251</v>
      </c>
      <c r="H213" s="219">
        <v>7</v>
      </c>
      <c r="I213" s="220"/>
      <c r="J213" s="221">
        <f>ROUND(I213*H213,2)</f>
        <v>0</v>
      </c>
      <c r="K213" s="217" t="s">
        <v>144</v>
      </c>
      <c r="L213" s="47"/>
      <c r="M213" s="222" t="s">
        <v>19</v>
      </c>
      <c r="N213" s="223" t="s">
        <v>41</v>
      </c>
      <c r="O213" s="87"/>
      <c r="P213" s="224">
        <f>O213*H213</f>
        <v>0</v>
      </c>
      <c r="Q213" s="224">
        <v>0.21734000000000001</v>
      </c>
      <c r="R213" s="224">
        <f>Q213*H213</f>
        <v>1.52138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145</v>
      </c>
      <c r="AT213" s="226" t="s">
        <v>140</v>
      </c>
      <c r="AU213" s="226" t="s">
        <v>79</v>
      </c>
      <c r="AY213" s="20" t="s">
        <v>138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77</v>
      </c>
      <c r="BK213" s="227">
        <f>ROUND(I213*H213,2)</f>
        <v>0</v>
      </c>
      <c r="BL213" s="20" t="s">
        <v>145</v>
      </c>
      <c r="BM213" s="226" t="s">
        <v>1160</v>
      </c>
    </row>
    <row r="214" s="2" customFormat="1">
      <c r="A214" s="41"/>
      <c r="B214" s="42"/>
      <c r="C214" s="43"/>
      <c r="D214" s="228" t="s">
        <v>147</v>
      </c>
      <c r="E214" s="43"/>
      <c r="F214" s="229" t="s">
        <v>1161</v>
      </c>
      <c r="G214" s="43"/>
      <c r="H214" s="43"/>
      <c r="I214" s="230"/>
      <c r="J214" s="43"/>
      <c r="K214" s="43"/>
      <c r="L214" s="47"/>
      <c r="M214" s="231"/>
      <c r="N214" s="23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147</v>
      </c>
      <c r="AU214" s="20" t="s">
        <v>79</v>
      </c>
    </row>
    <row r="215" s="14" customFormat="1">
      <c r="A215" s="14"/>
      <c r="B215" s="244"/>
      <c r="C215" s="245"/>
      <c r="D215" s="235" t="s">
        <v>149</v>
      </c>
      <c r="E215" s="246" t="s">
        <v>19</v>
      </c>
      <c r="F215" s="247" t="s">
        <v>1132</v>
      </c>
      <c r="G215" s="245"/>
      <c r="H215" s="248">
        <v>7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149</v>
      </c>
      <c r="AU215" s="254" t="s">
        <v>79</v>
      </c>
      <c r="AV215" s="14" t="s">
        <v>79</v>
      </c>
      <c r="AW215" s="14" t="s">
        <v>32</v>
      </c>
      <c r="AX215" s="14" t="s">
        <v>70</v>
      </c>
      <c r="AY215" s="254" t="s">
        <v>138</v>
      </c>
    </row>
    <row r="216" s="15" customFormat="1">
      <c r="A216" s="15"/>
      <c r="B216" s="255"/>
      <c r="C216" s="256"/>
      <c r="D216" s="235" t="s">
        <v>149</v>
      </c>
      <c r="E216" s="257" t="s">
        <v>19</v>
      </c>
      <c r="F216" s="258" t="s">
        <v>152</v>
      </c>
      <c r="G216" s="256"/>
      <c r="H216" s="259">
        <v>7</v>
      </c>
      <c r="I216" s="260"/>
      <c r="J216" s="256"/>
      <c r="K216" s="256"/>
      <c r="L216" s="261"/>
      <c r="M216" s="262"/>
      <c r="N216" s="263"/>
      <c r="O216" s="263"/>
      <c r="P216" s="263"/>
      <c r="Q216" s="263"/>
      <c r="R216" s="263"/>
      <c r="S216" s="263"/>
      <c r="T216" s="264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5" t="s">
        <v>149</v>
      </c>
      <c r="AU216" s="265" t="s">
        <v>79</v>
      </c>
      <c r="AV216" s="15" t="s">
        <v>145</v>
      </c>
      <c r="AW216" s="15" t="s">
        <v>32</v>
      </c>
      <c r="AX216" s="15" t="s">
        <v>77</v>
      </c>
      <c r="AY216" s="265" t="s">
        <v>138</v>
      </c>
    </row>
    <row r="217" s="2" customFormat="1" ht="16.5" customHeight="1">
      <c r="A217" s="41"/>
      <c r="B217" s="42"/>
      <c r="C217" s="277" t="s">
        <v>324</v>
      </c>
      <c r="D217" s="277" t="s">
        <v>220</v>
      </c>
      <c r="E217" s="278" t="s">
        <v>1162</v>
      </c>
      <c r="F217" s="279" t="s">
        <v>1163</v>
      </c>
      <c r="G217" s="280" t="s">
        <v>251</v>
      </c>
      <c r="H217" s="281">
        <v>7</v>
      </c>
      <c r="I217" s="282"/>
      <c r="J217" s="283">
        <f>ROUND(I217*H217,2)</f>
        <v>0</v>
      </c>
      <c r="K217" s="279" t="s">
        <v>144</v>
      </c>
      <c r="L217" s="284"/>
      <c r="M217" s="285" t="s">
        <v>19</v>
      </c>
      <c r="N217" s="286" t="s">
        <v>41</v>
      </c>
      <c r="O217" s="87"/>
      <c r="P217" s="224">
        <f>O217*H217</f>
        <v>0</v>
      </c>
      <c r="Q217" s="224">
        <v>0.095799999999999996</v>
      </c>
      <c r="R217" s="224">
        <f>Q217*H217</f>
        <v>0.67059999999999997</v>
      </c>
      <c r="S217" s="224">
        <v>0</v>
      </c>
      <c r="T217" s="225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6" t="s">
        <v>197</v>
      </c>
      <c r="AT217" s="226" t="s">
        <v>220</v>
      </c>
      <c r="AU217" s="226" t="s">
        <v>79</v>
      </c>
      <c r="AY217" s="20" t="s">
        <v>138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20" t="s">
        <v>77</v>
      </c>
      <c r="BK217" s="227">
        <f>ROUND(I217*H217,2)</f>
        <v>0</v>
      </c>
      <c r="BL217" s="20" t="s">
        <v>145</v>
      </c>
      <c r="BM217" s="226" t="s">
        <v>1164</v>
      </c>
    </row>
    <row r="218" s="2" customFormat="1" ht="16.5" customHeight="1">
      <c r="A218" s="41"/>
      <c r="B218" s="42"/>
      <c r="C218" s="277" t="s">
        <v>331</v>
      </c>
      <c r="D218" s="277" t="s">
        <v>220</v>
      </c>
      <c r="E218" s="278" t="s">
        <v>1165</v>
      </c>
      <c r="F218" s="279" t="s">
        <v>1166</v>
      </c>
      <c r="G218" s="280" t="s">
        <v>251</v>
      </c>
      <c r="H218" s="281">
        <v>7</v>
      </c>
      <c r="I218" s="282"/>
      <c r="J218" s="283">
        <f>ROUND(I218*H218,2)</f>
        <v>0</v>
      </c>
      <c r="K218" s="279" t="s">
        <v>144</v>
      </c>
      <c r="L218" s="284"/>
      <c r="M218" s="285" t="s">
        <v>19</v>
      </c>
      <c r="N218" s="286" t="s">
        <v>41</v>
      </c>
      <c r="O218" s="87"/>
      <c r="P218" s="224">
        <f>O218*H218</f>
        <v>0</v>
      </c>
      <c r="Q218" s="224">
        <v>0.0071999999999999998</v>
      </c>
      <c r="R218" s="224">
        <f>Q218*H218</f>
        <v>0.0504</v>
      </c>
      <c r="S218" s="224">
        <v>0</v>
      </c>
      <c r="T218" s="22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6" t="s">
        <v>197</v>
      </c>
      <c r="AT218" s="226" t="s">
        <v>220</v>
      </c>
      <c r="AU218" s="226" t="s">
        <v>79</v>
      </c>
      <c r="AY218" s="20" t="s">
        <v>138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0" t="s">
        <v>77</v>
      </c>
      <c r="BK218" s="227">
        <f>ROUND(I218*H218,2)</f>
        <v>0</v>
      </c>
      <c r="BL218" s="20" t="s">
        <v>145</v>
      </c>
      <c r="BM218" s="226" t="s">
        <v>1167</v>
      </c>
    </row>
    <row r="219" s="12" customFormat="1" ht="22.8" customHeight="1">
      <c r="A219" s="12"/>
      <c r="B219" s="199"/>
      <c r="C219" s="200"/>
      <c r="D219" s="201" t="s">
        <v>69</v>
      </c>
      <c r="E219" s="213" t="s">
        <v>202</v>
      </c>
      <c r="F219" s="213" t="s">
        <v>371</v>
      </c>
      <c r="G219" s="200"/>
      <c r="H219" s="200"/>
      <c r="I219" s="203"/>
      <c r="J219" s="214">
        <f>BK219</f>
        <v>0</v>
      </c>
      <c r="K219" s="200"/>
      <c r="L219" s="205"/>
      <c r="M219" s="206"/>
      <c r="N219" s="207"/>
      <c r="O219" s="207"/>
      <c r="P219" s="208">
        <f>SUM(P220:P223)</f>
        <v>0</v>
      </c>
      <c r="Q219" s="207"/>
      <c r="R219" s="208">
        <f>SUM(R220:R223)</f>
        <v>0</v>
      </c>
      <c r="S219" s="207"/>
      <c r="T219" s="209">
        <f>SUM(T220:T223)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0" t="s">
        <v>77</v>
      </c>
      <c r="AT219" s="211" t="s">
        <v>69</v>
      </c>
      <c r="AU219" s="211" t="s">
        <v>77</v>
      </c>
      <c r="AY219" s="210" t="s">
        <v>138</v>
      </c>
      <c r="BK219" s="212">
        <f>SUM(BK220:BK223)</f>
        <v>0</v>
      </c>
    </row>
    <row r="220" s="2" customFormat="1" ht="21.75" customHeight="1">
      <c r="A220" s="41"/>
      <c r="B220" s="42"/>
      <c r="C220" s="215" t="s">
        <v>336</v>
      </c>
      <c r="D220" s="215" t="s">
        <v>140</v>
      </c>
      <c r="E220" s="216" t="s">
        <v>1168</v>
      </c>
      <c r="F220" s="217" t="s">
        <v>1169</v>
      </c>
      <c r="G220" s="218" t="s">
        <v>251</v>
      </c>
      <c r="H220" s="219">
        <v>4</v>
      </c>
      <c r="I220" s="220"/>
      <c r="J220" s="221">
        <f>ROUND(I220*H220,2)</f>
        <v>0</v>
      </c>
      <c r="K220" s="217" t="s">
        <v>19</v>
      </c>
      <c r="L220" s="47"/>
      <c r="M220" s="222" t="s">
        <v>19</v>
      </c>
      <c r="N220" s="223" t="s">
        <v>41</v>
      </c>
      <c r="O220" s="87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145</v>
      </c>
      <c r="AT220" s="226" t="s">
        <v>140</v>
      </c>
      <c r="AU220" s="226" t="s">
        <v>79</v>
      </c>
      <c r="AY220" s="20" t="s">
        <v>138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77</v>
      </c>
      <c r="BK220" s="227">
        <f>ROUND(I220*H220,2)</f>
        <v>0</v>
      </c>
      <c r="BL220" s="20" t="s">
        <v>145</v>
      </c>
      <c r="BM220" s="226" t="s">
        <v>1170</v>
      </c>
    </row>
    <row r="221" s="2" customFormat="1">
      <c r="A221" s="41"/>
      <c r="B221" s="42"/>
      <c r="C221" s="43"/>
      <c r="D221" s="235" t="s">
        <v>376</v>
      </c>
      <c r="E221" s="43"/>
      <c r="F221" s="287" t="s">
        <v>1059</v>
      </c>
      <c r="G221" s="43"/>
      <c r="H221" s="43"/>
      <c r="I221" s="230"/>
      <c r="J221" s="43"/>
      <c r="K221" s="43"/>
      <c r="L221" s="47"/>
      <c r="M221" s="231"/>
      <c r="N221" s="232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376</v>
      </c>
      <c r="AU221" s="20" t="s">
        <v>79</v>
      </c>
    </row>
    <row r="222" s="14" customFormat="1">
      <c r="A222" s="14"/>
      <c r="B222" s="244"/>
      <c r="C222" s="245"/>
      <c r="D222" s="235" t="s">
        <v>149</v>
      </c>
      <c r="E222" s="246" t="s">
        <v>19</v>
      </c>
      <c r="F222" s="247" t="s">
        <v>1171</v>
      </c>
      <c r="G222" s="245"/>
      <c r="H222" s="248">
        <v>4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149</v>
      </c>
      <c r="AU222" s="254" t="s">
        <v>79</v>
      </c>
      <c r="AV222" s="14" t="s">
        <v>79</v>
      </c>
      <c r="AW222" s="14" t="s">
        <v>32</v>
      </c>
      <c r="AX222" s="14" t="s">
        <v>70</v>
      </c>
      <c r="AY222" s="254" t="s">
        <v>138</v>
      </c>
    </row>
    <row r="223" s="15" customFormat="1">
      <c r="A223" s="15"/>
      <c r="B223" s="255"/>
      <c r="C223" s="256"/>
      <c r="D223" s="235" t="s">
        <v>149</v>
      </c>
      <c r="E223" s="257" t="s">
        <v>19</v>
      </c>
      <c r="F223" s="258" t="s">
        <v>152</v>
      </c>
      <c r="G223" s="256"/>
      <c r="H223" s="259">
        <v>4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5" t="s">
        <v>149</v>
      </c>
      <c r="AU223" s="265" t="s">
        <v>79</v>
      </c>
      <c r="AV223" s="15" t="s">
        <v>145</v>
      </c>
      <c r="AW223" s="15" t="s">
        <v>32</v>
      </c>
      <c r="AX223" s="15" t="s">
        <v>77</v>
      </c>
      <c r="AY223" s="265" t="s">
        <v>138</v>
      </c>
    </row>
    <row r="224" s="12" customFormat="1" ht="22.8" customHeight="1">
      <c r="A224" s="12"/>
      <c r="B224" s="199"/>
      <c r="C224" s="200"/>
      <c r="D224" s="201" t="s">
        <v>69</v>
      </c>
      <c r="E224" s="213" t="s">
        <v>379</v>
      </c>
      <c r="F224" s="213" t="s">
        <v>380</v>
      </c>
      <c r="G224" s="200"/>
      <c r="H224" s="200"/>
      <c r="I224" s="203"/>
      <c r="J224" s="214">
        <f>BK224</f>
        <v>0</v>
      </c>
      <c r="K224" s="200"/>
      <c r="L224" s="205"/>
      <c r="M224" s="206"/>
      <c r="N224" s="207"/>
      <c r="O224" s="207"/>
      <c r="P224" s="208">
        <f>SUM(P225:P240)</f>
        <v>0</v>
      </c>
      <c r="Q224" s="207"/>
      <c r="R224" s="208">
        <f>SUM(R225:R240)</f>
        <v>0</v>
      </c>
      <c r="S224" s="207"/>
      <c r="T224" s="209">
        <f>SUM(T225:T240)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0" t="s">
        <v>77</v>
      </c>
      <c r="AT224" s="211" t="s">
        <v>69</v>
      </c>
      <c r="AU224" s="211" t="s">
        <v>77</v>
      </c>
      <c r="AY224" s="210" t="s">
        <v>138</v>
      </c>
      <c r="BK224" s="212">
        <f>SUM(BK225:BK240)</f>
        <v>0</v>
      </c>
    </row>
    <row r="225" s="2" customFormat="1" ht="24.15" customHeight="1">
      <c r="A225" s="41"/>
      <c r="B225" s="42"/>
      <c r="C225" s="215" t="s">
        <v>341</v>
      </c>
      <c r="D225" s="215" t="s">
        <v>140</v>
      </c>
      <c r="E225" s="216" t="s">
        <v>382</v>
      </c>
      <c r="F225" s="217" t="s">
        <v>383</v>
      </c>
      <c r="G225" s="218" t="s">
        <v>205</v>
      </c>
      <c r="H225" s="219">
        <v>11.545999999999999</v>
      </c>
      <c r="I225" s="220"/>
      <c r="J225" s="221">
        <f>ROUND(I225*H225,2)</f>
        <v>0</v>
      </c>
      <c r="K225" s="217" t="s">
        <v>144</v>
      </c>
      <c r="L225" s="47"/>
      <c r="M225" s="222" t="s">
        <v>19</v>
      </c>
      <c r="N225" s="223" t="s">
        <v>41</v>
      </c>
      <c r="O225" s="87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145</v>
      </c>
      <c r="AT225" s="226" t="s">
        <v>140</v>
      </c>
      <c r="AU225" s="226" t="s">
        <v>79</v>
      </c>
      <c r="AY225" s="20" t="s">
        <v>138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77</v>
      </c>
      <c r="BK225" s="227">
        <f>ROUND(I225*H225,2)</f>
        <v>0</v>
      </c>
      <c r="BL225" s="20" t="s">
        <v>145</v>
      </c>
      <c r="BM225" s="226" t="s">
        <v>1172</v>
      </c>
    </row>
    <row r="226" s="2" customFormat="1">
      <c r="A226" s="41"/>
      <c r="B226" s="42"/>
      <c r="C226" s="43"/>
      <c r="D226" s="228" t="s">
        <v>147</v>
      </c>
      <c r="E226" s="43"/>
      <c r="F226" s="229" t="s">
        <v>385</v>
      </c>
      <c r="G226" s="43"/>
      <c r="H226" s="43"/>
      <c r="I226" s="230"/>
      <c r="J226" s="43"/>
      <c r="K226" s="43"/>
      <c r="L226" s="47"/>
      <c r="M226" s="231"/>
      <c r="N226" s="232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147</v>
      </c>
      <c r="AU226" s="20" t="s">
        <v>79</v>
      </c>
    </row>
    <row r="227" s="13" customFormat="1">
      <c r="A227" s="13"/>
      <c r="B227" s="233"/>
      <c r="C227" s="234"/>
      <c r="D227" s="235" t="s">
        <v>149</v>
      </c>
      <c r="E227" s="236" t="s">
        <v>19</v>
      </c>
      <c r="F227" s="237" t="s">
        <v>386</v>
      </c>
      <c r="G227" s="234"/>
      <c r="H227" s="236" t="s">
        <v>19</v>
      </c>
      <c r="I227" s="238"/>
      <c r="J227" s="234"/>
      <c r="K227" s="234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149</v>
      </c>
      <c r="AU227" s="243" t="s">
        <v>79</v>
      </c>
      <c r="AV227" s="13" t="s">
        <v>77</v>
      </c>
      <c r="AW227" s="13" t="s">
        <v>32</v>
      </c>
      <c r="AX227" s="13" t="s">
        <v>70</v>
      </c>
      <c r="AY227" s="243" t="s">
        <v>138</v>
      </c>
    </row>
    <row r="228" s="14" customFormat="1">
      <c r="A228" s="14"/>
      <c r="B228" s="244"/>
      <c r="C228" s="245"/>
      <c r="D228" s="235" t="s">
        <v>149</v>
      </c>
      <c r="E228" s="246" t="s">
        <v>19</v>
      </c>
      <c r="F228" s="247" t="s">
        <v>1173</v>
      </c>
      <c r="G228" s="245"/>
      <c r="H228" s="248">
        <v>11.545999999999999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149</v>
      </c>
      <c r="AU228" s="254" t="s">
        <v>79</v>
      </c>
      <c r="AV228" s="14" t="s">
        <v>79</v>
      </c>
      <c r="AW228" s="14" t="s">
        <v>32</v>
      </c>
      <c r="AX228" s="14" t="s">
        <v>70</v>
      </c>
      <c r="AY228" s="254" t="s">
        <v>138</v>
      </c>
    </row>
    <row r="229" s="15" customFormat="1">
      <c r="A229" s="15"/>
      <c r="B229" s="255"/>
      <c r="C229" s="256"/>
      <c r="D229" s="235" t="s">
        <v>149</v>
      </c>
      <c r="E229" s="257" t="s">
        <v>19</v>
      </c>
      <c r="F229" s="258" t="s">
        <v>152</v>
      </c>
      <c r="G229" s="256"/>
      <c r="H229" s="259">
        <v>11.545999999999999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5" t="s">
        <v>149</v>
      </c>
      <c r="AU229" s="265" t="s">
        <v>79</v>
      </c>
      <c r="AV229" s="15" t="s">
        <v>145</v>
      </c>
      <c r="AW229" s="15" t="s">
        <v>32</v>
      </c>
      <c r="AX229" s="15" t="s">
        <v>77</v>
      </c>
      <c r="AY229" s="265" t="s">
        <v>138</v>
      </c>
    </row>
    <row r="230" s="2" customFormat="1" ht="24.15" customHeight="1">
      <c r="A230" s="41"/>
      <c r="B230" s="42"/>
      <c r="C230" s="215" t="s">
        <v>346</v>
      </c>
      <c r="D230" s="215" t="s">
        <v>140</v>
      </c>
      <c r="E230" s="216" t="s">
        <v>390</v>
      </c>
      <c r="F230" s="217" t="s">
        <v>391</v>
      </c>
      <c r="G230" s="218" t="s">
        <v>205</v>
      </c>
      <c r="H230" s="219">
        <v>69.275999999999996</v>
      </c>
      <c r="I230" s="220"/>
      <c r="J230" s="221">
        <f>ROUND(I230*H230,2)</f>
        <v>0</v>
      </c>
      <c r="K230" s="217" t="s">
        <v>144</v>
      </c>
      <c r="L230" s="47"/>
      <c r="M230" s="222" t="s">
        <v>19</v>
      </c>
      <c r="N230" s="223" t="s">
        <v>41</v>
      </c>
      <c r="O230" s="87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145</v>
      </c>
      <c r="AT230" s="226" t="s">
        <v>140</v>
      </c>
      <c r="AU230" s="226" t="s">
        <v>79</v>
      </c>
      <c r="AY230" s="20" t="s">
        <v>138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77</v>
      </c>
      <c r="BK230" s="227">
        <f>ROUND(I230*H230,2)</f>
        <v>0</v>
      </c>
      <c r="BL230" s="20" t="s">
        <v>145</v>
      </c>
      <c r="BM230" s="226" t="s">
        <v>1174</v>
      </c>
    </row>
    <row r="231" s="2" customFormat="1">
      <c r="A231" s="41"/>
      <c r="B231" s="42"/>
      <c r="C231" s="43"/>
      <c r="D231" s="228" t="s">
        <v>147</v>
      </c>
      <c r="E231" s="43"/>
      <c r="F231" s="229" t="s">
        <v>393</v>
      </c>
      <c r="G231" s="43"/>
      <c r="H231" s="43"/>
      <c r="I231" s="230"/>
      <c r="J231" s="43"/>
      <c r="K231" s="43"/>
      <c r="L231" s="47"/>
      <c r="M231" s="231"/>
      <c r="N231" s="232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147</v>
      </c>
      <c r="AU231" s="20" t="s">
        <v>79</v>
      </c>
    </row>
    <row r="232" s="13" customFormat="1">
      <c r="A232" s="13"/>
      <c r="B232" s="233"/>
      <c r="C232" s="234"/>
      <c r="D232" s="235" t="s">
        <v>149</v>
      </c>
      <c r="E232" s="236" t="s">
        <v>19</v>
      </c>
      <c r="F232" s="237" t="s">
        <v>386</v>
      </c>
      <c r="G232" s="234"/>
      <c r="H232" s="236" t="s">
        <v>19</v>
      </c>
      <c r="I232" s="238"/>
      <c r="J232" s="234"/>
      <c r="K232" s="234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149</v>
      </c>
      <c r="AU232" s="243" t="s">
        <v>79</v>
      </c>
      <c r="AV232" s="13" t="s">
        <v>77</v>
      </c>
      <c r="AW232" s="13" t="s">
        <v>32</v>
      </c>
      <c r="AX232" s="13" t="s">
        <v>70</v>
      </c>
      <c r="AY232" s="243" t="s">
        <v>138</v>
      </c>
    </row>
    <row r="233" s="14" customFormat="1">
      <c r="A233" s="14"/>
      <c r="B233" s="244"/>
      <c r="C233" s="245"/>
      <c r="D233" s="235" t="s">
        <v>149</v>
      </c>
      <c r="E233" s="246" t="s">
        <v>19</v>
      </c>
      <c r="F233" s="247" t="s">
        <v>1173</v>
      </c>
      <c r="G233" s="245"/>
      <c r="H233" s="248">
        <v>11.545999999999999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149</v>
      </c>
      <c r="AU233" s="254" t="s">
        <v>79</v>
      </c>
      <c r="AV233" s="14" t="s">
        <v>79</v>
      </c>
      <c r="AW233" s="14" t="s">
        <v>32</v>
      </c>
      <c r="AX233" s="14" t="s">
        <v>70</v>
      </c>
      <c r="AY233" s="254" t="s">
        <v>138</v>
      </c>
    </row>
    <row r="234" s="15" customFormat="1">
      <c r="A234" s="15"/>
      <c r="B234" s="255"/>
      <c r="C234" s="256"/>
      <c r="D234" s="235" t="s">
        <v>149</v>
      </c>
      <c r="E234" s="257" t="s">
        <v>19</v>
      </c>
      <c r="F234" s="258" t="s">
        <v>152</v>
      </c>
      <c r="G234" s="256"/>
      <c r="H234" s="259">
        <v>11.545999999999999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5" t="s">
        <v>149</v>
      </c>
      <c r="AU234" s="265" t="s">
        <v>79</v>
      </c>
      <c r="AV234" s="15" t="s">
        <v>145</v>
      </c>
      <c r="AW234" s="15" t="s">
        <v>32</v>
      </c>
      <c r="AX234" s="15" t="s">
        <v>77</v>
      </c>
      <c r="AY234" s="265" t="s">
        <v>138</v>
      </c>
    </row>
    <row r="235" s="14" customFormat="1">
      <c r="A235" s="14"/>
      <c r="B235" s="244"/>
      <c r="C235" s="245"/>
      <c r="D235" s="235" t="s">
        <v>149</v>
      </c>
      <c r="E235" s="245"/>
      <c r="F235" s="247" t="s">
        <v>1175</v>
      </c>
      <c r="G235" s="245"/>
      <c r="H235" s="248">
        <v>69.275999999999996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149</v>
      </c>
      <c r="AU235" s="254" t="s">
        <v>79</v>
      </c>
      <c r="AV235" s="14" t="s">
        <v>79</v>
      </c>
      <c r="AW235" s="14" t="s">
        <v>4</v>
      </c>
      <c r="AX235" s="14" t="s">
        <v>77</v>
      </c>
      <c r="AY235" s="254" t="s">
        <v>138</v>
      </c>
    </row>
    <row r="236" s="2" customFormat="1" ht="24.15" customHeight="1">
      <c r="A236" s="41"/>
      <c r="B236" s="42"/>
      <c r="C236" s="215" t="s">
        <v>352</v>
      </c>
      <c r="D236" s="215" t="s">
        <v>140</v>
      </c>
      <c r="E236" s="216" t="s">
        <v>401</v>
      </c>
      <c r="F236" s="217" t="s">
        <v>402</v>
      </c>
      <c r="G236" s="218" t="s">
        <v>205</v>
      </c>
      <c r="H236" s="219">
        <v>11.545999999999999</v>
      </c>
      <c r="I236" s="220"/>
      <c r="J236" s="221">
        <f>ROUND(I236*H236,2)</f>
        <v>0</v>
      </c>
      <c r="K236" s="217" t="s">
        <v>144</v>
      </c>
      <c r="L236" s="47"/>
      <c r="M236" s="222" t="s">
        <v>19</v>
      </c>
      <c r="N236" s="223" t="s">
        <v>41</v>
      </c>
      <c r="O236" s="87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145</v>
      </c>
      <c r="AT236" s="226" t="s">
        <v>140</v>
      </c>
      <c r="AU236" s="226" t="s">
        <v>79</v>
      </c>
      <c r="AY236" s="20" t="s">
        <v>138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77</v>
      </c>
      <c r="BK236" s="227">
        <f>ROUND(I236*H236,2)</f>
        <v>0</v>
      </c>
      <c r="BL236" s="20" t="s">
        <v>145</v>
      </c>
      <c r="BM236" s="226" t="s">
        <v>1176</v>
      </c>
    </row>
    <row r="237" s="2" customFormat="1">
      <c r="A237" s="41"/>
      <c r="B237" s="42"/>
      <c r="C237" s="43"/>
      <c r="D237" s="228" t="s">
        <v>147</v>
      </c>
      <c r="E237" s="43"/>
      <c r="F237" s="229" t="s">
        <v>404</v>
      </c>
      <c r="G237" s="43"/>
      <c r="H237" s="43"/>
      <c r="I237" s="230"/>
      <c r="J237" s="43"/>
      <c r="K237" s="43"/>
      <c r="L237" s="47"/>
      <c r="M237" s="231"/>
      <c r="N237" s="23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147</v>
      </c>
      <c r="AU237" s="20" t="s">
        <v>79</v>
      </c>
    </row>
    <row r="238" s="13" customFormat="1">
      <c r="A238" s="13"/>
      <c r="B238" s="233"/>
      <c r="C238" s="234"/>
      <c r="D238" s="235" t="s">
        <v>149</v>
      </c>
      <c r="E238" s="236" t="s">
        <v>19</v>
      </c>
      <c r="F238" s="237" t="s">
        <v>386</v>
      </c>
      <c r="G238" s="234"/>
      <c r="H238" s="236" t="s">
        <v>19</v>
      </c>
      <c r="I238" s="238"/>
      <c r="J238" s="234"/>
      <c r="K238" s="234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149</v>
      </c>
      <c r="AU238" s="243" t="s">
        <v>79</v>
      </c>
      <c r="AV238" s="13" t="s">
        <v>77</v>
      </c>
      <c r="AW238" s="13" t="s">
        <v>32</v>
      </c>
      <c r="AX238" s="13" t="s">
        <v>70</v>
      </c>
      <c r="AY238" s="243" t="s">
        <v>138</v>
      </c>
    </row>
    <row r="239" s="14" customFormat="1">
      <c r="A239" s="14"/>
      <c r="B239" s="244"/>
      <c r="C239" s="245"/>
      <c r="D239" s="235" t="s">
        <v>149</v>
      </c>
      <c r="E239" s="246" t="s">
        <v>19</v>
      </c>
      <c r="F239" s="247" t="s">
        <v>1173</v>
      </c>
      <c r="G239" s="245"/>
      <c r="H239" s="248">
        <v>11.545999999999999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149</v>
      </c>
      <c r="AU239" s="254" t="s">
        <v>79</v>
      </c>
      <c r="AV239" s="14" t="s">
        <v>79</v>
      </c>
      <c r="AW239" s="14" t="s">
        <v>32</v>
      </c>
      <c r="AX239" s="14" t="s">
        <v>70</v>
      </c>
      <c r="AY239" s="254" t="s">
        <v>138</v>
      </c>
    </row>
    <row r="240" s="15" customFormat="1">
      <c r="A240" s="15"/>
      <c r="B240" s="255"/>
      <c r="C240" s="256"/>
      <c r="D240" s="235" t="s">
        <v>149</v>
      </c>
      <c r="E240" s="257" t="s">
        <v>19</v>
      </c>
      <c r="F240" s="258" t="s">
        <v>152</v>
      </c>
      <c r="G240" s="256"/>
      <c r="H240" s="259">
        <v>11.545999999999999</v>
      </c>
      <c r="I240" s="260"/>
      <c r="J240" s="256"/>
      <c r="K240" s="256"/>
      <c r="L240" s="261"/>
      <c r="M240" s="262"/>
      <c r="N240" s="263"/>
      <c r="O240" s="263"/>
      <c r="P240" s="263"/>
      <c r="Q240" s="263"/>
      <c r="R240" s="263"/>
      <c r="S240" s="263"/>
      <c r="T240" s="264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5" t="s">
        <v>149</v>
      </c>
      <c r="AU240" s="265" t="s">
        <v>79</v>
      </c>
      <c r="AV240" s="15" t="s">
        <v>145</v>
      </c>
      <c r="AW240" s="15" t="s">
        <v>32</v>
      </c>
      <c r="AX240" s="15" t="s">
        <v>77</v>
      </c>
      <c r="AY240" s="265" t="s">
        <v>138</v>
      </c>
    </row>
    <row r="241" s="12" customFormat="1" ht="22.8" customHeight="1">
      <c r="A241" s="12"/>
      <c r="B241" s="199"/>
      <c r="C241" s="200"/>
      <c r="D241" s="201" t="s">
        <v>69</v>
      </c>
      <c r="E241" s="213" t="s">
        <v>405</v>
      </c>
      <c r="F241" s="213" t="s">
        <v>406</v>
      </c>
      <c r="G241" s="200"/>
      <c r="H241" s="200"/>
      <c r="I241" s="203"/>
      <c r="J241" s="214">
        <f>BK241</f>
        <v>0</v>
      </c>
      <c r="K241" s="200"/>
      <c r="L241" s="205"/>
      <c r="M241" s="206"/>
      <c r="N241" s="207"/>
      <c r="O241" s="207"/>
      <c r="P241" s="208">
        <f>SUM(P242:P245)</f>
        <v>0</v>
      </c>
      <c r="Q241" s="207"/>
      <c r="R241" s="208">
        <f>SUM(R242:R245)</f>
        <v>0</v>
      </c>
      <c r="S241" s="207"/>
      <c r="T241" s="209">
        <f>SUM(T242:T245)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0" t="s">
        <v>77</v>
      </c>
      <c r="AT241" s="211" t="s">
        <v>69</v>
      </c>
      <c r="AU241" s="211" t="s">
        <v>77</v>
      </c>
      <c r="AY241" s="210" t="s">
        <v>138</v>
      </c>
      <c r="BK241" s="212">
        <f>SUM(BK242:BK245)</f>
        <v>0</v>
      </c>
    </row>
    <row r="242" s="2" customFormat="1" ht="24.15" customHeight="1">
      <c r="A242" s="41"/>
      <c r="B242" s="42"/>
      <c r="C242" s="215" t="s">
        <v>356</v>
      </c>
      <c r="D242" s="215" t="s">
        <v>140</v>
      </c>
      <c r="E242" s="216" t="s">
        <v>408</v>
      </c>
      <c r="F242" s="217" t="s">
        <v>409</v>
      </c>
      <c r="G242" s="218" t="s">
        <v>205</v>
      </c>
      <c r="H242" s="219">
        <v>6.6029999999999998</v>
      </c>
      <c r="I242" s="220"/>
      <c r="J242" s="221">
        <f>ROUND(I242*H242,2)</f>
        <v>0</v>
      </c>
      <c r="K242" s="217" t="s">
        <v>144</v>
      </c>
      <c r="L242" s="47"/>
      <c r="M242" s="222" t="s">
        <v>19</v>
      </c>
      <c r="N242" s="223" t="s">
        <v>41</v>
      </c>
      <c r="O242" s="87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145</v>
      </c>
      <c r="AT242" s="226" t="s">
        <v>140</v>
      </c>
      <c r="AU242" s="226" t="s">
        <v>79</v>
      </c>
      <c r="AY242" s="20" t="s">
        <v>138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77</v>
      </c>
      <c r="BK242" s="227">
        <f>ROUND(I242*H242,2)</f>
        <v>0</v>
      </c>
      <c r="BL242" s="20" t="s">
        <v>145</v>
      </c>
      <c r="BM242" s="226" t="s">
        <v>1177</v>
      </c>
    </row>
    <row r="243" s="2" customFormat="1">
      <c r="A243" s="41"/>
      <c r="B243" s="42"/>
      <c r="C243" s="43"/>
      <c r="D243" s="228" t="s">
        <v>147</v>
      </c>
      <c r="E243" s="43"/>
      <c r="F243" s="229" t="s">
        <v>411</v>
      </c>
      <c r="G243" s="43"/>
      <c r="H243" s="43"/>
      <c r="I243" s="230"/>
      <c r="J243" s="43"/>
      <c r="K243" s="43"/>
      <c r="L243" s="47"/>
      <c r="M243" s="231"/>
      <c r="N243" s="232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147</v>
      </c>
      <c r="AU243" s="20" t="s">
        <v>79</v>
      </c>
    </row>
    <row r="244" s="2" customFormat="1" ht="24.15" customHeight="1">
      <c r="A244" s="41"/>
      <c r="B244" s="42"/>
      <c r="C244" s="215" t="s">
        <v>361</v>
      </c>
      <c r="D244" s="215" t="s">
        <v>140</v>
      </c>
      <c r="E244" s="216" t="s">
        <v>413</v>
      </c>
      <c r="F244" s="217" t="s">
        <v>414</v>
      </c>
      <c r="G244" s="218" t="s">
        <v>205</v>
      </c>
      <c r="H244" s="219">
        <v>6.6029999999999998</v>
      </c>
      <c r="I244" s="220"/>
      <c r="J244" s="221">
        <f>ROUND(I244*H244,2)</f>
        <v>0</v>
      </c>
      <c r="K244" s="217" t="s">
        <v>144</v>
      </c>
      <c r="L244" s="47"/>
      <c r="M244" s="222" t="s">
        <v>19</v>
      </c>
      <c r="N244" s="223" t="s">
        <v>41</v>
      </c>
      <c r="O244" s="87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145</v>
      </c>
      <c r="AT244" s="226" t="s">
        <v>140</v>
      </c>
      <c r="AU244" s="226" t="s">
        <v>79</v>
      </c>
      <c r="AY244" s="20" t="s">
        <v>138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77</v>
      </c>
      <c r="BK244" s="227">
        <f>ROUND(I244*H244,2)</f>
        <v>0</v>
      </c>
      <c r="BL244" s="20" t="s">
        <v>145</v>
      </c>
      <c r="BM244" s="226" t="s">
        <v>1178</v>
      </c>
    </row>
    <row r="245" s="2" customFormat="1">
      <c r="A245" s="41"/>
      <c r="B245" s="42"/>
      <c r="C245" s="43"/>
      <c r="D245" s="228" t="s">
        <v>147</v>
      </c>
      <c r="E245" s="43"/>
      <c r="F245" s="229" t="s">
        <v>416</v>
      </c>
      <c r="G245" s="43"/>
      <c r="H245" s="43"/>
      <c r="I245" s="230"/>
      <c r="J245" s="43"/>
      <c r="K245" s="43"/>
      <c r="L245" s="47"/>
      <c r="M245" s="288"/>
      <c r="N245" s="289"/>
      <c r="O245" s="290"/>
      <c r="P245" s="290"/>
      <c r="Q245" s="290"/>
      <c r="R245" s="290"/>
      <c r="S245" s="290"/>
      <c r="T245" s="29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147</v>
      </c>
      <c r="AU245" s="20" t="s">
        <v>79</v>
      </c>
    </row>
    <row r="246" s="2" customFormat="1" ht="6.96" customHeight="1">
      <c r="A246" s="41"/>
      <c r="B246" s="62"/>
      <c r="C246" s="63"/>
      <c r="D246" s="63"/>
      <c r="E246" s="63"/>
      <c r="F246" s="63"/>
      <c r="G246" s="63"/>
      <c r="H246" s="63"/>
      <c r="I246" s="63"/>
      <c r="J246" s="63"/>
      <c r="K246" s="63"/>
      <c r="L246" s="47"/>
      <c r="M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</row>
  </sheetData>
  <sheetProtection sheet="1" autoFilter="0" formatColumns="0" formatRows="0" objects="1" scenarios="1" spinCount="100000" saltValue="CW04RYEigErwetvyvfLnD1cziCchw2/pRuUo2TNVuoixb1p0GJ3Mm0aIre+kw/FSC2/g2X+YzEMrgtHGuhPaOw==" hashValue="z0l1uqxE4/StHWqMLonhS+0iJgmwaQ4ajA8MZW6iAHtg05eHN6cfEcEjaZj91Qm9WV0lMpVvvt/ZXDSAECym7w==" algorithmName="SHA-512" password="CC51"/>
  <autoFilter ref="C86:K245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1/132254206"/>
    <hyperlink ref="F101" r:id="rId2" display="https://podminky.urs.cz/item/CS_URS_2025_01/151811131"/>
    <hyperlink ref="F106" r:id="rId3" display="https://podminky.urs.cz/item/CS_URS_2025_01/151811231"/>
    <hyperlink ref="F108" r:id="rId4" display="https://podminky.urs.cz/item/CS_URS_2025_01/161151103"/>
    <hyperlink ref="F113" r:id="rId5" display="https://podminky.urs.cz/item/CS_URS_2025_01/162751114"/>
    <hyperlink ref="F124" r:id="rId6" display="https://podminky.urs.cz/item/CS_URS_2025_01/167151102"/>
    <hyperlink ref="F129" r:id="rId7" display="https://podminky.urs.cz/item/CS_URS_2025_01/171201231"/>
    <hyperlink ref="F141" r:id="rId8" display="https://podminky.urs.cz/item/CS_URS_2025_01/174101101"/>
    <hyperlink ref="F159" r:id="rId9" display="https://podminky.urs.cz/item/CS_URS_2025_01/175151101"/>
    <hyperlink ref="F166" r:id="rId10" display="https://podminky.urs.cz/item/CS_URS_2025_01/358325114"/>
    <hyperlink ref="F171" r:id="rId11" display="https://podminky.urs.cz/item/CS_URS_2025_01/451573111"/>
    <hyperlink ref="F175" r:id="rId12" display="https://podminky.urs.cz/item/CS_URS_2025_01/452311131"/>
    <hyperlink ref="F179" r:id="rId13" display="https://podminky.urs.cz/item/CS_URS_2025_01/452351111"/>
    <hyperlink ref="F183" r:id="rId14" display="https://podminky.urs.cz/item/CS_URS_2025_01/452351112"/>
    <hyperlink ref="F186" r:id="rId15" display="https://podminky.urs.cz/item/CS_URS_2025_01/871350320"/>
    <hyperlink ref="F192" r:id="rId16" display="https://podminky.urs.cz/item/CS_URS_2025_01/877350310"/>
    <hyperlink ref="F197" r:id="rId17" display="https://podminky.urs.cz/item/CS_URS_2025_01/895941302"/>
    <hyperlink ref="F202" r:id="rId18" display="https://podminky.urs.cz/item/CS_URS_2025_01/895941313"/>
    <hyperlink ref="F207" r:id="rId19" display="https://podminky.urs.cz/item/CS_URS_2025_01/895941332"/>
    <hyperlink ref="F212" r:id="rId20" display="https://podminky.urs.cz/item/CS_URS_2025_01/899102211"/>
    <hyperlink ref="F214" r:id="rId21" display="https://podminky.urs.cz/item/CS_URS_2025_01/899204112"/>
    <hyperlink ref="F226" r:id="rId22" display="https://podminky.urs.cz/item/CS_URS_2025_01/997221561"/>
    <hyperlink ref="F231" r:id="rId23" display="https://podminky.urs.cz/item/CS_URS_2025_01/997221569"/>
    <hyperlink ref="F237" r:id="rId24" display="https://podminky.urs.cz/item/CS_URS_2025_01/997221862"/>
    <hyperlink ref="F243" r:id="rId25" display="https://podminky.urs.cz/item/CS_URS_2025_01/998275101"/>
    <hyperlink ref="F245" r:id="rId26" display="https://podminky.urs.cz/item/CS_URS_2025_01/99827512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UHERSKÝ BROD, OPRAVA STOK UL. HRADIŠŤSKÁ, U SBORU, NERUDOVA, NAARDENSKÁ, SEICHERTOVA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107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1179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20. 4. 2025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28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29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28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31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28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33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28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34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36</v>
      </c>
      <c r="E30" s="41"/>
      <c r="F30" s="41"/>
      <c r="G30" s="41"/>
      <c r="H30" s="41"/>
      <c r="I30" s="41"/>
      <c r="J30" s="156">
        <f>ROUND(J85,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38</v>
      </c>
      <c r="G32" s="41"/>
      <c r="H32" s="41"/>
      <c r="I32" s="157" t="s">
        <v>37</v>
      </c>
      <c r="J32" s="157" t="s">
        <v>39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40</v>
      </c>
      <c r="E33" s="145" t="s">
        <v>41</v>
      </c>
      <c r="F33" s="159">
        <f>ROUND((SUM(BE85:BE498)),  2)</f>
        <v>0</v>
      </c>
      <c r="G33" s="41"/>
      <c r="H33" s="41"/>
      <c r="I33" s="160">
        <v>0.20999999999999999</v>
      </c>
      <c r="J33" s="159">
        <f>ROUND(((SUM(BE85:BE498))*I33),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42</v>
      </c>
      <c r="F34" s="159">
        <f>ROUND((SUM(BF85:BF498)),  2)</f>
        <v>0</v>
      </c>
      <c r="G34" s="41"/>
      <c r="H34" s="41"/>
      <c r="I34" s="160">
        <v>0.12</v>
      </c>
      <c r="J34" s="159">
        <f>ROUND(((SUM(BF85:BF498))*I34),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43</v>
      </c>
      <c r="F35" s="159">
        <f>ROUND((SUM(BG85:BG498)),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44</v>
      </c>
      <c r="F36" s="159">
        <f>ROUND((SUM(BH85:BH498)),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ROUND((SUM(BI85:BI498)),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46</v>
      </c>
      <c r="E39" s="163"/>
      <c r="F39" s="163"/>
      <c r="G39" s="164" t="s">
        <v>47</v>
      </c>
      <c r="H39" s="165" t="s">
        <v>48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111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72" t="str">
        <f>E7</f>
        <v>UHERSKÝ BROD, OPRAVA STOK UL. HRADIŠŤSKÁ, U SBORU, NERUDOVA, NAARDENSKÁ, SEICHERTOVA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107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004 - Rozebrání a obnova povrchů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Uherský Brod</v>
      </c>
      <c r="G52" s="43"/>
      <c r="H52" s="43"/>
      <c r="I52" s="35" t="s">
        <v>23</v>
      </c>
      <c r="J52" s="75" t="str">
        <f>IF(J12="","",J12)</f>
        <v>20. 4. 2025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112</v>
      </c>
      <c r="D57" s="174"/>
      <c r="E57" s="174"/>
      <c r="F57" s="174"/>
      <c r="G57" s="174"/>
      <c r="H57" s="174"/>
      <c r="I57" s="174"/>
      <c r="J57" s="175" t="s">
        <v>113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68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114</v>
      </c>
    </row>
    <row r="60" s="9" customFormat="1" ht="24.96" customHeight="1">
      <c r="A60" s="9"/>
      <c r="B60" s="177"/>
      <c r="C60" s="178"/>
      <c r="D60" s="179" t="s">
        <v>115</v>
      </c>
      <c r="E60" s="180"/>
      <c r="F60" s="180"/>
      <c r="G60" s="180"/>
      <c r="H60" s="180"/>
      <c r="I60" s="180"/>
      <c r="J60" s="181">
        <f>J86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116</v>
      </c>
      <c r="E61" s="185"/>
      <c r="F61" s="185"/>
      <c r="G61" s="185"/>
      <c r="H61" s="185"/>
      <c r="I61" s="185"/>
      <c r="J61" s="186">
        <f>J87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1180</v>
      </c>
      <c r="E62" s="185"/>
      <c r="F62" s="185"/>
      <c r="G62" s="185"/>
      <c r="H62" s="185"/>
      <c r="I62" s="185"/>
      <c r="J62" s="186">
        <f>J240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120</v>
      </c>
      <c r="E63" s="185"/>
      <c r="F63" s="185"/>
      <c r="G63" s="185"/>
      <c r="H63" s="185"/>
      <c r="I63" s="185"/>
      <c r="J63" s="186">
        <f>J378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121</v>
      </c>
      <c r="E64" s="185"/>
      <c r="F64" s="185"/>
      <c r="G64" s="185"/>
      <c r="H64" s="185"/>
      <c r="I64" s="185"/>
      <c r="J64" s="186">
        <f>J451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8"/>
      <c r="D65" s="184" t="s">
        <v>122</v>
      </c>
      <c r="E65" s="185"/>
      <c r="F65" s="185"/>
      <c r="G65" s="185"/>
      <c r="H65" s="185"/>
      <c r="I65" s="185"/>
      <c r="J65" s="186">
        <f>J494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123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6.25" customHeight="1">
      <c r="A75" s="41"/>
      <c r="B75" s="42"/>
      <c r="C75" s="43"/>
      <c r="D75" s="43"/>
      <c r="E75" s="172" t="str">
        <f>E7</f>
        <v>UHERSKÝ BROD, OPRAVA STOK UL. HRADIŠŤSKÁ, U SBORU, NERUDOVA, NAARDENSKÁ, SEICHERTOVA</v>
      </c>
      <c r="F75" s="35"/>
      <c r="G75" s="35"/>
      <c r="H75" s="35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107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004 - Rozebrání a obnova povrchů</v>
      </c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Uherský Brod</v>
      </c>
      <c r="G79" s="43"/>
      <c r="H79" s="43"/>
      <c r="I79" s="35" t="s">
        <v>23</v>
      </c>
      <c r="J79" s="75" t="str">
        <f>IF(J12="","",J12)</f>
        <v>20. 4. 2025</v>
      </c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 xml:space="preserve"> </v>
      </c>
      <c r="G81" s="43"/>
      <c r="H81" s="43"/>
      <c r="I81" s="35" t="s">
        <v>31</v>
      </c>
      <c r="J81" s="39" t="str">
        <f>E21</f>
        <v xml:space="preserve"> 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29</v>
      </c>
      <c r="D82" s="43"/>
      <c r="E82" s="43"/>
      <c r="F82" s="30" t="str">
        <f>IF(E18="","",E18)</f>
        <v>Vyplň údaj</v>
      </c>
      <c r="G82" s="43"/>
      <c r="H82" s="43"/>
      <c r="I82" s="35" t="s">
        <v>33</v>
      </c>
      <c r="J82" s="39" t="str">
        <f>E24</f>
        <v xml:space="preserve"> 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8"/>
      <c r="B84" s="189"/>
      <c r="C84" s="190" t="s">
        <v>124</v>
      </c>
      <c r="D84" s="191" t="s">
        <v>55</v>
      </c>
      <c r="E84" s="191" t="s">
        <v>51</v>
      </c>
      <c r="F84" s="191" t="s">
        <v>52</v>
      </c>
      <c r="G84" s="191" t="s">
        <v>125</v>
      </c>
      <c r="H84" s="191" t="s">
        <v>126</v>
      </c>
      <c r="I84" s="191" t="s">
        <v>127</v>
      </c>
      <c r="J84" s="191" t="s">
        <v>113</v>
      </c>
      <c r="K84" s="192" t="s">
        <v>128</v>
      </c>
      <c r="L84" s="193"/>
      <c r="M84" s="95" t="s">
        <v>19</v>
      </c>
      <c r="N84" s="96" t="s">
        <v>40</v>
      </c>
      <c r="O84" s="96" t="s">
        <v>129</v>
      </c>
      <c r="P84" s="96" t="s">
        <v>130</v>
      </c>
      <c r="Q84" s="96" t="s">
        <v>131</v>
      </c>
      <c r="R84" s="96" t="s">
        <v>132</v>
      </c>
      <c r="S84" s="96" t="s">
        <v>133</v>
      </c>
      <c r="T84" s="97" t="s">
        <v>134</v>
      </c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</row>
    <row r="85" s="2" customFormat="1" ht="22.8" customHeight="1">
      <c r="A85" s="41"/>
      <c r="B85" s="42"/>
      <c r="C85" s="102" t="s">
        <v>135</v>
      </c>
      <c r="D85" s="43"/>
      <c r="E85" s="43"/>
      <c r="F85" s="43"/>
      <c r="G85" s="43"/>
      <c r="H85" s="43"/>
      <c r="I85" s="43"/>
      <c r="J85" s="194">
        <f>BK85</f>
        <v>0</v>
      </c>
      <c r="K85" s="43"/>
      <c r="L85" s="47"/>
      <c r="M85" s="98"/>
      <c r="N85" s="195"/>
      <c r="O85" s="99"/>
      <c r="P85" s="196">
        <f>P86</f>
        <v>0</v>
      </c>
      <c r="Q85" s="99"/>
      <c r="R85" s="196">
        <f>R86</f>
        <v>112.35550842067499</v>
      </c>
      <c r="S85" s="99"/>
      <c r="T85" s="197">
        <f>T86</f>
        <v>1701.645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69</v>
      </c>
      <c r="AU85" s="20" t="s">
        <v>114</v>
      </c>
      <c r="BK85" s="198">
        <f>BK86</f>
        <v>0</v>
      </c>
    </row>
    <row r="86" s="12" customFormat="1" ht="25.92" customHeight="1">
      <c r="A86" s="12"/>
      <c r="B86" s="199"/>
      <c r="C86" s="200"/>
      <c r="D86" s="201" t="s">
        <v>69</v>
      </c>
      <c r="E86" s="202" t="s">
        <v>136</v>
      </c>
      <c r="F86" s="202" t="s">
        <v>137</v>
      </c>
      <c r="G86" s="200"/>
      <c r="H86" s="200"/>
      <c r="I86" s="203"/>
      <c r="J86" s="204">
        <f>BK86</f>
        <v>0</v>
      </c>
      <c r="K86" s="200"/>
      <c r="L86" s="205"/>
      <c r="M86" s="206"/>
      <c r="N86" s="207"/>
      <c r="O86" s="207"/>
      <c r="P86" s="208">
        <f>P87+P240+P378+P451+P494</f>
        <v>0</v>
      </c>
      <c r="Q86" s="207"/>
      <c r="R86" s="208">
        <f>R87+R240+R378+R451+R494</f>
        <v>112.35550842067499</v>
      </c>
      <c r="S86" s="207"/>
      <c r="T86" s="209">
        <f>T87+T240+T378+T451+T494</f>
        <v>1701.645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10" t="s">
        <v>77</v>
      </c>
      <c r="AT86" s="211" t="s">
        <v>69</v>
      </c>
      <c r="AU86" s="211" t="s">
        <v>70</v>
      </c>
      <c r="AY86" s="210" t="s">
        <v>138</v>
      </c>
      <c r="BK86" s="212">
        <f>BK87+BK240+BK378+BK451+BK494</f>
        <v>0</v>
      </c>
    </row>
    <row r="87" s="12" customFormat="1" ht="22.8" customHeight="1">
      <c r="A87" s="12"/>
      <c r="B87" s="199"/>
      <c r="C87" s="200"/>
      <c r="D87" s="201" t="s">
        <v>69</v>
      </c>
      <c r="E87" s="213" t="s">
        <v>77</v>
      </c>
      <c r="F87" s="213" t="s">
        <v>139</v>
      </c>
      <c r="G87" s="200"/>
      <c r="H87" s="200"/>
      <c r="I87" s="203"/>
      <c r="J87" s="214">
        <f>BK87</f>
        <v>0</v>
      </c>
      <c r="K87" s="200"/>
      <c r="L87" s="205"/>
      <c r="M87" s="206"/>
      <c r="N87" s="207"/>
      <c r="O87" s="207"/>
      <c r="P87" s="208">
        <f>SUM(P88:P239)</f>
        <v>0</v>
      </c>
      <c r="Q87" s="207"/>
      <c r="R87" s="208">
        <f>SUM(R88:R239)</f>
        <v>0.37117999999999995</v>
      </c>
      <c r="S87" s="207"/>
      <c r="T87" s="209">
        <f>SUM(T88:T239)</f>
        <v>1701.645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10" t="s">
        <v>77</v>
      </c>
      <c r="AT87" s="211" t="s">
        <v>69</v>
      </c>
      <c r="AU87" s="211" t="s">
        <v>77</v>
      </c>
      <c r="AY87" s="210" t="s">
        <v>138</v>
      </c>
      <c r="BK87" s="212">
        <f>SUM(BK88:BK239)</f>
        <v>0</v>
      </c>
    </row>
    <row r="88" s="2" customFormat="1" ht="37.8" customHeight="1">
      <c r="A88" s="41"/>
      <c r="B88" s="42"/>
      <c r="C88" s="215" t="s">
        <v>77</v>
      </c>
      <c r="D88" s="215" t="s">
        <v>140</v>
      </c>
      <c r="E88" s="216" t="s">
        <v>1181</v>
      </c>
      <c r="F88" s="217" t="s">
        <v>1182</v>
      </c>
      <c r="G88" s="218" t="s">
        <v>174</v>
      </c>
      <c r="H88" s="219">
        <v>1.8</v>
      </c>
      <c r="I88" s="220"/>
      <c r="J88" s="221">
        <f>ROUND(I88*H88,2)</f>
        <v>0</v>
      </c>
      <c r="K88" s="217" t="s">
        <v>144</v>
      </c>
      <c r="L88" s="47"/>
      <c r="M88" s="222" t="s">
        <v>19</v>
      </c>
      <c r="N88" s="223" t="s">
        <v>41</v>
      </c>
      <c r="O88" s="87"/>
      <c r="P88" s="224">
        <f>O88*H88</f>
        <v>0</v>
      </c>
      <c r="Q88" s="224">
        <v>0</v>
      </c>
      <c r="R88" s="224">
        <f>Q88*H88</f>
        <v>0</v>
      </c>
      <c r="S88" s="224">
        <v>0.41699999999999998</v>
      </c>
      <c r="T88" s="225">
        <f>S88*H88</f>
        <v>0.75059999999999993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6" t="s">
        <v>145</v>
      </c>
      <c r="AT88" s="226" t="s">
        <v>140</v>
      </c>
      <c r="AU88" s="226" t="s">
        <v>79</v>
      </c>
      <c r="AY88" s="20" t="s">
        <v>138</v>
      </c>
      <c r="BE88" s="227">
        <f>IF(N88="základní",J88,0)</f>
        <v>0</v>
      </c>
      <c r="BF88" s="227">
        <f>IF(N88="snížená",J88,0)</f>
        <v>0</v>
      </c>
      <c r="BG88" s="227">
        <f>IF(N88="zákl. přenesená",J88,0)</f>
        <v>0</v>
      </c>
      <c r="BH88" s="227">
        <f>IF(N88="sníž. přenesená",J88,0)</f>
        <v>0</v>
      </c>
      <c r="BI88" s="227">
        <f>IF(N88="nulová",J88,0)</f>
        <v>0</v>
      </c>
      <c r="BJ88" s="20" t="s">
        <v>77</v>
      </c>
      <c r="BK88" s="227">
        <f>ROUND(I88*H88,2)</f>
        <v>0</v>
      </c>
      <c r="BL88" s="20" t="s">
        <v>145</v>
      </c>
      <c r="BM88" s="226" t="s">
        <v>1183</v>
      </c>
    </row>
    <row r="89" s="2" customFormat="1">
      <c r="A89" s="41"/>
      <c r="B89" s="42"/>
      <c r="C89" s="43"/>
      <c r="D89" s="228" t="s">
        <v>147</v>
      </c>
      <c r="E89" s="43"/>
      <c r="F89" s="229" t="s">
        <v>1184</v>
      </c>
      <c r="G89" s="43"/>
      <c r="H89" s="43"/>
      <c r="I89" s="230"/>
      <c r="J89" s="43"/>
      <c r="K89" s="43"/>
      <c r="L89" s="47"/>
      <c r="M89" s="231"/>
      <c r="N89" s="232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147</v>
      </c>
      <c r="AU89" s="20" t="s">
        <v>79</v>
      </c>
    </row>
    <row r="90" s="14" customFormat="1">
      <c r="A90" s="14"/>
      <c r="B90" s="244"/>
      <c r="C90" s="245"/>
      <c r="D90" s="235" t="s">
        <v>149</v>
      </c>
      <c r="E90" s="246" t="s">
        <v>19</v>
      </c>
      <c r="F90" s="247" t="s">
        <v>1185</v>
      </c>
      <c r="G90" s="245"/>
      <c r="H90" s="248">
        <v>0</v>
      </c>
      <c r="I90" s="249"/>
      <c r="J90" s="245"/>
      <c r="K90" s="245"/>
      <c r="L90" s="250"/>
      <c r="M90" s="251"/>
      <c r="N90" s="252"/>
      <c r="O90" s="252"/>
      <c r="P90" s="252"/>
      <c r="Q90" s="252"/>
      <c r="R90" s="252"/>
      <c r="S90" s="252"/>
      <c r="T90" s="253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54" t="s">
        <v>149</v>
      </c>
      <c r="AU90" s="254" t="s">
        <v>79</v>
      </c>
      <c r="AV90" s="14" t="s">
        <v>79</v>
      </c>
      <c r="AW90" s="14" t="s">
        <v>32</v>
      </c>
      <c r="AX90" s="14" t="s">
        <v>70</v>
      </c>
      <c r="AY90" s="254" t="s">
        <v>138</v>
      </c>
    </row>
    <row r="91" s="14" customFormat="1">
      <c r="A91" s="14"/>
      <c r="B91" s="244"/>
      <c r="C91" s="245"/>
      <c r="D91" s="235" t="s">
        <v>149</v>
      </c>
      <c r="E91" s="246" t="s">
        <v>19</v>
      </c>
      <c r="F91" s="247" t="s">
        <v>1186</v>
      </c>
      <c r="G91" s="245"/>
      <c r="H91" s="248">
        <v>0</v>
      </c>
      <c r="I91" s="249"/>
      <c r="J91" s="245"/>
      <c r="K91" s="245"/>
      <c r="L91" s="250"/>
      <c r="M91" s="251"/>
      <c r="N91" s="252"/>
      <c r="O91" s="252"/>
      <c r="P91" s="252"/>
      <c r="Q91" s="252"/>
      <c r="R91" s="252"/>
      <c r="S91" s="252"/>
      <c r="T91" s="253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54" t="s">
        <v>149</v>
      </c>
      <c r="AU91" s="254" t="s">
        <v>79</v>
      </c>
      <c r="AV91" s="14" t="s">
        <v>79</v>
      </c>
      <c r="AW91" s="14" t="s">
        <v>32</v>
      </c>
      <c r="AX91" s="14" t="s">
        <v>70</v>
      </c>
      <c r="AY91" s="254" t="s">
        <v>138</v>
      </c>
    </row>
    <row r="92" s="14" customFormat="1">
      <c r="A92" s="14"/>
      <c r="B92" s="244"/>
      <c r="C92" s="245"/>
      <c r="D92" s="235" t="s">
        <v>149</v>
      </c>
      <c r="E92" s="246" t="s">
        <v>19</v>
      </c>
      <c r="F92" s="247" t="s">
        <v>1187</v>
      </c>
      <c r="G92" s="245"/>
      <c r="H92" s="248">
        <v>0</v>
      </c>
      <c r="I92" s="249"/>
      <c r="J92" s="245"/>
      <c r="K92" s="245"/>
      <c r="L92" s="250"/>
      <c r="M92" s="251"/>
      <c r="N92" s="252"/>
      <c r="O92" s="252"/>
      <c r="P92" s="252"/>
      <c r="Q92" s="252"/>
      <c r="R92" s="252"/>
      <c r="S92" s="252"/>
      <c r="T92" s="25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54" t="s">
        <v>149</v>
      </c>
      <c r="AU92" s="254" t="s">
        <v>79</v>
      </c>
      <c r="AV92" s="14" t="s">
        <v>79</v>
      </c>
      <c r="AW92" s="14" t="s">
        <v>32</v>
      </c>
      <c r="AX92" s="14" t="s">
        <v>70</v>
      </c>
      <c r="AY92" s="254" t="s">
        <v>138</v>
      </c>
    </row>
    <row r="93" s="14" customFormat="1">
      <c r="A93" s="14"/>
      <c r="B93" s="244"/>
      <c r="C93" s="245"/>
      <c r="D93" s="235" t="s">
        <v>149</v>
      </c>
      <c r="E93" s="246" t="s">
        <v>19</v>
      </c>
      <c r="F93" s="247" t="s">
        <v>1188</v>
      </c>
      <c r="G93" s="245"/>
      <c r="H93" s="248">
        <v>0.80000000000000004</v>
      </c>
      <c r="I93" s="249"/>
      <c r="J93" s="245"/>
      <c r="K93" s="245"/>
      <c r="L93" s="250"/>
      <c r="M93" s="251"/>
      <c r="N93" s="252"/>
      <c r="O93" s="252"/>
      <c r="P93" s="252"/>
      <c r="Q93" s="252"/>
      <c r="R93" s="252"/>
      <c r="S93" s="252"/>
      <c r="T93" s="253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4" t="s">
        <v>149</v>
      </c>
      <c r="AU93" s="254" t="s">
        <v>79</v>
      </c>
      <c r="AV93" s="14" t="s">
        <v>79</v>
      </c>
      <c r="AW93" s="14" t="s">
        <v>32</v>
      </c>
      <c r="AX93" s="14" t="s">
        <v>70</v>
      </c>
      <c r="AY93" s="254" t="s">
        <v>138</v>
      </c>
    </row>
    <row r="94" s="16" customFormat="1">
      <c r="A94" s="16"/>
      <c r="B94" s="266"/>
      <c r="C94" s="267"/>
      <c r="D94" s="235" t="s">
        <v>149</v>
      </c>
      <c r="E94" s="268" t="s">
        <v>19</v>
      </c>
      <c r="F94" s="269" t="s">
        <v>160</v>
      </c>
      <c r="G94" s="267"/>
      <c r="H94" s="270">
        <v>0.80000000000000004</v>
      </c>
      <c r="I94" s="271"/>
      <c r="J94" s="267"/>
      <c r="K94" s="267"/>
      <c r="L94" s="272"/>
      <c r="M94" s="273"/>
      <c r="N94" s="274"/>
      <c r="O94" s="274"/>
      <c r="P94" s="274"/>
      <c r="Q94" s="274"/>
      <c r="R94" s="274"/>
      <c r="S94" s="274"/>
      <c r="T94" s="275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T94" s="276" t="s">
        <v>149</v>
      </c>
      <c r="AU94" s="276" t="s">
        <v>79</v>
      </c>
      <c r="AV94" s="16" t="s">
        <v>161</v>
      </c>
      <c r="AW94" s="16" t="s">
        <v>32</v>
      </c>
      <c r="AX94" s="16" t="s">
        <v>70</v>
      </c>
      <c r="AY94" s="276" t="s">
        <v>138</v>
      </c>
    </row>
    <row r="95" s="14" customFormat="1">
      <c r="A95" s="14"/>
      <c r="B95" s="244"/>
      <c r="C95" s="245"/>
      <c r="D95" s="235" t="s">
        <v>149</v>
      </c>
      <c r="E95" s="246" t="s">
        <v>19</v>
      </c>
      <c r="F95" s="247" t="s">
        <v>1189</v>
      </c>
      <c r="G95" s="245"/>
      <c r="H95" s="248">
        <v>1</v>
      </c>
      <c r="I95" s="249"/>
      <c r="J95" s="245"/>
      <c r="K95" s="245"/>
      <c r="L95" s="250"/>
      <c r="M95" s="251"/>
      <c r="N95" s="252"/>
      <c r="O95" s="252"/>
      <c r="P95" s="252"/>
      <c r="Q95" s="252"/>
      <c r="R95" s="252"/>
      <c r="S95" s="252"/>
      <c r="T95" s="25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4" t="s">
        <v>149</v>
      </c>
      <c r="AU95" s="254" t="s">
        <v>79</v>
      </c>
      <c r="AV95" s="14" t="s">
        <v>79</v>
      </c>
      <c r="AW95" s="14" t="s">
        <v>32</v>
      </c>
      <c r="AX95" s="14" t="s">
        <v>70</v>
      </c>
      <c r="AY95" s="254" t="s">
        <v>138</v>
      </c>
    </row>
    <row r="96" s="16" customFormat="1">
      <c r="A96" s="16"/>
      <c r="B96" s="266"/>
      <c r="C96" s="267"/>
      <c r="D96" s="235" t="s">
        <v>149</v>
      </c>
      <c r="E96" s="268" t="s">
        <v>19</v>
      </c>
      <c r="F96" s="269" t="s">
        <v>160</v>
      </c>
      <c r="G96" s="267"/>
      <c r="H96" s="270">
        <v>1</v>
      </c>
      <c r="I96" s="271"/>
      <c r="J96" s="267"/>
      <c r="K96" s="267"/>
      <c r="L96" s="272"/>
      <c r="M96" s="273"/>
      <c r="N96" s="274"/>
      <c r="O96" s="274"/>
      <c r="P96" s="274"/>
      <c r="Q96" s="274"/>
      <c r="R96" s="274"/>
      <c r="S96" s="274"/>
      <c r="T96" s="275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T96" s="276" t="s">
        <v>149</v>
      </c>
      <c r="AU96" s="276" t="s">
        <v>79</v>
      </c>
      <c r="AV96" s="16" t="s">
        <v>161</v>
      </c>
      <c r="AW96" s="16" t="s">
        <v>32</v>
      </c>
      <c r="AX96" s="16" t="s">
        <v>70</v>
      </c>
      <c r="AY96" s="276" t="s">
        <v>138</v>
      </c>
    </row>
    <row r="97" s="15" customFormat="1">
      <c r="A97" s="15"/>
      <c r="B97" s="255"/>
      <c r="C97" s="256"/>
      <c r="D97" s="235" t="s">
        <v>149</v>
      </c>
      <c r="E97" s="257" t="s">
        <v>19</v>
      </c>
      <c r="F97" s="258" t="s">
        <v>152</v>
      </c>
      <c r="G97" s="256"/>
      <c r="H97" s="259">
        <v>1.8</v>
      </c>
      <c r="I97" s="260"/>
      <c r="J97" s="256"/>
      <c r="K97" s="256"/>
      <c r="L97" s="261"/>
      <c r="M97" s="262"/>
      <c r="N97" s="263"/>
      <c r="O97" s="263"/>
      <c r="P97" s="263"/>
      <c r="Q97" s="263"/>
      <c r="R97" s="263"/>
      <c r="S97" s="263"/>
      <c r="T97" s="264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65" t="s">
        <v>149</v>
      </c>
      <c r="AU97" s="265" t="s">
        <v>79</v>
      </c>
      <c r="AV97" s="15" t="s">
        <v>145</v>
      </c>
      <c r="AW97" s="15" t="s">
        <v>32</v>
      </c>
      <c r="AX97" s="15" t="s">
        <v>77</v>
      </c>
      <c r="AY97" s="265" t="s">
        <v>138</v>
      </c>
    </row>
    <row r="98" s="2" customFormat="1" ht="44.25" customHeight="1">
      <c r="A98" s="41"/>
      <c r="B98" s="42"/>
      <c r="C98" s="215" t="s">
        <v>79</v>
      </c>
      <c r="D98" s="215" t="s">
        <v>140</v>
      </c>
      <c r="E98" s="216" t="s">
        <v>1190</v>
      </c>
      <c r="F98" s="217" t="s">
        <v>1191</v>
      </c>
      <c r="G98" s="218" t="s">
        <v>174</v>
      </c>
      <c r="H98" s="219">
        <v>143</v>
      </c>
      <c r="I98" s="220"/>
      <c r="J98" s="221">
        <f>ROUND(I98*H98,2)</f>
        <v>0</v>
      </c>
      <c r="K98" s="217" t="s">
        <v>144</v>
      </c>
      <c r="L98" s="47"/>
      <c r="M98" s="222" t="s">
        <v>19</v>
      </c>
      <c r="N98" s="223" t="s">
        <v>41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0.23499999999999999</v>
      </c>
      <c r="T98" s="225">
        <f>S98*H98</f>
        <v>33.604999999999997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145</v>
      </c>
      <c r="AT98" s="226" t="s">
        <v>140</v>
      </c>
      <c r="AU98" s="226" t="s">
        <v>79</v>
      </c>
      <c r="AY98" s="20" t="s">
        <v>138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77</v>
      </c>
      <c r="BK98" s="227">
        <f>ROUND(I98*H98,2)</f>
        <v>0</v>
      </c>
      <c r="BL98" s="20" t="s">
        <v>145</v>
      </c>
      <c r="BM98" s="226" t="s">
        <v>1192</v>
      </c>
    </row>
    <row r="99" s="2" customFormat="1">
      <c r="A99" s="41"/>
      <c r="B99" s="42"/>
      <c r="C99" s="43"/>
      <c r="D99" s="228" t="s">
        <v>147</v>
      </c>
      <c r="E99" s="43"/>
      <c r="F99" s="229" t="s">
        <v>1193</v>
      </c>
      <c r="G99" s="43"/>
      <c r="H99" s="43"/>
      <c r="I99" s="230"/>
      <c r="J99" s="43"/>
      <c r="K99" s="43"/>
      <c r="L99" s="47"/>
      <c r="M99" s="231"/>
      <c r="N99" s="232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147</v>
      </c>
      <c r="AU99" s="20" t="s">
        <v>79</v>
      </c>
    </row>
    <row r="100" s="14" customFormat="1">
      <c r="A100" s="14"/>
      <c r="B100" s="244"/>
      <c r="C100" s="245"/>
      <c r="D100" s="235" t="s">
        <v>149</v>
      </c>
      <c r="E100" s="246" t="s">
        <v>19</v>
      </c>
      <c r="F100" s="247" t="s">
        <v>1194</v>
      </c>
      <c r="G100" s="245"/>
      <c r="H100" s="248">
        <v>95</v>
      </c>
      <c r="I100" s="249"/>
      <c r="J100" s="245"/>
      <c r="K100" s="245"/>
      <c r="L100" s="250"/>
      <c r="M100" s="251"/>
      <c r="N100" s="252"/>
      <c r="O100" s="252"/>
      <c r="P100" s="252"/>
      <c r="Q100" s="252"/>
      <c r="R100" s="252"/>
      <c r="S100" s="252"/>
      <c r="T100" s="253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4" t="s">
        <v>149</v>
      </c>
      <c r="AU100" s="254" t="s">
        <v>79</v>
      </c>
      <c r="AV100" s="14" t="s">
        <v>79</v>
      </c>
      <c r="AW100" s="14" t="s">
        <v>32</v>
      </c>
      <c r="AX100" s="14" t="s">
        <v>70</v>
      </c>
      <c r="AY100" s="254" t="s">
        <v>138</v>
      </c>
    </row>
    <row r="101" s="14" customFormat="1">
      <c r="A101" s="14"/>
      <c r="B101" s="244"/>
      <c r="C101" s="245"/>
      <c r="D101" s="235" t="s">
        <v>149</v>
      </c>
      <c r="E101" s="246" t="s">
        <v>19</v>
      </c>
      <c r="F101" s="247" t="s">
        <v>1195</v>
      </c>
      <c r="G101" s="245"/>
      <c r="H101" s="248">
        <v>3</v>
      </c>
      <c r="I101" s="249"/>
      <c r="J101" s="245"/>
      <c r="K101" s="245"/>
      <c r="L101" s="250"/>
      <c r="M101" s="251"/>
      <c r="N101" s="252"/>
      <c r="O101" s="252"/>
      <c r="P101" s="252"/>
      <c r="Q101" s="252"/>
      <c r="R101" s="252"/>
      <c r="S101" s="252"/>
      <c r="T101" s="25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4" t="s">
        <v>149</v>
      </c>
      <c r="AU101" s="254" t="s">
        <v>79</v>
      </c>
      <c r="AV101" s="14" t="s">
        <v>79</v>
      </c>
      <c r="AW101" s="14" t="s">
        <v>32</v>
      </c>
      <c r="AX101" s="14" t="s">
        <v>70</v>
      </c>
      <c r="AY101" s="254" t="s">
        <v>138</v>
      </c>
    </row>
    <row r="102" s="14" customFormat="1">
      <c r="A102" s="14"/>
      <c r="B102" s="244"/>
      <c r="C102" s="245"/>
      <c r="D102" s="235" t="s">
        <v>149</v>
      </c>
      <c r="E102" s="246" t="s">
        <v>19</v>
      </c>
      <c r="F102" s="247" t="s">
        <v>1196</v>
      </c>
      <c r="G102" s="245"/>
      <c r="H102" s="248">
        <v>45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149</v>
      </c>
      <c r="AU102" s="254" t="s">
        <v>79</v>
      </c>
      <c r="AV102" s="14" t="s">
        <v>79</v>
      </c>
      <c r="AW102" s="14" t="s">
        <v>32</v>
      </c>
      <c r="AX102" s="14" t="s">
        <v>70</v>
      </c>
      <c r="AY102" s="254" t="s">
        <v>138</v>
      </c>
    </row>
    <row r="103" s="14" customFormat="1">
      <c r="A103" s="14"/>
      <c r="B103" s="244"/>
      <c r="C103" s="245"/>
      <c r="D103" s="235" t="s">
        <v>149</v>
      </c>
      <c r="E103" s="246" t="s">
        <v>19</v>
      </c>
      <c r="F103" s="247" t="s">
        <v>1197</v>
      </c>
      <c r="G103" s="245"/>
      <c r="H103" s="248">
        <v>0</v>
      </c>
      <c r="I103" s="249"/>
      <c r="J103" s="245"/>
      <c r="K103" s="245"/>
      <c r="L103" s="250"/>
      <c r="M103" s="251"/>
      <c r="N103" s="252"/>
      <c r="O103" s="252"/>
      <c r="P103" s="252"/>
      <c r="Q103" s="252"/>
      <c r="R103" s="252"/>
      <c r="S103" s="252"/>
      <c r="T103" s="25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4" t="s">
        <v>149</v>
      </c>
      <c r="AU103" s="254" t="s">
        <v>79</v>
      </c>
      <c r="AV103" s="14" t="s">
        <v>79</v>
      </c>
      <c r="AW103" s="14" t="s">
        <v>32</v>
      </c>
      <c r="AX103" s="14" t="s">
        <v>70</v>
      </c>
      <c r="AY103" s="254" t="s">
        <v>138</v>
      </c>
    </row>
    <row r="104" s="15" customFormat="1">
      <c r="A104" s="15"/>
      <c r="B104" s="255"/>
      <c r="C104" s="256"/>
      <c r="D104" s="235" t="s">
        <v>149</v>
      </c>
      <c r="E104" s="257" t="s">
        <v>19</v>
      </c>
      <c r="F104" s="258" t="s">
        <v>152</v>
      </c>
      <c r="G104" s="256"/>
      <c r="H104" s="259">
        <v>143</v>
      </c>
      <c r="I104" s="260"/>
      <c r="J104" s="256"/>
      <c r="K104" s="256"/>
      <c r="L104" s="261"/>
      <c r="M104" s="262"/>
      <c r="N104" s="263"/>
      <c r="O104" s="263"/>
      <c r="P104" s="263"/>
      <c r="Q104" s="263"/>
      <c r="R104" s="263"/>
      <c r="S104" s="263"/>
      <c r="T104" s="264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5" t="s">
        <v>149</v>
      </c>
      <c r="AU104" s="265" t="s">
        <v>79</v>
      </c>
      <c r="AV104" s="15" t="s">
        <v>145</v>
      </c>
      <c r="AW104" s="15" t="s">
        <v>32</v>
      </c>
      <c r="AX104" s="15" t="s">
        <v>77</v>
      </c>
      <c r="AY104" s="265" t="s">
        <v>138</v>
      </c>
    </row>
    <row r="105" s="2" customFormat="1" ht="37.8" customHeight="1">
      <c r="A105" s="41"/>
      <c r="B105" s="42"/>
      <c r="C105" s="215" t="s">
        <v>161</v>
      </c>
      <c r="D105" s="215" t="s">
        <v>140</v>
      </c>
      <c r="E105" s="216" t="s">
        <v>1198</v>
      </c>
      <c r="F105" s="217" t="s">
        <v>1199</v>
      </c>
      <c r="G105" s="218" t="s">
        <v>174</v>
      </c>
      <c r="H105" s="219">
        <v>485</v>
      </c>
      <c r="I105" s="220"/>
      <c r="J105" s="221">
        <f>ROUND(I105*H105,2)</f>
        <v>0</v>
      </c>
      <c r="K105" s="217" t="s">
        <v>144</v>
      </c>
      <c r="L105" s="47"/>
      <c r="M105" s="222" t="s">
        <v>19</v>
      </c>
      <c r="N105" s="223" t="s">
        <v>41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0.41699999999999998</v>
      </c>
      <c r="T105" s="225">
        <f>S105*H105</f>
        <v>202.24500000000001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145</v>
      </c>
      <c r="AT105" s="226" t="s">
        <v>140</v>
      </c>
      <c r="AU105" s="226" t="s">
        <v>79</v>
      </c>
      <c r="AY105" s="20" t="s">
        <v>138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77</v>
      </c>
      <c r="BK105" s="227">
        <f>ROUND(I105*H105,2)</f>
        <v>0</v>
      </c>
      <c r="BL105" s="20" t="s">
        <v>145</v>
      </c>
      <c r="BM105" s="226" t="s">
        <v>1200</v>
      </c>
    </row>
    <row r="106" s="2" customFormat="1">
      <c r="A106" s="41"/>
      <c r="B106" s="42"/>
      <c r="C106" s="43"/>
      <c r="D106" s="228" t="s">
        <v>147</v>
      </c>
      <c r="E106" s="43"/>
      <c r="F106" s="229" t="s">
        <v>1201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147</v>
      </c>
      <c r="AU106" s="20" t="s">
        <v>79</v>
      </c>
    </row>
    <row r="107" s="14" customFormat="1">
      <c r="A107" s="14"/>
      <c r="B107" s="244"/>
      <c r="C107" s="245"/>
      <c r="D107" s="235" t="s">
        <v>149</v>
      </c>
      <c r="E107" s="246" t="s">
        <v>19</v>
      </c>
      <c r="F107" s="247" t="s">
        <v>1202</v>
      </c>
      <c r="G107" s="245"/>
      <c r="H107" s="248">
        <v>485</v>
      </c>
      <c r="I107" s="249"/>
      <c r="J107" s="245"/>
      <c r="K107" s="245"/>
      <c r="L107" s="250"/>
      <c r="M107" s="251"/>
      <c r="N107" s="252"/>
      <c r="O107" s="252"/>
      <c r="P107" s="252"/>
      <c r="Q107" s="252"/>
      <c r="R107" s="252"/>
      <c r="S107" s="252"/>
      <c r="T107" s="25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4" t="s">
        <v>149</v>
      </c>
      <c r="AU107" s="254" t="s">
        <v>79</v>
      </c>
      <c r="AV107" s="14" t="s">
        <v>79</v>
      </c>
      <c r="AW107" s="14" t="s">
        <v>32</v>
      </c>
      <c r="AX107" s="14" t="s">
        <v>70</v>
      </c>
      <c r="AY107" s="254" t="s">
        <v>138</v>
      </c>
    </row>
    <row r="108" s="14" customFormat="1">
      <c r="A108" s="14"/>
      <c r="B108" s="244"/>
      <c r="C108" s="245"/>
      <c r="D108" s="235" t="s">
        <v>149</v>
      </c>
      <c r="E108" s="246" t="s">
        <v>19</v>
      </c>
      <c r="F108" s="247" t="s">
        <v>1186</v>
      </c>
      <c r="G108" s="245"/>
      <c r="H108" s="248">
        <v>0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149</v>
      </c>
      <c r="AU108" s="254" t="s">
        <v>79</v>
      </c>
      <c r="AV108" s="14" t="s">
        <v>79</v>
      </c>
      <c r="AW108" s="14" t="s">
        <v>32</v>
      </c>
      <c r="AX108" s="14" t="s">
        <v>70</v>
      </c>
      <c r="AY108" s="254" t="s">
        <v>138</v>
      </c>
    </row>
    <row r="109" s="14" customFormat="1">
      <c r="A109" s="14"/>
      <c r="B109" s="244"/>
      <c r="C109" s="245"/>
      <c r="D109" s="235" t="s">
        <v>149</v>
      </c>
      <c r="E109" s="246" t="s">
        <v>19</v>
      </c>
      <c r="F109" s="247" t="s">
        <v>1187</v>
      </c>
      <c r="G109" s="245"/>
      <c r="H109" s="248">
        <v>0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149</v>
      </c>
      <c r="AU109" s="254" t="s">
        <v>79</v>
      </c>
      <c r="AV109" s="14" t="s">
        <v>79</v>
      </c>
      <c r="AW109" s="14" t="s">
        <v>32</v>
      </c>
      <c r="AX109" s="14" t="s">
        <v>70</v>
      </c>
      <c r="AY109" s="254" t="s">
        <v>138</v>
      </c>
    </row>
    <row r="110" s="14" customFormat="1">
      <c r="A110" s="14"/>
      <c r="B110" s="244"/>
      <c r="C110" s="245"/>
      <c r="D110" s="235" t="s">
        <v>149</v>
      </c>
      <c r="E110" s="246" t="s">
        <v>19</v>
      </c>
      <c r="F110" s="247" t="s">
        <v>1203</v>
      </c>
      <c r="G110" s="245"/>
      <c r="H110" s="248">
        <v>0</v>
      </c>
      <c r="I110" s="249"/>
      <c r="J110" s="245"/>
      <c r="K110" s="245"/>
      <c r="L110" s="250"/>
      <c r="M110" s="251"/>
      <c r="N110" s="252"/>
      <c r="O110" s="252"/>
      <c r="P110" s="252"/>
      <c r="Q110" s="252"/>
      <c r="R110" s="252"/>
      <c r="S110" s="252"/>
      <c r="T110" s="25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4" t="s">
        <v>149</v>
      </c>
      <c r="AU110" s="254" t="s">
        <v>79</v>
      </c>
      <c r="AV110" s="14" t="s">
        <v>79</v>
      </c>
      <c r="AW110" s="14" t="s">
        <v>32</v>
      </c>
      <c r="AX110" s="14" t="s">
        <v>70</v>
      </c>
      <c r="AY110" s="254" t="s">
        <v>138</v>
      </c>
    </row>
    <row r="111" s="15" customFormat="1">
      <c r="A111" s="15"/>
      <c r="B111" s="255"/>
      <c r="C111" s="256"/>
      <c r="D111" s="235" t="s">
        <v>149</v>
      </c>
      <c r="E111" s="257" t="s">
        <v>19</v>
      </c>
      <c r="F111" s="258" t="s">
        <v>152</v>
      </c>
      <c r="G111" s="256"/>
      <c r="H111" s="259">
        <v>485</v>
      </c>
      <c r="I111" s="260"/>
      <c r="J111" s="256"/>
      <c r="K111" s="256"/>
      <c r="L111" s="261"/>
      <c r="M111" s="262"/>
      <c r="N111" s="263"/>
      <c r="O111" s="263"/>
      <c r="P111" s="263"/>
      <c r="Q111" s="263"/>
      <c r="R111" s="263"/>
      <c r="S111" s="263"/>
      <c r="T111" s="264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5" t="s">
        <v>149</v>
      </c>
      <c r="AU111" s="265" t="s">
        <v>79</v>
      </c>
      <c r="AV111" s="15" t="s">
        <v>145</v>
      </c>
      <c r="AW111" s="15" t="s">
        <v>32</v>
      </c>
      <c r="AX111" s="15" t="s">
        <v>77</v>
      </c>
      <c r="AY111" s="265" t="s">
        <v>138</v>
      </c>
    </row>
    <row r="112" s="2" customFormat="1" ht="37.8" customHeight="1">
      <c r="A112" s="41"/>
      <c r="B112" s="42"/>
      <c r="C112" s="215" t="s">
        <v>145</v>
      </c>
      <c r="D112" s="215" t="s">
        <v>140</v>
      </c>
      <c r="E112" s="216" t="s">
        <v>1204</v>
      </c>
      <c r="F112" s="217" t="s">
        <v>1205</v>
      </c>
      <c r="G112" s="218" t="s">
        <v>174</v>
      </c>
      <c r="H112" s="219">
        <v>25</v>
      </c>
      <c r="I112" s="220"/>
      <c r="J112" s="221">
        <f>ROUND(I112*H112,2)</f>
        <v>0</v>
      </c>
      <c r="K112" s="217" t="s">
        <v>144</v>
      </c>
      <c r="L112" s="47"/>
      <c r="M112" s="222" t="s">
        <v>19</v>
      </c>
      <c r="N112" s="223" t="s">
        <v>41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0.29499999999999998</v>
      </c>
      <c r="T112" s="225">
        <f>S112*H112</f>
        <v>7.375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145</v>
      </c>
      <c r="AT112" s="226" t="s">
        <v>140</v>
      </c>
      <c r="AU112" s="226" t="s">
        <v>79</v>
      </c>
      <c r="AY112" s="20" t="s">
        <v>138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77</v>
      </c>
      <c r="BK112" s="227">
        <f>ROUND(I112*H112,2)</f>
        <v>0</v>
      </c>
      <c r="BL112" s="20" t="s">
        <v>145</v>
      </c>
      <c r="BM112" s="226" t="s">
        <v>1206</v>
      </c>
    </row>
    <row r="113" s="2" customFormat="1">
      <c r="A113" s="41"/>
      <c r="B113" s="42"/>
      <c r="C113" s="43"/>
      <c r="D113" s="228" t="s">
        <v>147</v>
      </c>
      <c r="E113" s="43"/>
      <c r="F113" s="229" t="s">
        <v>1207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147</v>
      </c>
      <c r="AU113" s="20" t="s">
        <v>79</v>
      </c>
    </row>
    <row r="114" s="14" customFormat="1">
      <c r="A114" s="14"/>
      <c r="B114" s="244"/>
      <c r="C114" s="245"/>
      <c r="D114" s="235" t="s">
        <v>149</v>
      </c>
      <c r="E114" s="246" t="s">
        <v>19</v>
      </c>
      <c r="F114" s="247" t="s">
        <v>1185</v>
      </c>
      <c r="G114" s="245"/>
      <c r="H114" s="248">
        <v>0</v>
      </c>
      <c r="I114" s="249"/>
      <c r="J114" s="245"/>
      <c r="K114" s="245"/>
      <c r="L114" s="250"/>
      <c r="M114" s="251"/>
      <c r="N114" s="252"/>
      <c r="O114" s="252"/>
      <c r="P114" s="252"/>
      <c r="Q114" s="252"/>
      <c r="R114" s="252"/>
      <c r="S114" s="252"/>
      <c r="T114" s="25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4" t="s">
        <v>149</v>
      </c>
      <c r="AU114" s="254" t="s">
        <v>79</v>
      </c>
      <c r="AV114" s="14" t="s">
        <v>79</v>
      </c>
      <c r="AW114" s="14" t="s">
        <v>32</v>
      </c>
      <c r="AX114" s="14" t="s">
        <v>70</v>
      </c>
      <c r="AY114" s="254" t="s">
        <v>138</v>
      </c>
    </row>
    <row r="115" s="14" customFormat="1">
      <c r="A115" s="14"/>
      <c r="B115" s="244"/>
      <c r="C115" s="245"/>
      <c r="D115" s="235" t="s">
        <v>149</v>
      </c>
      <c r="E115" s="246" t="s">
        <v>19</v>
      </c>
      <c r="F115" s="247" t="s">
        <v>1186</v>
      </c>
      <c r="G115" s="245"/>
      <c r="H115" s="248">
        <v>0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149</v>
      </c>
      <c r="AU115" s="254" t="s">
        <v>79</v>
      </c>
      <c r="AV115" s="14" t="s">
        <v>79</v>
      </c>
      <c r="AW115" s="14" t="s">
        <v>32</v>
      </c>
      <c r="AX115" s="14" t="s">
        <v>70</v>
      </c>
      <c r="AY115" s="254" t="s">
        <v>138</v>
      </c>
    </row>
    <row r="116" s="14" customFormat="1">
      <c r="A116" s="14"/>
      <c r="B116" s="244"/>
      <c r="C116" s="245"/>
      <c r="D116" s="235" t="s">
        <v>149</v>
      </c>
      <c r="E116" s="246" t="s">
        <v>19</v>
      </c>
      <c r="F116" s="247" t="s">
        <v>1187</v>
      </c>
      <c r="G116" s="245"/>
      <c r="H116" s="248">
        <v>0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149</v>
      </c>
      <c r="AU116" s="254" t="s">
        <v>79</v>
      </c>
      <c r="AV116" s="14" t="s">
        <v>79</v>
      </c>
      <c r="AW116" s="14" t="s">
        <v>32</v>
      </c>
      <c r="AX116" s="14" t="s">
        <v>70</v>
      </c>
      <c r="AY116" s="254" t="s">
        <v>138</v>
      </c>
    </row>
    <row r="117" s="14" customFormat="1">
      <c r="A117" s="14"/>
      <c r="B117" s="244"/>
      <c r="C117" s="245"/>
      <c r="D117" s="235" t="s">
        <v>149</v>
      </c>
      <c r="E117" s="246" t="s">
        <v>19</v>
      </c>
      <c r="F117" s="247" t="s">
        <v>1208</v>
      </c>
      <c r="G117" s="245"/>
      <c r="H117" s="248">
        <v>25</v>
      </c>
      <c r="I117" s="249"/>
      <c r="J117" s="245"/>
      <c r="K117" s="245"/>
      <c r="L117" s="250"/>
      <c r="M117" s="251"/>
      <c r="N117" s="252"/>
      <c r="O117" s="252"/>
      <c r="P117" s="252"/>
      <c r="Q117" s="252"/>
      <c r="R117" s="252"/>
      <c r="S117" s="252"/>
      <c r="T117" s="25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4" t="s">
        <v>149</v>
      </c>
      <c r="AU117" s="254" t="s">
        <v>79</v>
      </c>
      <c r="AV117" s="14" t="s">
        <v>79</v>
      </c>
      <c r="AW117" s="14" t="s">
        <v>32</v>
      </c>
      <c r="AX117" s="14" t="s">
        <v>70</v>
      </c>
      <c r="AY117" s="254" t="s">
        <v>138</v>
      </c>
    </row>
    <row r="118" s="15" customFormat="1">
      <c r="A118" s="15"/>
      <c r="B118" s="255"/>
      <c r="C118" s="256"/>
      <c r="D118" s="235" t="s">
        <v>149</v>
      </c>
      <c r="E118" s="257" t="s">
        <v>19</v>
      </c>
      <c r="F118" s="258" t="s">
        <v>152</v>
      </c>
      <c r="G118" s="256"/>
      <c r="H118" s="259">
        <v>25</v>
      </c>
      <c r="I118" s="260"/>
      <c r="J118" s="256"/>
      <c r="K118" s="256"/>
      <c r="L118" s="261"/>
      <c r="M118" s="262"/>
      <c r="N118" s="263"/>
      <c r="O118" s="263"/>
      <c r="P118" s="263"/>
      <c r="Q118" s="263"/>
      <c r="R118" s="263"/>
      <c r="S118" s="263"/>
      <c r="T118" s="264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5" t="s">
        <v>149</v>
      </c>
      <c r="AU118" s="265" t="s">
        <v>79</v>
      </c>
      <c r="AV118" s="15" t="s">
        <v>145</v>
      </c>
      <c r="AW118" s="15" t="s">
        <v>32</v>
      </c>
      <c r="AX118" s="15" t="s">
        <v>77</v>
      </c>
      <c r="AY118" s="265" t="s">
        <v>138</v>
      </c>
    </row>
    <row r="119" s="2" customFormat="1" ht="37.8" customHeight="1">
      <c r="A119" s="41"/>
      <c r="B119" s="42"/>
      <c r="C119" s="215" t="s">
        <v>178</v>
      </c>
      <c r="D119" s="215" t="s">
        <v>140</v>
      </c>
      <c r="E119" s="216" t="s">
        <v>1209</v>
      </c>
      <c r="F119" s="217" t="s">
        <v>1210</v>
      </c>
      <c r="G119" s="218" t="s">
        <v>174</v>
      </c>
      <c r="H119" s="219">
        <v>358.60000000000002</v>
      </c>
      <c r="I119" s="220"/>
      <c r="J119" s="221">
        <f>ROUND(I119*H119,2)</f>
        <v>0</v>
      </c>
      <c r="K119" s="217" t="s">
        <v>144</v>
      </c>
      <c r="L119" s="47"/>
      <c r="M119" s="222" t="s">
        <v>19</v>
      </c>
      <c r="N119" s="223" t="s">
        <v>41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0.28999999999999998</v>
      </c>
      <c r="T119" s="225">
        <f>S119*H119</f>
        <v>103.994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145</v>
      </c>
      <c r="AT119" s="226" t="s">
        <v>140</v>
      </c>
      <c r="AU119" s="226" t="s">
        <v>79</v>
      </c>
      <c r="AY119" s="20" t="s">
        <v>138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77</v>
      </c>
      <c r="BK119" s="227">
        <f>ROUND(I119*H119,2)</f>
        <v>0</v>
      </c>
      <c r="BL119" s="20" t="s">
        <v>145</v>
      </c>
      <c r="BM119" s="226" t="s">
        <v>1211</v>
      </c>
    </row>
    <row r="120" s="2" customFormat="1">
      <c r="A120" s="41"/>
      <c r="B120" s="42"/>
      <c r="C120" s="43"/>
      <c r="D120" s="228" t="s">
        <v>147</v>
      </c>
      <c r="E120" s="43"/>
      <c r="F120" s="229" t="s">
        <v>1212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147</v>
      </c>
      <c r="AU120" s="20" t="s">
        <v>79</v>
      </c>
    </row>
    <row r="121" s="14" customFormat="1">
      <c r="A121" s="14"/>
      <c r="B121" s="244"/>
      <c r="C121" s="245"/>
      <c r="D121" s="235" t="s">
        <v>149</v>
      </c>
      <c r="E121" s="246" t="s">
        <v>19</v>
      </c>
      <c r="F121" s="247" t="s">
        <v>1213</v>
      </c>
      <c r="G121" s="245"/>
      <c r="H121" s="248">
        <v>336.60000000000002</v>
      </c>
      <c r="I121" s="249"/>
      <c r="J121" s="245"/>
      <c r="K121" s="245"/>
      <c r="L121" s="250"/>
      <c r="M121" s="251"/>
      <c r="N121" s="252"/>
      <c r="O121" s="252"/>
      <c r="P121" s="252"/>
      <c r="Q121" s="252"/>
      <c r="R121" s="252"/>
      <c r="S121" s="252"/>
      <c r="T121" s="25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4" t="s">
        <v>149</v>
      </c>
      <c r="AU121" s="254" t="s">
        <v>79</v>
      </c>
      <c r="AV121" s="14" t="s">
        <v>79</v>
      </c>
      <c r="AW121" s="14" t="s">
        <v>32</v>
      </c>
      <c r="AX121" s="14" t="s">
        <v>70</v>
      </c>
      <c r="AY121" s="254" t="s">
        <v>138</v>
      </c>
    </row>
    <row r="122" s="14" customFormat="1">
      <c r="A122" s="14"/>
      <c r="B122" s="244"/>
      <c r="C122" s="245"/>
      <c r="D122" s="235" t="s">
        <v>149</v>
      </c>
      <c r="E122" s="246" t="s">
        <v>19</v>
      </c>
      <c r="F122" s="247" t="s">
        <v>1186</v>
      </c>
      <c r="G122" s="245"/>
      <c r="H122" s="248">
        <v>0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149</v>
      </c>
      <c r="AU122" s="254" t="s">
        <v>79</v>
      </c>
      <c r="AV122" s="14" t="s">
        <v>79</v>
      </c>
      <c r="AW122" s="14" t="s">
        <v>32</v>
      </c>
      <c r="AX122" s="14" t="s">
        <v>70</v>
      </c>
      <c r="AY122" s="254" t="s">
        <v>138</v>
      </c>
    </row>
    <row r="123" s="14" customFormat="1">
      <c r="A123" s="14"/>
      <c r="B123" s="244"/>
      <c r="C123" s="245"/>
      <c r="D123" s="235" t="s">
        <v>149</v>
      </c>
      <c r="E123" s="246" t="s">
        <v>19</v>
      </c>
      <c r="F123" s="247" t="s">
        <v>1187</v>
      </c>
      <c r="G123" s="245"/>
      <c r="H123" s="248">
        <v>0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149</v>
      </c>
      <c r="AU123" s="254" t="s">
        <v>79</v>
      </c>
      <c r="AV123" s="14" t="s">
        <v>79</v>
      </c>
      <c r="AW123" s="14" t="s">
        <v>32</v>
      </c>
      <c r="AX123" s="14" t="s">
        <v>70</v>
      </c>
      <c r="AY123" s="254" t="s">
        <v>138</v>
      </c>
    </row>
    <row r="124" s="14" customFormat="1">
      <c r="A124" s="14"/>
      <c r="B124" s="244"/>
      <c r="C124" s="245"/>
      <c r="D124" s="235" t="s">
        <v>149</v>
      </c>
      <c r="E124" s="246" t="s">
        <v>19</v>
      </c>
      <c r="F124" s="247" t="s">
        <v>1203</v>
      </c>
      <c r="G124" s="245"/>
      <c r="H124" s="248">
        <v>0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149</v>
      </c>
      <c r="AU124" s="254" t="s">
        <v>79</v>
      </c>
      <c r="AV124" s="14" t="s">
        <v>79</v>
      </c>
      <c r="AW124" s="14" t="s">
        <v>32</v>
      </c>
      <c r="AX124" s="14" t="s">
        <v>70</v>
      </c>
      <c r="AY124" s="254" t="s">
        <v>138</v>
      </c>
    </row>
    <row r="125" s="16" customFormat="1">
      <c r="A125" s="16"/>
      <c r="B125" s="266"/>
      <c r="C125" s="267"/>
      <c r="D125" s="235" t="s">
        <v>149</v>
      </c>
      <c r="E125" s="268" t="s">
        <v>19</v>
      </c>
      <c r="F125" s="269" t="s">
        <v>160</v>
      </c>
      <c r="G125" s="267"/>
      <c r="H125" s="270">
        <v>336.60000000000002</v>
      </c>
      <c r="I125" s="271"/>
      <c r="J125" s="267"/>
      <c r="K125" s="267"/>
      <c r="L125" s="272"/>
      <c r="M125" s="273"/>
      <c r="N125" s="274"/>
      <c r="O125" s="274"/>
      <c r="P125" s="274"/>
      <c r="Q125" s="274"/>
      <c r="R125" s="274"/>
      <c r="S125" s="274"/>
      <c r="T125" s="275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T125" s="276" t="s">
        <v>149</v>
      </c>
      <c r="AU125" s="276" t="s">
        <v>79</v>
      </c>
      <c r="AV125" s="16" t="s">
        <v>161</v>
      </c>
      <c r="AW125" s="16" t="s">
        <v>32</v>
      </c>
      <c r="AX125" s="16" t="s">
        <v>70</v>
      </c>
      <c r="AY125" s="276" t="s">
        <v>138</v>
      </c>
    </row>
    <row r="126" s="14" customFormat="1">
      <c r="A126" s="14"/>
      <c r="B126" s="244"/>
      <c r="C126" s="245"/>
      <c r="D126" s="235" t="s">
        <v>149</v>
      </c>
      <c r="E126" s="246" t="s">
        <v>19</v>
      </c>
      <c r="F126" s="247" t="s">
        <v>1185</v>
      </c>
      <c r="G126" s="245"/>
      <c r="H126" s="248">
        <v>0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149</v>
      </c>
      <c r="AU126" s="254" t="s">
        <v>79</v>
      </c>
      <c r="AV126" s="14" t="s">
        <v>79</v>
      </c>
      <c r="AW126" s="14" t="s">
        <v>32</v>
      </c>
      <c r="AX126" s="14" t="s">
        <v>70</v>
      </c>
      <c r="AY126" s="254" t="s">
        <v>138</v>
      </c>
    </row>
    <row r="127" s="14" customFormat="1">
      <c r="A127" s="14"/>
      <c r="B127" s="244"/>
      <c r="C127" s="245"/>
      <c r="D127" s="235" t="s">
        <v>149</v>
      </c>
      <c r="E127" s="246" t="s">
        <v>19</v>
      </c>
      <c r="F127" s="247" t="s">
        <v>1186</v>
      </c>
      <c r="G127" s="245"/>
      <c r="H127" s="248">
        <v>0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149</v>
      </c>
      <c r="AU127" s="254" t="s">
        <v>79</v>
      </c>
      <c r="AV127" s="14" t="s">
        <v>79</v>
      </c>
      <c r="AW127" s="14" t="s">
        <v>32</v>
      </c>
      <c r="AX127" s="14" t="s">
        <v>70</v>
      </c>
      <c r="AY127" s="254" t="s">
        <v>138</v>
      </c>
    </row>
    <row r="128" s="14" customFormat="1">
      <c r="A128" s="14"/>
      <c r="B128" s="244"/>
      <c r="C128" s="245"/>
      <c r="D128" s="235" t="s">
        <v>149</v>
      </c>
      <c r="E128" s="246" t="s">
        <v>19</v>
      </c>
      <c r="F128" s="247" t="s">
        <v>1187</v>
      </c>
      <c r="G128" s="245"/>
      <c r="H128" s="248">
        <v>0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149</v>
      </c>
      <c r="AU128" s="254" t="s">
        <v>79</v>
      </c>
      <c r="AV128" s="14" t="s">
        <v>79</v>
      </c>
      <c r="AW128" s="14" t="s">
        <v>32</v>
      </c>
      <c r="AX128" s="14" t="s">
        <v>70</v>
      </c>
      <c r="AY128" s="254" t="s">
        <v>138</v>
      </c>
    </row>
    <row r="129" s="14" customFormat="1">
      <c r="A129" s="14"/>
      <c r="B129" s="244"/>
      <c r="C129" s="245"/>
      <c r="D129" s="235" t="s">
        <v>149</v>
      </c>
      <c r="E129" s="246" t="s">
        <v>19</v>
      </c>
      <c r="F129" s="247" t="s">
        <v>1214</v>
      </c>
      <c r="G129" s="245"/>
      <c r="H129" s="248">
        <v>22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149</v>
      </c>
      <c r="AU129" s="254" t="s">
        <v>79</v>
      </c>
      <c r="AV129" s="14" t="s">
        <v>79</v>
      </c>
      <c r="AW129" s="14" t="s">
        <v>32</v>
      </c>
      <c r="AX129" s="14" t="s">
        <v>70</v>
      </c>
      <c r="AY129" s="254" t="s">
        <v>138</v>
      </c>
    </row>
    <row r="130" s="16" customFormat="1">
      <c r="A130" s="16"/>
      <c r="B130" s="266"/>
      <c r="C130" s="267"/>
      <c r="D130" s="235" t="s">
        <v>149</v>
      </c>
      <c r="E130" s="268" t="s">
        <v>19</v>
      </c>
      <c r="F130" s="269" t="s">
        <v>160</v>
      </c>
      <c r="G130" s="267"/>
      <c r="H130" s="270">
        <v>22</v>
      </c>
      <c r="I130" s="271"/>
      <c r="J130" s="267"/>
      <c r="K130" s="267"/>
      <c r="L130" s="272"/>
      <c r="M130" s="273"/>
      <c r="N130" s="274"/>
      <c r="O130" s="274"/>
      <c r="P130" s="274"/>
      <c r="Q130" s="274"/>
      <c r="R130" s="274"/>
      <c r="S130" s="274"/>
      <c r="T130" s="275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76" t="s">
        <v>149</v>
      </c>
      <c r="AU130" s="276" t="s">
        <v>79</v>
      </c>
      <c r="AV130" s="16" t="s">
        <v>161</v>
      </c>
      <c r="AW130" s="16" t="s">
        <v>32</v>
      </c>
      <c r="AX130" s="16" t="s">
        <v>70</v>
      </c>
      <c r="AY130" s="276" t="s">
        <v>138</v>
      </c>
    </row>
    <row r="131" s="15" customFormat="1">
      <c r="A131" s="15"/>
      <c r="B131" s="255"/>
      <c r="C131" s="256"/>
      <c r="D131" s="235" t="s">
        <v>149</v>
      </c>
      <c r="E131" s="257" t="s">
        <v>19</v>
      </c>
      <c r="F131" s="258" t="s">
        <v>152</v>
      </c>
      <c r="G131" s="256"/>
      <c r="H131" s="259">
        <v>358.60000000000002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5" t="s">
        <v>149</v>
      </c>
      <c r="AU131" s="265" t="s">
        <v>79</v>
      </c>
      <c r="AV131" s="15" t="s">
        <v>145</v>
      </c>
      <c r="AW131" s="15" t="s">
        <v>32</v>
      </c>
      <c r="AX131" s="15" t="s">
        <v>77</v>
      </c>
      <c r="AY131" s="265" t="s">
        <v>138</v>
      </c>
    </row>
    <row r="132" s="2" customFormat="1" ht="37.8" customHeight="1">
      <c r="A132" s="41"/>
      <c r="B132" s="42"/>
      <c r="C132" s="215" t="s">
        <v>183</v>
      </c>
      <c r="D132" s="215" t="s">
        <v>140</v>
      </c>
      <c r="E132" s="216" t="s">
        <v>1215</v>
      </c>
      <c r="F132" s="217" t="s">
        <v>1216</v>
      </c>
      <c r="G132" s="218" t="s">
        <v>174</v>
      </c>
      <c r="H132" s="219">
        <v>906.42999999999995</v>
      </c>
      <c r="I132" s="220"/>
      <c r="J132" s="221">
        <f>ROUND(I132*H132,2)</f>
        <v>0</v>
      </c>
      <c r="K132" s="217" t="s">
        <v>144</v>
      </c>
      <c r="L132" s="47"/>
      <c r="M132" s="222" t="s">
        <v>19</v>
      </c>
      <c r="N132" s="223" t="s">
        <v>41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0.44</v>
      </c>
      <c r="T132" s="225">
        <f>S132*H132</f>
        <v>398.82919999999996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145</v>
      </c>
      <c r="AT132" s="226" t="s">
        <v>140</v>
      </c>
      <c r="AU132" s="226" t="s">
        <v>79</v>
      </c>
      <c r="AY132" s="20" t="s">
        <v>138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77</v>
      </c>
      <c r="BK132" s="227">
        <f>ROUND(I132*H132,2)</f>
        <v>0</v>
      </c>
      <c r="BL132" s="20" t="s">
        <v>145</v>
      </c>
      <c r="BM132" s="226" t="s">
        <v>1217</v>
      </c>
    </row>
    <row r="133" s="2" customFormat="1">
      <c r="A133" s="41"/>
      <c r="B133" s="42"/>
      <c r="C133" s="43"/>
      <c r="D133" s="228" t="s">
        <v>147</v>
      </c>
      <c r="E133" s="43"/>
      <c r="F133" s="229" t="s">
        <v>1218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147</v>
      </c>
      <c r="AU133" s="20" t="s">
        <v>79</v>
      </c>
    </row>
    <row r="134" s="14" customFormat="1">
      <c r="A134" s="14"/>
      <c r="B134" s="244"/>
      <c r="C134" s="245"/>
      <c r="D134" s="235" t="s">
        <v>149</v>
      </c>
      <c r="E134" s="246" t="s">
        <v>19</v>
      </c>
      <c r="F134" s="247" t="s">
        <v>1219</v>
      </c>
      <c r="G134" s="245"/>
      <c r="H134" s="248">
        <v>0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149</v>
      </c>
      <c r="AU134" s="254" t="s">
        <v>79</v>
      </c>
      <c r="AV134" s="14" t="s">
        <v>79</v>
      </c>
      <c r="AW134" s="14" t="s">
        <v>32</v>
      </c>
      <c r="AX134" s="14" t="s">
        <v>70</v>
      </c>
      <c r="AY134" s="254" t="s">
        <v>138</v>
      </c>
    </row>
    <row r="135" s="14" customFormat="1">
      <c r="A135" s="14"/>
      <c r="B135" s="244"/>
      <c r="C135" s="245"/>
      <c r="D135" s="235" t="s">
        <v>149</v>
      </c>
      <c r="E135" s="246" t="s">
        <v>19</v>
      </c>
      <c r="F135" s="247" t="s">
        <v>1220</v>
      </c>
      <c r="G135" s="245"/>
      <c r="H135" s="248">
        <v>0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149</v>
      </c>
      <c r="AU135" s="254" t="s">
        <v>79</v>
      </c>
      <c r="AV135" s="14" t="s">
        <v>79</v>
      </c>
      <c r="AW135" s="14" t="s">
        <v>32</v>
      </c>
      <c r="AX135" s="14" t="s">
        <v>70</v>
      </c>
      <c r="AY135" s="254" t="s">
        <v>138</v>
      </c>
    </row>
    <row r="136" s="14" customFormat="1">
      <c r="A136" s="14"/>
      <c r="B136" s="244"/>
      <c r="C136" s="245"/>
      <c r="D136" s="235" t="s">
        <v>149</v>
      </c>
      <c r="E136" s="246" t="s">
        <v>19</v>
      </c>
      <c r="F136" s="247" t="s">
        <v>1221</v>
      </c>
      <c r="G136" s="245"/>
      <c r="H136" s="248">
        <v>0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149</v>
      </c>
      <c r="AU136" s="254" t="s">
        <v>79</v>
      </c>
      <c r="AV136" s="14" t="s">
        <v>79</v>
      </c>
      <c r="AW136" s="14" t="s">
        <v>32</v>
      </c>
      <c r="AX136" s="14" t="s">
        <v>70</v>
      </c>
      <c r="AY136" s="254" t="s">
        <v>138</v>
      </c>
    </row>
    <row r="137" s="14" customFormat="1">
      <c r="A137" s="14"/>
      <c r="B137" s="244"/>
      <c r="C137" s="245"/>
      <c r="D137" s="235" t="s">
        <v>149</v>
      </c>
      <c r="E137" s="246" t="s">
        <v>19</v>
      </c>
      <c r="F137" s="247" t="s">
        <v>1222</v>
      </c>
      <c r="G137" s="245"/>
      <c r="H137" s="248">
        <v>10.119999999999999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149</v>
      </c>
      <c r="AU137" s="254" t="s">
        <v>79</v>
      </c>
      <c r="AV137" s="14" t="s">
        <v>79</v>
      </c>
      <c r="AW137" s="14" t="s">
        <v>32</v>
      </c>
      <c r="AX137" s="14" t="s">
        <v>70</v>
      </c>
      <c r="AY137" s="254" t="s">
        <v>138</v>
      </c>
    </row>
    <row r="138" s="16" customFormat="1">
      <c r="A138" s="16"/>
      <c r="B138" s="266"/>
      <c r="C138" s="267"/>
      <c r="D138" s="235" t="s">
        <v>149</v>
      </c>
      <c r="E138" s="268" t="s">
        <v>19</v>
      </c>
      <c r="F138" s="269" t="s">
        <v>160</v>
      </c>
      <c r="G138" s="267"/>
      <c r="H138" s="270">
        <v>10.119999999999999</v>
      </c>
      <c r="I138" s="271"/>
      <c r="J138" s="267"/>
      <c r="K138" s="267"/>
      <c r="L138" s="272"/>
      <c r="M138" s="273"/>
      <c r="N138" s="274"/>
      <c r="O138" s="274"/>
      <c r="P138" s="274"/>
      <c r="Q138" s="274"/>
      <c r="R138" s="274"/>
      <c r="S138" s="274"/>
      <c r="T138" s="275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T138" s="276" t="s">
        <v>149</v>
      </c>
      <c r="AU138" s="276" t="s">
        <v>79</v>
      </c>
      <c r="AV138" s="16" t="s">
        <v>161</v>
      </c>
      <c r="AW138" s="16" t="s">
        <v>32</v>
      </c>
      <c r="AX138" s="16" t="s">
        <v>70</v>
      </c>
      <c r="AY138" s="276" t="s">
        <v>138</v>
      </c>
    </row>
    <row r="139" s="14" customFormat="1">
      <c r="A139" s="14"/>
      <c r="B139" s="244"/>
      <c r="C139" s="245"/>
      <c r="D139" s="235" t="s">
        <v>149</v>
      </c>
      <c r="E139" s="246" t="s">
        <v>19</v>
      </c>
      <c r="F139" s="247" t="s">
        <v>1223</v>
      </c>
      <c r="G139" s="245"/>
      <c r="H139" s="248">
        <v>879.21000000000004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149</v>
      </c>
      <c r="AU139" s="254" t="s">
        <v>79</v>
      </c>
      <c r="AV139" s="14" t="s">
        <v>79</v>
      </c>
      <c r="AW139" s="14" t="s">
        <v>32</v>
      </c>
      <c r="AX139" s="14" t="s">
        <v>70</v>
      </c>
      <c r="AY139" s="254" t="s">
        <v>138</v>
      </c>
    </row>
    <row r="140" s="16" customFormat="1">
      <c r="A140" s="16"/>
      <c r="B140" s="266"/>
      <c r="C140" s="267"/>
      <c r="D140" s="235" t="s">
        <v>149</v>
      </c>
      <c r="E140" s="268" t="s">
        <v>19</v>
      </c>
      <c r="F140" s="269" t="s">
        <v>160</v>
      </c>
      <c r="G140" s="267"/>
      <c r="H140" s="270">
        <v>879.21000000000004</v>
      </c>
      <c r="I140" s="271"/>
      <c r="J140" s="267"/>
      <c r="K140" s="267"/>
      <c r="L140" s="272"/>
      <c r="M140" s="273"/>
      <c r="N140" s="274"/>
      <c r="O140" s="274"/>
      <c r="P140" s="274"/>
      <c r="Q140" s="274"/>
      <c r="R140" s="274"/>
      <c r="S140" s="274"/>
      <c r="T140" s="275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T140" s="276" t="s">
        <v>149</v>
      </c>
      <c r="AU140" s="276" t="s">
        <v>79</v>
      </c>
      <c r="AV140" s="16" t="s">
        <v>161</v>
      </c>
      <c r="AW140" s="16" t="s">
        <v>32</v>
      </c>
      <c r="AX140" s="16" t="s">
        <v>70</v>
      </c>
      <c r="AY140" s="276" t="s">
        <v>138</v>
      </c>
    </row>
    <row r="141" s="14" customFormat="1">
      <c r="A141" s="14"/>
      <c r="B141" s="244"/>
      <c r="C141" s="245"/>
      <c r="D141" s="235" t="s">
        <v>149</v>
      </c>
      <c r="E141" s="246" t="s">
        <v>19</v>
      </c>
      <c r="F141" s="247" t="s">
        <v>1224</v>
      </c>
      <c r="G141" s="245"/>
      <c r="H141" s="248">
        <v>17.100000000000001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149</v>
      </c>
      <c r="AU141" s="254" t="s">
        <v>79</v>
      </c>
      <c r="AV141" s="14" t="s">
        <v>79</v>
      </c>
      <c r="AW141" s="14" t="s">
        <v>32</v>
      </c>
      <c r="AX141" s="14" t="s">
        <v>70</v>
      </c>
      <c r="AY141" s="254" t="s">
        <v>138</v>
      </c>
    </row>
    <row r="142" s="16" customFormat="1">
      <c r="A142" s="16"/>
      <c r="B142" s="266"/>
      <c r="C142" s="267"/>
      <c r="D142" s="235" t="s">
        <v>149</v>
      </c>
      <c r="E142" s="268" t="s">
        <v>19</v>
      </c>
      <c r="F142" s="269" t="s">
        <v>160</v>
      </c>
      <c r="G142" s="267"/>
      <c r="H142" s="270">
        <v>17.100000000000001</v>
      </c>
      <c r="I142" s="271"/>
      <c r="J142" s="267"/>
      <c r="K142" s="267"/>
      <c r="L142" s="272"/>
      <c r="M142" s="273"/>
      <c r="N142" s="274"/>
      <c r="O142" s="274"/>
      <c r="P142" s="274"/>
      <c r="Q142" s="274"/>
      <c r="R142" s="274"/>
      <c r="S142" s="274"/>
      <c r="T142" s="275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T142" s="276" t="s">
        <v>149</v>
      </c>
      <c r="AU142" s="276" t="s">
        <v>79</v>
      </c>
      <c r="AV142" s="16" t="s">
        <v>161</v>
      </c>
      <c r="AW142" s="16" t="s">
        <v>32</v>
      </c>
      <c r="AX142" s="16" t="s">
        <v>70</v>
      </c>
      <c r="AY142" s="276" t="s">
        <v>138</v>
      </c>
    </row>
    <row r="143" s="15" customFormat="1">
      <c r="A143" s="15"/>
      <c r="B143" s="255"/>
      <c r="C143" s="256"/>
      <c r="D143" s="235" t="s">
        <v>149</v>
      </c>
      <c r="E143" s="257" t="s">
        <v>19</v>
      </c>
      <c r="F143" s="258" t="s">
        <v>152</v>
      </c>
      <c r="G143" s="256"/>
      <c r="H143" s="259">
        <v>906.43000000000006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5" t="s">
        <v>149</v>
      </c>
      <c r="AU143" s="265" t="s">
        <v>79</v>
      </c>
      <c r="AV143" s="15" t="s">
        <v>145</v>
      </c>
      <c r="AW143" s="15" t="s">
        <v>32</v>
      </c>
      <c r="AX143" s="15" t="s">
        <v>77</v>
      </c>
      <c r="AY143" s="265" t="s">
        <v>138</v>
      </c>
    </row>
    <row r="144" s="2" customFormat="1" ht="37.8" customHeight="1">
      <c r="A144" s="41"/>
      <c r="B144" s="42"/>
      <c r="C144" s="215" t="s">
        <v>191</v>
      </c>
      <c r="D144" s="215" t="s">
        <v>140</v>
      </c>
      <c r="E144" s="216" t="s">
        <v>1215</v>
      </c>
      <c r="F144" s="217" t="s">
        <v>1216</v>
      </c>
      <c r="G144" s="218" t="s">
        <v>174</v>
      </c>
      <c r="H144" s="219">
        <v>1247.9300000000001</v>
      </c>
      <c r="I144" s="220"/>
      <c r="J144" s="221">
        <f>ROUND(I144*H144,2)</f>
        <v>0</v>
      </c>
      <c r="K144" s="217" t="s">
        <v>144</v>
      </c>
      <c r="L144" s="47"/>
      <c r="M144" s="222" t="s">
        <v>19</v>
      </c>
      <c r="N144" s="223" t="s">
        <v>41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0.44</v>
      </c>
      <c r="T144" s="225">
        <f>S144*H144</f>
        <v>549.08920000000001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145</v>
      </c>
      <c r="AT144" s="226" t="s">
        <v>140</v>
      </c>
      <c r="AU144" s="226" t="s">
        <v>79</v>
      </c>
      <c r="AY144" s="20" t="s">
        <v>138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77</v>
      </c>
      <c r="BK144" s="227">
        <f>ROUND(I144*H144,2)</f>
        <v>0</v>
      </c>
      <c r="BL144" s="20" t="s">
        <v>145</v>
      </c>
      <c r="BM144" s="226" t="s">
        <v>1225</v>
      </c>
    </row>
    <row r="145" s="2" customFormat="1">
      <c r="A145" s="41"/>
      <c r="B145" s="42"/>
      <c r="C145" s="43"/>
      <c r="D145" s="228" t="s">
        <v>147</v>
      </c>
      <c r="E145" s="43"/>
      <c r="F145" s="229" t="s">
        <v>1218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147</v>
      </c>
      <c r="AU145" s="20" t="s">
        <v>79</v>
      </c>
    </row>
    <row r="146" s="13" customFormat="1">
      <c r="A146" s="13"/>
      <c r="B146" s="233"/>
      <c r="C146" s="234"/>
      <c r="D146" s="235" t="s">
        <v>149</v>
      </c>
      <c r="E146" s="236" t="s">
        <v>19</v>
      </c>
      <c r="F146" s="237" t="s">
        <v>1226</v>
      </c>
      <c r="G146" s="234"/>
      <c r="H146" s="236" t="s">
        <v>19</v>
      </c>
      <c r="I146" s="238"/>
      <c r="J146" s="234"/>
      <c r="K146" s="234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149</v>
      </c>
      <c r="AU146" s="243" t="s">
        <v>79</v>
      </c>
      <c r="AV146" s="13" t="s">
        <v>77</v>
      </c>
      <c r="AW146" s="13" t="s">
        <v>32</v>
      </c>
      <c r="AX146" s="13" t="s">
        <v>70</v>
      </c>
      <c r="AY146" s="243" t="s">
        <v>138</v>
      </c>
    </row>
    <row r="147" s="14" customFormat="1">
      <c r="A147" s="14"/>
      <c r="B147" s="244"/>
      <c r="C147" s="245"/>
      <c r="D147" s="235" t="s">
        <v>149</v>
      </c>
      <c r="E147" s="246" t="s">
        <v>19</v>
      </c>
      <c r="F147" s="247" t="s">
        <v>1227</v>
      </c>
      <c r="G147" s="245"/>
      <c r="H147" s="248">
        <v>336.60000000000002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149</v>
      </c>
      <c r="AU147" s="254" t="s">
        <v>79</v>
      </c>
      <c r="AV147" s="14" t="s">
        <v>79</v>
      </c>
      <c r="AW147" s="14" t="s">
        <v>32</v>
      </c>
      <c r="AX147" s="14" t="s">
        <v>70</v>
      </c>
      <c r="AY147" s="254" t="s">
        <v>138</v>
      </c>
    </row>
    <row r="148" s="14" customFormat="1">
      <c r="A148" s="14"/>
      <c r="B148" s="244"/>
      <c r="C148" s="245"/>
      <c r="D148" s="235" t="s">
        <v>149</v>
      </c>
      <c r="E148" s="246" t="s">
        <v>19</v>
      </c>
      <c r="F148" s="247" t="s">
        <v>1228</v>
      </c>
      <c r="G148" s="245"/>
      <c r="H148" s="248">
        <v>22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149</v>
      </c>
      <c r="AU148" s="254" t="s">
        <v>79</v>
      </c>
      <c r="AV148" s="14" t="s">
        <v>79</v>
      </c>
      <c r="AW148" s="14" t="s">
        <v>32</v>
      </c>
      <c r="AX148" s="14" t="s">
        <v>70</v>
      </c>
      <c r="AY148" s="254" t="s">
        <v>138</v>
      </c>
    </row>
    <row r="149" s="14" customFormat="1">
      <c r="A149" s="14"/>
      <c r="B149" s="244"/>
      <c r="C149" s="245"/>
      <c r="D149" s="235" t="s">
        <v>149</v>
      </c>
      <c r="E149" s="246" t="s">
        <v>19</v>
      </c>
      <c r="F149" s="247" t="s">
        <v>1229</v>
      </c>
      <c r="G149" s="245"/>
      <c r="H149" s="248">
        <v>10.119999999999999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149</v>
      </c>
      <c r="AU149" s="254" t="s">
        <v>79</v>
      </c>
      <c r="AV149" s="14" t="s">
        <v>79</v>
      </c>
      <c r="AW149" s="14" t="s">
        <v>32</v>
      </c>
      <c r="AX149" s="14" t="s">
        <v>70</v>
      </c>
      <c r="AY149" s="254" t="s">
        <v>138</v>
      </c>
    </row>
    <row r="150" s="14" customFormat="1">
      <c r="A150" s="14"/>
      <c r="B150" s="244"/>
      <c r="C150" s="245"/>
      <c r="D150" s="235" t="s">
        <v>149</v>
      </c>
      <c r="E150" s="246" t="s">
        <v>19</v>
      </c>
      <c r="F150" s="247" t="s">
        <v>1230</v>
      </c>
      <c r="G150" s="245"/>
      <c r="H150" s="248">
        <v>879.21000000000004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149</v>
      </c>
      <c r="AU150" s="254" t="s">
        <v>79</v>
      </c>
      <c r="AV150" s="14" t="s">
        <v>79</v>
      </c>
      <c r="AW150" s="14" t="s">
        <v>32</v>
      </c>
      <c r="AX150" s="14" t="s">
        <v>70</v>
      </c>
      <c r="AY150" s="254" t="s">
        <v>138</v>
      </c>
    </row>
    <row r="151" s="16" customFormat="1">
      <c r="A151" s="16"/>
      <c r="B151" s="266"/>
      <c r="C151" s="267"/>
      <c r="D151" s="235" t="s">
        <v>149</v>
      </c>
      <c r="E151" s="268" t="s">
        <v>19</v>
      </c>
      <c r="F151" s="269" t="s">
        <v>160</v>
      </c>
      <c r="G151" s="267"/>
      <c r="H151" s="270">
        <v>1247.9300000000001</v>
      </c>
      <c r="I151" s="271"/>
      <c r="J151" s="267"/>
      <c r="K151" s="267"/>
      <c r="L151" s="272"/>
      <c r="M151" s="273"/>
      <c r="N151" s="274"/>
      <c r="O151" s="274"/>
      <c r="P151" s="274"/>
      <c r="Q151" s="274"/>
      <c r="R151" s="274"/>
      <c r="S151" s="274"/>
      <c r="T151" s="275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276" t="s">
        <v>149</v>
      </c>
      <c r="AU151" s="276" t="s">
        <v>79</v>
      </c>
      <c r="AV151" s="16" t="s">
        <v>161</v>
      </c>
      <c r="AW151" s="16" t="s">
        <v>32</v>
      </c>
      <c r="AX151" s="16" t="s">
        <v>70</v>
      </c>
      <c r="AY151" s="276" t="s">
        <v>138</v>
      </c>
    </row>
    <row r="152" s="15" customFormat="1">
      <c r="A152" s="15"/>
      <c r="B152" s="255"/>
      <c r="C152" s="256"/>
      <c r="D152" s="235" t="s">
        <v>149</v>
      </c>
      <c r="E152" s="257" t="s">
        <v>19</v>
      </c>
      <c r="F152" s="258" t="s">
        <v>152</v>
      </c>
      <c r="G152" s="256"/>
      <c r="H152" s="259">
        <v>1247.9300000000001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5" t="s">
        <v>149</v>
      </c>
      <c r="AU152" s="265" t="s">
        <v>79</v>
      </c>
      <c r="AV152" s="15" t="s">
        <v>145</v>
      </c>
      <c r="AW152" s="15" t="s">
        <v>32</v>
      </c>
      <c r="AX152" s="15" t="s">
        <v>77</v>
      </c>
      <c r="AY152" s="265" t="s">
        <v>138</v>
      </c>
    </row>
    <row r="153" s="2" customFormat="1" ht="24.15" customHeight="1">
      <c r="A153" s="41"/>
      <c r="B153" s="42"/>
      <c r="C153" s="215" t="s">
        <v>197</v>
      </c>
      <c r="D153" s="215" t="s">
        <v>140</v>
      </c>
      <c r="E153" s="216" t="s">
        <v>1231</v>
      </c>
      <c r="F153" s="217" t="s">
        <v>1232</v>
      </c>
      <c r="G153" s="218" t="s">
        <v>174</v>
      </c>
      <c r="H153" s="219">
        <v>2492</v>
      </c>
      <c r="I153" s="220"/>
      <c r="J153" s="221">
        <f>ROUND(I153*H153,2)</f>
        <v>0</v>
      </c>
      <c r="K153" s="217" t="s">
        <v>144</v>
      </c>
      <c r="L153" s="47"/>
      <c r="M153" s="222" t="s">
        <v>19</v>
      </c>
      <c r="N153" s="223" t="s">
        <v>41</v>
      </c>
      <c r="O153" s="87"/>
      <c r="P153" s="224">
        <f>O153*H153</f>
        <v>0</v>
      </c>
      <c r="Q153" s="224">
        <v>1.0000000000000001E-05</v>
      </c>
      <c r="R153" s="224">
        <f>Q153*H153</f>
        <v>0.024920000000000001</v>
      </c>
      <c r="S153" s="224">
        <v>0.091999999999999998</v>
      </c>
      <c r="T153" s="225">
        <f>S153*H153</f>
        <v>229.26400000000001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145</v>
      </c>
      <c r="AT153" s="226" t="s">
        <v>140</v>
      </c>
      <c r="AU153" s="226" t="s">
        <v>79</v>
      </c>
      <c r="AY153" s="20" t="s">
        <v>138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77</v>
      </c>
      <c r="BK153" s="227">
        <f>ROUND(I153*H153,2)</f>
        <v>0</v>
      </c>
      <c r="BL153" s="20" t="s">
        <v>145</v>
      </c>
      <c r="BM153" s="226" t="s">
        <v>1233</v>
      </c>
    </row>
    <row r="154" s="2" customFormat="1">
      <c r="A154" s="41"/>
      <c r="B154" s="42"/>
      <c r="C154" s="43"/>
      <c r="D154" s="228" t="s">
        <v>147</v>
      </c>
      <c r="E154" s="43"/>
      <c r="F154" s="229" t="s">
        <v>1234</v>
      </c>
      <c r="G154" s="43"/>
      <c r="H154" s="43"/>
      <c r="I154" s="230"/>
      <c r="J154" s="43"/>
      <c r="K154" s="43"/>
      <c r="L154" s="47"/>
      <c r="M154" s="231"/>
      <c r="N154" s="23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147</v>
      </c>
      <c r="AU154" s="20" t="s">
        <v>79</v>
      </c>
    </row>
    <row r="155" s="14" customFormat="1">
      <c r="A155" s="14"/>
      <c r="B155" s="244"/>
      <c r="C155" s="245"/>
      <c r="D155" s="235" t="s">
        <v>149</v>
      </c>
      <c r="E155" s="246" t="s">
        <v>19</v>
      </c>
      <c r="F155" s="247" t="s">
        <v>1219</v>
      </c>
      <c r="G155" s="245"/>
      <c r="H155" s="248">
        <v>0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149</v>
      </c>
      <c r="AU155" s="254" t="s">
        <v>79</v>
      </c>
      <c r="AV155" s="14" t="s">
        <v>79</v>
      </c>
      <c r="AW155" s="14" t="s">
        <v>32</v>
      </c>
      <c r="AX155" s="14" t="s">
        <v>70</v>
      </c>
      <c r="AY155" s="254" t="s">
        <v>138</v>
      </c>
    </row>
    <row r="156" s="14" customFormat="1">
      <c r="A156" s="14"/>
      <c r="B156" s="244"/>
      <c r="C156" s="245"/>
      <c r="D156" s="235" t="s">
        <v>149</v>
      </c>
      <c r="E156" s="246" t="s">
        <v>19</v>
      </c>
      <c r="F156" s="247" t="s">
        <v>1220</v>
      </c>
      <c r="G156" s="245"/>
      <c r="H156" s="248">
        <v>0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149</v>
      </c>
      <c r="AU156" s="254" t="s">
        <v>79</v>
      </c>
      <c r="AV156" s="14" t="s">
        <v>79</v>
      </c>
      <c r="AW156" s="14" t="s">
        <v>32</v>
      </c>
      <c r="AX156" s="14" t="s">
        <v>70</v>
      </c>
      <c r="AY156" s="254" t="s">
        <v>138</v>
      </c>
    </row>
    <row r="157" s="14" customFormat="1">
      <c r="A157" s="14"/>
      <c r="B157" s="244"/>
      <c r="C157" s="245"/>
      <c r="D157" s="235" t="s">
        <v>149</v>
      </c>
      <c r="E157" s="246" t="s">
        <v>19</v>
      </c>
      <c r="F157" s="247" t="s">
        <v>1221</v>
      </c>
      <c r="G157" s="245"/>
      <c r="H157" s="248">
        <v>0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149</v>
      </c>
      <c r="AU157" s="254" t="s">
        <v>79</v>
      </c>
      <c r="AV157" s="14" t="s">
        <v>79</v>
      </c>
      <c r="AW157" s="14" t="s">
        <v>32</v>
      </c>
      <c r="AX157" s="14" t="s">
        <v>70</v>
      </c>
      <c r="AY157" s="254" t="s">
        <v>138</v>
      </c>
    </row>
    <row r="158" s="14" customFormat="1">
      <c r="A158" s="14"/>
      <c r="B158" s="244"/>
      <c r="C158" s="245"/>
      <c r="D158" s="235" t="s">
        <v>149</v>
      </c>
      <c r="E158" s="246" t="s">
        <v>19</v>
      </c>
      <c r="F158" s="247" t="s">
        <v>1235</v>
      </c>
      <c r="G158" s="245"/>
      <c r="H158" s="248">
        <v>32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149</v>
      </c>
      <c r="AU158" s="254" t="s">
        <v>79</v>
      </c>
      <c r="AV158" s="14" t="s">
        <v>79</v>
      </c>
      <c r="AW158" s="14" t="s">
        <v>32</v>
      </c>
      <c r="AX158" s="14" t="s">
        <v>70</v>
      </c>
      <c r="AY158" s="254" t="s">
        <v>138</v>
      </c>
    </row>
    <row r="159" s="16" customFormat="1">
      <c r="A159" s="16"/>
      <c r="B159" s="266"/>
      <c r="C159" s="267"/>
      <c r="D159" s="235" t="s">
        <v>149</v>
      </c>
      <c r="E159" s="268" t="s">
        <v>19</v>
      </c>
      <c r="F159" s="269" t="s">
        <v>160</v>
      </c>
      <c r="G159" s="267"/>
      <c r="H159" s="270">
        <v>32</v>
      </c>
      <c r="I159" s="271"/>
      <c r="J159" s="267"/>
      <c r="K159" s="267"/>
      <c r="L159" s="272"/>
      <c r="M159" s="273"/>
      <c r="N159" s="274"/>
      <c r="O159" s="274"/>
      <c r="P159" s="274"/>
      <c r="Q159" s="274"/>
      <c r="R159" s="274"/>
      <c r="S159" s="274"/>
      <c r="T159" s="275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76" t="s">
        <v>149</v>
      </c>
      <c r="AU159" s="276" t="s">
        <v>79</v>
      </c>
      <c r="AV159" s="16" t="s">
        <v>161</v>
      </c>
      <c r="AW159" s="16" t="s">
        <v>32</v>
      </c>
      <c r="AX159" s="16" t="s">
        <v>70</v>
      </c>
      <c r="AY159" s="276" t="s">
        <v>138</v>
      </c>
    </row>
    <row r="160" s="14" customFormat="1">
      <c r="A160" s="14"/>
      <c r="B160" s="244"/>
      <c r="C160" s="245"/>
      <c r="D160" s="235" t="s">
        <v>149</v>
      </c>
      <c r="E160" s="246" t="s">
        <v>19</v>
      </c>
      <c r="F160" s="247" t="s">
        <v>1236</v>
      </c>
      <c r="G160" s="245"/>
      <c r="H160" s="248">
        <v>1050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149</v>
      </c>
      <c r="AU160" s="254" t="s">
        <v>79</v>
      </c>
      <c r="AV160" s="14" t="s">
        <v>79</v>
      </c>
      <c r="AW160" s="14" t="s">
        <v>32</v>
      </c>
      <c r="AX160" s="14" t="s">
        <v>70</v>
      </c>
      <c r="AY160" s="254" t="s">
        <v>138</v>
      </c>
    </row>
    <row r="161" s="14" customFormat="1">
      <c r="A161" s="14"/>
      <c r="B161" s="244"/>
      <c r="C161" s="245"/>
      <c r="D161" s="235" t="s">
        <v>149</v>
      </c>
      <c r="E161" s="246" t="s">
        <v>19</v>
      </c>
      <c r="F161" s="247" t="s">
        <v>1237</v>
      </c>
      <c r="G161" s="245"/>
      <c r="H161" s="248">
        <v>460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149</v>
      </c>
      <c r="AU161" s="254" t="s">
        <v>79</v>
      </c>
      <c r="AV161" s="14" t="s">
        <v>79</v>
      </c>
      <c r="AW161" s="14" t="s">
        <v>32</v>
      </c>
      <c r="AX161" s="14" t="s">
        <v>70</v>
      </c>
      <c r="AY161" s="254" t="s">
        <v>138</v>
      </c>
    </row>
    <row r="162" s="14" customFormat="1">
      <c r="A162" s="14"/>
      <c r="B162" s="244"/>
      <c r="C162" s="245"/>
      <c r="D162" s="235" t="s">
        <v>149</v>
      </c>
      <c r="E162" s="246" t="s">
        <v>19</v>
      </c>
      <c r="F162" s="247" t="s">
        <v>1238</v>
      </c>
      <c r="G162" s="245"/>
      <c r="H162" s="248">
        <v>950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149</v>
      </c>
      <c r="AU162" s="254" t="s">
        <v>79</v>
      </c>
      <c r="AV162" s="14" t="s">
        <v>79</v>
      </c>
      <c r="AW162" s="14" t="s">
        <v>32</v>
      </c>
      <c r="AX162" s="14" t="s">
        <v>70</v>
      </c>
      <c r="AY162" s="254" t="s">
        <v>138</v>
      </c>
    </row>
    <row r="163" s="14" customFormat="1">
      <c r="A163" s="14"/>
      <c r="B163" s="244"/>
      <c r="C163" s="245"/>
      <c r="D163" s="235" t="s">
        <v>149</v>
      </c>
      <c r="E163" s="246" t="s">
        <v>19</v>
      </c>
      <c r="F163" s="247" t="s">
        <v>1239</v>
      </c>
      <c r="G163" s="245"/>
      <c r="H163" s="248">
        <v>0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149</v>
      </c>
      <c r="AU163" s="254" t="s">
        <v>79</v>
      </c>
      <c r="AV163" s="14" t="s">
        <v>79</v>
      </c>
      <c r="AW163" s="14" t="s">
        <v>32</v>
      </c>
      <c r="AX163" s="14" t="s">
        <v>70</v>
      </c>
      <c r="AY163" s="254" t="s">
        <v>138</v>
      </c>
    </row>
    <row r="164" s="16" customFormat="1">
      <c r="A164" s="16"/>
      <c r="B164" s="266"/>
      <c r="C164" s="267"/>
      <c r="D164" s="235" t="s">
        <v>149</v>
      </c>
      <c r="E164" s="268" t="s">
        <v>19</v>
      </c>
      <c r="F164" s="269" t="s">
        <v>160</v>
      </c>
      <c r="G164" s="267"/>
      <c r="H164" s="270">
        <v>2460</v>
      </c>
      <c r="I164" s="271"/>
      <c r="J164" s="267"/>
      <c r="K164" s="267"/>
      <c r="L164" s="272"/>
      <c r="M164" s="273"/>
      <c r="N164" s="274"/>
      <c r="O164" s="274"/>
      <c r="P164" s="274"/>
      <c r="Q164" s="274"/>
      <c r="R164" s="274"/>
      <c r="S164" s="274"/>
      <c r="T164" s="275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76" t="s">
        <v>149</v>
      </c>
      <c r="AU164" s="276" t="s">
        <v>79</v>
      </c>
      <c r="AV164" s="16" t="s">
        <v>161</v>
      </c>
      <c r="AW164" s="16" t="s">
        <v>32</v>
      </c>
      <c r="AX164" s="16" t="s">
        <v>70</v>
      </c>
      <c r="AY164" s="276" t="s">
        <v>138</v>
      </c>
    </row>
    <row r="165" s="15" customFormat="1">
      <c r="A165" s="15"/>
      <c r="B165" s="255"/>
      <c r="C165" s="256"/>
      <c r="D165" s="235" t="s">
        <v>149</v>
      </c>
      <c r="E165" s="257" t="s">
        <v>19</v>
      </c>
      <c r="F165" s="258" t="s">
        <v>152</v>
      </c>
      <c r="G165" s="256"/>
      <c r="H165" s="259">
        <v>2492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5" t="s">
        <v>149</v>
      </c>
      <c r="AU165" s="265" t="s">
        <v>79</v>
      </c>
      <c r="AV165" s="15" t="s">
        <v>145</v>
      </c>
      <c r="AW165" s="15" t="s">
        <v>32</v>
      </c>
      <c r="AX165" s="15" t="s">
        <v>77</v>
      </c>
      <c r="AY165" s="265" t="s">
        <v>138</v>
      </c>
    </row>
    <row r="166" s="2" customFormat="1" ht="24.15" customHeight="1">
      <c r="A166" s="41"/>
      <c r="B166" s="42"/>
      <c r="C166" s="215" t="s">
        <v>202</v>
      </c>
      <c r="D166" s="215" t="s">
        <v>140</v>
      </c>
      <c r="E166" s="216" t="s">
        <v>1240</v>
      </c>
      <c r="F166" s="217" t="s">
        <v>1241</v>
      </c>
      <c r="G166" s="218" t="s">
        <v>174</v>
      </c>
      <c r="H166" s="219">
        <v>1200</v>
      </c>
      <c r="I166" s="220"/>
      <c r="J166" s="221">
        <f>ROUND(I166*H166,2)</f>
        <v>0</v>
      </c>
      <c r="K166" s="217" t="s">
        <v>144</v>
      </c>
      <c r="L166" s="47"/>
      <c r="M166" s="222" t="s">
        <v>19</v>
      </c>
      <c r="N166" s="223" t="s">
        <v>41</v>
      </c>
      <c r="O166" s="87"/>
      <c r="P166" s="224">
        <f>O166*H166</f>
        <v>0</v>
      </c>
      <c r="Q166" s="224">
        <v>2.0000000000000002E-05</v>
      </c>
      <c r="R166" s="224">
        <f>Q166*H166</f>
        <v>0.024</v>
      </c>
      <c r="S166" s="224">
        <v>0.13800000000000001</v>
      </c>
      <c r="T166" s="225">
        <f>S166*H166</f>
        <v>165.60000000000002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145</v>
      </c>
      <c r="AT166" s="226" t="s">
        <v>140</v>
      </c>
      <c r="AU166" s="226" t="s">
        <v>79</v>
      </c>
      <c r="AY166" s="20" t="s">
        <v>138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77</v>
      </c>
      <c r="BK166" s="227">
        <f>ROUND(I166*H166,2)</f>
        <v>0</v>
      </c>
      <c r="BL166" s="20" t="s">
        <v>145</v>
      </c>
      <c r="BM166" s="226" t="s">
        <v>1242</v>
      </c>
    </row>
    <row r="167" s="2" customFormat="1">
      <c r="A167" s="41"/>
      <c r="B167" s="42"/>
      <c r="C167" s="43"/>
      <c r="D167" s="228" t="s">
        <v>147</v>
      </c>
      <c r="E167" s="43"/>
      <c r="F167" s="229" t="s">
        <v>1243</v>
      </c>
      <c r="G167" s="43"/>
      <c r="H167" s="43"/>
      <c r="I167" s="230"/>
      <c r="J167" s="43"/>
      <c r="K167" s="43"/>
      <c r="L167" s="47"/>
      <c r="M167" s="231"/>
      <c r="N167" s="23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147</v>
      </c>
      <c r="AU167" s="20" t="s">
        <v>79</v>
      </c>
    </row>
    <row r="168" s="14" customFormat="1">
      <c r="A168" s="14"/>
      <c r="B168" s="244"/>
      <c r="C168" s="245"/>
      <c r="D168" s="235" t="s">
        <v>149</v>
      </c>
      <c r="E168" s="246" t="s">
        <v>19</v>
      </c>
      <c r="F168" s="247" t="s">
        <v>1219</v>
      </c>
      <c r="G168" s="245"/>
      <c r="H168" s="248">
        <v>0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149</v>
      </c>
      <c r="AU168" s="254" t="s">
        <v>79</v>
      </c>
      <c r="AV168" s="14" t="s">
        <v>79</v>
      </c>
      <c r="AW168" s="14" t="s">
        <v>32</v>
      </c>
      <c r="AX168" s="14" t="s">
        <v>70</v>
      </c>
      <c r="AY168" s="254" t="s">
        <v>138</v>
      </c>
    </row>
    <row r="169" s="14" customFormat="1">
      <c r="A169" s="14"/>
      <c r="B169" s="244"/>
      <c r="C169" s="245"/>
      <c r="D169" s="235" t="s">
        <v>149</v>
      </c>
      <c r="E169" s="246" t="s">
        <v>19</v>
      </c>
      <c r="F169" s="247" t="s">
        <v>1220</v>
      </c>
      <c r="G169" s="245"/>
      <c r="H169" s="248">
        <v>0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149</v>
      </c>
      <c r="AU169" s="254" t="s">
        <v>79</v>
      </c>
      <c r="AV169" s="14" t="s">
        <v>79</v>
      </c>
      <c r="AW169" s="14" t="s">
        <v>32</v>
      </c>
      <c r="AX169" s="14" t="s">
        <v>70</v>
      </c>
      <c r="AY169" s="254" t="s">
        <v>138</v>
      </c>
    </row>
    <row r="170" s="14" customFormat="1">
      <c r="A170" s="14"/>
      <c r="B170" s="244"/>
      <c r="C170" s="245"/>
      <c r="D170" s="235" t="s">
        <v>149</v>
      </c>
      <c r="E170" s="246" t="s">
        <v>19</v>
      </c>
      <c r="F170" s="247" t="s">
        <v>1221</v>
      </c>
      <c r="G170" s="245"/>
      <c r="H170" s="248">
        <v>0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149</v>
      </c>
      <c r="AU170" s="254" t="s">
        <v>79</v>
      </c>
      <c r="AV170" s="14" t="s">
        <v>79</v>
      </c>
      <c r="AW170" s="14" t="s">
        <v>32</v>
      </c>
      <c r="AX170" s="14" t="s">
        <v>70</v>
      </c>
      <c r="AY170" s="254" t="s">
        <v>138</v>
      </c>
    </row>
    <row r="171" s="14" customFormat="1">
      <c r="A171" s="14"/>
      <c r="B171" s="244"/>
      <c r="C171" s="245"/>
      <c r="D171" s="235" t="s">
        <v>149</v>
      </c>
      <c r="E171" s="246" t="s">
        <v>19</v>
      </c>
      <c r="F171" s="247" t="s">
        <v>1244</v>
      </c>
      <c r="G171" s="245"/>
      <c r="H171" s="248">
        <v>23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149</v>
      </c>
      <c r="AU171" s="254" t="s">
        <v>79</v>
      </c>
      <c r="AV171" s="14" t="s">
        <v>79</v>
      </c>
      <c r="AW171" s="14" t="s">
        <v>32</v>
      </c>
      <c r="AX171" s="14" t="s">
        <v>70</v>
      </c>
      <c r="AY171" s="254" t="s">
        <v>138</v>
      </c>
    </row>
    <row r="172" s="16" customFormat="1">
      <c r="A172" s="16"/>
      <c r="B172" s="266"/>
      <c r="C172" s="267"/>
      <c r="D172" s="235" t="s">
        <v>149</v>
      </c>
      <c r="E172" s="268" t="s">
        <v>19</v>
      </c>
      <c r="F172" s="269" t="s">
        <v>160</v>
      </c>
      <c r="G172" s="267"/>
      <c r="H172" s="270">
        <v>23</v>
      </c>
      <c r="I172" s="271"/>
      <c r="J172" s="267"/>
      <c r="K172" s="267"/>
      <c r="L172" s="272"/>
      <c r="M172" s="273"/>
      <c r="N172" s="274"/>
      <c r="O172" s="274"/>
      <c r="P172" s="274"/>
      <c r="Q172" s="274"/>
      <c r="R172" s="274"/>
      <c r="S172" s="274"/>
      <c r="T172" s="275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76" t="s">
        <v>149</v>
      </c>
      <c r="AU172" s="276" t="s">
        <v>79</v>
      </c>
      <c r="AV172" s="16" t="s">
        <v>161</v>
      </c>
      <c r="AW172" s="16" t="s">
        <v>32</v>
      </c>
      <c r="AX172" s="16" t="s">
        <v>70</v>
      </c>
      <c r="AY172" s="276" t="s">
        <v>138</v>
      </c>
    </row>
    <row r="173" s="14" customFormat="1">
      <c r="A173" s="14"/>
      <c r="B173" s="244"/>
      <c r="C173" s="245"/>
      <c r="D173" s="235" t="s">
        <v>149</v>
      </c>
      <c r="E173" s="246" t="s">
        <v>19</v>
      </c>
      <c r="F173" s="247" t="s">
        <v>1245</v>
      </c>
      <c r="G173" s="245"/>
      <c r="H173" s="248">
        <v>490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149</v>
      </c>
      <c r="AU173" s="254" t="s">
        <v>79</v>
      </c>
      <c r="AV173" s="14" t="s">
        <v>79</v>
      </c>
      <c r="AW173" s="14" t="s">
        <v>32</v>
      </c>
      <c r="AX173" s="14" t="s">
        <v>70</v>
      </c>
      <c r="AY173" s="254" t="s">
        <v>138</v>
      </c>
    </row>
    <row r="174" s="14" customFormat="1">
      <c r="A174" s="14"/>
      <c r="B174" s="244"/>
      <c r="C174" s="245"/>
      <c r="D174" s="235" t="s">
        <v>149</v>
      </c>
      <c r="E174" s="246" t="s">
        <v>19</v>
      </c>
      <c r="F174" s="247" t="s">
        <v>1246</v>
      </c>
      <c r="G174" s="245"/>
      <c r="H174" s="248">
        <v>252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149</v>
      </c>
      <c r="AU174" s="254" t="s">
        <v>79</v>
      </c>
      <c r="AV174" s="14" t="s">
        <v>79</v>
      </c>
      <c r="AW174" s="14" t="s">
        <v>32</v>
      </c>
      <c r="AX174" s="14" t="s">
        <v>70</v>
      </c>
      <c r="AY174" s="254" t="s">
        <v>138</v>
      </c>
    </row>
    <row r="175" s="14" customFormat="1">
      <c r="A175" s="14"/>
      <c r="B175" s="244"/>
      <c r="C175" s="245"/>
      <c r="D175" s="235" t="s">
        <v>149</v>
      </c>
      <c r="E175" s="246" t="s">
        <v>19</v>
      </c>
      <c r="F175" s="247" t="s">
        <v>1247</v>
      </c>
      <c r="G175" s="245"/>
      <c r="H175" s="248">
        <v>435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149</v>
      </c>
      <c r="AU175" s="254" t="s">
        <v>79</v>
      </c>
      <c r="AV175" s="14" t="s">
        <v>79</v>
      </c>
      <c r="AW175" s="14" t="s">
        <v>32</v>
      </c>
      <c r="AX175" s="14" t="s">
        <v>70</v>
      </c>
      <c r="AY175" s="254" t="s">
        <v>138</v>
      </c>
    </row>
    <row r="176" s="14" customFormat="1">
      <c r="A176" s="14"/>
      <c r="B176" s="244"/>
      <c r="C176" s="245"/>
      <c r="D176" s="235" t="s">
        <v>149</v>
      </c>
      <c r="E176" s="246" t="s">
        <v>19</v>
      </c>
      <c r="F176" s="247" t="s">
        <v>1239</v>
      </c>
      <c r="G176" s="245"/>
      <c r="H176" s="248">
        <v>0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149</v>
      </c>
      <c r="AU176" s="254" t="s">
        <v>79</v>
      </c>
      <c r="AV176" s="14" t="s">
        <v>79</v>
      </c>
      <c r="AW176" s="14" t="s">
        <v>32</v>
      </c>
      <c r="AX176" s="14" t="s">
        <v>70</v>
      </c>
      <c r="AY176" s="254" t="s">
        <v>138</v>
      </c>
    </row>
    <row r="177" s="16" customFormat="1">
      <c r="A177" s="16"/>
      <c r="B177" s="266"/>
      <c r="C177" s="267"/>
      <c r="D177" s="235" t="s">
        <v>149</v>
      </c>
      <c r="E177" s="268" t="s">
        <v>19</v>
      </c>
      <c r="F177" s="269" t="s">
        <v>160</v>
      </c>
      <c r="G177" s="267"/>
      <c r="H177" s="270">
        <v>1177</v>
      </c>
      <c r="I177" s="271"/>
      <c r="J177" s="267"/>
      <c r="K177" s="267"/>
      <c r="L177" s="272"/>
      <c r="M177" s="273"/>
      <c r="N177" s="274"/>
      <c r="O177" s="274"/>
      <c r="P177" s="274"/>
      <c r="Q177" s="274"/>
      <c r="R177" s="274"/>
      <c r="S177" s="274"/>
      <c r="T177" s="275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276" t="s">
        <v>149</v>
      </c>
      <c r="AU177" s="276" t="s">
        <v>79</v>
      </c>
      <c r="AV177" s="16" t="s">
        <v>161</v>
      </c>
      <c r="AW177" s="16" t="s">
        <v>32</v>
      </c>
      <c r="AX177" s="16" t="s">
        <v>70</v>
      </c>
      <c r="AY177" s="276" t="s">
        <v>138</v>
      </c>
    </row>
    <row r="178" s="15" customFormat="1">
      <c r="A178" s="15"/>
      <c r="B178" s="255"/>
      <c r="C178" s="256"/>
      <c r="D178" s="235" t="s">
        <v>149</v>
      </c>
      <c r="E178" s="257" t="s">
        <v>19</v>
      </c>
      <c r="F178" s="258" t="s">
        <v>152</v>
      </c>
      <c r="G178" s="256"/>
      <c r="H178" s="259">
        <v>1200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5" t="s">
        <v>149</v>
      </c>
      <c r="AU178" s="265" t="s">
        <v>79</v>
      </c>
      <c r="AV178" s="15" t="s">
        <v>145</v>
      </c>
      <c r="AW178" s="15" t="s">
        <v>32</v>
      </c>
      <c r="AX178" s="15" t="s">
        <v>77</v>
      </c>
      <c r="AY178" s="265" t="s">
        <v>138</v>
      </c>
    </row>
    <row r="179" s="2" customFormat="1" ht="24.15" customHeight="1">
      <c r="A179" s="41"/>
      <c r="B179" s="42"/>
      <c r="C179" s="215" t="s">
        <v>209</v>
      </c>
      <c r="D179" s="215" t="s">
        <v>140</v>
      </c>
      <c r="E179" s="216" t="s">
        <v>1248</v>
      </c>
      <c r="F179" s="217" t="s">
        <v>1249</v>
      </c>
      <c r="G179" s="218" t="s">
        <v>174</v>
      </c>
      <c r="H179" s="219">
        <v>18</v>
      </c>
      <c r="I179" s="220"/>
      <c r="J179" s="221">
        <f>ROUND(I179*H179,2)</f>
        <v>0</v>
      </c>
      <c r="K179" s="217" t="s">
        <v>144</v>
      </c>
      <c r="L179" s="47"/>
      <c r="M179" s="222" t="s">
        <v>19</v>
      </c>
      <c r="N179" s="223" t="s">
        <v>41</v>
      </c>
      <c r="O179" s="87"/>
      <c r="P179" s="224">
        <f>O179*H179</f>
        <v>0</v>
      </c>
      <c r="Q179" s="224">
        <v>2.0000000000000002E-05</v>
      </c>
      <c r="R179" s="224">
        <f>Q179*H179</f>
        <v>0.00036000000000000002</v>
      </c>
      <c r="S179" s="224">
        <v>0.161</v>
      </c>
      <c r="T179" s="225">
        <f>S179*H179</f>
        <v>2.8980000000000001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145</v>
      </c>
      <c r="AT179" s="226" t="s">
        <v>140</v>
      </c>
      <c r="AU179" s="226" t="s">
        <v>79</v>
      </c>
      <c r="AY179" s="20" t="s">
        <v>138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77</v>
      </c>
      <c r="BK179" s="227">
        <f>ROUND(I179*H179,2)</f>
        <v>0</v>
      </c>
      <c r="BL179" s="20" t="s">
        <v>145</v>
      </c>
      <c r="BM179" s="226" t="s">
        <v>1250</v>
      </c>
    </row>
    <row r="180" s="2" customFormat="1">
      <c r="A180" s="41"/>
      <c r="B180" s="42"/>
      <c r="C180" s="43"/>
      <c r="D180" s="228" t="s">
        <v>147</v>
      </c>
      <c r="E180" s="43"/>
      <c r="F180" s="229" t="s">
        <v>1251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147</v>
      </c>
      <c r="AU180" s="20" t="s">
        <v>79</v>
      </c>
    </row>
    <row r="181" s="14" customFormat="1">
      <c r="A181" s="14"/>
      <c r="B181" s="244"/>
      <c r="C181" s="245"/>
      <c r="D181" s="235" t="s">
        <v>149</v>
      </c>
      <c r="E181" s="246" t="s">
        <v>19</v>
      </c>
      <c r="F181" s="247" t="s">
        <v>1219</v>
      </c>
      <c r="G181" s="245"/>
      <c r="H181" s="248">
        <v>0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149</v>
      </c>
      <c r="AU181" s="254" t="s">
        <v>79</v>
      </c>
      <c r="AV181" s="14" t="s">
        <v>79</v>
      </c>
      <c r="AW181" s="14" t="s">
        <v>32</v>
      </c>
      <c r="AX181" s="14" t="s">
        <v>70</v>
      </c>
      <c r="AY181" s="254" t="s">
        <v>138</v>
      </c>
    </row>
    <row r="182" s="14" customFormat="1">
      <c r="A182" s="14"/>
      <c r="B182" s="244"/>
      <c r="C182" s="245"/>
      <c r="D182" s="235" t="s">
        <v>149</v>
      </c>
      <c r="E182" s="246" t="s">
        <v>19</v>
      </c>
      <c r="F182" s="247" t="s">
        <v>1220</v>
      </c>
      <c r="G182" s="245"/>
      <c r="H182" s="248">
        <v>0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149</v>
      </c>
      <c r="AU182" s="254" t="s">
        <v>79</v>
      </c>
      <c r="AV182" s="14" t="s">
        <v>79</v>
      </c>
      <c r="AW182" s="14" t="s">
        <v>32</v>
      </c>
      <c r="AX182" s="14" t="s">
        <v>70</v>
      </c>
      <c r="AY182" s="254" t="s">
        <v>138</v>
      </c>
    </row>
    <row r="183" s="14" customFormat="1">
      <c r="A183" s="14"/>
      <c r="B183" s="244"/>
      <c r="C183" s="245"/>
      <c r="D183" s="235" t="s">
        <v>149</v>
      </c>
      <c r="E183" s="246" t="s">
        <v>19</v>
      </c>
      <c r="F183" s="247" t="s">
        <v>1221</v>
      </c>
      <c r="G183" s="245"/>
      <c r="H183" s="248">
        <v>0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149</v>
      </c>
      <c r="AU183" s="254" t="s">
        <v>79</v>
      </c>
      <c r="AV183" s="14" t="s">
        <v>79</v>
      </c>
      <c r="AW183" s="14" t="s">
        <v>32</v>
      </c>
      <c r="AX183" s="14" t="s">
        <v>70</v>
      </c>
      <c r="AY183" s="254" t="s">
        <v>138</v>
      </c>
    </row>
    <row r="184" s="14" customFormat="1">
      <c r="A184" s="14"/>
      <c r="B184" s="244"/>
      <c r="C184" s="245"/>
      <c r="D184" s="235" t="s">
        <v>149</v>
      </c>
      <c r="E184" s="246" t="s">
        <v>19</v>
      </c>
      <c r="F184" s="247" t="s">
        <v>1252</v>
      </c>
      <c r="G184" s="245"/>
      <c r="H184" s="248">
        <v>18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149</v>
      </c>
      <c r="AU184" s="254" t="s">
        <v>79</v>
      </c>
      <c r="AV184" s="14" t="s">
        <v>79</v>
      </c>
      <c r="AW184" s="14" t="s">
        <v>32</v>
      </c>
      <c r="AX184" s="14" t="s">
        <v>70</v>
      </c>
      <c r="AY184" s="254" t="s">
        <v>138</v>
      </c>
    </row>
    <row r="185" s="15" customFormat="1">
      <c r="A185" s="15"/>
      <c r="B185" s="255"/>
      <c r="C185" s="256"/>
      <c r="D185" s="235" t="s">
        <v>149</v>
      </c>
      <c r="E185" s="257" t="s">
        <v>19</v>
      </c>
      <c r="F185" s="258" t="s">
        <v>152</v>
      </c>
      <c r="G185" s="256"/>
      <c r="H185" s="259">
        <v>18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5" t="s">
        <v>149</v>
      </c>
      <c r="AU185" s="265" t="s">
        <v>79</v>
      </c>
      <c r="AV185" s="15" t="s">
        <v>145</v>
      </c>
      <c r="AW185" s="15" t="s">
        <v>32</v>
      </c>
      <c r="AX185" s="15" t="s">
        <v>77</v>
      </c>
      <c r="AY185" s="265" t="s">
        <v>138</v>
      </c>
    </row>
    <row r="186" s="2" customFormat="1" ht="24.15" customHeight="1">
      <c r="A186" s="41"/>
      <c r="B186" s="42"/>
      <c r="C186" s="215" t="s">
        <v>219</v>
      </c>
      <c r="D186" s="215" t="s">
        <v>140</v>
      </c>
      <c r="E186" s="216" t="s">
        <v>1253</v>
      </c>
      <c r="F186" s="217" t="s">
        <v>1254</v>
      </c>
      <c r="G186" s="218" t="s">
        <v>143</v>
      </c>
      <c r="H186" s="219">
        <v>39</v>
      </c>
      <c r="I186" s="220"/>
      <c r="J186" s="221">
        <f>ROUND(I186*H186,2)</f>
        <v>0</v>
      </c>
      <c r="K186" s="217" t="s">
        <v>144</v>
      </c>
      <c r="L186" s="47"/>
      <c r="M186" s="222" t="s">
        <v>19</v>
      </c>
      <c r="N186" s="223" t="s">
        <v>41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0.20499999999999999</v>
      </c>
      <c r="T186" s="225">
        <f>S186*H186</f>
        <v>7.9949999999999992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145</v>
      </c>
      <c r="AT186" s="226" t="s">
        <v>140</v>
      </c>
      <c r="AU186" s="226" t="s">
        <v>79</v>
      </c>
      <c r="AY186" s="20" t="s">
        <v>138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77</v>
      </c>
      <c r="BK186" s="227">
        <f>ROUND(I186*H186,2)</f>
        <v>0</v>
      </c>
      <c r="BL186" s="20" t="s">
        <v>145</v>
      </c>
      <c r="BM186" s="226" t="s">
        <v>1255</v>
      </c>
    </row>
    <row r="187" s="2" customFormat="1">
      <c r="A187" s="41"/>
      <c r="B187" s="42"/>
      <c r="C187" s="43"/>
      <c r="D187" s="228" t="s">
        <v>147</v>
      </c>
      <c r="E187" s="43"/>
      <c r="F187" s="229" t="s">
        <v>1256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147</v>
      </c>
      <c r="AU187" s="20" t="s">
        <v>79</v>
      </c>
    </row>
    <row r="188" s="14" customFormat="1">
      <c r="A188" s="14"/>
      <c r="B188" s="244"/>
      <c r="C188" s="245"/>
      <c r="D188" s="235" t="s">
        <v>149</v>
      </c>
      <c r="E188" s="246" t="s">
        <v>19</v>
      </c>
      <c r="F188" s="247" t="s">
        <v>1257</v>
      </c>
      <c r="G188" s="245"/>
      <c r="H188" s="248">
        <v>20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149</v>
      </c>
      <c r="AU188" s="254" t="s">
        <v>79</v>
      </c>
      <c r="AV188" s="14" t="s">
        <v>79</v>
      </c>
      <c r="AW188" s="14" t="s">
        <v>32</v>
      </c>
      <c r="AX188" s="14" t="s">
        <v>70</v>
      </c>
      <c r="AY188" s="254" t="s">
        <v>138</v>
      </c>
    </row>
    <row r="189" s="14" customFormat="1">
      <c r="A189" s="14"/>
      <c r="B189" s="244"/>
      <c r="C189" s="245"/>
      <c r="D189" s="235" t="s">
        <v>149</v>
      </c>
      <c r="E189" s="246" t="s">
        <v>19</v>
      </c>
      <c r="F189" s="247" t="s">
        <v>1258</v>
      </c>
      <c r="G189" s="245"/>
      <c r="H189" s="248">
        <v>1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149</v>
      </c>
      <c r="AU189" s="254" t="s">
        <v>79</v>
      </c>
      <c r="AV189" s="14" t="s">
        <v>79</v>
      </c>
      <c r="AW189" s="14" t="s">
        <v>32</v>
      </c>
      <c r="AX189" s="14" t="s">
        <v>70</v>
      </c>
      <c r="AY189" s="254" t="s">
        <v>138</v>
      </c>
    </row>
    <row r="190" s="14" customFormat="1">
      <c r="A190" s="14"/>
      <c r="B190" s="244"/>
      <c r="C190" s="245"/>
      <c r="D190" s="235" t="s">
        <v>149</v>
      </c>
      <c r="E190" s="246" t="s">
        <v>19</v>
      </c>
      <c r="F190" s="247" t="s">
        <v>1259</v>
      </c>
      <c r="G190" s="245"/>
      <c r="H190" s="248">
        <v>18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149</v>
      </c>
      <c r="AU190" s="254" t="s">
        <v>79</v>
      </c>
      <c r="AV190" s="14" t="s">
        <v>79</v>
      </c>
      <c r="AW190" s="14" t="s">
        <v>32</v>
      </c>
      <c r="AX190" s="14" t="s">
        <v>70</v>
      </c>
      <c r="AY190" s="254" t="s">
        <v>138</v>
      </c>
    </row>
    <row r="191" s="14" customFormat="1">
      <c r="A191" s="14"/>
      <c r="B191" s="244"/>
      <c r="C191" s="245"/>
      <c r="D191" s="235" t="s">
        <v>149</v>
      </c>
      <c r="E191" s="246" t="s">
        <v>19</v>
      </c>
      <c r="F191" s="247" t="s">
        <v>1260</v>
      </c>
      <c r="G191" s="245"/>
      <c r="H191" s="248">
        <v>0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149</v>
      </c>
      <c r="AU191" s="254" t="s">
        <v>79</v>
      </c>
      <c r="AV191" s="14" t="s">
        <v>79</v>
      </c>
      <c r="AW191" s="14" t="s">
        <v>32</v>
      </c>
      <c r="AX191" s="14" t="s">
        <v>70</v>
      </c>
      <c r="AY191" s="254" t="s">
        <v>138</v>
      </c>
    </row>
    <row r="192" s="15" customFormat="1">
      <c r="A192" s="15"/>
      <c r="B192" s="255"/>
      <c r="C192" s="256"/>
      <c r="D192" s="235" t="s">
        <v>149</v>
      </c>
      <c r="E192" s="257" t="s">
        <v>19</v>
      </c>
      <c r="F192" s="258" t="s">
        <v>152</v>
      </c>
      <c r="G192" s="256"/>
      <c r="H192" s="259">
        <v>39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5" t="s">
        <v>149</v>
      </c>
      <c r="AU192" s="265" t="s">
        <v>79</v>
      </c>
      <c r="AV192" s="15" t="s">
        <v>145</v>
      </c>
      <c r="AW192" s="15" t="s">
        <v>32</v>
      </c>
      <c r="AX192" s="15" t="s">
        <v>77</v>
      </c>
      <c r="AY192" s="265" t="s">
        <v>138</v>
      </c>
    </row>
    <row r="193" s="2" customFormat="1" ht="16.5" customHeight="1">
      <c r="A193" s="41"/>
      <c r="B193" s="42"/>
      <c r="C193" s="215" t="s">
        <v>8</v>
      </c>
      <c r="D193" s="215" t="s">
        <v>140</v>
      </c>
      <c r="E193" s="216" t="s">
        <v>1261</v>
      </c>
      <c r="F193" s="217" t="s">
        <v>1262</v>
      </c>
      <c r="G193" s="218" t="s">
        <v>174</v>
      </c>
      <c r="H193" s="219">
        <v>7</v>
      </c>
      <c r="I193" s="220"/>
      <c r="J193" s="221">
        <f>ROUND(I193*H193,2)</f>
        <v>0</v>
      </c>
      <c r="K193" s="217" t="s">
        <v>144</v>
      </c>
      <c r="L193" s="47"/>
      <c r="M193" s="222" t="s">
        <v>19</v>
      </c>
      <c r="N193" s="223" t="s">
        <v>41</v>
      </c>
      <c r="O193" s="87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145</v>
      </c>
      <c r="AT193" s="226" t="s">
        <v>140</v>
      </c>
      <c r="AU193" s="226" t="s">
        <v>79</v>
      </c>
      <c r="AY193" s="20" t="s">
        <v>138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77</v>
      </c>
      <c r="BK193" s="227">
        <f>ROUND(I193*H193,2)</f>
        <v>0</v>
      </c>
      <c r="BL193" s="20" t="s">
        <v>145</v>
      </c>
      <c r="BM193" s="226" t="s">
        <v>1263</v>
      </c>
    </row>
    <row r="194" s="2" customFormat="1">
      <c r="A194" s="41"/>
      <c r="B194" s="42"/>
      <c r="C194" s="43"/>
      <c r="D194" s="228" t="s">
        <v>147</v>
      </c>
      <c r="E194" s="43"/>
      <c r="F194" s="229" t="s">
        <v>1264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147</v>
      </c>
      <c r="AU194" s="20" t="s">
        <v>79</v>
      </c>
    </row>
    <row r="195" s="14" customFormat="1">
      <c r="A195" s="14"/>
      <c r="B195" s="244"/>
      <c r="C195" s="245"/>
      <c r="D195" s="235" t="s">
        <v>149</v>
      </c>
      <c r="E195" s="246" t="s">
        <v>19</v>
      </c>
      <c r="F195" s="247" t="s">
        <v>1265</v>
      </c>
      <c r="G195" s="245"/>
      <c r="H195" s="248">
        <v>3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149</v>
      </c>
      <c r="AU195" s="254" t="s">
        <v>79</v>
      </c>
      <c r="AV195" s="14" t="s">
        <v>79</v>
      </c>
      <c r="AW195" s="14" t="s">
        <v>32</v>
      </c>
      <c r="AX195" s="14" t="s">
        <v>70</v>
      </c>
      <c r="AY195" s="254" t="s">
        <v>138</v>
      </c>
    </row>
    <row r="196" s="14" customFormat="1">
      <c r="A196" s="14"/>
      <c r="B196" s="244"/>
      <c r="C196" s="245"/>
      <c r="D196" s="235" t="s">
        <v>149</v>
      </c>
      <c r="E196" s="246" t="s">
        <v>19</v>
      </c>
      <c r="F196" s="247" t="s">
        <v>1266</v>
      </c>
      <c r="G196" s="245"/>
      <c r="H196" s="248">
        <v>0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149</v>
      </c>
      <c r="AU196" s="254" t="s">
        <v>79</v>
      </c>
      <c r="AV196" s="14" t="s">
        <v>79</v>
      </c>
      <c r="AW196" s="14" t="s">
        <v>32</v>
      </c>
      <c r="AX196" s="14" t="s">
        <v>70</v>
      </c>
      <c r="AY196" s="254" t="s">
        <v>138</v>
      </c>
    </row>
    <row r="197" s="14" customFormat="1">
      <c r="A197" s="14"/>
      <c r="B197" s="244"/>
      <c r="C197" s="245"/>
      <c r="D197" s="235" t="s">
        <v>149</v>
      </c>
      <c r="E197" s="246" t="s">
        <v>19</v>
      </c>
      <c r="F197" s="247" t="s">
        <v>1267</v>
      </c>
      <c r="G197" s="245"/>
      <c r="H197" s="248">
        <v>4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149</v>
      </c>
      <c r="AU197" s="254" t="s">
        <v>79</v>
      </c>
      <c r="AV197" s="14" t="s">
        <v>79</v>
      </c>
      <c r="AW197" s="14" t="s">
        <v>32</v>
      </c>
      <c r="AX197" s="14" t="s">
        <v>70</v>
      </c>
      <c r="AY197" s="254" t="s">
        <v>138</v>
      </c>
    </row>
    <row r="198" s="14" customFormat="1">
      <c r="A198" s="14"/>
      <c r="B198" s="244"/>
      <c r="C198" s="245"/>
      <c r="D198" s="235" t="s">
        <v>149</v>
      </c>
      <c r="E198" s="246" t="s">
        <v>19</v>
      </c>
      <c r="F198" s="247" t="s">
        <v>1268</v>
      </c>
      <c r="G198" s="245"/>
      <c r="H198" s="248">
        <v>0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149</v>
      </c>
      <c r="AU198" s="254" t="s">
        <v>79</v>
      </c>
      <c r="AV198" s="14" t="s">
        <v>79</v>
      </c>
      <c r="AW198" s="14" t="s">
        <v>32</v>
      </c>
      <c r="AX198" s="14" t="s">
        <v>70</v>
      </c>
      <c r="AY198" s="254" t="s">
        <v>138</v>
      </c>
    </row>
    <row r="199" s="15" customFormat="1">
      <c r="A199" s="15"/>
      <c r="B199" s="255"/>
      <c r="C199" s="256"/>
      <c r="D199" s="235" t="s">
        <v>149</v>
      </c>
      <c r="E199" s="257" t="s">
        <v>19</v>
      </c>
      <c r="F199" s="258" t="s">
        <v>152</v>
      </c>
      <c r="G199" s="256"/>
      <c r="H199" s="259">
        <v>7</v>
      </c>
      <c r="I199" s="260"/>
      <c r="J199" s="256"/>
      <c r="K199" s="256"/>
      <c r="L199" s="261"/>
      <c r="M199" s="262"/>
      <c r="N199" s="263"/>
      <c r="O199" s="263"/>
      <c r="P199" s="263"/>
      <c r="Q199" s="263"/>
      <c r="R199" s="263"/>
      <c r="S199" s="263"/>
      <c r="T199" s="26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5" t="s">
        <v>149</v>
      </c>
      <c r="AU199" s="265" t="s">
        <v>79</v>
      </c>
      <c r="AV199" s="15" t="s">
        <v>145</v>
      </c>
      <c r="AW199" s="15" t="s">
        <v>32</v>
      </c>
      <c r="AX199" s="15" t="s">
        <v>77</v>
      </c>
      <c r="AY199" s="265" t="s">
        <v>138</v>
      </c>
    </row>
    <row r="200" s="2" customFormat="1" ht="37.8" customHeight="1">
      <c r="A200" s="41"/>
      <c r="B200" s="42"/>
      <c r="C200" s="215" t="s">
        <v>230</v>
      </c>
      <c r="D200" s="215" t="s">
        <v>140</v>
      </c>
      <c r="E200" s="216" t="s">
        <v>1269</v>
      </c>
      <c r="F200" s="217" t="s">
        <v>1270</v>
      </c>
      <c r="G200" s="218" t="s">
        <v>155</v>
      </c>
      <c r="H200" s="219">
        <v>1247.9300000000001</v>
      </c>
      <c r="I200" s="220"/>
      <c r="J200" s="221">
        <f>ROUND(I200*H200,2)</f>
        <v>0</v>
      </c>
      <c r="K200" s="217" t="s">
        <v>144</v>
      </c>
      <c r="L200" s="47"/>
      <c r="M200" s="222" t="s">
        <v>19</v>
      </c>
      <c r="N200" s="223" t="s">
        <v>41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145</v>
      </c>
      <c r="AT200" s="226" t="s">
        <v>140</v>
      </c>
      <c r="AU200" s="226" t="s">
        <v>79</v>
      </c>
      <c r="AY200" s="20" t="s">
        <v>138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77</v>
      </c>
      <c r="BK200" s="227">
        <f>ROUND(I200*H200,2)</f>
        <v>0</v>
      </c>
      <c r="BL200" s="20" t="s">
        <v>145</v>
      </c>
      <c r="BM200" s="226" t="s">
        <v>1271</v>
      </c>
    </row>
    <row r="201" s="2" customFormat="1">
      <c r="A201" s="41"/>
      <c r="B201" s="42"/>
      <c r="C201" s="43"/>
      <c r="D201" s="228" t="s">
        <v>147</v>
      </c>
      <c r="E201" s="43"/>
      <c r="F201" s="229" t="s">
        <v>1272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147</v>
      </c>
      <c r="AU201" s="20" t="s">
        <v>79</v>
      </c>
    </row>
    <row r="202" s="13" customFormat="1">
      <c r="A202" s="13"/>
      <c r="B202" s="233"/>
      <c r="C202" s="234"/>
      <c r="D202" s="235" t="s">
        <v>149</v>
      </c>
      <c r="E202" s="236" t="s">
        <v>19</v>
      </c>
      <c r="F202" s="237" t="s">
        <v>1226</v>
      </c>
      <c r="G202" s="234"/>
      <c r="H202" s="236" t="s">
        <v>19</v>
      </c>
      <c r="I202" s="238"/>
      <c r="J202" s="234"/>
      <c r="K202" s="234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149</v>
      </c>
      <c r="AU202" s="243" t="s">
        <v>79</v>
      </c>
      <c r="AV202" s="13" t="s">
        <v>77</v>
      </c>
      <c r="AW202" s="13" t="s">
        <v>32</v>
      </c>
      <c r="AX202" s="13" t="s">
        <v>70</v>
      </c>
      <c r="AY202" s="243" t="s">
        <v>138</v>
      </c>
    </row>
    <row r="203" s="14" customFormat="1">
      <c r="A203" s="14"/>
      <c r="B203" s="244"/>
      <c r="C203" s="245"/>
      <c r="D203" s="235" t="s">
        <v>149</v>
      </c>
      <c r="E203" s="246" t="s">
        <v>19</v>
      </c>
      <c r="F203" s="247" t="s">
        <v>1227</v>
      </c>
      <c r="G203" s="245"/>
      <c r="H203" s="248">
        <v>336.60000000000002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149</v>
      </c>
      <c r="AU203" s="254" t="s">
        <v>79</v>
      </c>
      <c r="AV203" s="14" t="s">
        <v>79</v>
      </c>
      <c r="AW203" s="14" t="s">
        <v>32</v>
      </c>
      <c r="AX203" s="14" t="s">
        <v>70</v>
      </c>
      <c r="AY203" s="254" t="s">
        <v>138</v>
      </c>
    </row>
    <row r="204" s="14" customFormat="1">
      <c r="A204" s="14"/>
      <c r="B204" s="244"/>
      <c r="C204" s="245"/>
      <c r="D204" s="235" t="s">
        <v>149</v>
      </c>
      <c r="E204" s="246" t="s">
        <v>19</v>
      </c>
      <c r="F204" s="247" t="s">
        <v>1228</v>
      </c>
      <c r="G204" s="245"/>
      <c r="H204" s="248">
        <v>22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149</v>
      </c>
      <c r="AU204" s="254" t="s">
        <v>79</v>
      </c>
      <c r="AV204" s="14" t="s">
        <v>79</v>
      </c>
      <c r="AW204" s="14" t="s">
        <v>32</v>
      </c>
      <c r="AX204" s="14" t="s">
        <v>70</v>
      </c>
      <c r="AY204" s="254" t="s">
        <v>138</v>
      </c>
    </row>
    <row r="205" s="14" customFormat="1">
      <c r="A205" s="14"/>
      <c r="B205" s="244"/>
      <c r="C205" s="245"/>
      <c r="D205" s="235" t="s">
        <v>149</v>
      </c>
      <c r="E205" s="246" t="s">
        <v>19</v>
      </c>
      <c r="F205" s="247" t="s">
        <v>1229</v>
      </c>
      <c r="G205" s="245"/>
      <c r="H205" s="248">
        <v>10.119999999999999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149</v>
      </c>
      <c r="AU205" s="254" t="s">
        <v>79</v>
      </c>
      <c r="AV205" s="14" t="s">
        <v>79</v>
      </c>
      <c r="AW205" s="14" t="s">
        <v>32</v>
      </c>
      <c r="AX205" s="14" t="s">
        <v>70</v>
      </c>
      <c r="AY205" s="254" t="s">
        <v>138</v>
      </c>
    </row>
    <row r="206" s="14" customFormat="1">
      <c r="A206" s="14"/>
      <c r="B206" s="244"/>
      <c r="C206" s="245"/>
      <c r="D206" s="235" t="s">
        <v>149</v>
      </c>
      <c r="E206" s="246" t="s">
        <v>19</v>
      </c>
      <c r="F206" s="247" t="s">
        <v>1230</v>
      </c>
      <c r="G206" s="245"/>
      <c r="H206" s="248">
        <v>879.21000000000004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149</v>
      </c>
      <c r="AU206" s="254" t="s">
        <v>79</v>
      </c>
      <c r="AV206" s="14" t="s">
        <v>79</v>
      </c>
      <c r="AW206" s="14" t="s">
        <v>32</v>
      </c>
      <c r="AX206" s="14" t="s">
        <v>70</v>
      </c>
      <c r="AY206" s="254" t="s">
        <v>138</v>
      </c>
    </row>
    <row r="207" s="15" customFormat="1">
      <c r="A207" s="15"/>
      <c r="B207" s="255"/>
      <c r="C207" s="256"/>
      <c r="D207" s="235" t="s">
        <v>149</v>
      </c>
      <c r="E207" s="257" t="s">
        <v>19</v>
      </c>
      <c r="F207" s="258" t="s">
        <v>152</v>
      </c>
      <c r="G207" s="256"/>
      <c r="H207" s="259">
        <v>1247.9300000000001</v>
      </c>
      <c r="I207" s="260"/>
      <c r="J207" s="256"/>
      <c r="K207" s="256"/>
      <c r="L207" s="261"/>
      <c r="M207" s="262"/>
      <c r="N207" s="263"/>
      <c r="O207" s="263"/>
      <c r="P207" s="263"/>
      <c r="Q207" s="263"/>
      <c r="R207" s="263"/>
      <c r="S207" s="263"/>
      <c r="T207" s="26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5" t="s">
        <v>149</v>
      </c>
      <c r="AU207" s="265" t="s">
        <v>79</v>
      </c>
      <c r="AV207" s="15" t="s">
        <v>145</v>
      </c>
      <c r="AW207" s="15" t="s">
        <v>32</v>
      </c>
      <c r="AX207" s="15" t="s">
        <v>77</v>
      </c>
      <c r="AY207" s="265" t="s">
        <v>138</v>
      </c>
    </row>
    <row r="208" s="2" customFormat="1" ht="33" customHeight="1">
      <c r="A208" s="41"/>
      <c r="B208" s="42"/>
      <c r="C208" s="215" t="s">
        <v>236</v>
      </c>
      <c r="D208" s="215" t="s">
        <v>140</v>
      </c>
      <c r="E208" s="216" t="s">
        <v>1273</v>
      </c>
      <c r="F208" s="217" t="s">
        <v>1274</v>
      </c>
      <c r="G208" s="218" t="s">
        <v>174</v>
      </c>
      <c r="H208" s="219">
        <v>30</v>
      </c>
      <c r="I208" s="220"/>
      <c r="J208" s="221">
        <f>ROUND(I208*H208,2)</f>
        <v>0</v>
      </c>
      <c r="K208" s="217" t="s">
        <v>144</v>
      </c>
      <c r="L208" s="47"/>
      <c r="M208" s="222" t="s">
        <v>19</v>
      </c>
      <c r="N208" s="223" t="s">
        <v>41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145</v>
      </c>
      <c r="AT208" s="226" t="s">
        <v>140</v>
      </c>
      <c r="AU208" s="226" t="s">
        <v>79</v>
      </c>
      <c r="AY208" s="20" t="s">
        <v>138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77</v>
      </c>
      <c r="BK208" s="227">
        <f>ROUND(I208*H208,2)</f>
        <v>0</v>
      </c>
      <c r="BL208" s="20" t="s">
        <v>145</v>
      </c>
      <c r="BM208" s="226" t="s">
        <v>1275</v>
      </c>
    </row>
    <row r="209" s="2" customFormat="1">
      <c r="A209" s="41"/>
      <c r="B209" s="42"/>
      <c r="C209" s="43"/>
      <c r="D209" s="228" t="s">
        <v>147</v>
      </c>
      <c r="E209" s="43"/>
      <c r="F209" s="229" t="s">
        <v>1276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147</v>
      </c>
      <c r="AU209" s="20" t="s">
        <v>79</v>
      </c>
    </row>
    <row r="210" s="14" customFormat="1">
      <c r="A210" s="14"/>
      <c r="B210" s="244"/>
      <c r="C210" s="245"/>
      <c r="D210" s="235" t="s">
        <v>149</v>
      </c>
      <c r="E210" s="246" t="s">
        <v>19</v>
      </c>
      <c r="F210" s="247" t="s">
        <v>1277</v>
      </c>
      <c r="G210" s="245"/>
      <c r="H210" s="248">
        <v>10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149</v>
      </c>
      <c r="AU210" s="254" t="s">
        <v>79</v>
      </c>
      <c r="AV210" s="14" t="s">
        <v>79</v>
      </c>
      <c r="AW210" s="14" t="s">
        <v>32</v>
      </c>
      <c r="AX210" s="14" t="s">
        <v>70</v>
      </c>
      <c r="AY210" s="254" t="s">
        <v>138</v>
      </c>
    </row>
    <row r="211" s="14" customFormat="1">
      <c r="A211" s="14"/>
      <c r="B211" s="244"/>
      <c r="C211" s="245"/>
      <c r="D211" s="235" t="s">
        <v>149</v>
      </c>
      <c r="E211" s="246" t="s">
        <v>19</v>
      </c>
      <c r="F211" s="247" t="s">
        <v>1266</v>
      </c>
      <c r="G211" s="245"/>
      <c r="H211" s="248">
        <v>0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149</v>
      </c>
      <c r="AU211" s="254" t="s">
        <v>79</v>
      </c>
      <c r="AV211" s="14" t="s">
        <v>79</v>
      </c>
      <c r="AW211" s="14" t="s">
        <v>32</v>
      </c>
      <c r="AX211" s="14" t="s">
        <v>70</v>
      </c>
      <c r="AY211" s="254" t="s">
        <v>138</v>
      </c>
    </row>
    <row r="212" s="14" customFormat="1">
      <c r="A212" s="14"/>
      <c r="B212" s="244"/>
      <c r="C212" s="245"/>
      <c r="D212" s="235" t="s">
        <v>149</v>
      </c>
      <c r="E212" s="246" t="s">
        <v>19</v>
      </c>
      <c r="F212" s="247" t="s">
        <v>1278</v>
      </c>
      <c r="G212" s="245"/>
      <c r="H212" s="248">
        <v>20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149</v>
      </c>
      <c r="AU212" s="254" t="s">
        <v>79</v>
      </c>
      <c r="AV212" s="14" t="s">
        <v>79</v>
      </c>
      <c r="AW212" s="14" t="s">
        <v>32</v>
      </c>
      <c r="AX212" s="14" t="s">
        <v>70</v>
      </c>
      <c r="AY212" s="254" t="s">
        <v>138</v>
      </c>
    </row>
    <row r="213" s="14" customFormat="1">
      <c r="A213" s="14"/>
      <c r="B213" s="244"/>
      <c r="C213" s="245"/>
      <c r="D213" s="235" t="s">
        <v>149</v>
      </c>
      <c r="E213" s="246" t="s">
        <v>19</v>
      </c>
      <c r="F213" s="247" t="s">
        <v>1268</v>
      </c>
      <c r="G213" s="245"/>
      <c r="H213" s="248">
        <v>0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149</v>
      </c>
      <c r="AU213" s="254" t="s">
        <v>79</v>
      </c>
      <c r="AV213" s="14" t="s">
        <v>79</v>
      </c>
      <c r="AW213" s="14" t="s">
        <v>32</v>
      </c>
      <c r="AX213" s="14" t="s">
        <v>70</v>
      </c>
      <c r="AY213" s="254" t="s">
        <v>138</v>
      </c>
    </row>
    <row r="214" s="15" customFormat="1">
      <c r="A214" s="15"/>
      <c r="B214" s="255"/>
      <c r="C214" s="256"/>
      <c r="D214" s="235" t="s">
        <v>149</v>
      </c>
      <c r="E214" s="257" t="s">
        <v>19</v>
      </c>
      <c r="F214" s="258" t="s">
        <v>152</v>
      </c>
      <c r="G214" s="256"/>
      <c r="H214" s="259">
        <v>30</v>
      </c>
      <c r="I214" s="260"/>
      <c r="J214" s="256"/>
      <c r="K214" s="256"/>
      <c r="L214" s="261"/>
      <c r="M214" s="262"/>
      <c r="N214" s="263"/>
      <c r="O214" s="263"/>
      <c r="P214" s="263"/>
      <c r="Q214" s="263"/>
      <c r="R214" s="263"/>
      <c r="S214" s="263"/>
      <c r="T214" s="264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5" t="s">
        <v>149</v>
      </c>
      <c r="AU214" s="265" t="s">
        <v>79</v>
      </c>
      <c r="AV214" s="15" t="s">
        <v>145</v>
      </c>
      <c r="AW214" s="15" t="s">
        <v>32</v>
      </c>
      <c r="AX214" s="15" t="s">
        <v>77</v>
      </c>
      <c r="AY214" s="265" t="s">
        <v>138</v>
      </c>
    </row>
    <row r="215" s="2" customFormat="1" ht="24.15" customHeight="1">
      <c r="A215" s="41"/>
      <c r="B215" s="42"/>
      <c r="C215" s="215" t="s">
        <v>242</v>
      </c>
      <c r="D215" s="215" t="s">
        <v>140</v>
      </c>
      <c r="E215" s="216" t="s">
        <v>1279</v>
      </c>
      <c r="F215" s="217" t="s">
        <v>1280</v>
      </c>
      <c r="G215" s="218" t="s">
        <v>174</v>
      </c>
      <c r="H215" s="219">
        <v>7</v>
      </c>
      <c r="I215" s="220"/>
      <c r="J215" s="221">
        <f>ROUND(I215*H215,2)</f>
        <v>0</v>
      </c>
      <c r="K215" s="217" t="s">
        <v>144</v>
      </c>
      <c r="L215" s="47"/>
      <c r="M215" s="222" t="s">
        <v>19</v>
      </c>
      <c r="N215" s="223" t="s">
        <v>41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145</v>
      </c>
      <c r="AT215" s="226" t="s">
        <v>140</v>
      </c>
      <c r="AU215" s="226" t="s">
        <v>79</v>
      </c>
      <c r="AY215" s="20" t="s">
        <v>138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77</v>
      </c>
      <c r="BK215" s="227">
        <f>ROUND(I215*H215,2)</f>
        <v>0</v>
      </c>
      <c r="BL215" s="20" t="s">
        <v>145</v>
      </c>
      <c r="BM215" s="226" t="s">
        <v>1281</v>
      </c>
    </row>
    <row r="216" s="2" customFormat="1">
      <c r="A216" s="41"/>
      <c r="B216" s="42"/>
      <c r="C216" s="43"/>
      <c r="D216" s="228" t="s">
        <v>147</v>
      </c>
      <c r="E216" s="43"/>
      <c r="F216" s="229" t="s">
        <v>1282</v>
      </c>
      <c r="G216" s="43"/>
      <c r="H216" s="43"/>
      <c r="I216" s="230"/>
      <c r="J216" s="43"/>
      <c r="K216" s="43"/>
      <c r="L216" s="47"/>
      <c r="M216" s="231"/>
      <c r="N216" s="232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147</v>
      </c>
      <c r="AU216" s="20" t="s">
        <v>79</v>
      </c>
    </row>
    <row r="217" s="14" customFormat="1">
      <c r="A217" s="14"/>
      <c r="B217" s="244"/>
      <c r="C217" s="245"/>
      <c r="D217" s="235" t="s">
        <v>149</v>
      </c>
      <c r="E217" s="246" t="s">
        <v>19</v>
      </c>
      <c r="F217" s="247" t="s">
        <v>1265</v>
      </c>
      <c r="G217" s="245"/>
      <c r="H217" s="248">
        <v>3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149</v>
      </c>
      <c r="AU217" s="254" t="s">
        <v>79</v>
      </c>
      <c r="AV217" s="14" t="s">
        <v>79</v>
      </c>
      <c r="AW217" s="14" t="s">
        <v>32</v>
      </c>
      <c r="AX217" s="14" t="s">
        <v>70</v>
      </c>
      <c r="AY217" s="254" t="s">
        <v>138</v>
      </c>
    </row>
    <row r="218" s="14" customFormat="1">
      <c r="A218" s="14"/>
      <c r="B218" s="244"/>
      <c r="C218" s="245"/>
      <c r="D218" s="235" t="s">
        <v>149</v>
      </c>
      <c r="E218" s="246" t="s">
        <v>19</v>
      </c>
      <c r="F218" s="247" t="s">
        <v>1266</v>
      </c>
      <c r="G218" s="245"/>
      <c r="H218" s="248">
        <v>0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149</v>
      </c>
      <c r="AU218" s="254" t="s">
        <v>79</v>
      </c>
      <c r="AV218" s="14" t="s">
        <v>79</v>
      </c>
      <c r="AW218" s="14" t="s">
        <v>32</v>
      </c>
      <c r="AX218" s="14" t="s">
        <v>70</v>
      </c>
      <c r="AY218" s="254" t="s">
        <v>138</v>
      </c>
    </row>
    <row r="219" s="14" customFormat="1">
      <c r="A219" s="14"/>
      <c r="B219" s="244"/>
      <c r="C219" s="245"/>
      <c r="D219" s="235" t="s">
        <v>149</v>
      </c>
      <c r="E219" s="246" t="s">
        <v>19</v>
      </c>
      <c r="F219" s="247" t="s">
        <v>1267</v>
      </c>
      <c r="G219" s="245"/>
      <c r="H219" s="248">
        <v>4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149</v>
      </c>
      <c r="AU219" s="254" t="s">
        <v>79</v>
      </c>
      <c r="AV219" s="14" t="s">
        <v>79</v>
      </c>
      <c r="AW219" s="14" t="s">
        <v>32</v>
      </c>
      <c r="AX219" s="14" t="s">
        <v>70</v>
      </c>
      <c r="AY219" s="254" t="s">
        <v>138</v>
      </c>
    </row>
    <row r="220" s="14" customFormat="1">
      <c r="A220" s="14"/>
      <c r="B220" s="244"/>
      <c r="C220" s="245"/>
      <c r="D220" s="235" t="s">
        <v>149</v>
      </c>
      <c r="E220" s="246" t="s">
        <v>19</v>
      </c>
      <c r="F220" s="247" t="s">
        <v>1268</v>
      </c>
      <c r="G220" s="245"/>
      <c r="H220" s="248">
        <v>0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149</v>
      </c>
      <c r="AU220" s="254" t="s">
        <v>79</v>
      </c>
      <c r="AV220" s="14" t="s">
        <v>79</v>
      </c>
      <c r="AW220" s="14" t="s">
        <v>32</v>
      </c>
      <c r="AX220" s="14" t="s">
        <v>70</v>
      </c>
      <c r="AY220" s="254" t="s">
        <v>138</v>
      </c>
    </row>
    <row r="221" s="15" customFormat="1">
      <c r="A221" s="15"/>
      <c r="B221" s="255"/>
      <c r="C221" s="256"/>
      <c r="D221" s="235" t="s">
        <v>149</v>
      </c>
      <c r="E221" s="257" t="s">
        <v>19</v>
      </c>
      <c r="F221" s="258" t="s">
        <v>152</v>
      </c>
      <c r="G221" s="256"/>
      <c r="H221" s="259">
        <v>7</v>
      </c>
      <c r="I221" s="260"/>
      <c r="J221" s="256"/>
      <c r="K221" s="256"/>
      <c r="L221" s="261"/>
      <c r="M221" s="262"/>
      <c r="N221" s="263"/>
      <c r="O221" s="263"/>
      <c r="P221" s="263"/>
      <c r="Q221" s="263"/>
      <c r="R221" s="263"/>
      <c r="S221" s="263"/>
      <c r="T221" s="264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5" t="s">
        <v>149</v>
      </c>
      <c r="AU221" s="265" t="s">
        <v>79</v>
      </c>
      <c r="AV221" s="15" t="s">
        <v>145</v>
      </c>
      <c r="AW221" s="15" t="s">
        <v>32</v>
      </c>
      <c r="AX221" s="15" t="s">
        <v>77</v>
      </c>
      <c r="AY221" s="265" t="s">
        <v>138</v>
      </c>
    </row>
    <row r="222" s="2" customFormat="1" ht="24.15" customHeight="1">
      <c r="A222" s="41"/>
      <c r="B222" s="42"/>
      <c r="C222" s="215" t="s">
        <v>248</v>
      </c>
      <c r="D222" s="215" t="s">
        <v>140</v>
      </c>
      <c r="E222" s="216" t="s">
        <v>1283</v>
      </c>
      <c r="F222" s="217" t="s">
        <v>1284</v>
      </c>
      <c r="G222" s="218" t="s">
        <v>174</v>
      </c>
      <c r="H222" s="219">
        <v>30</v>
      </c>
      <c r="I222" s="220"/>
      <c r="J222" s="221">
        <f>ROUND(I222*H222,2)</f>
        <v>0</v>
      </c>
      <c r="K222" s="217" t="s">
        <v>144</v>
      </c>
      <c r="L222" s="47"/>
      <c r="M222" s="222" t="s">
        <v>19</v>
      </c>
      <c r="N222" s="223" t="s">
        <v>41</v>
      </c>
      <c r="O222" s="87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145</v>
      </c>
      <c r="AT222" s="226" t="s">
        <v>140</v>
      </c>
      <c r="AU222" s="226" t="s">
        <v>79</v>
      </c>
      <c r="AY222" s="20" t="s">
        <v>138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77</v>
      </c>
      <c r="BK222" s="227">
        <f>ROUND(I222*H222,2)</f>
        <v>0</v>
      </c>
      <c r="BL222" s="20" t="s">
        <v>145</v>
      </c>
      <c r="BM222" s="226" t="s">
        <v>1285</v>
      </c>
    </row>
    <row r="223" s="2" customFormat="1">
      <c r="A223" s="41"/>
      <c r="B223" s="42"/>
      <c r="C223" s="43"/>
      <c r="D223" s="228" t="s">
        <v>147</v>
      </c>
      <c r="E223" s="43"/>
      <c r="F223" s="229" t="s">
        <v>1286</v>
      </c>
      <c r="G223" s="43"/>
      <c r="H223" s="43"/>
      <c r="I223" s="230"/>
      <c r="J223" s="43"/>
      <c r="K223" s="43"/>
      <c r="L223" s="47"/>
      <c r="M223" s="231"/>
      <c r="N223" s="232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147</v>
      </c>
      <c r="AU223" s="20" t="s">
        <v>79</v>
      </c>
    </row>
    <row r="224" s="14" customFormat="1">
      <c r="A224" s="14"/>
      <c r="B224" s="244"/>
      <c r="C224" s="245"/>
      <c r="D224" s="235" t="s">
        <v>149</v>
      </c>
      <c r="E224" s="246" t="s">
        <v>19</v>
      </c>
      <c r="F224" s="247" t="s">
        <v>1277</v>
      </c>
      <c r="G224" s="245"/>
      <c r="H224" s="248">
        <v>10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149</v>
      </c>
      <c r="AU224" s="254" t="s">
        <v>79</v>
      </c>
      <c r="AV224" s="14" t="s">
        <v>79</v>
      </c>
      <c r="AW224" s="14" t="s">
        <v>32</v>
      </c>
      <c r="AX224" s="14" t="s">
        <v>70</v>
      </c>
      <c r="AY224" s="254" t="s">
        <v>138</v>
      </c>
    </row>
    <row r="225" s="14" customFormat="1">
      <c r="A225" s="14"/>
      <c r="B225" s="244"/>
      <c r="C225" s="245"/>
      <c r="D225" s="235" t="s">
        <v>149</v>
      </c>
      <c r="E225" s="246" t="s">
        <v>19</v>
      </c>
      <c r="F225" s="247" t="s">
        <v>1266</v>
      </c>
      <c r="G225" s="245"/>
      <c r="H225" s="248">
        <v>0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149</v>
      </c>
      <c r="AU225" s="254" t="s">
        <v>79</v>
      </c>
      <c r="AV225" s="14" t="s">
        <v>79</v>
      </c>
      <c r="AW225" s="14" t="s">
        <v>32</v>
      </c>
      <c r="AX225" s="14" t="s">
        <v>70</v>
      </c>
      <c r="AY225" s="254" t="s">
        <v>138</v>
      </c>
    </row>
    <row r="226" s="14" customFormat="1">
      <c r="A226" s="14"/>
      <c r="B226" s="244"/>
      <c r="C226" s="245"/>
      <c r="D226" s="235" t="s">
        <v>149</v>
      </c>
      <c r="E226" s="246" t="s">
        <v>19</v>
      </c>
      <c r="F226" s="247" t="s">
        <v>1278</v>
      </c>
      <c r="G226" s="245"/>
      <c r="H226" s="248">
        <v>20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149</v>
      </c>
      <c r="AU226" s="254" t="s">
        <v>79</v>
      </c>
      <c r="AV226" s="14" t="s">
        <v>79</v>
      </c>
      <c r="AW226" s="14" t="s">
        <v>32</v>
      </c>
      <c r="AX226" s="14" t="s">
        <v>70</v>
      </c>
      <c r="AY226" s="254" t="s">
        <v>138</v>
      </c>
    </row>
    <row r="227" s="14" customFormat="1">
      <c r="A227" s="14"/>
      <c r="B227" s="244"/>
      <c r="C227" s="245"/>
      <c r="D227" s="235" t="s">
        <v>149</v>
      </c>
      <c r="E227" s="246" t="s">
        <v>19</v>
      </c>
      <c r="F227" s="247" t="s">
        <v>1268</v>
      </c>
      <c r="G227" s="245"/>
      <c r="H227" s="248">
        <v>0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149</v>
      </c>
      <c r="AU227" s="254" t="s">
        <v>79</v>
      </c>
      <c r="AV227" s="14" t="s">
        <v>79</v>
      </c>
      <c r="AW227" s="14" t="s">
        <v>32</v>
      </c>
      <c r="AX227" s="14" t="s">
        <v>70</v>
      </c>
      <c r="AY227" s="254" t="s">
        <v>138</v>
      </c>
    </row>
    <row r="228" s="15" customFormat="1">
      <c r="A228" s="15"/>
      <c r="B228" s="255"/>
      <c r="C228" s="256"/>
      <c r="D228" s="235" t="s">
        <v>149</v>
      </c>
      <c r="E228" s="257" t="s">
        <v>19</v>
      </c>
      <c r="F228" s="258" t="s">
        <v>152</v>
      </c>
      <c r="G228" s="256"/>
      <c r="H228" s="259">
        <v>30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5" t="s">
        <v>149</v>
      </c>
      <c r="AU228" s="265" t="s">
        <v>79</v>
      </c>
      <c r="AV228" s="15" t="s">
        <v>145</v>
      </c>
      <c r="AW228" s="15" t="s">
        <v>32</v>
      </c>
      <c r="AX228" s="15" t="s">
        <v>77</v>
      </c>
      <c r="AY228" s="265" t="s">
        <v>138</v>
      </c>
    </row>
    <row r="229" s="2" customFormat="1" ht="16.5" customHeight="1">
      <c r="A229" s="41"/>
      <c r="B229" s="42"/>
      <c r="C229" s="277" t="s">
        <v>255</v>
      </c>
      <c r="D229" s="277" t="s">
        <v>220</v>
      </c>
      <c r="E229" s="278" t="s">
        <v>1287</v>
      </c>
      <c r="F229" s="279" t="s">
        <v>1288</v>
      </c>
      <c r="G229" s="280" t="s">
        <v>1289</v>
      </c>
      <c r="H229" s="281">
        <v>0.59999999999999998</v>
      </c>
      <c r="I229" s="282"/>
      <c r="J229" s="283">
        <f>ROUND(I229*H229,2)</f>
        <v>0</v>
      </c>
      <c r="K229" s="279" t="s">
        <v>144</v>
      </c>
      <c r="L229" s="284"/>
      <c r="M229" s="285" t="s">
        <v>19</v>
      </c>
      <c r="N229" s="286" t="s">
        <v>41</v>
      </c>
      <c r="O229" s="87"/>
      <c r="P229" s="224">
        <f>O229*H229</f>
        <v>0</v>
      </c>
      <c r="Q229" s="224">
        <v>0.001</v>
      </c>
      <c r="R229" s="224">
        <f>Q229*H229</f>
        <v>0.00059999999999999995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197</v>
      </c>
      <c r="AT229" s="226" t="s">
        <v>220</v>
      </c>
      <c r="AU229" s="226" t="s">
        <v>79</v>
      </c>
      <c r="AY229" s="20" t="s">
        <v>138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77</v>
      </c>
      <c r="BK229" s="227">
        <f>ROUND(I229*H229,2)</f>
        <v>0</v>
      </c>
      <c r="BL229" s="20" t="s">
        <v>145</v>
      </c>
      <c r="BM229" s="226" t="s">
        <v>1290</v>
      </c>
    </row>
    <row r="230" s="14" customFormat="1">
      <c r="A230" s="14"/>
      <c r="B230" s="244"/>
      <c r="C230" s="245"/>
      <c r="D230" s="235" t="s">
        <v>149</v>
      </c>
      <c r="E230" s="245"/>
      <c r="F230" s="247" t="s">
        <v>1291</v>
      </c>
      <c r="G230" s="245"/>
      <c r="H230" s="248">
        <v>0.59999999999999998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149</v>
      </c>
      <c r="AU230" s="254" t="s">
        <v>79</v>
      </c>
      <c r="AV230" s="14" t="s">
        <v>79</v>
      </c>
      <c r="AW230" s="14" t="s">
        <v>4</v>
      </c>
      <c r="AX230" s="14" t="s">
        <v>77</v>
      </c>
      <c r="AY230" s="254" t="s">
        <v>138</v>
      </c>
    </row>
    <row r="231" s="2" customFormat="1" ht="21.75" customHeight="1">
      <c r="A231" s="41"/>
      <c r="B231" s="42"/>
      <c r="C231" s="215" t="s">
        <v>259</v>
      </c>
      <c r="D231" s="215" t="s">
        <v>140</v>
      </c>
      <c r="E231" s="216" t="s">
        <v>1292</v>
      </c>
      <c r="F231" s="217" t="s">
        <v>1293</v>
      </c>
      <c r="G231" s="218" t="s">
        <v>174</v>
      </c>
      <c r="H231" s="219">
        <v>30</v>
      </c>
      <c r="I231" s="220"/>
      <c r="J231" s="221">
        <f>ROUND(I231*H231,2)</f>
        <v>0</v>
      </c>
      <c r="K231" s="217" t="s">
        <v>144</v>
      </c>
      <c r="L231" s="47"/>
      <c r="M231" s="222" t="s">
        <v>19</v>
      </c>
      <c r="N231" s="223" t="s">
        <v>41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145</v>
      </c>
      <c r="AT231" s="226" t="s">
        <v>140</v>
      </c>
      <c r="AU231" s="226" t="s">
        <v>79</v>
      </c>
      <c r="AY231" s="20" t="s">
        <v>138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77</v>
      </c>
      <c r="BK231" s="227">
        <f>ROUND(I231*H231,2)</f>
        <v>0</v>
      </c>
      <c r="BL231" s="20" t="s">
        <v>145</v>
      </c>
      <c r="BM231" s="226" t="s">
        <v>1294</v>
      </c>
    </row>
    <row r="232" s="2" customFormat="1">
      <c r="A232" s="41"/>
      <c r="B232" s="42"/>
      <c r="C232" s="43"/>
      <c r="D232" s="228" t="s">
        <v>147</v>
      </c>
      <c r="E232" s="43"/>
      <c r="F232" s="229" t="s">
        <v>1295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147</v>
      </c>
      <c r="AU232" s="20" t="s">
        <v>79</v>
      </c>
    </row>
    <row r="233" s="14" customFormat="1">
      <c r="A233" s="14"/>
      <c r="B233" s="244"/>
      <c r="C233" s="245"/>
      <c r="D233" s="235" t="s">
        <v>149</v>
      </c>
      <c r="E233" s="246" t="s">
        <v>19</v>
      </c>
      <c r="F233" s="247" t="s">
        <v>1277</v>
      </c>
      <c r="G233" s="245"/>
      <c r="H233" s="248">
        <v>10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149</v>
      </c>
      <c r="AU233" s="254" t="s">
        <v>79</v>
      </c>
      <c r="AV233" s="14" t="s">
        <v>79</v>
      </c>
      <c r="AW233" s="14" t="s">
        <v>32</v>
      </c>
      <c r="AX233" s="14" t="s">
        <v>70</v>
      </c>
      <c r="AY233" s="254" t="s">
        <v>138</v>
      </c>
    </row>
    <row r="234" s="14" customFormat="1">
      <c r="A234" s="14"/>
      <c r="B234" s="244"/>
      <c r="C234" s="245"/>
      <c r="D234" s="235" t="s">
        <v>149</v>
      </c>
      <c r="E234" s="246" t="s">
        <v>19</v>
      </c>
      <c r="F234" s="247" t="s">
        <v>1266</v>
      </c>
      <c r="G234" s="245"/>
      <c r="H234" s="248">
        <v>0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149</v>
      </c>
      <c r="AU234" s="254" t="s">
        <v>79</v>
      </c>
      <c r="AV234" s="14" t="s">
        <v>79</v>
      </c>
      <c r="AW234" s="14" t="s">
        <v>32</v>
      </c>
      <c r="AX234" s="14" t="s">
        <v>70</v>
      </c>
      <c r="AY234" s="254" t="s">
        <v>138</v>
      </c>
    </row>
    <row r="235" s="14" customFormat="1">
      <c r="A235" s="14"/>
      <c r="B235" s="244"/>
      <c r="C235" s="245"/>
      <c r="D235" s="235" t="s">
        <v>149</v>
      </c>
      <c r="E235" s="246" t="s">
        <v>19</v>
      </c>
      <c r="F235" s="247" t="s">
        <v>1278</v>
      </c>
      <c r="G235" s="245"/>
      <c r="H235" s="248">
        <v>20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149</v>
      </c>
      <c r="AU235" s="254" t="s">
        <v>79</v>
      </c>
      <c r="AV235" s="14" t="s">
        <v>79</v>
      </c>
      <c r="AW235" s="14" t="s">
        <v>32</v>
      </c>
      <c r="AX235" s="14" t="s">
        <v>70</v>
      </c>
      <c r="AY235" s="254" t="s">
        <v>138</v>
      </c>
    </row>
    <row r="236" s="14" customFormat="1">
      <c r="A236" s="14"/>
      <c r="B236" s="244"/>
      <c r="C236" s="245"/>
      <c r="D236" s="235" t="s">
        <v>149</v>
      </c>
      <c r="E236" s="246" t="s">
        <v>19</v>
      </c>
      <c r="F236" s="247" t="s">
        <v>1268</v>
      </c>
      <c r="G236" s="245"/>
      <c r="H236" s="248">
        <v>0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149</v>
      </c>
      <c r="AU236" s="254" t="s">
        <v>79</v>
      </c>
      <c r="AV236" s="14" t="s">
        <v>79</v>
      </c>
      <c r="AW236" s="14" t="s">
        <v>32</v>
      </c>
      <c r="AX236" s="14" t="s">
        <v>70</v>
      </c>
      <c r="AY236" s="254" t="s">
        <v>138</v>
      </c>
    </row>
    <row r="237" s="15" customFormat="1">
      <c r="A237" s="15"/>
      <c r="B237" s="255"/>
      <c r="C237" s="256"/>
      <c r="D237" s="235" t="s">
        <v>149</v>
      </c>
      <c r="E237" s="257" t="s">
        <v>19</v>
      </c>
      <c r="F237" s="258" t="s">
        <v>152</v>
      </c>
      <c r="G237" s="256"/>
      <c r="H237" s="259">
        <v>30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5" t="s">
        <v>149</v>
      </c>
      <c r="AU237" s="265" t="s">
        <v>79</v>
      </c>
      <c r="AV237" s="15" t="s">
        <v>145</v>
      </c>
      <c r="AW237" s="15" t="s">
        <v>32</v>
      </c>
      <c r="AX237" s="15" t="s">
        <v>77</v>
      </c>
      <c r="AY237" s="265" t="s">
        <v>138</v>
      </c>
    </row>
    <row r="238" s="2" customFormat="1" ht="16.5" customHeight="1">
      <c r="A238" s="41"/>
      <c r="B238" s="42"/>
      <c r="C238" s="277" t="s">
        <v>265</v>
      </c>
      <c r="D238" s="277" t="s">
        <v>220</v>
      </c>
      <c r="E238" s="278" t="s">
        <v>1296</v>
      </c>
      <c r="F238" s="279" t="s">
        <v>1297</v>
      </c>
      <c r="G238" s="280" t="s">
        <v>155</v>
      </c>
      <c r="H238" s="281">
        <v>1.53</v>
      </c>
      <c r="I238" s="282"/>
      <c r="J238" s="283">
        <f>ROUND(I238*H238,2)</f>
        <v>0</v>
      </c>
      <c r="K238" s="279" t="s">
        <v>144</v>
      </c>
      <c r="L238" s="284"/>
      <c r="M238" s="285" t="s">
        <v>19</v>
      </c>
      <c r="N238" s="286" t="s">
        <v>41</v>
      </c>
      <c r="O238" s="87"/>
      <c r="P238" s="224">
        <f>O238*H238</f>
        <v>0</v>
      </c>
      <c r="Q238" s="224">
        <v>0.20999999999999999</v>
      </c>
      <c r="R238" s="224">
        <f>Q238*H238</f>
        <v>0.32129999999999997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197</v>
      </c>
      <c r="AT238" s="226" t="s">
        <v>220</v>
      </c>
      <c r="AU238" s="226" t="s">
        <v>79</v>
      </c>
      <c r="AY238" s="20" t="s">
        <v>138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77</v>
      </c>
      <c r="BK238" s="227">
        <f>ROUND(I238*H238,2)</f>
        <v>0</v>
      </c>
      <c r="BL238" s="20" t="s">
        <v>145</v>
      </c>
      <c r="BM238" s="226" t="s">
        <v>1298</v>
      </c>
    </row>
    <row r="239" s="14" customFormat="1">
      <c r="A239" s="14"/>
      <c r="B239" s="244"/>
      <c r="C239" s="245"/>
      <c r="D239" s="235" t="s">
        <v>149</v>
      </c>
      <c r="E239" s="245"/>
      <c r="F239" s="247" t="s">
        <v>1299</v>
      </c>
      <c r="G239" s="245"/>
      <c r="H239" s="248">
        <v>1.53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149</v>
      </c>
      <c r="AU239" s="254" t="s">
        <v>79</v>
      </c>
      <c r="AV239" s="14" t="s">
        <v>79</v>
      </c>
      <c r="AW239" s="14" t="s">
        <v>4</v>
      </c>
      <c r="AX239" s="14" t="s">
        <v>77</v>
      </c>
      <c r="AY239" s="254" t="s">
        <v>138</v>
      </c>
    </row>
    <row r="240" s="12" customFormat="1" ht="22.8" customHeight="1">
      <c r="A240" s="12"/>
      <c r="B240" s="199"/>
      <c r="C240" s="200"/>
      <c r="D240" s="201" t="s">
        <v>69</v>
      </c>
      <c r="E240" s="213" t="s">
        <v>178</v>
      </c>
      <c r="F240" s="213" t="s">
        <v>1300</v>
      </c>
      <c r="G240" s="200"/>
      <c r="H240" s="200"/>
      <c r="I240" s="203"/>
      <c r="J240" s="214">
        <f>BK240</f>
        <v>0</v>
      </c>
      <c r="K240" s="200"/>
      <c r="L240" s="205"/>
      <c r="M240" s="206"/>
      <c r="N240" s="207"/>
      <c r="O240" s="207"/>
      <c r="P240" s="208">
        <f>SUM(P241:P377)</f>
        <v>0</v>
      </c>
      <c r="Q240" s="207"/>
      <c r="R240" s="208">
        <f>SUM(R241:R377)</f>
        <v>104.75507999999999</v>
      </c>
      <c r="S240" s="207"/>
      <c r="T240" s="209">
        <f>SUM(T241:T377)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0" t="s">
        <v>77</v>
      </c>
      <c r="AT240" s="211" t="s">
        <v>69</v>
      </c>
      <c r="AU240" s="211" t="s">
        <v>77</v>
      </c>
      <c r="AY240" s="210" t="s">
        <v>138</v>
      </c>
      <c r="BK240" s="212">
        <f>SUM(BK241:BK377)</f>
        <v>0</v>
      </c>
    </row>
    <row r="241" s="2" customFormat="1" ht="21.75" customHeight="1">
      <c r="A241" s="41"/>
      <c r="B241" s="42"/>
      <c r="C241" s="215" t="s">
        <v>269</v>
      </c>
      <c r="D241" s="215" t="s">
        <v>140</v>
      </c>
      <c r="E241" s="216" t="s">
        <v>1301</v>
      </c>
      <c r="F241" s="217" t="s">
        <v>1302</v>
      </c>
      <c r="G241" s="218" t="s">
        <v>174</v>
      </c>
      <c r="H241" s="219">
        <v>879.21000000000004</v>
      </c>
      <c r="I241" s="220"/>
      <c r="J241" s="221">
        <f>ROUND(I241*H241,2)</f>
        <v>0</v>
      </c>
      <c r="K241" s="217" t="s">
        <v>144</v>
      </c>
      <c r="L241" s="47"/>
      <c r="M241" s="222" t="s">
        <v>19</v>
      </c>
      <c r="N241" s="223" t="s">
        <v>41</v>
      </c>
      <c r="O241" s="87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6" t="s">
        <v>145</v>
      </c>
      <c r="AT241" s="226" t="s">
        <v>140</v>
      </c>
      <c r="AU241" s="226" t="s">
        <v>79</v>
      </c>
      <c r="AY241" s="20" t="s">
        <v>138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20" t="s">
        <v>77</v>
      </c>
      <c r="BK241" s="227">
        <f>ROUND(I241*H241,2)</f>
        <v>0</v>
      </c>
      <c r="BL241" s="20" t="s">
        <v>145</v>
      </c>
      <c r="BM241" s="226" t="s">
        <v>1303</v>
      </c>
    </row>
    <row r="242" s="2" customFormat="1">
      <c r="A242" s="41"/>
      <c r="B242" s="42"/>
      <c r="C242" s="43"/>
      <c r="D242" s="228" t="s">
        <v>147</v>
      </c>
      <c r="E242" s="43"/>
      <c r="F242" s="229" t="s">
        <v>1304</v>
      </c>
      <c r="G242" s="43"/>
      <c r="H242" s="43"/>
      <c r="I242" s="230"/>
      <c r="J242" s="43"/>
      <c r="K242" s="43"/>
      <c r="L242" s="47"/>
      <c r="M242" s="231"/>
      <c r="N242" s="232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147</v>
      </c>
      <c r="AU242" s="20" t="s">
        <v>79</v>
      </c>
    </row>
    <row r="243" s="14" customFormat="1">
      <c r="A243" s="14"/>
      <c r="B243" s="244"/>
      <c r="C243" s="245"/>
      <c r="D243" s="235" t="s">
        <v>149</v>
      </c>
      <c r="E243" s="246" t="s">
        <v>19</v>
      </c>
      <c r="F243" s="247" t="s">
        <v>1305</v>
      </c>
      <c r="G243" s="245"/>
      <c r="H243" s="248">
        <v>879.21000000000004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149</v>
      </c>
      <c r="AU243" s="254" t="s">
        <v>79</v>
      </c>
      <c r="AV243" s="14" t="s">
        <v>79</v>
      </c>
      <c r="AW243" s="14" t="s">
        <v>32</v>
      </c>
      <c r="AX243" s="14" t="s">
        <v>70</v>
      </c>
      <c r="AY243" s="254" t="s">
        <v>138</v>
      </c>
    </row>
    <row r="244" s="15" customFormat="1">
      <c r="A244" s="15"/>
      <c r="B244" s="255"/>
      <c r="C244" s="256"/>
      <c r="D244" s="235" t="s">
        <v>149</v>
      </c>
      <c r="E244" s="257" t="s">
        <v>19</v>
      </c>
      <c r="F244" s="258" t="s">
        <v>152</v>
      </c>
      <c r="G244" s="256"/>
      <c r="H244" s="259">
        <v>879.21000000000004</v>
      </c>
      <c r="I244" s="260"/>
      <c r="J244" s="256"/>
      <c r="K244" s="256"/>
      <c r="L244" s="261"/>
      <c r="M244" s="262"/>
      <c r="N244" s="263"/>
      <c r="O244" s="263"/>
      <c r="P244" s="263"/>
      <c r="Q244" s="263"/>
      <c r="R244" s="263"/>
      <c r="S244" s="263"/>
      <c r="T244" s="264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5" t="s">
        <v>149</v>
      </c>
      <c r="AU244" s="265" t="s">
        <v>79</v>
      </c>
      <c r="AV244" s="15" t="s">
        <v>145</v>
      </c>
      <c r="AW244" s="15" t="s">
        <v>32</v>
      </c>
      <c r="AX244" s="15" t="s">
        <v>77</v>
      </c>
      <c r="AY244" s="265" t="s">
        <v>138</v>
      </c>
    </row>
    <row r="245" s="2" customFormat="1" ht="21.75" customHeight="1">
      <c r="A245" s="41"/>
      <c r="B245" s="42"/>
      <c r="C245" s="215" t="s">
        <v>7</v>
      </c>
      <c r="D245" s="215" t="s">
        <v>140</v>
      </c>
      <c r="E245" s="216" t="s">
        <v>1306</v>
      </c>
      <c r="F245" s="217" t="s">
        <v>1307</v>
      </c>
      <c r="G245" s="218" t="s">
        <v>174</v>
      </c>
      <c r="H245" s="219">
        <v>1165.51</v>
      </c>
      <c r="I245" s="220"/>
      <c r="J245" s="221">
        <f>ROUND(I245*H245,2)</f>
        <v>0</v>
      </c>
      <c r="K245" s="217" t="s">
        <v>144</v>
      </c>
      <c r="L245" s="47"/>
      <c r="M245" s="222" t="s">
        <v>19</v>
      </c>
      <c r="N245" s="223" t="s">
        <v>41</v>
      </c>
      <c r="O245" s="87"/>
      <c r="P245" s="224">
        <f>O245*H245</f>
        <v>0</v>
      </c>
      <c r="Q245" s="224">
        <v>0</v>
      </c>
      <c r="R245" s="224">
        <f>Q245*H245</f>
        <v>0</v>
      </c>
      <c r="S245" s="224">
        <v>0</v>
      </c>
      <c r="T245" s="225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6" t="s">
        <v>145</v>
      </c>
      <c r="AT245" s="226" t="s">
        <v>140</v>
      </c>
      <c r="AU245" s="226" t="s">
        <v>79</v>
      </c>
      <c r="AY245" s="20" t="s">
        <v>138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20" t="s">
        <v>77</v>
      </c>
      <c r="BK245" s="227">
        <f>ROUND(I245*H245,2)</f>
        <v>0</v>
      </c>
      <c r="BL245" s="20" t="s">
        <v>145</v>
      </c>
      <c r="BM245" s="226" t="s">
        <v>1308</v>
      </c>
    </row>
    <row r="246" s="2" customFormat="1">
      <c r="A246" s="41"/>
      <c r="B246" s="42"/>
      <c r="C246" s="43"/>
      <c r="D246" s="228" t="s">
        <v>147</v>
      </c>
      <c r="E246" s="43"/>
      <c r="F246" s="229" t="s">
        <v>1309</v>
      </c>
      <c r="G246" s="43"/>
      <c r="H246" s="43"/>
      <c r="I246" s="230"/>
      <c r="J246" s="43"/>
      <c r="K246" s="43"/>
      <c r="L246" s="47"/>
      <c r="M246" s="231"/>
      <c r="N246" s="232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147</v>
      </c>
      <c r="AU246" s="20" t="s">
        <v>79</v>
      </c>
    </row>
    <row r="247" s="14" customFormat="1">
      <c r="A247" s="14"/>
      <c r="B247" s="244"/>
      <c r="C247" s="245"/>
      <c r="D247" s="235" t="s">
        <v>149</v>
      </c>
      <c r="E247" s="246" t="s">
        <v>19</v>
      </c>
      <c r="F247" s="247" t="s">
        <v>1310</v>
      </c>
      <c r="G247" s="245"/>
      <c r="H247" s="248">
        <v>131.59999999999999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149</v>
      </c>
      <c r="AU247" s="254" t="s">
        <v>79</v>
      </c>
      <c r="AV247" s="14" t="s">
        <v>79</v>
      </c>
      <c r="AW247" s="14" t="s">
        <v>32</v>
      </c>
      <c r="AX247" s="14" t="s">
        <v>70</v>
      </c>
      <c r="AY247" s="254" t="s">
        <v>138</v>
      </c>
    </row>
    <row r="248" s="14" customFormat="1">
      <c r="A248" s="14"/>
      <c r="B248" s="244"/>
      <c r="C248" s="245"/>
      <c r="D248" s="235" t="s">
        <v>149</v>
      </c>
      <c r="E248" s="246" t="s">
        <v>19</v>
      </c>
      <c r="F248" s="247" t="s">
        <v>1186</v>
      </c>
      <c r="G248" s="245"/>
      <c r="H248" s="248">
        <v>0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149</v>
      </c>
      <c r="AU248" s="254" t="s">
        <v>79</v>
      </c>
      <c r="AV248" s="14" t="s">
        <v>79</v>
      </c>
      <c r="AW248" s="14" t="s">
        <v>32</v>
      </c>
      <c r="AX248" s="14" t="s">
        <v>70</v>
      </c>
      <c r="AY248" s="254" t="s">
        <v>138</v>
      </c>
    </row>
    <row r="249" s="14" customFormat="1">
      <c r="A249" s="14"/>
      <c r="B249" s="244"/>
      <c r="C249" s="245"/>
      <c r="D249" s="235" t="s">
        <v>149</v>
      </c>
      <c r="E249" s="246" t="s">
        <v>19</v>
      </c>
      <c r="F249" s="247" t="s">
        <v>1187</v>
      </c>
      <c r="G249" s="245"/>
      <c r="H249" s="248">
        <v>0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149</v>
      </c>
      <c r="AU249" s="254" t="s">
        <v>79</v>
      </c>
      <c r="AV249" s="14" t="s">
        <v>79</v>
      </c>
      <c r="AW249" s="14" t="s">
        <v>32</v>
      </c>
      <c r="AX249" s="14" t="s">
        <v>70</v>
      </c>
      <c r="AY249" s="254" t="s">
        <v>138</v>
      </c>
    </row>
    <row r="250" s="14" customFormat="1">
      <c r="A250" s="14"/>
      <c r="B250" s="244"/>
      <c r="C250" s="245"/>
      <c r="D250" s="235" t="s">
        <v>149</v>
      </c>
      <c r="E250" s="246" t="s">
        <v>19</v>
      </c>
      <c r="F250" s="247" t="s">
        <v>1203</v>
      </c>
      <c r="G250" s="245"/>
      <c r="H250" s="248">
        <v>0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149</v>
      </c>
      <c r="AU250" s="254" t="s">
        <v>79</v>
      </c>
      <c r="AV250" s="14" t="s">
        <v>79</v>
      </c>
      <c r="AW250" s="14" t="s">
        <v>32</v>
      </c>
      <c r="AX250" s="14" t="s">
        <v>70</v>
      </c>
      <c r="AY250" s="254" t="s">
        <v>138</v>
      </c>
    </row>
    <row r="251" s="16" customFormat="1">
      <c r="A251" s="16"/>
      <c r="B251" s="266"/>
      <c r="C251" s="267"/>
      <c r="D251" s="235" t="s">
        <v>149</v>
      </c>
      <c r="E251" s="268" t="s">
        <v>19</v>
      </c>
      <c r="F251" s="269" t="s">
        <v>160</v>
      </c>
      <c r="G251" s="267"/>
      <c r="H251" s="270">
        <v>131.59999999999999</v>
      </c>
      <c r="I251" s="271"/>
      <c r="J251" s="267"/>
      <c r="K251" s="267"/>
      <c r="L251" s="272"/>
      <c r="M251" s="273"/>
      <c r="N251" s="274"/>
      <c r="O251" s="274"/>
      <c r="P251" s="274"/>
      <c r="Q251" s="274"/>
      <c r="R251" s="274"/>
      <c r="S251" s="274"/>
      <c r="T251" s="275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T251" s="276" t="s">
        <v>149</v>
      </c>
      <c r="AU251" s="276" t="s">
        <v>79</v>
      </c>
      <c r="AV251" s="16" t="s">
        <v>161</v>
      </c>
      <c r="AW251" s="16" t="s">
        <v>32</v>
      </c>
      <c r="AX251" s="16" t="s">
        <v>70</v>
      </c>
      <c r="AY251" s="276" t="s">
        <v>138</v>
      </c>
    </row>
    <row r="252" s="14" customFormat="1">
      <c r="A252" s="14"/>
      <c r="B252" s="244"/>
      <c r="C252" s="245"/>
      <c r="D252" s="235" t="s">
        <v>149</v>
      </c>
      <c r="E252" s="246" t="s">
        <v>19</v>
      </c>
      <c r="F252" s="247" t="s">
        <v>1185</v>
      </c>
      <c r="G252" s="245"/>
      <c r="H252" s="248">
        <v>0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149</v>
      </c>
      <c r="AU252" s="254" t="s">
        <v>79</v>
      </c>
      <c r="AV252" s="14" t="s">
        <v>79</v>
      </c>
      <c r="AW252" s="14" t="s">
        <v>32</v>
      </c>
      <c r="AX252" s="14" t="s">
        <v>70</v>
      </c>
      <c r="AY252" s="254" t="s">
        <v>138</v>
      </c>
    </row>
    <row r="253" s="14" customFormat="1">
      <c r="A253" s="14"/>
      <c r="B253" s="244"/>
      <c r="C253" s="245"/>
      <c r="D253" s="235" t="s">
        <v>149</v>
      </c>
      <c r="E253" s="246" t="s">
        <v>19</v>
      </c>
      <c r="F253" s="247" t="s">
        <v>1186</v>
      </c>
      <c r="G253" s="245"/>
      <c r="H253" s="248">
        <v>0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149</v>
      </c>
      <c r="AU253" s="254" t="s">
        <v>79</v>
      </c>
      <c r="AV253" s="14" t="s">
        <v>79</v>
      </c>
      <c r="AW253" s="14" t="s">
        <v>32</v>
      </c>
      <c r="AX253" s="14" t="s">
        <v>70</v>
      </c>
      <c r="AY253" s="254" t="s">
        <v>138</v>
      </c>
    </row>
    <row r="254" s="14" customFormat="1">
      <c r="A254" s="14"/>
      <c r="B254" s="244"/>
      <c r="C254" s="245"/>
      <c r="D254" s="235" t="s">
        <v>149</v>
      </c>
      <c r="E254" s="246" t="s">
        <v>19</v>
      </c>
      <c r="F254" s="247" t="s">
        <v>1187</v>
      </c>
      <c r="G254" s="245"/>
      <c r="H254" s="248">
        <v>0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4" t="s">
        <v>149</v>
      </c>
      <c r="AU254" s="254" t="s">
        <v>79</v>
      </c>
      <c r="AV254" s="14" t="s">
        <v>79</v>
      </c>
      <c r="AW254" s="14" t="s">
        <v>32</v>
      </c>
      <c r="AX254" s="14" t="s">
        <v>70</v>
      </c>
      <c r="AY254" s="254" t="s">
        <v>138</v>
      </c>
    </row>
    <row r="255" s="14" customFormat="1">
      <c r="A255" s="14"/>
      <c r="B255" s="244"/>
      <c r="C255" s="245"/>
      <c r="D255" s="235" t="s">
        <v>149</v>
      </c>
      <c r="E255" s="246" t="s">
        <v>19</v>
      </c>
      <c r="F255" s="247" t="s">
        <v>1311</v>
      </c>
      <c r="G255" s="245"/>
      <c r="H255" s="248">
        <v>6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4" t="s">
        <v>149</v>
      </c>
      <c r="AU255" s="254" t="s">
        <v>79</v>
      </c>
      <c r="AV255" s="14" t="s">
        <v>79</v>
      </c>
      <c r="AW255" s="14" t="s">
        <v>32</v>
      </c>
      <c r="AX255" s="14" t="s">
        <v>70</v>
      </c>
      <c r="AY255" s="254" t="s">
        <v>138</v>
      </c>
    </row>
    <row r="256" s="16" customFormat="1">
      <c r="A256" s="16"/>
      <c r="B256" s="266"/>
      <c r="C256" s="267"/>
      <c r="D256" s="235" t="s">
        <v>149</v>
      </c>
      <c r="E256" s="268" t="s">
        <v>19</v>
      </c>
      <c r="F256" s="269" t="s">
        <v>160</v>
      </c>
      <c r="G256" s="267"/>
      <c r="H256" s="270">
        <v>6</v>
      </c>
      <c r="I256" s="271"/>
      <c r="J256" s="267"/>
      <c r="K256" s="267"/>
      <c r="L256" s="272"/>
      <c r="M256" s="273"/>
      <c r="N256" s="274"/>
      <c r="O256" s="274"/>
      <c r="P256" s="274"/>
      <c r="Q256" s="274"/>
      <c r="R256" s="274"/>
      <c r="S256" s="274"/>
      <c r="T256" s="275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T256" s="276" t="s">
        <v>149</v>
      </c>
      <c r="AU256" s="276" t="s">
        <v>79</v>
      </c>
      <c r="AV256" s="16" t="s">
        <v>161</v>
      </c>
      <c r="AW256" s="16" t="s">
        <v>32</v>
      </c>
      <c r="AX256" s="16" t="s">
        <v>70</v>
      </c>
      <c r="AY256" s="276" t="s">
        <v>138</v>
      </c>
    </row>
    <row r="257" s="14" customFormat="1">
      <c r="A257" s="14"/>
      <c r="B257" s="244"/>
      <c r="C257" s="245"/>
      <c r="D257" s="235" t="s">
        <v>149</v>
      </c>
      <c r="E257" s="246" t="s">
        <v>19</v>
      </c>
      <c r="F257" s="247" t="s">
        <v>1312</v>
      </c>
      <c r="G257" s="245"/>
      <c r="H257" s="248">
        <v>131.59999999999999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149</v>
      </c>
      <c r="AU257" s="254" t="s">
        <v>79</v>
      </c>
      <c r="AV257" s="14" t="s">
        <v>79</v>
      </c>
      <c r="AW257" s="14" t="s">
        <v>32</v>
      </c>
      <c r="AX257" s="14" t="s">
        <v>70</v>
      </c>
      <c r="AY257" s="254" t="s">
        <v>138</v>
      </c>
    </row>
    <row r="258" s="14" customFormat="1">
      <c r="A258" s="14"/>
      <c r="B258" s="244"/>
      <c r="C258" s="245"/>
      <c r="D258" s="235" t="s">
        <v>149</v>
      </c>
      <c r="E258" s="246" t="s">
        <v>19</v>
      </c>
      <c r="F258" s="247" t="s">
        <v>1186</v>
      </c>
      <c r="G258" s="245"/>
      <c r="H258" s="248">
        <v>0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149</v>
      </c>
      <c r="AU258" s="254" t="s">
        <v>79</v>
      </c>
      <c r="AV258" s="14" t="s">
        <v>79</v>
      </c>
      <c r="AW258" s="14" t="s">
        <v>32</v>
      </c>
      <c r="AX258" s="14" t="s">
        <v>70</v>
      </c>
      <c r="AY258" s="254" t="s">
        <v>138</v>
      </c>
    </row>
    <row r="259" s="14" customFormat="1">
      <c r="A259" s="14"/>
      <c r="B259" s="244"/>
      <c r="C259" s="245"/>
      <c r="D259" s="235" t="s">
        <v>149</v>
      </c>
      <c r="E259" s="246" t="s">
        <v>19</v>
      </c>
      <c r="F259" s="247" t="s">
        <v>1187</v>
      </c>
      <c r="G259" s="245"/>
      <c r="H259" s="248">
        <v>0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149</v>
      </c>
      <c r="AU259" s="254" t="s">
        <v>79</v>
      </c>
      <c r="AV259" s="14" t="s">
        <v>79</v>
      </c>
      <c r="AW259" s="14" t="s">
        <v>32</v>
      </c>
      <c r="AX259" s="14" t="s">
        <v>70</v>
      </c>
      <c r="AY259" s="254" t="s">
        <v>138</v>
      </c>
    </row>
    <row r="260" s="14" customFormat="1">
      <c r="A260" s="14"/>
      <c r="B260" s="244"/>
      <c r="C260" s="245"/>
      <c r="D260" s="235" t="s">
        <v>149</v>
      </c>
      <c r="E260" s="246" t="s">
        <v>19</v>
      </c>
      <c r="F260" s="247" t="s">
        <v>1313</v>
      </c>
      <c r="G260" s="245"/>
      <c r="H260" s="248">
        <v>0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149</v>
      </c>
      <c r="AU260" s="254" t="s">
        <v>79</v>
      </c>
      <c r="AV260" s="14" t="s">
        <v>79</v>
      </c>
      <c r="AW260" s="14" t="s">
        <v>32</v>
      </c>
      <c r="AX260" s="14" t="s">
        <v>70</v>
      </c>
      <c r="AY260" s="254" t="s">
        <v>138</v>
      </c>
    </row>
    <row r="261" s="16" customFormat="1">
      <c r="A261" s="16"/>
      <c r="B261" s="266"/>
      <c r="C261" s="267"/>
      <c r="D261" s="235" t="s">
        <v>149</v>
      </c>
      <c r="E261" s="268" t="s">
        <v>19</v>
      </c>
      <c r="F261" s="269" t="s">
        <v>160</v>
      </c>
      <c r="G261" s="267"/>
      <c r="H261" s="270">
        <v>131.59999999999999</v>
      </c>
      <c r="I261" s="271"/>
      <c r="J261" s="267"/>
      <c r="K261" s="267"/>
      <c r="L261" s="272"/>
      <c r="M261" s="273"/>
      <c r="N261" s="274"/>
      <c r="O261" s="274"/>
      <c r="P261" s="274"/>
      <c r="Q261" s="274"/>
      <c r="R261" s="274"/>
      <c r="S261" s="274"/>
      <c r="T261" s="275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T261" s="276" t="s">
        <v>149</v>
      </c>
      <c r="AU261" s="276" t="s">
        <v>79</v>
      </c>
      <c r="AV261" s="16" t="s">
        <v>161</v>
      </c>
      <c r="AW261" s="16" t="s">
        <v>32</v>
      </c>
      <c r="AX261" s="16" t="s">
        <v>70</v>
      </c>
      <c r="AY261" s="276" t="s">
        <v>138</v>
      </c>
    </row>
    <row r="262" s="14" customFormat="1">
      <c r="A262" s="14"/>
      <c r="B262" s="244"/>
      <c r="C262" s="245"/>
      <c r="D262" s="235" t="s">
        <v>149</v>
      </c>
      <c r="E262" s="246" t="s">
        <v>19</v>
      </c>
      <c r="F262" s="247" t="s">
        <v>1305</v>
      </c>
      <c r="G262" s="245"/>
      <c r="H262" s="248">
        <v>879.21000000000004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149</v>
      </c>
      <c r="AU262" s="254" t="s">
        <v>79</v>
      </c>
      <c r="AV262" s="14" t="s">
        <v>79</v>
      </c>
      <c r="AW262" s="14" t="s">
        <v>32</v>
      </c>
      <c r="AX262" s="14" t="s">
        <v>70</v>
      </c>
      <c r="AY262" s="254" t="s">
        <v>138</v>
      </c>
    </row>
    <row r="263" s="16" customFormat="1">
      <c r="A263" s="16"/>
      <c r="B263" s="266"/>
      <c r="C263" s="267"/>
      <c r="D263" s="235" t="s">
        <v>149</v>
      </c>
      <c r="E263" s="268" t="s">
        <v>19</v>
      </c>
      <c r="F263" s="269" t="s">
        <v>160</v>
      </c>
      <c r="G263" s="267"/>
      <c r="H263" s="270">
        <v>879.21000000000004</v>
      </c>
      <c r="I263" s="271"/>
      <c r="J263" s="267"/>
      <c r="K263" s="267"/>
      <c r="L263" s="272"/>
      <c r="M263" s="273"/>
      <c r="N263" s="274"/>
      <c r="O263" s="274"/>
      <c r="P263" s="274"/>
      <c r="Q263" s="274"/>
      <c r="R263" s="274"/>
      <c r="S263" s="274"/>
      <c r="T263" s="275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T263" s="276" t="s">
        <v>149</v>
      </c>
      <c r="AU263" s="276" t="s">
        <v>79</v>
      </c>
      <c r="AV263" s="16" t="s">
        <v>161</v>
      </c>
      <c r="AW263" s="16" t="s">
        <v>32</v>
      </c>
      <c r="AX263" s="16" t="s">
        <v>70</v>
      </c>
      <c r="AY263" s="276" t="s">
        <v>138</v>
      </c>
    </row>
    <row r="264" s="14" customFormat="1">
      <c r="A264" s="14"/>
      <c r="B264" s="244"/>
      <c r="C264" s="245"/>
      <c r="D264" s="235" t="s">
        <v>149</v>
      </c>
      <c r="E264" s="246" t="s">
        <v>19</v>
      </c>
      <c r="F264" s="247" t="s">
        <v>1314</v>
      </c>
      <c r="G264" s="245"/>
      <c r="H264" s="248">
        <v>17.100000000000001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4" t="s">
        <v>149</v>
      </c>
      <c r="AU264" s="254" t="s">
        <v>79</v>
      </c>
      <c r="AV264" s="14" t="s">
        <v>79</v>
      </c>
      <c r="AW264" s="14" t="s">
        <v>32</v>
      </c>
      <c r="AX264" s="14" t="s">
        <v>70</v>
      </c>
      <c r="AY264" s="254" t="s">
        <v>138</v>
      </c>
    </row>
    <row r="265" s="16" customFormat="1">
      <c r="A265" s="16"/>
      <c r="B265" s="266"/>
      <c r="C265" s="267"/>
      <c r="D265" s="235" t="s">
        <v>149</v>
      </c>
      <c r="E265" s="268" t="s">
        <v>19</v>
      </c>
      <c r="F265" s="269" t="s">
        <v>160</v>
      </c>
      <c r="G265" s="267"/>
      <c r="H265" s="270">
        <v>17.100000000000001</v>
      </c>
      <c r="I265" s="271"/>
      <c r="J265" s="267"/>
      <c r="K265" s="267"/>
      <c r="L265" s="272"/>
      <c r="M265" s="273"/>
      <c r="N265" s="274"/>
      <c r="O265" s="274"/>
      <c r="P265" s="274"/>
      <c r="Q265" s="274"/>
      <c r="R265" s="274"/>
      <c r="S265" s="274"/>
      <c r="T265" s="275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T265" s="276" t="s">
        <v>149</v>
      </c>
      <c r="AU265" s="276" t="s">
        <v>79</v>
      </c>
      <c r="AV265" s="16" t="s">
        <v>161</v>
      </c>
      <c r="AW265" s="16" t="s">
        <v>32</v>
      </c>
      <c r="AX265" s="16" t="s">
        <v>70</v>
      </c>
      <c r="AY265" s="276" t="s">
        <v>138</v>
      </c>
    </row>
    <row r="266" s="15" customFormat="1">
      <c r="A266" s="15"/>
      <c r="B266" s="255"/>
      <c r="C266" s="256"/>
      <c r="D266" s="235" t="s">
        <v>149</v>
      </c>
      <c r="E266" s="257" t="s">
        <v>19</v>
      </c>
      <c r="F266" s="258" t="s">
        <v>152</v>
      </c>
      <c r="G266" s="256"/>
      <c r="H266" s="259">
        <v>1165.51</v>
      </c>
      <c r="I266" s="260"/>
      <c r="J266" s="256"/>
      <c r="K266" s="256"/>
      <c r="L266" s="261"/>
      <c r="M266" s="262"/>
      <c r="N266" s="263"/>
      <c r="O266" s="263"/>
      <c r="P266" s="263"/>
      <c r="Q266" s="263"/>
      <c r="R266" s="263"/>
      <c r="S266" s="263"/>
      <c r="T266" s="264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5" t="s">
        <v>149</v>
      </c>
      <c r="AU266" s="265" t="s">
        <v>79</v>
      </c>
      <c r="AV266" s="15" t="s">
        <v>145</v>
      </c>
      <c r="AW266" s="15" t="s">
        <v>32</v>
      </c>
      <c r="AX266" s="15" t="s">
        <v>77</v>
      </c>
      <c r="AY266" s="265" t="s">
        <v>138</v>
      </c>
    </row>
    <row r="267" s="2" customFormat="1" ht="21.75" customHeight="1">
      <c r="A267" s="41"/>
      <c r="B267" s="42"/>
      <c r="C267" s="215" t="s">
        <v>280</v>
      </c>
      <c r="D267" s="215" t="s">
        <v>140</v>
      </c>
      <c r="E267" s="216" t="s">
        <v>1315</v>
      </c>
      <c r="F267" s="217" t="s">
        <v>1316</v>
      </c>
      <c r="G267" s="218" t="s">
        <v>174</v>
      </c>
      <c r="H267" s="219">
        <v>322.10300000000001</v>
      </c>
      <c r="I267" s="220"/>
      <c r="J267" s="221">
        <f>ROUND(I267*H267,2)</f>
        <v>0</v>
      </c>
      <c r="K267" s="217" t="s">
        <v>144</v>
      </c>
      <c r="L267" s="47"/>
      <c r="M267" s="222" t="s">
        <v>19</v>
      </c>
      <c r="N267" s="223" t="s">
        <v>41</v>
      </c>
      <c r="O267" s="87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6" t="s">
        <v>145</v>
      </c>
      <c r="AT267" s="226" t="s">
        <v>140</v>
      </c>
      <c r="AU267" s="226" t="s">
        <v>79</v>
      </c>
      <c r="AY267" s="20" t="s">
        <v>138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20" t="s">
        <v>77</v>
      </c>
      <c r="BK267" s="227">
        <f>ROUND(I267*H267,2)</f>
        <v>0</v>
      </c>
      <c r="BL267" s="20" t="s">
        <v>145</v>
      </c>
      <c r="BM267" s="226" t="s">
        <v>1317</v>
      </c>
    </row>
    <row r="268" s="2" customFormat="1">
      <c r="A268" s="41"/>
      <c r="B268" s="42"/>
      <c r="C268" s="43"/>
      <c r="D268" s="228" t="s">
        <v>147</v>
      </c>
      <c r="E268" s="43"/>
      <c r="F268" s="229" t="s">
        <v>1318</v>
      </c>
      <c r="G268" s="43"/>
      <c r="H268" s="43"/>
      <c r="I268" s="230"/>
      <c r="J268" s="43"/>
      <c r="K268" s="43"/>
      <c r="L268" s="47"/>
      <c r="M268" s="231"/>
      <c r="N268" s="232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147</v>
      </c>
      <c r="AU268" s="20" t="s">
        <v>79</v>
      </c>
    </row>
    <row r="269" s="14" customFormat="1">
      <c r="A269" s="14"/>
      <c r="B269" s="244"/>
      <c r="C269" s="245"/>
      <c r="D269" s="235" t="s">
        <v>149</v>
      </c>
      <c r="E269" s="246" t="s">
        <v>19</v>
      </c>
      <c r="F269" s="247" t="s">
        <v>1219</v>
      </c>
      <c r="G269" s="245"/>
      <c r="H269" s="248">
        <v>0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149</v>
      </c>
      <c r="AU269" s="254" t="s">
        <v>79</v>
      </c>
      <c r="AV269" s="14" t="s">
        <v>79</v>
      </c>
      <c r="AW269" s="14" t="s">
        <v>32</v>
      </c>
      <c r="AX269" s="14" t="s">
        <v>70</v>
      </c>
      <c r="AY269" s="254" t="s">
        <v>138</v>
      </c>
    </row>
    <row r="270" s="14" customFormat="1">
      <c r="A270" s="14"/>
      <c r="B270" s="244"/>
      <c r="C270" s="245"/>
      <c r="D270" s="235" t="s">
        <v>149</v>
      </c>
      <c r="E270" s="246" t="s">
        <v>19</v>
      </c>
      <c r="F270" s="247" t="s">
        <v>1220</v>
      </c>
      <c r="G270" s="245"/>
      <c r="H270" s="248">
        <v>0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4" t="s">
        <v>149</v>
      </c>
      <c r="AU270" s="254" t="s">
        <v>79</v>
      </c>
      <c r="AV270" s="14" t="s">
        <v>79</v>
      </c>
      <c r="AW270" s="14" t="s">
        <v>32</v>
      </c>
      <c r="AX270" s="14" t="s">
        <v>70</v>
      </c>
      <c r="AY270" s="254" t="s">
        <v>138</v>
      </c>
    </row>
    <row r="271" s="14" customFormat="1">
      <c r="A271" s="14"/>
      <c r="B271" s="244"/>
      <c r="C271" s="245"/>
      <c r="D271" s="235" t="s">
        <v>149</v>
      </c>
      <c r="E271" s="246" t="s">
        <v>19</v>
      </c>
      <c r="F271" s="247" t="s">
        <v>1221</v>
      </c>
      <c r="G271" s="245"/>
      <c r="H271" s="248">
        <v>0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4" t="s">
        <v>149</v>
      </c>
      <c r="AU271" s="254" t="s">
        <v>79</v>
      </c>
      <c r="AV271" s="14" t="s">
        <v>79</v>
      </c>
      <c r="AW271" s="14" t="s">
        <v>32</v>
      </c>
      <c r="AX271" s="14" t="s">
        <v>70</v>
      </c>
      <c r="AY271" s="254" t="s">
        <v>138</v>
      </c>
    </row>
    <row r="272" s="14" customFormat="1">
      <c r="A272" s="14"/>
      <c r="B272" s="244"/>
      <c r="C272" s="245"/>
      <c r="D272" s="235" t="s">
        <v>149</v>
      </c>
      <c r="E272" s="246" t="s">
        <v>19</v>
      </c>
      <c r="F272" s="247" t="s">
        <v>1319</v>
      </c>
      <c r="G272" s="245"/>
      <c r="H272" s="248">
        <v>10.119999999999999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4" t="s">
        <v>149</v>
      </c>
      <c r="AU272" s="254" t="s">
        <v>79</v>
      </c>
      <c r="AV272" s="14" t="s">
        <v>79</v>
      </c>
      <c r="AW272" s="14" t="s">
        <v>32</v>
      </c>
      <c r="AX272" s="14" t="s">
        <v>70</v>
      </c>
      <c r="AY272" s="254" t="s">
        <v>138</v>
      </c>
    </row>
    <row r="273" s="16" customFormat="1">
      <c r="A273" s="16"/>
      <c r="B273" s="266"/>
      <c r="C273" s="267"/>
      <c r="D273" s="235" t="s">
        <v>149</v>
      </c>
      <c r="E273" s="268" t="s">
        <v>19</v>
      </c>
      <c r="F273" s="269" t="s">
        <v>160</v>
      </c>
      <c r="G273" s="267"/>
      <c r="H273" s="270">
        <v>10.119999999999999</v>
      </c>
      <c r="I273" s="271"/>
      <c r="J273" s="267"/>
      <c r="K273" s="267"/>
      <c r="L273" s="272"/>
      <c r="M273" s="273"/>
      <c r="N273" s="274"/>
      <c r="O273" s="274"/>
      <c r="P273" s="274"/>
      <c r="Q273" s="274"/>
      <c r="R273" s="274"/>
      <c r="S273" s="274"/>
      <c r="T273" s="275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T273" s="276" t="s">
        <v>149</v>
      </c>
      <c r="AU273" s="276" t="s">
        <v>79</v>
      </c>
      <c r="AV273" s="16" t="s">
        <v>161</v>
      </c>
      <c r="AW273" s="16" t="s">
        <v>32</v>
      </c>
      <c r="AX273" s="16" t="s">
        <v>70</v>
      </c>
      <c r="AY273" s="276" t="s">
        <v>138</v>
      </c>
    </row>
    <row r="274" s="13" customFormat="1">
      <c r="A274" s="13"/>
      <c r="B274" s="233"/>
      <c r="C274" s="234"/>
      <c r="D274" s="235" t="s">
        <v>149</v>
      </c>
      <c r="E274" s="236" t="s">
        <v>19</v>
      </c>
      <c r="F274" s="237" t="s">
        <v>1320</v>
      </c>
      <c r="G274" s="234"/>
      <c r="H274" s="236" t="s">
        <v>19</v>
      </c>
      <c r="I274" s="238"/>
      <c r="J274" s="234"/>
      <c r="K274" s="234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149</v>
      </c>
      <c r="AU274" s="243" t="s">
        <v>79</v>
      </c>
      <c r="AV274" s="13" t="s">
        <v>77</v>
      </c>
      <c r="AW274" s="13" t="s">
        <v>32</v>
      </c>
      <c r="AX274" s="13" t="s">
        <v>70</v>
      </c>
      <c r="AY274" s="243" t="s">
        <v>138</v>
      </c>
    </row>
    <row r="275" s="14" customFormat="1">
      <c r="A275" s="14"/>
      <c r="B275" s="244"/>
      <c r="C275" s="245"/>
      <c r="D275" s="235" t="s">
        <v>149</v>
      </c>
      <c r="E275" s="246" t="s">
        <v>19</v>
      </c>
      <c r="F275" s="247" t="s">
        <v>1321</v>
      </c>
      <c r="G275" s="245"/>
      <c r="H275" s="248">
        <v>84.150000000000006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4" t="s">
        <v>149</v>
      </c>
      <c r="AU275" s="254" t="s">
        <v>79</v>
      </c>
      <c r="AV275" s="14" t="s">
        <v>79</v>
      </c>
      <c r="AW275" s="14" t="s">
        <v>32</v>
      </c>
      <c r="AX275" s="14" t="s">
        <v>70</v>
      </c>
      <c r="AY275" s="254" t="s">
        <v>138</v>
      </c>
    </row>
    <row r="276" s="14" customFormat="1">
      <c r="A276" s="14"/>
      <c r="B276" s="244"/>
      <c r="C276" s="245"/>
      <c r="D276" s="235" t="s">
        <v>149</v>
      </c>
      <c r="E276" s="246" t="s">
        <v>19</v>
      </c>
      <c r="F276" s="247" t="s">
        <v>1322</v>
      </c>
      <c r="G276" s="245"/>
      <c r="H276" s="248">
        <v>5.5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149</v>
      </c>
      <c r="AU276" s="254" t="s">
        <v>79</v>
      </c>
      <c r="AV276" s="14" t="s">
        <v>79</v>
      </c>
      <c r="AW276" s="14" t="s">
        <v>32</v>
      </c>
      <c r="AX276" s="14" t="s">
        <v>70</v>
      </c>
      <c r="AY276" s="254" t="s">
        <v>138</v>
      </c>
    </row>
    <row r="277" s="14" customFormat="1">
      <c r="A277" s="14"/>
      <c r="B277" s="244"/>
      <c r="C277" s="245"/>
      <c r="D277" s="235" t="s">
        <v>149</v>
      </c>
      <c r="E277" s="246" t="s">
        <v>19</v>
      </c>
      <c r="F277" s="247" t="s">
        <v>1323</v>
      </c>
      <c r="G277" s="245"/>
      <c r="H277" s="248">
        <v>2.5299999999999998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4" t="s">
        <v>149</v>
      </c>
      <c r="AU277" s="254" t="s">
        <v>79</v>
      </c>
      <c r="AV277" s="14" t="s">
        <v>79</v>
      </c>
      <c r="AW277" s="14" t="s">
        <v>32</v>
      </c>
      <c r="AX277" s="14" t="s">
        <v>70</v>
      </c>
      <c r="AY277" s="254" t="s">
        <v>138</v>
      </c>
    </row>
    <row r="278" s="14" customFormat="1">
      <c r="A278" s="14"/>
      <c r="B278" s="244"/>
      <c r="C278" s="245"/>
      <c r="D278" s="235" t="s">
        <v>149</v>
      </c>
      <c r="E278" s="246" t="s">
        <v>19</v>
      </c>
      <c r="F278" s="247" t="s">
        <v>1324</v>
      </c>
      <c r="G278" s="245"/>
      <c r="H278" s="248">
        <v>219.803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149</v>
      </c>
      <c r="AU278" s="254" t="s">
        <v>79</v>
      </c>
      <c r="AV278" s="14" t="s">
        <v>79</v>
      </c>
      <c r="AW278" s="14" t="s">
        <v>32</v>
      </c>
      <c r="AX278" s="14" t="s">
        <v>70</v>
      </c>
      <c r="AY278" s="254" t="s">
        <v>138</v>
      </c>
    </row>
    <row r="279" s="16" customFormat="1">
      <c r="A279" s="16"/>
      <c r="B279" s="266"/>
      <c r="C279" s="267"/>
      <c r="D279" s="235" t="s">
        <v>149</v>
      </c>
      <c r="E279" s="268" t="s">
        <v>19</v>
      </c>
      <c r="F279" s="269" t="s">
        <v>160</v>
      </c>
      <c r="G279" s="267"/>
      <c r="H279" s="270">
        <v>311.983</v>
      </c>
      <c r="I279" s="271"/>
      <c r="J279" s="267"/>
      <c r="K279" s="267"/>
      <c r="L279" s="272"/>
      <c r="M279" s="273"/>
      <c r="N279" s="274"/>
      <c r="O279" s="274"/>
      <c r="P279" s="274"/>
      <c r="Q279" s="274"/>
      <c r="R279" s="274"/>
      <c r="S279" s="274"/>
      <c r="T279" s="275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T279" s="276" t="s">
        <v>149</v>
      </c>
      <c r="AU279" s="276" t="s">
        <v>79</v>
      </c>
      <c r="AV279" s="16" t="s">
        <v>161</v>
      </c>
      <c r="AW279" s="16" t="s">
        <v>32</v>
      </c>
      <c r="AX279" s="16" t="s">
        <v>70</v>
      </c>
      <c r="AY279" s="276" t="s">
        <v>138</v>
      </c>
    </row>
    <row r="280" s="15" customFormat="1">
      <c r="A280" s="15"/>
      <c r="B280" s="255"/>
      <c r="C280" s="256"/>
      <c r="D280" s="235" t="s">
        <v>149</v>
      </c>
      <c r="E280" s="257" t="s">
        <v>19</v>
      </c>
      <c r="F280" s="258" t="s">
        <v>152</v>
      </c>
      <c r="G280" s="256"/>
      <c r="H280" s="259">
        <v>322.10300000000001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5" t="s">
        <v>149</v>
      </c>
      <c r="AU280" s="265" t="s">
        <v>79</v>
      </c>
      <c r="AV280" s="15" t="s">
        <v>145</v>
      </c>
      <c r="AW280" s="15" t="s">
        <v>32</v>
      </c>
      <c r="AX280" s="15" t="s">
        <v>77</v>
      </c>
      <c r="AY280" s="265" t="s">
        <v>138</v>
      </c>
    </row>
    <row r="281" s="2" customFormat="1" ht="24.15" customHeight="1">
      <c r="A281" s="41"/>
      <c r="B281" s="42"/>
      <c r="C281" s="215" t="s">
        <v>286</v>
      </c>
      <c r="D281" s="215" t="s">
        <v>140</v>
      </c>
      <c r="E281" s="216" t="s">
        <v>1325</v>
      </c>
      <c r="F281" s="217" t="s">
        <v>1326</v>
      </c>
      <c r="G281" s="218" t="s">
        <v>174</v>
      </c>
      <c r="H281" s="219">
        <v>1177</v>
      </c>
      <c r="I281" s="220"/>
      <c r="J281" s="221">
        <f>ROUND(I281*H281,2)</f>
        <v>0</v>
      </c>
      <c r="K281" s="217" t="s">
        <v>144</v>
      </c>
      <c r="L281" s="47"/>
      <c r="M281" s="222" t="s">
        <v>19</v>
      </c>
      <c r="N281" s="223" t="s">
        <v>41</v>
      </c>
      <c r="O281" s="87"/>
      <c r="P281" s="224">
        <f>O281*H281</f>
        <v>0</v>
      </c>
      <c r="Q281" s="224">
        <v>0</v>
      </c>
      <c r="R281" s="224">
        <f>Q281*H281</f>
        <v>0</v>
      </c>
      <c r="S281" s="224">
        <v>0</v>
      </c>
      <c r="T281" s="225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26" t="s">
        <v>145</v>
      </c>
      <c r="AT281" s="226" t="s">
        <v>140</v>
      </c>
      <c r="AU281" s="226" t="s">
        <v>79</v>
      </c>
      <c r="AY281" s="20" t="s">
        <v>138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20" t="s">
        <v>77</v>
      </c>
      <c r="BK281" s="227">
        <f>ROUND(I281*H281,2)</f>
        <v>0</v>
      </c>
      <c r="BL281" s="20" t="s">
        <v>145</v>
      </c>
      <c r="BM281" s="226" t="s">
        <v>1327</v>
      </c>
    </row>
    <row r="282" s="2" customFormat="1">
      <c r="A282" s="41"/>
      <c r="B282" s="42"/>
      <c r="C282" s="43"/>
      <c r="D282" s="228" t="s">
        <v>147</v>
      </c>
      <c r="E282" s="43"/>
      <c r="F282" s="229" t="s">
        <v>1328</v>
      </c>
      <c r="G282" s="43"/>
      <c r="H282" s="43"/>
      <c r="I282" s="230"/>
      <c r="J282" s="43"/>
      <c r="K282" s="43"/>
      <c r="L282" s="47"/>
      <c r="M282" s="231"/>
      <c r="N282" s="232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147</v>
      </c>
      <c r="AU282" s="20" t="s">
        <v>79</v>
      </c>
    </row>
    <row r="283" s="14" customFormat="1">
      <c r="A283" s="14"/>
      <c r="B283" s="244"/>
      <c r="C283" s="245"/>
      <c r="D283" s="235" t="s">
        <v>149</v>
      </c>
      <c r="E283" s="246" t="s">
        <v>19</v>
      </c>
      <c r="F283" s="247" t="s">
        <v>1245</v>
      </c>
      <c r="G283" s="245"/>
      <c r="H283" s="248">
        <v>490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149</v>
      </c>
      <c r="AU283" s="254" t="s">
        <v>79</v>
      </c>
      <c r="AV283" s="14" t="s">
        <v>79</v>
      </c>
      <c r="AW283" s="14" t="s">
        <v>32</v>
      </c>
      <c r="AX283" s="14" t="s">
        <v>70</v>
      </c>
      <c r="AY283" s="254" t="s">
        <v>138</v>
      </c>
    </row>
    <row r="284" s="14" customFormat="1">
      <c r="A284" s="14"/>
      <c r="B284" s="244"/>
      <c r="C284" s="245"/>
      <c r="D284" s="235" t="s">
        <v>149</v>
      </c>
      <c r="E284" s="246" t="s">
        <v>19</v>
      </c>
      <c r="F284" s="247" t="s">
        <v>1246</v>
      </c>
      <c r="G284" s="245"/>
      <c r="H284" s="248">
        <v>252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149</v>
      </c>
      <c r="AU284" s="254" t="s">
        <v>79</v>
      </c>
      <c r="AV284" s="14" t="s">
        <v>79</v>
      </c>
      <c r="AW284" s="14" t="s">
        <v>32</v>
      </c>
      <c r="AX284" s="14" t="s">
        <v>70</v>
      </c>
      <c r="AY284" s="254" t="s">
        <v>138</v>
      </c>
    </row>
    <row r="285" s="14" customFormat="1">
      <c r="A285" s="14"/>
      <c r="B285" s="244"/>
      <c r="C285" s="245"/>
      <c r="D285" s="235" t="s">
        <v>149</v>
      </c>
      <c r="E285" s="246" t="s">
        <v>19</v>
      </c>
      <c r="F285" s="247" t="s">
        <v>1247</v>
      </c>
      <c r="G285" s="245"/>
      <c r="H285" s="248">
        <v>435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149</v>
      </c>
      <c r="AU285" s="254" t="s">
        <v>79</v>
      </c>
      <c r="AV285" s="14" t="s">
        <v>79</v>
      </c>
      <c r="AW285" s="14" t="s">
        <v>32</v>
      </c>
      <c r="AX285" s="14" t="s">
        <v>70</v>
      </c>
      <c r="AY285" s="254" t="s">
        <v>138</v>
      </c>
    </row>
    <row r="286" s="14" customFormat="1">
      <c r="A286" s="14"/>
      <c r="B286" s="244"/>
      <c r="C286" s="245"/>
      <c r="D286" s="235" t="s">
        <v>149</v>
      </c>
      <c r="E286" s="246" t="s">
        <v>19</v>
      </c>
      <c r="F286" s="247" t="s">
        <v>1239</v>
      </c>
      <c r="G286" s="245"/>
      <c r="H286" s="248">
        <v>0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149</v>
      </c>
      <c r="AU286" s="254" t="s">
        <v>79</v>
      </c>
      <c r="AV286" s="14" t="s">
        <v>79</v>
      </c>
      <c r="AW286" s="14" t="s">
        <v>32</v>
      </c>
      <c r="AX286" s="14" t="s">
        <v>70</v>
      </c>
      <c r="AY286" s="254" t="s">
        <v>138</v>
      </c>
    </row>
    <row r="287" s="15" customFormat="1">
      <c r="A287" s="15"/>
      <c r="B287" s="255"/>
      <c r="C287" s="256"/>
      <c r="D287" s="235" t="s">
        <v>149</v>
      </c>
      <c r="E287" s="257" t="s">
        <v>19</v>
      </c>
      <c r="F287" s="258" t="s">
        <v>152</v>
      </c>
      <c r="G287" s="256"/>
      <c r="H287" s="259">
        <v>1177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5" t="s">
        <v>149</v>
      </c>
      <c r="AU287" s="265" t="s">
        <v>79</v>
      </c>
      <c r="AV287" s="15" t="s">
        <v>145</v>
      </c>
      <c r="AW287" s="15" t="s">
        <v>32</v>
      </c>
      <c r="AX287" s="15" t="s">
        <v>77</v>
      </c>
      <c r="AY287" s="265" t="s">
        <v>138</v>
      </c>
    </row>
    <row r="288" s="2" customFormat="1" ht="24.15" customHeight="1">
      <c r="A288" s="41"/>
      <c r="B288" s="42"/>
      <c r="C288" s="215" t="s">
        <v>292</v>
      </c>
      <c r="D288" s="215" t="s">
        <v>140</v>
      </c>
      <c r="E288" s="216" t="s">
        <v>1329</v>
      </c>
      <c r="F288" s="217" t="s">
        <v>1330</v>
      </c>
      <c r="G288" s="218" t="s">
        <v>174</v>
      </c>
      <c r="H288" s="219">
        <v>18</v>
      </c>
      <c r="I288" s="220"/>
      <c r="J288" s="221">
        <f>ROUND(I288*H288,2)</f>
        <v>0</v>
      </c>
      <c r="K288" s="217" t="s">
        <v>144</v>
      </c>
      <c r="L288" s="47"/>
      <c r="M288" s="222" t="s">
        <v>19</v>
      </c>
      <c r="N288" s="223" t="s">
        <v>41</v>
      </c>
      <c r="O288" s="87"/>
      <c r="P288" s="224">
        <f>O288*H288</f>
        <v>0</v>
      </c>
      <c r="Q288" s="224">
        <v>0</v>
      </c>
      <c r="R288" s="224">
        <f>Q288*H288</f>
        <v>0</v>
      </c>
      <c r="S288" s="224">
        <v>0</v>
      </c>
      <c r="T288" s="225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26" t="s">
        <v>145</v>
      </c>
      <c r="AT288" s="226" t="s">
        <v>140</v>
      </c>
      <c r="AU288" s="226" t="s">
        <v>79</v>
      </c>
      <c r="AY288" s="20" t="s">
        <v>138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20" t="s">
        <v>77</v>
      </c>
      <c r="BK288" s="227">
        <f>ROUND(I288*H288,2)</f>
        <v>0</v>
      </c>
      <c r="BL288" s="20" t="s">
        <v>145</v>
      </c>
      <c r="BM288" s="226" t="s">
        <v>1331</v>
      </c>
    </row>
    <row r="289" s="2" customFormat="1">
      <c r="A289" s="41"/>
      <c r="B289" s="42"/>
      <c r="C289" s="43"/>
      <c r="D289" s="228" t="s">
        <v>147</v>
      </c>
      <c r="E289" s="43"/>
      <c r="F289" s="229" t="s">
        <v>1332</v>
      </c>
      <c r="G289" s="43"/>
      <c r="H289" s="43"/>
      <c r="I289" s="230"/>
      <c r="J289" s="43"/>
      <c r="K289" s="43"/>
      <c r="L289" s="47"/>
      <c r="M289" s="231"/>
      <c r="N289" s="232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147</v>
      </c>
      <c r="AU289" s="20" t="s">
        <v>79</v>
      </c>
    </row>
    <row r="290" s="14" customFormat="1">
      <c r="A290" s="14"/>
      <c r="B290" s="244"/>
      <c r="C290" s="245"/>
      <c r="D290" s="235" t="s">
        <v>149</v>
      </c>
      <c r="E290" s="246" t="s">
        <v>19</v>
      </c>
      <c r="F290" s="247" t="s">
        <v>1219</v>
      </c>
      <c r="G290" s="245"/>
      <c r="H290" s="248">
        <v>0</v>
      </c>
      <c r="I290" s="249"/>
      <c r="J290" s="245"/>
      <c r="K290" s="245"/>
      <c r="L290" s="250"/>
      <c r="M290" s="251"/>
      <c r="N290" s="252"/>
      <c r="O290" s="252"/>
      <c r="P290" s="252"/>
      <c r="Q290" s="252"/>
      <c r="R290" s="252"/>
      <c r="S290" s="252"/>
      <c r="T290" s="25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4" t="s">
        <v>149</v>
      </c>
      <c r="AU290" s="254" t="s">
        <v>79</v>
      </c>
      <c r="AV290" s="14" t="s">
        <v>79</v>
      </c>
      <c r="AW290" s="14" t="s">
        <v>32</v>
      </c>
      <c r="AX290" s="14" t="s">
        <v>70</v>
      </c>
      <c r="AY290" s="254" t="s">
        <v>138</v>
      </c>
    </row>
    <row r="291" s="14" customFormat="1">
      <c r="A291" s="14"/>
      <c r="B291" s="244"/>
      <c r="C291" s="245"/>
      <c r="D291" s="235" t="s">
        <v>149</v>
      </c>
      <c r="E291" s="246" t="s">
        <v>19</v>
      </c>
      <c r="F291" s="247" t="s">
        <v>1220</v>
      </c>
      <c r="G291" s="245"/>
      <c r="H291" s="248">
        <v>0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149</v>
      </c>
      <c r="AU291" s="254" t="s">
        <v>79</v>
      </c>
      <c r="AV291" s="14" t="s">
        <v>79</v>
      </c>
      <c r="AW291" s="14" t="s">
        <v>32</v>
      </c>
      <c r="AX291" s="14" t="s">
        <v>70</v>
      </c>
      <c r="AY291" s="254" t="s">
        <v>138</v>
      </c>
    </row>
    <row r="292" s="14" customFormat="1">
      <c r="A292" s="14"/>
      <c r="B292" s="244"/>
      <c r="C292" s="245"/>
      <c r="D292" s="235" t="s">
        <v>149</v>
      </c>
      <c r="E292" s="246" t="s">
        <v>19</v>
      </c>
      <c r="F292" s="247" t="s">
        <v>1221</v>
      </c>
      <c r="G292" s="245"/>
      <c r="H292" s="248">
        <v>0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4" t="s">
        <v>149</v>
      </c>
      <c r="AU292" s="254" t="s">
        <v>79</v>
      </c>
      <c r="AV292" s="14" t="s">
        <v>79</v>
      </c>
      <c r="AW292" s="14" t="s">
        <v>32</v>
      </c>
      <c r="AX292" s="14" t="s">
        <v>70</v>
      </c>
      <c r="AY292" s="254" t="s">
        <v>138</v>
      </c>
    </row>
    <row r="293" s="14" customFormat="1">
      <c r="A293" s="14"/>
      <c r="B293" s="244"/>
      <c r="C293" s="245"/>
      <c r="D293" s="235" t="s">
        <v>149</v>
      </c>
      <c r="E293" s="246" t="s">
        <v>19</v>
      </c>
      <c r="F293" s="247" t="s">
        <v>1252</v>
      </c>
      <c r="G293" s="245"/>
      <c r="H293" s="248">
        <v>18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149</v>
      </c>
      <c r="AU293" s="254" t="s">
        <v>79</v>
      </c>
      <c r="AV293" s="14" t="s">
        <v>79</v>
      </c>
      <c r="AW293" s="14" t="s">
        <v>32</v>
      </c>
      <c r="AX293" s="14" t="s">
        <v>70</v>
      </c>
      <c r="AY293" s="254" t="s">
        <v>138</v>
      </c>
    </row>
    <row r="294" s="15" customFormat="1">
      <c r="A294" s="15"/>
      <c r="B294" s="255"/>
      <c r="C294" s="256"/>
      <c r="D294" s="235" t="s">
        <v>149</v>
      </c>
      <c r="E294" s="257" t="s">
        <v>19</v>
      </c>
      <c r="F294" s="258" t="s">
        <v>152</v>
      </c>
      <c r="G294" s="256"/>
      <c r="H294" s="259">
        <v>18</v>
      </c>
      <c r="I294" s="260"/>
      <c r="J294" s="256"/>
      <c r="K294" s="256"/>
      <c r="L294" s="261"/>
      <c r="M294" s="262"/>
      <c r="N294" s="263"/>
      <c r="O294" s="263"/>
      <c r="P294" s="263"/>
      <c r="Q294" s="263"/>
      <c r="R294" s="263"/>
      <c r="S294" s="263"/>
      <c r="T294" s="264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5" t="s">
        <v>149</v>
      </c>
      <c r="AU294" s="265" t="s">
        <v>79</v>
      </c>
      <c r="AV294" s="15" t="s">
        <v>145</v>
      </c>
      <c r="AW294" s="15" t="s">
        <v>32</v>
      </c>
      <c r="AX294" s="15" t="s">
        <v>77</v>
      </c>
      <c r="AY294" s="265" t="s">
        <v>138</v>
      </c>
    </row>
    <row r="295" s="2" customFormat="1" ht="24.15" customHeight="1">
      <c r="A295" s="41"/>
      <c r="B295" s="42"/>
      <c r="C295" s="215" t="s">
        <v>298</v>
      </c>
      <c r="D295" s="215" t="s">
        <v>140</v>
      </c>
      <c r="E295" s="216" t="s">
        <v>1333</v>
      </c>
      <c r="F295" s="217" t="s">
        <v>1334</v>
      </c>
      <c r="G295" s="218" t="s">
        <v>174</v>
      </c>
      <c r="H295" s="219">
        <v>221</v>
      </c>
      <c r="I295" s="220"/>
      <c r="J295" s="221">
        <f>ROUND(I295*H295,2)</f>
        <v>0</v>
      </c>
      <c r="K295" s="217" t="s">
        <v>144</v>
      </c>
      <c r="L295" s="47"/>
      <c r="M295" s="222" t="s">
        <v>19</v>
      </c>
      <c r="N295" s="223" t="s">
        <v>41</v>
      </c>
      <c r="O295" s="87"/>
      <c r="P295" s="224">
        <f>O295*H295</f>
        <v>0</v>
      </c>
      <c r="Q295" s="224">
        <v>0</v>
      </c>
      <c r="R295" s="224">
        <f>Q295*H295</f>
        <v>0</v>
      </c>
      <c r="S295" s="224">
        <v>0</v>
      </c>
      <c r="T295" s="225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145</v>
      </c>
      <c r="AT295" s="226" t="s">
        <v>140</v>
      </c>
      <c r="AU295" s="226" t="s">
        <v>79</v>
      </c>
      <c r="AY295" s="20" t="s">
        <v>138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77</v>
      </c>
      <c r="BK295" s="227">
        <f>ROUND(I295*H295,2)</f>
        <v>0</v>
      </c>
      <c r="BL295" s="20" t="s">
        <v>145</v>
      </c>
      <c r="BM295" s="226" t="s">
        <v>1335</v>
      </c>
    </row>
    <row r="296" s="2" customFormat="1">
      <c r="A296" s="41"/>
      <c r="B296" s="42"/>
      <c r="C296" s="43"/>
      <c r="D296" s="228" t="s">
        <v>147</v>
      </c>
      <c r="E296" s="43"/>
      <c r="F296" s="229" t="s">
        <v>1336</v>
      </c>
      <c r="G296" s="43"/>
      <c r="H296" s="43"/>
      <c r="I296" s="230"/>
      <c r="J296" s="43"/>
      <c r="K296" s="43"/>
      <c r="L296" s="47"/>
      <c r="M296" s="231"/>
      <c r="N296" s="232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147</v>
      </c>
      <c r="AU296" s="20" t="s">
        <v>79</v>
      </c>
    </row>
    <row r="297" s="14" customFormat="1">
      <c r="A297" s="14"/>
      <c r="B297" s="244"/>
      <c r="C297" s="245"/>
      <c r="D297" s="235" t="s">
        <v>149</v>
      </c>
      <c r="E297" s="246" t="s">
        <v>19</v>
      </c>
      <c r="F297" s="247" t="s">
        <v>1337</v>
      </c>
      <c r="G297" s="245"/>
      <c r="H297" s="248">
        <v>205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149</v>
      </c>
      <c r="AU297" s="254" t="s">
        <v>79</v>
      </c>
      <c r="AV297" s="14" t="s">
        <v>79</v>
      </c>
      <c r="AW297" s="14" t="s">
        <v>32</v>
      </c>
      <c r="AX297" s="14" t="s">
        <v>70</v>
      </c>
      <c r="AY297" s="254" t="s">
        <v>138</v>
      </c>
    </row>
    <row r="298" s="14" customFormat="1">
      <c r="A298" s="14"/>
      <c r="B298" s="244"/>
      <c r="C298" s="245"/>
      <c r="D298" s="235" t="s">
        <v>149</v>
      </c>
      <c r="E298" s="246" t="s">
        <v>19</v>
      </c>
      <c r="F298" s="247" t="s">
        <v>1186</v>
      </c>
      <c r="G298" s="245"/>
      <c r="H298" s="248">
        <v>0</v>
      </c>
      <c r="I298" s="249"/>
      <c r="J298" s="245"/>
      <c r="K298" s="245"/>
      <c r="L298" s="250"/>
      <c r="M298" s="251"/>
      <c r="N298" s="252"/>
      <c r="O298" s="252"/>
      <c r="P298" s="252"/>
      <c r="Q298" s="252"/>
      <c r="R298" s="252"/>
      <c r="S298" s="252"/>
      <c r="T298" s="25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4" t="s">
        <v>149</v>
      </c>
      <c r="AU298" s="254" t="s">
        <v>79</v>
      </c>
      <c r="AV298" s="14" t="s">
        <v>79</v>
      </c>
      <c r="AW298" s="14" t="s">
        <v>32</v>
      </c>
      <c r="AX298" s="14" t="s">
        <v>70</v>
      </c>
      <c r="AY298" s="254" t="s">
        <v>138</v>
      </c>
    </row>
    <row r="299" s="14" customFormat="1">
      <c r="A299" s="14"/>
      <c r="B299" s="244"/>
      <c r="C299" s="245"/>
      <c r="D299" s="235" t="s">
        <v>149</v>
      </c>
      <c r="E299" s="246" t="s">
        <v>19</v>
      </c>
      <c r="F299" s="247" t="s">
        <v>1187</v>
      </c>
      <c r="G299" s="245"/>
      <c r="H299" s="248">
        <v>0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4" t="s">
        <v>149</v>
      </c>
      <c r="AU299" s="254" t="s">
        <v>79</v>
      </c>
      <c r="AV299" s="14" t="s">
        <v>79</v>
      </c>
      <c r="AW299" s="14" t="s">
        <v>32</v>
      </c>
      <c r="AX299" s="14" t="s">
        <v>70</v>
      </c>
      <c r="AY299" s="254" t="s">
        <v>138</v>
      </c>
    </row>
    <row r="300" s="14" customFormat="1">
      <c r="A300" s="14"/>
      <c r="B300" s="244"/>
      <c r="C300" s="245"/>
      <c r="D300" s="235" t="s">
        <v>149</v>
      </c>
      <c r="E300" s="246" t="s">
        <v>19</v>
      </c>
      <c r="F300" s="247" t="s">
        <v>1203</v>
      </c>
      <c r="G300" s="245"/>
      <c r="H300" s="248">
        <v>0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4" t="s">
        <v>149</v>
      </c>
      <c r="AU300" s="254" t="s">
        <v>79</v>
      </c>
      <c r="AV300" s="14" t="s">
        <v>79</v>
      </c>
      <c r="AW300" s="14" t="s">
        <v>32</v>
      </c>
      <c r="AX300" s="14" t="s">
        <v>70</v>
      </c>
      <c r="AY300" s="254" t="s">
        <v>138</v>
      </c>
    </row>
    <row r="301" s="16" customFormat="1">
      <c r="A301" s="16"/>
      <c r="B301" s="266"/>
      <c r="C301" s="267"/>
      <c r="D301" s="235" t="s">
        <v>149</v>
      </c>
      <c r="E301" s="268" t="s">
        <v>19</v>
      </c>
      <c r="F301" s="269" t="s">
        <v>160</v>
      </c>
      <c r="G301" s="267"/>
      <c r="H301" s="270">
        <v>205</v>
      </c>
      <c r="I301" s="271"/>
      <c r="J301" s="267"/>
      <c r="K301" s="267"/>
      <c r="L301" s="272"/>
      <c r="M301" s="273"/>
      <c r="N301" s="274"/>
      <c r="O301" s="274"/>
      <c r="P301" s="274"/>
      <c r="Q301" s="274"/>
      <c r="R301" s="274"/>
      <c r="S301" s="274"/>
      <c r="T301" s="275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T301" s="276" t="s">
        <v>149</v>
      </c>
      <c r="AU301" s="276" t="s">
        <v>79</v>
      </c>
      <c r="AV301" s="16" t="s">
        <v>161</v>
      </c>
      <c r="AW301" s="16" t="s">
        <v>32</v>
      </c>
      <c r="AX301" s="16" t="s">
        <v>70</v>
      </c>
      <c r="AY301" s="276" t="s">
        <v>138</v>
      </c>
    </row>
    <row r="302" s="14" customFormat="1">
      <c r="A302" s="14"/>
      <c r="B302" s="244"/>
      <c r="C302" s="245"/>
      <c r="D302" s="235" t="s">
        <v>149</v>
      </c>
      <c r="E302" s="246" t="s">
        <v>19</v>
      </c>
      <c r="F302" s="247" t="s">
        <v>1338</v>
      </c>
      <c r="G302" s="245"/>
      <c r="H302" s="248">
        <v>16</v>
      </c>
      <c r="I302" s="249"/>
      <c r="J302" s="245"/>
      <c r="K302" s="245"/>
      <c r="L302" s="250"/>
      <c r="M302" s="251"/>
      <c r="N302" s="252"/>
      <c r="O302" s="252"/>
      <c r="P302" s="252"/>
      <c r="Q302" s="252"/>
      <c r="R302" s="252"/>
      <c r="S302" s="252"/>
      <c r="T302" s="25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4" t="s">
        <v>149</v>
      </c>
      <c r="AU302" s="254" t="s">
        <v>79</v>
      </c>
      <c r="AV302" s="14" t="s">
        <v>79</v>
      </c>
      <c r="AW302" s="14" t="s">
        <v>32</v>
      </c>
      <c r="AX302" s="14" t="s">
        <v>70</v>
      </c>
      <c r="AY302" s="254" t="s">
        <v>138</v>
      </c>
    </row>
    <row r="303" s="14" customFormat="1">
      <c r="A303" s="14"/>
      <c r="B303" s="244"/>
      <c r="C303" s="245"/>
      <c r="D303" s="235" t="s">
        <v>149</v>
      </c>
      <c r="E303" s="246" t="s">
        <v>19</v>
      </c>
      <c r="F303" s="247" t="s">
        <v>1186</v>
      </c>
      <c r="G303" s="245"/>
      <c r="H303" s="248">
        <v>0</v>
      </c>
      <c r="I303" s="249"/>
      <c r="J303" s="245"/>
      <c r="K303" s="245"/>
      <c r="L303" s="250"/>
      <c r="M303" s="251"/>
      <c r="N303" s="252"/>
      <c r="O303" s="252"/>
      <c r="P303" s="252"/>
      <c r="Q303" s="252"/>
      <c r="R303" s="252"/>
      <c r="S303" s="252"/>
      <c r="T303" s="25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4" t="s">
        <v>149</v>
      </c>
      <c r="AU303" s="254" t="s">
        <v>79</v>
      </c>
      <c r="AV303" s="14" t="s">
        <v>79</v>
      </c>
      <c r="AW303" s="14" t="s">
        <v>32</v>
      </c>
      <c r="AX303" s="14" t="s">
        <v>70</v>
      </c>
      <c r="AY303" s="254" t="s">
        <v>138</v>
      </c>
    </row>
    <row r="304" s="14" customFormat="1">
      <c r="A304" s="14"/>
      <c r="B304" s="244"/>
      <c r="C304" s="245"/>
      <c r="D304" s="235" t="s">
        <v>149</v>
      </c>
      <c r="E304" s="246" t="s">
        <v>19</v>
      </c>
      <c r="F304" s="247" t="s">
        <v>1187</v>
      </c>
      <c r="G304" s="245"/>
      <c r="H304" s="248">
        <v>0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149</v>
      </c>
      <c r="AU304" s="254" t="s">
        <v>79</v>
      </c>
      <c r="AV304" s="14" t="s">
        <v>79</v>
      </c>
      <c r="AW304" s="14" t="s">
        <v>32</v>
      </c>
      <c r="AX304" s="14" t="s">
        <v>70</v>
      </c>
      <c r="AY304" s="254" t="s">
        <v>138</v>
      </c>
    </row>
    <row r="305" s="14" customFormat="1">
      <c r="A305" s="14"/>
      <c r="B305" s="244"/>
      <c r="C305" s="245"/>
      <c r="D305" s="235" t="s">
        <v>149</v>
      </c>
      <c r="E305" s="246" t="s">
        <v>19</v>
      </c>
      <c r="F305" s="247" t="s">
        <v>1203</v>
      </c>
      <c r="G305" s="245"/>
      <c r="H305" s="248">
        <v>0</v>
      </c>
      <c r="I305" s="249"/>
      <c r="J305" s="245"/>
      <c r="K305" s="245"/>
      <c r="L305" s="250"/>
      <c r="M305" s="251"/>
      <c r="N305" s="252"/>
      <c r="O305" s="252"/>
      <c r="P305" s="252"/>
      <c r="Q305" s="252"/>
      <c r="R305" s="252"/>
      <c r="S305" s="252"/>
      <c r="T305" s="25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4" t="s">
        <v>149</v>
      </c>
      <c r="AU305" s="254" t="s">
        <v>79</v>
      </c>
      <c r="AV305" s="14" t="s">
        <v>79</v>
      </c>
      <c r="AW305" s="14" t="s">
        <v>32</v>
      </c>
      <c r="AX305" s="14" t="s">
        <v>70</v>
      </c>
      <c r="AY305" s="254" t="s">
        <v>138</v>
      </c>
    </row>
    <row r="306" s="16" customFormat="1">
      <c r="A306" s="16"/>
      <c r="B306" s="266"/>
      <c r="C306" s="267"/>
      <c r="D306" s="235" t="s">
        <v>149</v>
      </c>
      <c r="E306" s="268" t="s">
        <v>19</v>
      </c>
      <c r="F306" s="269" t="s">
        <v>160</v>
      </c>
      <c r="G306" s="267"/>
      <c r="H306" s="270">
        <v>16</v>
      </c>
      <c r="I306" s="271"/>
      <c r="J306" s="267"/>
      <c r="K306" s="267"/>
      <c r="L306" s="272"/>
      <c r="M306" s="273"/>
      <c r="N306" s="274"/>
      <c r="O306" s="274"/>
      <c r="P306" s="274"/>
      <c r="Q306" s="274"/>
      <c r="R306" s="274"/>
      <c r="S306" s="274"/>
      <c r="T306" s="275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T306" s="276" t="s">
        <v>149</v>
      </c>
      <c r="AU306" s="276" t="s">
        <v>79</v>
      </c>
      <c r="AV306" s="16" t="s">
        <v>161</v>
      </c>
      <c r="AW306" s="16" t="s">
        <v>32</v>
      </c>
      <c r="AX306" s="16" t="s">
        <v>70</v>
      </c>
      <c r="AY306" s="276" t="s">
        <v>138</v>
      </c>
    </row>
    <row r="307" s="15" customFormat="1">
      <c r="A307" s="15"/>
      <c r="B307" s="255"/>
      <c r="C307" s="256"/>
      <c r="D307" s="235" t="s">
        <v>149</v>
      </c>
      <c r="E307" s="257" t="s">
        <v>19</v>
      </c>
      <c r="F307" s="258" t="s">
        <v>152</v>
      </c>
      <c r="G307" s="256"/>
      <c r="H307" s="259">
        <v>221</v>
      </c>
      <c r="I307" s="260"/>
      <c r="J307" s="256"/>
      <c r="K307" s="256"/>
      <c r="L307" s="261"/>
      <c r="M307" s="262"/>
      <c r="N307" s="263"/>
      <c r="O307" s="263"/>
      <c r="P307" s="263"/>
      <c r="Q307" s="263"/>
      <c r="R307" s="263"/>
      <c r="S307" s="263"/>
      <c r="T307" s="264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5" t="s">
        <v>149</v>
      </c>
      <c r="AU307" s="265" t="s">
        <v>79</v>
      </c>
      <c r="AV307" s="15" t="s">
        <v>145</v>
      </c>
      <c r="AW307" s="15" t="s">
        <v>32</v>
      </c>
      <c r="AX307" s="15" t="s">
        <v>77</v>
      </c>
      <c r="AY307" s="265" t="s">
        <v>138</v>
      </c>
    </row>
    <row r="308" s="2" customFormat="1" ht="16.5" customHeight="1">
      <c r="A308" s="41"/>
      <c r="B308" s="42"/>
      <c r="C308" s="215" t="s">
        <v>304</v>
      </c>
      <c r="D308" s="215" t="s">
        <v>140</v>
      </c>
      <c r="E308" s="216" t="s">
        <v>1339</v>
      </c>
      <c r="F308" s="217" t="s">
        <v>1340</v>
      </c>
      <c r="G308" s="218" t="s">
        <v>174</v>
      </c>
      <c r="H308" s="219">
        <v>1195</v>
      </c>
      <c r="I308" s="220"/>
      <c r="J308" s="221">
        <f>ROUND(I308*H308,2)</f>
        <v>0</v>
      </c>
      <c r="K308" s="217" t="s">
        <v>144</v>
      </c>
      <c r="L308" s="47"/>
      <c r="M308" s="222" t="s">
        <v>19</v>
      </c>
      <c r="N308" s="223" t="s">
        <v>41</v>
      </c>
      <c r="O308" s="87"/>
      <c r="P308" s="224">
        <f>O308*H308</f>
        <v>0</v>
      </c>
      <c r="Q308" s="224">
        <v>0</v>
      </c>
      <c r="R308" s="224">
        <f>Q308*H308</f>
        <v>0</v>
      </c>
      <c r="S308" s="224">
        <v>0</v>
      </c>
      <c r="T308" s="225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26" t="s">
        <v>145</v>
      </c>
      <c r="AT308" s="226" t="s">
        <v>140</v>
      </c>
      <c r="AU308" s="226" t="s">
        <v>79</v>
      </c>
      <c r="AY308" s="20" t="s">
        <v>138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20" t="s">
        <v>77</v>
      </c>
      <c r="BK308" s="227">
        <f>ROUND(I308*H308,2)</f>
        <v>0</v>
      </c>
      <c r="BL308" s="20" t="s">
        <v>145</v>
      </c>
      <c r="BM308" s="226" t="s">
        <v>1341</v>
      </c>
    </row>
    <row r="309" s="2" customFormat="1">
      <c r="A309" s="41"/>
      <c r="B309" s="42"/>
      <c r="C309" s="43"/>
      <c r="D309" s="228" t="s">
        <v>147</v>
      </c>
      <c r="E309" s="43"/>
      <c r="F309" s="229" t="s">
        <v>1342</v>
      </c>
      <c r="G309" s="43"/>
      <c r="H309" s="43"/>
      <c r="I309" s="230"/>
      <c r="J309" s="43"/>
      <c r="K309" s="43"/>
      <c r="L309" s="47"/>
      <c r="M309" s="231"/>
      <c r="N309" s="232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147</v>
      </c>
      <c r="AU309" s="20" t="s">
        <v>79</v>
      </c>
    </row>
    <row r="310" s="14" customFormat="1">
      <c r="A310" s="14"/>
      <c r="B310" s="244"/>
      <c r="C310" s="245"/>
      <c r="D310" s="235" t="s">
        <v>149</v>
      </c>
      <c r="E310" s="246" t="s">
        <v>19</v>
      </c>
      <c r="F310" s="247" t="s">
        <v>1219</v>
      </c>
      <c r="G310" s="245"/>
      <c r="H310" s="248">
        <v>0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4" t="s">
        <v>149</v>
      </c>
      <c r="AU310" s="254" t="s">
        <v>79</v>
      </c>
      <c r="AV310" s="14" t="s">
        <v>79</v>
      </c>
      <c r="AW310" s="14" t="s">
        <v>32</v>
      </c>
      <c r="AX310" s="14" t="s">
        <v>70</v>
      </c>
      <c r="AY310" s="254" t="s">
        <v>138</v>
      </c>
    </row>
    <row r="311" s="14" customFormat="1">
      <c r="A311" s="14"/>
      <c r="B311" s="244"/>
      <c r="C311" s="245"/>
      <c r="D311" s="235" t="s">
        <v>149</v>
      </c>
      <c r="E311" s="246" t="s">
        <v>19</v>
      </c>
      <c r="F311" s="247" t="s">
        <v>1220</v>
      </c>
      <c r="G311" s="245"/>
      <c r="H311" s="248">
        <v>0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4" t="s">
        <v>149</v>
      </c>
      <c r="AU311" s="254" t="s">
        <v>79</v>
      </c>
      <c r="AV311" s="14" t="s">
        <v>79</v>
      </c>
      <c r="AW311" s="14" t="s">
        <v>32</v>
      </c>
      <c r="AX311" s="14" t="s">
        <v>70</v>
      </c>
      <c r="AY311" s="254" t="s">
        <v>138</v>
      </c>
    </row>
    <row r="312" s="14" customFormat="1">
      <c r="A312" s="14"/>
      <c r="B312" s="244"/>
      <c r="C312" s="245"/>
      <c r="D312" s="235" t="s">
        <v>149</v>
      </c>
      <c r="E312" s="246" t="s">
        <v>19</v>
      </c>
      <c r="F312" s="247" t="s">
        <v>1221</v>
      </c>
      <c r="G312" s="245"/>
      <c r="H312" s="248">
        <v>0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4" t="s">
        <v>149</v>
      </c>
      <c r="AU312" s="254" t="s">
        <v>79</v>
      </c>
      <c r="AV312" s="14" t="s">
        <v>79</v>
      </c>
      <c r="AW312" s="14" t="s">
        <v>32</v>
      </c>
      <c r="AX312" s="14" t="s">
        <v>70</v>
      </c>
      <c r="AY312" s="254" t="s">
        <v>138</v>
      </c>
    </row>
    <row r="313" s="14" customFormat="1">
      <c r="A313" s="14"/>
      <c r="B313" s="244"/>
      <c r="C313" s="245"/>
      <c r="D313" s="235" t="s">
        <v>149</v>
      </c>
      <c r="E313" s="246" t="s">
        <v>19</v>
      </c>
      <c r="F313" s="247" t="s">
        <v>1252</v>
      </c>
      <c r="G313" s="245"/>
      <c r="H313" s="248">
        <v>18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149</v>
      </c>
      <c r="AU313" s="254" t="s">
        <v>79</v>
      </c>
      <c r="AV313" s="14" t="s">
        <v>79</v>
      </c>
      <c r="AW313" s="14" t="s">
        <v>32</v>
      </c>
      <c r="AX313" s="14" t="s">
        <v>70</v>
      </c>
      <c r="AY313" s="254" t="s">
        <v>138</v>
      </c>
    </row>
    <row r="314" s="16" customFormat="1">
      <c r="A314" s="16"/>
      <c r="B314" s="266"/>
      <c r="C314" s="267"/>
      <c r="D314" s="235" t="s">
        <v>149</v>
      </c>
      <c r="E314" s="268" t="s">
        <v>19</v>
      </c>
      <c r="F314" s="269" t="s">
        <v>160</v>
      </c>
      <c r="G314" s="267"/>
      <c r="H314" s="270">
        <v>18</v>
      </c>
      <c r="I314" s="271"/>
      <c r="J314" s="267"/>
      <c r="K314" s="267"/>
      <c r="L314" s="272"/>
      <c r="M314" s="273"/>
      <c r="N314" s="274"/>
      <c r="O314" s="274"/>
      <c r="P314" s="274"/>
      <c r="Q314" s="274"/>
      <c r="R314" s="274"/>
      <c r="S314" s="274"/>
      <c r="T314" s="275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T314" s="276" t="s">
        <v>149</v>
      </c>
      <c r="AU314" s="276" t="s">
        <v>79</v>
      </c>
      <c r="AV314" s="16" t="s">
        <v>161</v>
      </c>
      <c r="AW314" s="16" t="s">
        <v>32</v>
      </c>
      <c r="AX314" s="16" t="s">
        <v>70</v>
      </c>
      <c r="AY314" s="276" t="s">
        <v>138</v>
      </c>
    </row>
    <row r="315" s="14" customFormat="1">
      <c r="A315" s="14"/>
      <c r="B315" s="244"/>
      <c r="C315" s="245"/>
      <c r="D315" s="235" t="s">
        <v>149</v>
      </c>
      <c r="E315" s="246" t="s">
        <v>19</v>
      </c>
      <c r="F315" s="247" t="s">
        <v>1245</v>
      </c>
      <c r="G315" s="245"/>
      <c r="H315" s="248">
        <v>490</v>
      </c>
      <c r="I315" s="249"/>
      <c r="J315" s="245"/>
      <c r="K315" s="245"/>
      <c r="L315" s="250"/>
      <c r="M315" s="251"/>
      <c r="N315" s="252"/>
      <c r="O315" s="252"/>
      <c r="P315" s="252"/>
      <c r="Q315" s="252"/>
      <c r="R315" s="252"/>
      <c r="S315" s="252"/>
      <c r="T315" s="25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4" t="s">
        <v>149</v>
      </c>
      <c r="AU315" s="254" t="s">
        <v>79</v>
      </c>
      <c r="AV315" s="14" t="s">
        <v>79</v>
      </c>
      <c r="AW315" s="14" t="s">
        <v>32</v>
      </c>
      <c r="AX315" s="14" t="s">
        <v>70</v>
      </c>
      <c r="AY315" s="254" t="s">
        <v>138</v>
      </c>
    </row>
    <row r="316" s="14" customFormat="1">
      <c r="A316" s="14"/>
      <c r="B316" s="244"/>
      <c r="C316" s="245"/>
      <c r="D316" s="235" t="s">
        <v>149</v>
      </c>
      <c r="E316" s="246" t="s">
        <v>19</v>
      </c>
      <c r="F316" s="247" t="s">
        <v>1246</v>
      </c>
      <c r="G316" s="245"/>
      <c r="H316" s="248">
        <v>252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149</v>
      </c>
      <c r="AU316" s="254" t="s">
        <v>79</v>
      </c>
      <c r="AV316" s="14" t="s">
        <v>79</v>
      </c>
      <c r="AW316" s="14" t="s">
        <v>32</v>
      </c>
      <c r="AX316" s="14" t="s">
        <v>70</v>
      </c>
      <c r="AY316" s="254" t="s">
        <v>138</v>
      </c>
    </row>
    <row r="317" s="14" customFormat="1">
      <c r="A317" s="14"/>
      <c r="B317" s="244"/>
      <c r="C317" s="245"/>
      <c r="D317" s="235" t="s">
        <v>149</v>
      </c>
      <c r="E317" s="246" t="s">
        <v>19</v>
      </c>
      <c r="F317" s="247" t="s">
        <v>1247</v>
      </c>
      <c r="G317" s="245"/>
      <c r="H317" s="248">
        <v>435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4" t="s">
        <v>149</v>
      </c>
      <c r="AU317" s="254" t="s">
        <v>79</v>
      </c>
      <c r="AV317" s="14" t="s">
        <v>79</v>
      </c>
      <c r="AW317" s="14" t="s">
        <v>32</v>
      </c>
      <c r="AX317" s="14" t="s">
        <v>70</v>
      </c>
      <c r="AY317" s="254" t="s">
        <v>138</v>
      </c>
    </row>
    <row r="318" s="14" customFormat="1">
      <c r="A318" s="14"/>
      <c r="B318" s="244"/>
      <c r="C318" s="245"/>
      <c r="D318" s="235" t="s">
        <v>149</v>
      </c>
      <c r="E318" s="246" t="s">
        <v>19</v>
      </c>
      <c r="F318" s="247" t="s">
        <v>1239</v>
      </c>
      <c r="G318" s="245"/>
      <c r="H318" s="248">
        <v>0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149</v>
      </c>
      <c r="AU318" s="254" t="s">
        <v>79</v>
      </c>
      <c r="AV318" s="14" t="s">
        <v>79</v>
      </c>
      <c r="AW318" s="14" t="s">
        <v>32</v>
      </c>
      <c r="AX318" s="14" t="s">
        <v>70</v>
      </c>
      <c r="AY318" s="254" t="s">
        <v>138</v>
      </c>
    </row>
    <row r="319" s="16" customFormat="1">
      <c r="A319" s="16"/>
      <c r="B319" s="266"/>
      <c r="C319" s="267"/>
      <c r="D319" s="235" t="s">
        <v>149</v>
      </c>
      <c r="E319" s="268" t="s">
        <v>19</v>
      </c>
      <c r="F319" s="269" t="s">
        <v>160</v>
      </c>
      <c r="G319" s="267"/>
      <c r="H319" s="270">
        <v>1177</v>
      </c>
      <c r="I319" s="271"/>
      <c r="J319" s="267"/>
      <c r="K319" s="267"/>
      <c r="L319" s="272"/>
      <c r="M319" s="273"/>
      <c r="N319" s="274"/>
      <c r="O319" s="274"/>
      <c r="P319" s="274"/>
      <c r="Q319" s="274"/>
      <c r="R319" s="274"/>
      <c r="S319" s="274"/>
      <c r="T319" s="275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T319" s="276" t="s">
        <v>149</v>
      </c>
      <c r="AU319" s="276" t="s">
        <v>79</v>
      </c>
      <c r="AV319" s="16" t="s">
        <v>161</v>
      </c>
      <c r="AW319" s="16" t="s">
        <v>32</v>
      </c>
      <c r="AX319" s="16" t="s">
        <v>70</v>
      </c>
      <c r="AY319" s="276" t="s">
        <v>138</v>
      </c>
    </row>
    <row r="320" s="15" customFormat="1">
      <c r="A320" s="15"/>
      <c r="B320" s="255"/>
      <c r="C320" s="256"/>
      <c r="D320" s="235" t="s">
        <v>149</v>
      </c>
      <c r="E320" s="257" t="s">
        <v>19</v>
      </c>
      <c r="F320" s="258" t="s">
        <v>152</v>
      </c>
      <c r="G320" s="256"/>
      <c r="H320" s="259">
        <v>1195</v>
      </c>
      <c r="I320" s="260"/>
      <c r="J320" s="256"/>
      <c r="K320" s="256"/>
      <c r="L320" s="261"/>
      <c r="M320" s="262"/>
      <c r="N320" s="263"/>
      <c r="O320" s="263"/>
      <c r="P320" s="263"/>
      <c r="Q320" s="263"/>
      <c r="R320" s="263"/>
      <c r="S320" s="263"/>
      <c r="T320" s="264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5" t="s">
        <v>149</v>
      </c>
      <c r="AU320" s="265" t="s">
        <v>79</v>
      </c>
      <c r="AV320" s="15" t="s">
        <v>145</v>
      </c>
      <c r="AW320" s="15" t="s">
        <v>32</v>
      </c>
      <c r="AX320" s="15" t="s">
        <v>77</v>
      </c>
      <c r="AY320" s="265" t="s">
        <v>138</v>
      </c>
    </row>
    <row r="321" s="2" customFormat="1" ht="16.5" customHeight="1">
      <c r="A321" s="41"/>
      <c r="B321" s="42"/>
      <c r="C321" s="215" t="s">
        <v>308</v>
      </c>
      <c r="D321" s="215" t="s">
        <v>140</v>
      </c>
      <c r="E321" s="216" t="s">
        <v>1343</v>
      </c>
      <c r="F321" s="217" t="s">
        <v>1344</v>
      </c>
      <c r="G321" s="218" t="s">
        <v>174</v>
      </c>
      <c r="H321" s="219">
        <v>2515</v>
      </c>
      <c r="I321" s="220"/>
      <c r="J321" s="221">
        <f>ROUND(I321*H321,2)</f>
        <v>0</v>
      </c>
      <c r="K321" s="217" t="s">
        <v>144</v>
      </c>
      <c r="L321" s="47"/>
      <c r="M321" s="222" t="s">
        <v>19</v>
      </c>
      <c r="N321" s="223" t="s">
        <v>41</v>
      </c>
      <c r="O321" s="87"/>
      <c r="P321" s="224">
        <f>O321*H321</f>
        <v>0</v>
      </c>
      <c r="Q321" s="224">
        <v>0</v>
      </c>
      <c r="R321" s="224">
        <f>Q321*H321</f>
        <v>0</v>
      </c>
      <c r="S321" s="224">
        <v>0</v>
      </c>
      <c r="T321" s="225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26" t="s">
        <v>145</v>
      </c>
      <c r="AT321" s="226" t="s">
        <v>140</v>
      </c>
      <c r="AU321" s="226" t="s">
        <v>79</v>
      </c>
      <c r="AY321" s="20" t="s">
        <v>138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20" t="s">
        <v>77</v>
      </c>
      <c r="BK321" s="227">
        <f>ROUND(I321*H321,2)</f>
        <v>0</v>
      </c>
      <c r="BL321" s="20" t="s">
        <v>145</v>
      </c>
      <c r="BM321" s="226" t="s">
        <v>1345</v>
      </c>
    </row>
    <row r="322" s="2" customFormat="1">
      <c r="A322" s="41"/>
      <c r="B322" s="42"/>
      <c r="C322" s="43"/>
      <c r="D322" s="228" t="s">
        <v>147</v>
      </c>
      <c r="E322" s="43"/>
      <c r="F322" s="229" t="s">
        <v>1346</v>
      </c>
      <c r="G322" s="43"/>
      <c r="H322" s="43"/>
      <c r="I322" s="230"/>
      <c r="J322" s="43"/>
      <c r="K322" s="43"/>
      <c r="L322" s="47"/>
      <c r="M322" s="231"/>
      <c r="N322" s="232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147</v>
      </c>
      <c r="AU322" s="20" t="s">
        <v>79</v>
      </c>
    </row>
    <row r="323" s="14" customFormat="1">
      <c r="A323" s="14"/>
      <c r="B323" s="244"/>
      <c r="C323" s="245"/>
      <c r="D323" s="235" t="s">
        <v>149</v>
      </c>
      <c r="E323" s="246" t="s">
        <v>19</v>
      </c>
      <c r="F323" s="247" t="s">
        <v>1219</v>
      </c>
      <c r="G323" s="245"/>
      <c r="H323" s="248">
        <v>0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4" t="s">
        <v>149</v>
      </c>
      <c r="AU323" s="254" t="s">
        <v>79</v>
      </c>
      <c r="AV323" s="14" t="s">
        <v>79</v>
      </c>
      <c r="AW323" s="14" t="s">
        <v>32</v>
      </c>
      <c r="AX323" s="14" t="s">
        <v>70</v>
      </c>
      <c r="AY323" s="254" t="s">
        <v>138</v>
      </c>
    </row>
    <row r="324" s="14" customFormat="1">
      <c r="A324" s="14"/>
      <c r="B324" s="244"/>
      <c r="C324" s="245"/>
      <c r="D324" s="235" t="s">
        <v>149</v>
      </c>
      <c r="E324" s="246" t="s">
        <v>19</v>
      </c>
      <c r="F324" s="247" t="s">
        <v>1220</v>
      </c>
      <c r="G324" s="245"/>
      <c r="H324" s="248">
        <v>0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4" t="s">
        <v>149</v>
      </c>
      <c r="AU324" s="254" t="s">
        <v>79</v>
      </c>
      <c r="AV324" s="14" t="s">
        <v>79</v>
      </c>
      <c r="AW324" s="14" t="s">
        <v>32</v>
      </c>
      <c r="AX324" s="14" t="s">
        <v>70</v>
      </c>
      <c r="AY324" s="254" t="s">
        <v>138</v>
      </c>
    </row>
    <row r="325" s="14" customFormat="1">
      <c r="A325" s="14"/>
      <c r="B325" s="244"/>
      <c r="C325" s="245"/>
      <c r="D325" s="235" t="s">
        <v>149</v>
      </c>
      <c r="E325" s="246" t="s">
        <v>19</v>
      </c>
      <c r="F325" s="247" t="s">
        <v>1221</v>
      </c>
      <c r="G325" s="245"/>
      <c r="H325" s="248">
        <v>0</v>
      </c>
      <c r="I325" s="249"/>
      <c r="J325" s="245"/>
      <c r="K325" s="245"/>
      <c r="L325" s="250"/>
      <c r="M325" s="251"/>
      <c r="N325" s="252"/>
      <c r="O325" s="252"/>
      <c r="P325" s="252"/>
      <c r="Q325" s="252"/>
      <c r="R325" s="252"/>
      <c r="S325" s="252"/>
      <c r="T325" s="253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4" t="s">
        <v>149</v>
      </c>
      <c r="AU325" s="254" t="s">
        <v>79</v>
      </c>
      <c r="AV325" s="14" t="s">
        <v>79</v>
      </c>
      <c r="AW325" s="14" t="s">
        <v>32</v>
      </c>
      <c r="AX325" s="14" t="s">
        <v>70</v>
      </c>
      <c r="AY325" s="254" t="s">
        <v>138</v>
      </c>
    </row>
    <row r="326" s="14" customFormat="1">
      <c r="A326" s="14"/>
      <c r="B326" s="244"/>
      <c r="C326" s="245"/>
      <c r="D326" s="235" t="s">
        <v>149</v>
      </c>
      <c r="E326" s="246" t="s">
        <v>19</v>
      </c>
      <c r="F326" s="247" t="s">
        <v>1347</v>
      </c>
      <c r="G326" s="245"/>
      <c r="H326" s="248">
        <v>55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4" t="s">
        <v>149</v>
      </c>
      <c r="AU326" s="254" t="s">
        <v>79</v>
      </c>
      <c r="AV326" s="14" t="s">
        <v>79</v>
      </c>
      <c r="AW326" s="14" t="s">
        <v>32</v>
      </c>
      <c r="AX326" s="14" t="s">
        <v>70</v>
      </c>
      <c r="AY326" s="254" t="s">
        <v>138</v>
      </c>
    </row>
    <row r="327" s="16" customFormat="1">
      <c r="A327" s="16"/>
      <c r="B327" s="266"/>
      <c r="C327" s="267"/>
      <c r="D327" s="235" t="s">
        <v>149</v>
      </c>
      <c r="E327" s="268" t="s">
        <v>19</v>
      </c>
      <c r="F327" s="269" t="s">
        <v>160</v>
      </c>
      <c r="G327" s="267"/>
      <c r="H327" s="270">
        <v>55</v>
      </c>
      <c r="I327" s="271"/>
      <c r="J327" s="267"/>
      <c r="K327" s="267"/>
      <c r="L327" s="272"/>
      <c r="M327" s="273"/>
      <c r="N327" s="274"/>
      <c r="O327" s="274"/>
      <c r="P327" s="274"/>
      <c r="Q327" s="274"/>
      <c r="R327" s="274"/>
      <c r="S327" s="274"/>
      <c r="T327" s="275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T327" s="276" t="s">
        <v>149</v>
      </c>
      <c r="AU327" s="276" t="s">
        <v>79</v>
      </c>
      <c r="AV327" s="16" t="s">
        <v>161</v>
      </c>
      <c r="AW327" s="16" t="s">
        <v>32</v>
      </c>
      <c r="AX327" s="16" t="s">
        <v>70</v>
      </c>
      <c r="AY327" s="276" t="s">
        <v>138</v>
      </c>
    </row>
    <row r="328" s="14" customFormat="1">
      <c r="A328" s="14"/>
      <c r="B328" s="244"/>
      <c r="C328" s="245"/>
      <c r="D328" s="235" t="s">
        <v>149</v>
      </c>
      <c r="E328" s="246" t="s">
        <v>19</v>
      </c>
      <c r="F328" s="247" t="s">
        <v>1236</v>
      </c>
      <c r="G328" s="245"/>
      <c r="H328" s="248">
        <v>1050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149</v>
      </c>
      <c r="AU328" s="254" t="s">
        <v>79</v>
      </c>
      <c r="AV328" s="14" t="s">
        <v>79</v>
      </c>
      <c r="AW328" s="14" t="s">
        <v>32</v>
      </c>
      <c r="AX328" s="14" t="s">
        <v>70</v>
      </c>
      <c r="AY328" s="254" t="s">
        <v>138</v>
      </c>
    </row>
    <row r="329" s="14" customFormat="1">
      <c r="A329" s="14"/>
      <c r="B329" s="244"/>
      <c r="C329" s="245"/>
      <c r="D329" s="235" t="s">
        <v>149</v>
      </c>
      <c r="E329" s="246" t="s">
        <v>19</v>
      </c>
      <c r="F329" s="247" t="s">
        <v>1237</v>
      </c>
      <c r="G329" s="245"/>
      <c r="H329" s="248">
        <v>460</v>
      </c>
      <c r="I329" s="249"/>
      <c r="J329" s="245"/>
      <c r="K329" s="245"/>
      <c r="L329" s="250"/>
      <c r="M329" s="251"/>
      <c r="N329" s="252"/>
      <c r="O329" s="252"/>
      <c r="P329" s="252"/>
      <c r="Q329" s="252"/>
      <c r="R329" s="252"/>
      <c r="S329" s="252"/>
      <c r="T329" s="25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4" t="s">
        <v>149</v>
      </c>
      <c r="AU329" s="254" t="s">
        <v>79</v>
      </c>
      <c r="AV329" s="14" t="s">
        <v>79</v>
      </c>
      <c r="AW329" s="14" t="s">
        <v>32</v>
      </c>
      <c r="AX329" s="14" t="s">
        <v>70</v>
      </c>
      <c r="AY329" s="254" t="s">
        <v>138</v>
      </c>
    </row>
    <row r="330" s="14" customFormat="1">
      <c r="A330" s="14"/>
      <c r="B330" s="244"/>
      <c r="C330" s="245"/>
      <c r="D330" s="235" t="s">
        <v>149</v>
      </c>
      <c r="E330" s="246" t="s">
        <v>19</v>
      </c>
      <c r="F330" s="247" t="s">
        <v>1238</v>
      </c>
      <c r="G330" s="245"/>
      <c r="H330" s="248">
        <v>950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4" t="s">
        <v>149</v>
      </c>
      <c r="AU330" s="254" t="s">
        <v>79</v>
      </c>
      <c r="AV330" s="14" t="s">
        <v>79</v>
      </c>
      <c r="AW330" s="14" t="s">
        <v>32</v>
      </c>
      <c r="AX330" s="14" t="s">
        <v>70</v>
      </c>
      <c r="AY330" s="254" t="s">
        <v>138</v>
      </c>
    </row>
    <row r="331" s="14" customFormat="1">
      <c r="A331" s="14"/>
      <c r="B331" s="244"/>
      <c r="C331" s="245"/>
      <c r="D331" s="235" t="s">
        <v>149</v>
      </c>
      <c r="E331" s="246" t="s">
        <v>19</v>
      </c>
      <c r="F331" s="247" t="s">
        <v>1239</v>
      </c>
      <c r="G331" s="245"/>
      <c r="H331" s="248">
        <v>0</v>
      </c>
      <c r="I331" s="249"/>
      <c r="J331" s="245"/>
      <c r="K331" s="245"/>
      <c r="L331" s="250"/>
      <c r="M331" s="251"/>
      <c r="N331" s="252"/>
      <c r="O331" s="252"/>
      <c r="P331" s="252"/>
      <c r="Q331" s="252"/>
      <c r="R331" s="252"/>
      <c r="S331" s="252"/>
      <c r="T331" s="253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4" t="s">
        <v>149</v>
      </c>
      <c r="AU331" s="254" t="s">
        <v>79</v>
      </c>
      <c r="AV331" s="14" t="s">
        <v>79</v>
      </c>
      <c r="AW331" s="14" t="s">
        <v>32</v>
      </c>
      <c r="AX331" s="14" t="s">
        <v>70</v>
      </c>
      <c r="AY331" s="254" t="s">
        <v>138</v>
      </c>
    </row>
    <row r="332" s="16" customFormat="1">
      <c r="A332" s="16"/>
      <c r="B332" s="266"/>
      <c r="C332" s="267"/>
      <c r="D332" s="235" t="s">
        <v>149</v>
      </c>
      <c r="E332" s="268" t="s">
        <v>19</v>
      </c>
      <c r="F332" s="269" t="s">
        <v>160</v>
      </c>
      <c r="G332" s="267"/>
      <c r="H332" s="270">
        <v>2460</v>
      </c>
      <c r="I332" s="271"/>
      <c r="J332" s="267"/>
      <c r="K332" s="267"/>
      <c r="L332" s="272"/>
      <c r="M332" s="273"/>
      <c r="N332" s="274"/>
      <c r="O332" s="274"/>
      <c r="P332" s="274"/>
      <c r="Q332" s="274"/>
      <c r="R332" s="274"/>
      <c r="S332" s="274"/>
      <c r="T332" s="275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T332" s="276" t="s">
        <v>149</v>
      </c>
      <c r="AU332" s="276" t="s">
        <v>79</v>
      </c>
      <c r="AV332" s="16" t="s">
        <v>161</v>
      </c>
      <c r="AW332" s="16" t="s">
        <v>32</v>
      </c>
      <c r="AX332" s="16" t="s">
        <v>70</v>
      </c>
      <c r="AY332" s="276" t="s">
        <v>138</v>
      </c>
    </row>
    <row r="333" s="15" customFormat="1">
      <c r="A333" s="15"/>
      <c r="B333" s="255"/>
      <c r="C333" s="256"/>
      <c r="D333" s="235" t="s">
        <v>149</v>
      </c>
      <c r="E333" s="257" t="s">
        <v>19</v>
      </c>
      <c r="F333" s="258" t="s">
        <v>152</v>
      </c>
      <c r="G333" s="256"/>
      <c r="H333" s="259">
        <v>2515</v>
      </c>
      <c r="I333" s="260"/>
      <c r="J333" s="256"/>
      <c r="K333" s="256"/>
      <c r="L333" s="261"/>
      <c r="M333" s="262"/>
      <c r="N333" s="263"/>
      <c r="O333" s="263"/>
      <c r="P333" s="263"/>
      <c r="Q333" s="263"/>
      <c r="R333" s="263"/>
      <c r="S333" s="263"/>
      <c r="T333" s="264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5" t="s">
        <v>149</v>
      </c>
      <c r="AU333" s="265" t="s">
        <v>79</v>
      </c>
      <c r="AV333" s="15" t="s">
        <v>145</v>
      </c>
      <c r="AW333" s="15" t="s">
        <v>32</v>
      </c>
      <c r="AX333" s="15" t="s">
        <v>77</v>
      </c>
      <c r="AY333" s="265" t="s">
        <v>138</v>
      </c>
    </row>
    <row r="334" s="2" customFormat="1" ht="24.15" customHeight="1">
      <c r="A334" s="41"/>
      <c r="B334" s="42"/>
      <c r="C334" s="215" t="s">
        <v>313</v>
      </c>
      <c r="D334" s="215" t="s">
        <v>140</v>
      </c>
      <c r="E334" s="216" t="s">
        <v>1348</v>
      </c>
      <c r="F334" s="217" t="s">
        <v>1349</v>
      </c>
      <c r="G334" s="218" t="s">
        <v>174</v>
      </c>
      <c r="H334" s="219">
        <v>2492</v>
      </c>
      <c r="I334" s="220"/>
      <c r="J334" s="221">
        <f>ROUND(I334*H334,2)</f>
        <v>0</v>
      </c>
      <c r="K334" s="217" t="s">
        <v>144</v>
      </c>
      <c r="L334" s="47"/>
      <c r="M334" s="222" t="s">
        <v>19</v>
      </c>
      <c r="N334" s="223" t="s">
        <v>41</v>
      </c>
      <c r="O334" s="87"/>
      <c r="P334" s="224">
        <f>O334*H334</f>
        <v>0</v>
      </c>
      <c r="Q334" s="224">
        <v>0</v>
      </c>
      <c r="R334" s="224">
        <f>Q334*H334</f>
        <v>0</v>
      </c>
      <c r="S334" s="224">
        <v>0</v>
      </c>
      <c r="T334" s="225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26" t="s">
        <v>145</v>
      </c>
      <c r="AT334" s="226" t="s">
        <v>140</v>
      </c>
      <c r="AU334" s="226" t="s">
        <v>79</v>
      </c>
      <c r="AY334" s="20" t="s">
        <v>138</v>
      </c>
      <c r="BE334" s="227">
        <f>IF(N334="základní",J334,0)</f>
        <v>0</v>
      </c>
      <c r="BF334" s="227">
        <f>IF(N334="snížená",J334,0)</f>
        <v>0</v>
      </c>
      <c r="BG334" s="227">
        <f>IF(N334="zákl. přenesená",J334,0)</f>
        <v>0</v>
      </c>
      <c r="BH334" s="227">
        <f>IF(N334="sníž. přenesená",J334,0)</f>
        <v>0</v>
      </c>
      <c r="BI334" s="227">
        <f>IF(N334="nulová",J334,0)</f>
        <v>0</v>
      </c>
      <c r="BJ334" s="20" t="s">
        <v>77</v>
      </c>
      <c r="BK334" s="227">
        <f>ROUND(I334*H334,2)</f>
        <v>0</v>
      </c>
      <c r="BL334" s="20" t="s">
        <v>145</v>
      </c>
      <c r="BM334" s="226" t="s">
        <v>1350</v>
      </c>
    </row>
    <row r="335" s="2" customFormat="1">
      <c r="A335" s="41"/>
      <c r="B335" s="42"/>
      <c r="C335" s="43"/>
      <c r="D335" s="228" t="s">
        <v>147</v>
      </c>
      <c r="E335" s="43"/>
      <c r="F335" s="229" t="s">
        <v>1351</v>
      </c>
      <c r="G335" s="43"/>
      <c r="H335" s="43"/>
      <c r="I335" s="230"/>
      <c r="J335" s="43"/>
      <c r="K335" s="43"/>
      <c r="L335" s="47"/>
      <c r="M335" s="231"/>
      <c r="N335" s="232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147</v>
      </c>
      <c r="AU335" s="20" t="s">
        <v>79</v>
      </c>
    </row>
    <row r="336" s="14" customFormat="1">
      <c r="A336" s="14"/>
      <c r="B336" s="244"/>
      <c r="C336" s="245"/>
      <c r="D336" s="235" t="s">
        <v>149</v>
      </c>
      <c r="E336" s="246" t="s">
        <v>19</v>
      </c>
      <c r="F336" s="247" t="s">
        <v>1219</v>
      </c>
      <c r="G336" s="245"/>
      <c r="H336" s="248">
        <v>0</v>
      </c>
      <c r="I336" s="249"/>
      <c r="J336" s="245"/>
      <c r="K336" s="245"/>
      <c r="L336" s="250"/>
      <c r="M336" s="251"/>
      <c r="N336" s="252"/>
      <c r="O336" s="252"/>
      <c r="P336" s="252"/>
      <c r="Q336" s="252"/>
      <c r="R336" s="252"/>
      <c r="S336" s="252"/>
      <c r="T336" s="25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4" t="s">
        <v>149</v>
      </c>
      <c r="AU336" s="254" t="s">
        <v>79</v>
      </c>
      <c r="AV336" s="14" t="s">
        <v>79</v>
      </c>
      <c r="AW336" s="14" t="s">
        <v>32</v>
      </c>
      <c r="AX336" s="14" t="s">
        <v>70</v>
      </c>
      <c r="AY336" s="254" t="s">
        <v>138</v>
      </c>
    </row>
    <row r="337" s="14" customFormat="1">
      <c r="A337" s="14"/>
      <c r="B337" s="244"/>
      <c r="C337" s="245"/>
      <c r="D337" s="235" t="s">
        <v>149</v>
      </c>
      <c r="E337" s="246" t="s">
        <v>19</v>
      </c>
      <c r="F337" s="247" t="s">
        <v>1220</v>
      </c>
      <c r="G337" s="245"/>
      <c r="H337" s="248">
        <v>0</v>
      </c>
      <c r="I337" s="249"/>
      <c r="J337" s="245"/>
      <c r="K337" s="245"/>
      <c r="L337" s="250"/>
      <c r="M337" s="251"/>
      <c r="N337" s="252"/>
      <c r="O337" s="252"/>
      <c r="P337" s="252"/>
      <c r="Q337" s="252"/>
      <c r="R337" s="252"/>
      <c r="S337" s="252"/>
      <c r="T337" s="25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4" t="s">
        <v>149</v>
      </c>
      <c r="AU337" s="254" t="s">
        <v>79</v>
      </c>
      <c r="AV337" s="14" t="s">
        <v>79</v>
      </c>
      <c r="AW337" s="14" t="s">
        <v>32</v>
      </c>
      <c r="AX337" s="14" t="s">
        <v>70</v>
      </c>
      <c r="AY337" s="254" t="s">
        <v>138</v>
      </c>
    </row>
    <row r="338" s="14" customFormat="1">
      <c r="A338" s="14"/>
      <c r="B338" s="244"/>
      <c r="C338" s="245"/>
      <c r="D338" s="235" t="s">
        <v>149</v>
      </c>
      <c r="E338" s="246" t="s">
        <v>19</v>
      </c>
      <c r="F338" s="247" t="s">
        <v>1221</v>
      </c>
      <c r="G338" s="245"/>
      <c r="H338" s="248">
        <v>0</v>
      </c>
      <c r="I338" s="249"/>
      <c r="J338" s="245"/>
      <c r="K338" s="245"/>
      <c r="L338" s="250"/>
      <c r="M338" s="251"/>
      <c r="N338" s="252"/>
      <c r="O338" s="252"/>
      <c r="P338" s="252"/>
      <c r="Q338" s="252"/>
      <c r="R338" s="252"/>
      <c r="S338" s="252"/>
      <c r="T338" s="25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4" t="s">
        <v>149</v>
      </c>
      <c r="AU338" s="254" t="s">
        <v>79</v>
      </c>
      <c r="AV338" s="14" t="s">
        <v>79</v>
      </c>
      <c r="AW338" s="14" t="s">
        <v>32</v>
      </c>
      <c r="AX338" s="14" t="s">
        <v>70</v>
      </c>
      <c r="AY338" s="254" t="s">
        <v>138</v>
      </c>
    </row>
    <row r="339" s="14" customFormat="1">
      <c r="A339" s="14"/>
      <c r="B339" s="244"/>
      <c r="C339" s="245"/>
      <c r="D339" s="235" t="s">
        <v>149</v>
      </c>
      <c r="E339" s="246" t="s">
        <v>19</v>
      </c>
      <c r="F339" s="247" t="s">
        <v>1235</v>
      </c>
      <c r="G339" s="245"/>
      <c r="H339" s="248">
        <v>32</v>
      </c>
      <c r="I339" s="249"/>
      <c r="J339" s="245"/>
      <c r="K339" s="245"/>
      <c r="L339" s="250"/>
      <c r="M339" s="251"/>
      <c r="N339" s="252"/>
      <c r="O339" s="252"/>
      <c r="P339" s="252"/>
      <c r="Q339" s="252"/>
      <c r="R339" s="252"/>
      <c r="S339" s="252"/>
      <c r="T339" s="253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4" t="s">
        <v>149</v>
      </c>
      <c r="AU339" s="254" t="s">
        <v>79</v>
      </c>
      <c r="AV339" s="14" t="s">
        <v>79</v>
      </c>
      <c r="AW339" s="14" t="s">
        <v>32</v>
      </c>
      <c r="AX339" s="14" t="s">
        <v>70</v>
      </c>
      <c r="AY339" s="254" t="s">
        <v>138</v>
      </c>
    </row>
    <row r="340" s="16" customFormat="1">
      <c r="A340" s="16"/>
      <c r="B340" s="266"/>
      <c r="C340" s="267"/>
      <c r="D340" s="235" t="s">
        <v>149</v>
      </c>
      <c r="E340" s="268" t="s">
        <v>19</v>
      </c>
      <c r="F340" s="269" t="s">
        <v>160</v>
      </c>
      <c r="G340" s="267"/>
      <c r="H340" s="270">
        <v>32</v>
      </c>
      <c r="I340" s="271"/>
      <c r="J340" s="267"/>
      <c r="K340" s="267"/>
      <c r="L340" s="272"/>
      <c r="M340" s="273"/>
      <c r="N340" s="274"/>
      <c r="O340" s="274"/>
      <c r="P340" s="274"/>
      <c r="Q340" s="274"/>
      <c r="R340" s="274"/>
      <c r="S340" s="274"/>
      <c r="T340" s="275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T340" s="276" t="s">
        <v>149</v>
      </c>
      <c r="AU340" s="276" t="s">
        <v>79</v>
      </c>
      <c r="AV340" s="16" t="s">
        <v>161</v>
      </c>
      <c r="AW340" s="16" t="s">
        <v>32</v>
      </c>
      <c r="AX340" s="16" t="s">
        <v>70</v>
      </c>
      <c r="AY340" s="276" t="s">
        <v>138</v>
      </c>
    </row>
    <row r="341" s="14" customFormat="1">
      <c r="A341" s="14"/>
      <c r="B341" s="244"/>
      <c r="C341" s="245"/>
      <c r="D341" s="235" t="s">
        <v>149</v>
      </c>
      <c r="E341" s="246" t="s">
        <v>19</v>
      </c>
      <c r="F341" s="247" t="s">
        <v>1236</v>
      </c>
      <c r="G341" s="245"/>
      <c r="H341" s="248">
        <v>1050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4" t="s">
        <v>149</v>
      </c>
      <c r="AU341" s="254" t="s">
        <v>79</v>
      </c>
      <c r="AV341" s="14" t="s">
        <v>79</v>
      </c>
      <c r="AW341" s="14" t="s">
        <v>32</v>
      </c>
      <c r="AX341" s="14" t="s">
        <v>70</v>
      </c>
      <c r="AY341" s="254" t="s">
        <v>138</v>
      </c>
    </row>
    <row r="342" s="14" customFormat="1">
      <c r="A342" s="14"/>
      <c r="B342" s="244"/>
      <c r="C342" s="245"/>
      <c r="D342" s="235" t="s">
        <v>149</v>
      </c>
      <c r="E342" s="246" t="s">
        <v>19</v>
      </c>
      <c r="F342" s="247" t="s">
        <v>1237</v>
      </c>
      <c r="G342" s="245"/>
      <c r="H342" s="248">
        <v>460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4" t="s">
        <v>149</v>
      </c>
      <c r="AU342" s="254" t="s">
        <v>79</v>
      </c>
      <c r="AV342" s="14" t="s">
        <v>79</v>
      </c>
      <c r="AW342" s="14" t="s">
        <v>32</v>
      </c>
      <c r="AX342" s="14" t="s">
        <v>70</v>
      </c>
      <c r="AY342" s="254" t="s">
        <v>138</v>
      </c>
    </row>
    <row r="343" s="14" customFormat="1">
      <c r="A343" s="14"/>
      <c r="B343" s="244"/>
      <c r="C343" s="245"/>
      <c r="D343" s="235" t="s">
        <v>149</v>
      </c>
      <c r="E343" s="246" t="s">
        <v>19</v>
      </c>
      <c r="F343" s="247" t="s">
        <v>1238</v>
      </c>
      <c r="G343" s="245"/>
      <c r="H343" s="248">
        <v>950</v>
      </c>
      <c r="I343" s="249"/>
      <c r="J343" s="245"/>
      <c r="K343" s="245"/>
      <c r="L343" s="250"/>
      <c r="M343" s="251"/>
      <c r="N343" s="252"/>
      <c r="O343" s="252"/>
      <c r="P343" s="252"/>
      <c r="Q343" s="252"/>
      <c r="R343" s="252"/>
      <c r="S343" s="252"/>
      <c r="T343" s="25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4" t="s">
        <v>149</v>
      </c>
      <c r="AU343" s="254" t="s">
        <v>79</v>
      </c>
      <c r="AV343" s="14" t="s">
        <v>79</v>
      </c>
      <c r="AW343" s="14" t="s">
        <v>32</v>
      </c>
      <c r="AX343" s="14" t="s">
        <v>70</v>
      </c>
      <c r="AY343" s="254" t="s">
        <v>138</v>
      </c>
    </row>
    <row r="344" s="14" customFormat="1">
      <c r="A344" s="14"/>
      <c r="B344" s="244"/>
      <c r="C344" s="245"/>
      <c r="D344" s="235" t="s">
        <v>149</v>
      </c>
      <c r="E344" s="246" t="s">
        <v>19</v>
      </c>
      <c r="F344" s="247" t="s">
        <v>1239</v>
      </c>
      <c r="G344" s="245"/>
      <c r="H344" s="248">
        <v>0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4" t="s">
        <v>149</v>
      </c>
      <c r="AU344" s="254" t="s">
        <v>79</v>
      </c>
      <c r="AV344" s="14" t="s">
        <v>79</v>
      </c>
      <c r="AW344" s="14" t="s">
        <v>32</v>
      </c>
      <c r="AX344" s="14" t="s">
        <v>70</v>
      </c>
      <c r="AY344" s="254" t="s">
        <v>138</v>
      </c>
    </row>
    <row r="345" s="16" customFormat="1">
      <c r="A345" s="16"/>
      <c r="B345" s="266"/>
      <c r="C345" s="267"/>
      <c r="D345" s="235" t="s">
        <v>149</v>
      </c>
      <c r="E345" s="268" t="s">
        <v>19</v>
      </c>
      <c r="F345" s="269" t="s">
        <v>160</v>
      </c>
      <c r="G345" s="267"/>
      <c r="H345" s="270">
        <v>2460</v>
      </c>
      <c r="I345" s="271"/>
      <c r="J345" s="267"/>
      <c r="K345" s="267"/>
      <c r="L345" s="272"/>
      <c r="M345" s="273"/>
      <c r="N345" s="274"/>
      <c r="O345" s="274"/>
      <c r="P345" s="274"/>
      <c r="Q345" s="274"/>
      <c r="R345" s="274"/>
      <c r="S345" s="274"/>
      <c r="T345" s="275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T345" s="276" t="s">
        <v>149</v>
      </c>
      <c r="AU345" s="276" t="s">
        <v>79</v>
      </c>
      <c r="AV345" s="16" t="s">
        <v>161</v>
      </c>
      <c r="AW345" s="16" t="s">
        <v>32</v>
      </c>
      <c r="AX345" s="16" t="s">
        <v>70</v>
      </c>
      <c r="AY345" s="276" t="s">
        <v>138</v>
      </c>
    </row>
    <row r="346" s="15" customFormat="1">
      <c r="A346" s="15"/>
      <c r="B346" s="255"/>
      <c r="C346" s="256"/>
      <c r="D346" s="235" t="s">
        <v>149</v>
      </c>
      <c r="E346" s="257" t="s">
        <v>19</v>
      </c>
      <c r="F346" s="258" t="s">
        <v>152</v>
      </c>
      <c r="G346" s="256"/>
      <c r="H346" s="259">
        <v>2492</v>
      </c>
      <c r="I346" s="260"/>
      <c r="J346" s="256"/>
      <c r="K346" s="256"/>
      <c r="L346" s="261"/>
      <c r="M346" s="262"/>
      <c r="N346" s="263"/>
      <c r="O346" s="263"/>
      <c r="P346" s="263"/>
      <c r="Q346" s="263"/>
      <c r="R346" s="263"/>
      <c r="S346" s="263"/>
      <c r="T346" s="264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5" t="s">
        <v>149</v>
      </c>
      <c r="AU346" s="265" t="s">
        <v>79</v>
      </c>
      <c r="AV346" s="15" t="s">
        <v>145</v>
      </c>
      <c r="AW346" s="15" t="s">
        <v>32</v>
      </c>
      <c r="AX346" s="15" t="s">
        <v>77</v>
      </c>
      <c r="AY346" s="265" t="s">
        <v>138</v>
      </c>
    </row>
    <row r="347" s="2" customFormat="1" ht="24.15" customHeight="1">
      <c r="A347" s="41"/>
      <c r="B347" s="42"/>
      <c r="C347" s="215" t="s">
        <v>319</v>
      </c>
      <c r="D347" s="215" t="s">
        <v>140</v>
      </c>
      <c r="E347" s="216" t="s">
        <v>1352</v>
      </c>
      <c r="F347" s="217" t="s">
        <v>1353</v>
      </c>
      <c r="G347" s="218" t="s">
        <v>174</v>
      </c>
      <c r="H347" s="219">
        <v>23</v>
      </c>
      <c r="I347" s="220"/>
      <c r="J347" s="221">
        <f>ROUND(I347*H347,2)</f>
        <v>0</v>
      </c>
      <c r="K347" s="217" t="s">
        <v>144</v>
      </c>
      <c r="L347" s="47"/>
      <c r="M347" s="222" t="s">
        <v>19</v>
      </c>
      <c r="N347" s="223" t="s">
        <v>41</v>
      </c>
      <c r="O347" s="87"/>
      <c r="P347" s="224">
        <f>O347*H347</f>
        <v>0</v>
      </c>
      <c r="Q347" s="224">
        <v>0</v>
      </c>
      <c r="R347" s="224">
        <f>Q347*H347</f>
        <v>0</v>
      </c>
      <c r="S347" s="224">
        <v>0</v>
      </c>
      <c r="T347" s="225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26" t="s">
        <v>145</v>
      </c>
      <c r="AT347" s="226" t="s">
        <v>140</v>
      </c>
      <c r="AU347" s="226" t="s">
        <v>79</v>
      </c>
      <c r="AY347" s="20" t="s">
        <v>138</v>
      </c>
      <c r="BE347" s="227">
        <f>IF(N347="základní",J347,0)</f>
        <v>0</v>
      </c>
      <c r="BF347" s="227">
        <f>IF(N347="snížená",J347,0)</f>
        <v>0</v>
      </c>
      <c r="BG347" s="227">
        <f>IF(N347="zákl. přenesená",J347,0)</f>
        <v>0</v>
      </c>
      <c r="BH347" s="227">
        <f>IF(N347="sníž. přenesená",J347,0)</f>
        <v>0</v>
      </c>
      <c r="BI347" s="227">
        <f>IF(N347="nulová",J347,0)</f>
        <v>0</v>
      </c>
      <c r="BJ347" s="20" t="s">
        <v>77</v>
      </c>
      <c r="BK347" s="227">
        <f>ROUND(I347*H347,2)</f>
        <v>0</v>
      </c>
      <c r="BL347" s="20" t="s">
        <v>145</v>
      </c>
      <c r="BM347" s="226" t="s">
        <v>1354</v>
      </c>
    </row>
    <row r="348" s="2" customFormat="1">
      <c r="A348" s="41"/>
      <c r="B348" s="42"/>
      <c r="C348" s="43"/>
      <c r="D348" s="228" t="s">
        <v>147</v>
      </c>
      <c r="E348" s="43"/>
      <c r="F348" s="229" t="s">
        <v>1355</v>
      </c>
      <c r="G348" s="43"/>
      <c r="H348" s="43"/>
      <c r="I348" s="230"/>
      <c r="J348" s="43"/>
      <c r="K348" s="43"/>
      <c r="L348" s="47"/>
      <c r="M348" s="231"/>
      <c r="N348" s="232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147</v>
      </c>
      <c r="AU348" s="20" t="s">
        <v>79</v>
      </c>
    </row>
    <row r="349" s="14" customFormat="1">
      <c r="A349" s="14"/>
      <c r="B349" s="244"/>
      <c r="C349" s="245"/>
      <c r="D349" s="235" t="s">
        <v>149</v>
      </c>
      <c r="E349" s="246" t="s">
        <v>19</v>
      </c>
      <c r="F349" s="247" t="s">
        <v>1219</v>
      </c>
      <c r="G349" s="245"/>
      <c r="H349" s="248">
        <v>0</v>
      </c>
      <c r="I349" s="249"/>
      <c r="J349" s="245"/>
      <c r="K349" s="245"/>
      <c r="L349" s="250"/>
      <c r="M349" s="251"/>
      <c r="N349" s="252"/>
      <c r="O349" s="252"/>
      <c r="P349" s="252"/>
      <c r="Q349" s="252"/>
      <c r="R349" s="252"/>
      <c r="S349" s="252"/>
      <c r="T349" s="25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4" t="s">
        <v>149</v>
      </c>
      <c r="AU349" s="254" t="s">
        <v>79</v>
      </c>
      <c r="AV349" s="14" t="s">
        <v>79</v>
      </c>
      <c r="AW349" s="14" t="s">
        <v>32</v>
      </c>
      <c r="AX349" s="14" t="s">
        <v>70</v>
      </c>
      <c r="AY349" s="254" t="s">
        <v>138</v>
      </c>
    </row>
    <row r="350" s="14" customFormat="1">
      <c r="A350" s="14"/>
      <c r="B350" s="244"/>
      <c r="C350" s="245"/>
      <c r="D350" s="235" t="s">
        <v>149</v>
      </c>
      <c r="E350" s="246" t="s">
        <v>19</v>
      </c>
      <c r="F350" s="247" t="s">
        <v>1220</v>
      </c>
      <c r="G350" s="245"/>
      <c r="H350" s="248">
        <v>0</v>
      </c>
      <c r="I350" s="249"/>
      <c r="J350" s="245"/>
      <c r="K350" s="245"/>
      <c r="L350" s="250"/>
      <c r="M350" s="251"/>
      <c r="N350" s="252"/>
      <c r="O350" s="252"/>
      <c r="P350" s="252"/>
      <c r="Q350" s="252"/>
      <c r="R350" s="252"/>
      <c r="S350" s="252"/>
      <c r="T350" s="25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4" t="s">
        <v>149</v>
      </c>
      <c r="AU350" s="254" t="s">
        <v>79</v>
      </c>
      <c r="AV350" s="14" t="s">
        <v>79</v>
      </c>
      <c r="AW350" s="14" t="s">
        <v>32</v>
      </c>
      <c r="AX350" s="14" t="s">
        <v>70</v>
      </c>
      <c r="AY350" s="254" t="s">
        <v>138</v>
      </c>
    </row>
    <row r="351" s="14" customFormat="1">
      <c r="A351" s="14"/>
      <c r="B351" s="244"/>
      <c r="C351" s="245"/>
      <c r="D351" s="235" t="s">
        <v>149</v>
      </c>
      <c r="E351" s="246" t="s">
        <v>19</v>
      </c>
      <c r="F351" s="247" t="s">
        <v>1221</v>
      </c>
      <c r="G351" s="245"/>
      <c r="H351" s="248">
        <v>0</v>
      </c>
      <c r="I351" s="249"/>
      <c r="J351" s="245"/>
      <c r="K351" s="245"/>
      <c r="L351" s="250"/>
      <c r="M351" s="251"/>
      <c r="N351" s="252"/>
      <c r="O351" s="252"/>
      <c r="P351" s="252"/>
      <c r="Q351" s="252"/>
      <c r="R351" s="252"/>
      <c r="S351" s="252"/>
      <c r="T351" s="253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4" t="s">
        <v>149</v>
      </c>
      <c r="AU351" s="254" t="s">
        <v>79</v>
      </c>
      <c r="AV351" s="14" t="s">
        <v>79</v>
      </c>
      <c r="AW351" s="14" t="s">
        <v>32</v>
      </c>
      <c r="AX351" s="14" t="s">
        <v>70</v>
      </c>
      <c r="AY351" s="254" t="s">
        <v>138</v>
      </c>
    </row>
    <row r="352" s="14" customFormat="1">
      <c r="A352" s="14"/>
      <c r="B352" s="244"/>
      <c r="C352" s="245"/>
      <c r="D352" s="235" t="s">
        <v>149</v>
      </c>
      <c r="E352" s="246" t="s">
        <v>19</v>
      </c>
      <c r="F352" s="247" t="s">
        <v>1244</v>
      </c>
      <c r="G352" s="245"/>
      <c r="H352" s="248">
        <v>23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149</v>
      </c>
      <c r="AU352" s="254" t="s">
        <v>79</v>
      </c>
      <c r="AV352" s="14" t="s">
        <v>79</v>
      </c>
      <c r="AW352" s="14" t="s">
        <v>32</v>
      </c>
      <c r="AX352" s="14" t="s">
        <v>70</v>
      </c>
      <c r="AY352" s="254" t="s">
        <v>138</v>
      </c>
    </row>
    <row r="353" s="15" customFormat="1">
      <c r="A353" s="15"/>
      <c r="B353" s="255"/>
      <c r="C353" s="256"/>
      <c r="D353" s="235" t="s">
        <v>149</v>
      </c>
      <c r="E353" s="257" t="s">
        <v>19</v>
      </c>
      <c r="F353" s="258" t="s">
        <v>152</v>
      </c>
      <c r="G353" s="256"/>
      <c r="H353" s="259">
        <v>23</v>
      </c>
      <c r="I353" s="260"/>
      <c r="J353" s="256"/>
      <c r="K353" s="256"/>
      <c r="L353" s="261"/>
      <c r="M353" s="262"/>
      <c r="N353" s="263"/>
      <c r="O353" s="263"/>
      <c r="P353" s="263"/>
      <c r="Q353" s="263"/>
      <c r="R353" s="263"/>
      <c r="S353" s="263"/>
      <c r="T353" s="264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5" t="s">
        <v>149</v>
      </c>
      <c r="AU353" s="265" t="s">
        <v>79</v>
      </c>
      <c r="AV353" s="15" t="s">
        <v>145</v>
      </c>
      <c r="AW353" s="15" t="s">
        <v>32</v>
      </c>
      <c r="AX353" s="15" t="s">
        <v>77</v>
      </c>
      <c r="AY353" s="265" t="s">
        <v>138</v>
      </c>
    </row>
    <row r="354" s="2" customFormat="1" ht="33" customHeight="1">
      <c r="A354" s="41"/>
      <c r="B354" s="42"/>
      <c r="C354" s="215" t="s">
        <v>324</v>
      </c>
      <c r="D354" s="215" t="s">
        <v>140</v>
      </c>
      <c r="E354" s="216" t="s">
        <v>1356</v>
      </c>
      <c r="F354" s="217" t="s">
        <v>1357</v>
      </c>
      <c r="G354" s="218" t="s">
        <v>174</v>
      </c>
      <c r="H354" s="219">
        <v>485</v>
      </c>
      <c r="I354" s="220"/>
      <c r="J354" s="221">
        <f>ROUND(I354*H354,2)</f>
        <v>0</v>
      </c>
      <c r="K354" s="217" t="s">
        <v>144</v>
      </c>
      <c r="L354" s="47"/>
      <c r="M354" s="222" t="s">
        <v>19</v>
      </c>
      <c r="N354" s="223" t="s">
        <v>41</v>
      </c>
      <c r="O354" s="87"/>
      <c r="P354" s="224">
        <f>O354*H354</f>
        <v>0</v>
      </c>
      <c r="Q354" s="224">
        <v>0.1837</v>
      </c>
      <c r="R354" s="224">
        <f>Q354*H354</f>
        <v>89.094499999999996</v>
      </c>
      <c r="S354" s="224">
        <v>0</v>
      </c>
      <c r="T354" s="225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26" t="s">
        <v>145</v>
      </c>
      <c r="AT354" s="226" t="s">
        <v>140</v>
      </c>
      <c r="AU354" s="226" t="s">
        <v>79</v>
      </c>
      <c r="AY354" s="20" t="s">
        <v>138</v>
      </c>
      <c r="BE354" s="227">
        <f>IF(N354="základní",J354,0)</f>
        <v>0</v>
      </c>
      <c r="BF354" s="227">
        <f>IF(N354="snížená",J354,0)</f>
        <v>0</v>
      </c>
      <c r="BG354" s="227">
        <f>IF(N354="zákl. přenesená",J354,0)</f>
        <v>0</v>
      </c>
      <c r="BH354" s="227">
        <f>IF(N354="sníž. přenesená",J354,0)</f>
        <v>0</v>
      </c>
      <c r="BI354" s="227">
        <f>IF(N354="nulová",J354,0)</f>
        <v>0</v>
      </c>
      <c r="BJ354" s="20" t="s">
        <v>77</v>
      </c>
      <c r="BK354" s="227">
        <f>ROUND(I354*H354,2)</f>
        <v>0</v>
      </c>
      <c r="BL354" s="20" t="s">
        <v>145</v>
      </c>
      <c r="BM354" s="226" t="s">
        <v>1358</v>
      </c>
    </row>
    <row r="355" s="2" customFormat="1">
      <c r="A355" s="41"/>
      <c r="B355" s="42"/>
      <c r="C355" s="43"/>
      <c r="D355" s="228" t="s">
        <v>147</v>
      </c>
      <c r="E355" s="43"/>
      <c r="F355" s="229" t="s">
        <v>1359</v>
      </c>
      <c r="G355" s="43"/>
      <c r="H355" s="43"/>
      <c r="I355" s="230"/>
      <c r="J355" s="43"/>
      <c r="K355" s="43"/>
      <c r="L355" s="47"/>
      <c r="M355" s="231"/>
      <c r="N355" s="232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147</v>
      </c>
      <c r="AU355" s="20" t="s">
        <v>79</v>
      </c>
    </row>
    <row r="356" s="14" customFormat="1">
      <c r="A356" s="14"/>
      <c r="B356" s="244"/>
      <c r="C356" s="245"/>
      <c r="D356" s="235" t="s">
        <v>149</v>
      </c>
      <c r="E356" s="246" t="s">
        <v>19</v>
      </c>
      <c r="F356" s="247" t="s">
        <v>1202</v>
      </c>
      <c r="G356" s="245"/>
      <c r="H356" s="248">
        <v>485</v>
      </c>
      <c r="I356" s="249"/>
      <c r="J356" s="245"/>
      <c r="K356" s="245"/>
      <c r="L356" s="250"/>
      <c r="M356" s="251"/>
      <c r="N356" s="252"/>
      <c r="O356" s="252"/>
      <c r="P356" s="252"/>
      <c r="Q356" s="252"/>
      <c r="R356" s="252"/>
      <c r="S356" s="252"/>
      <c r="T356" s="25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4" t="s">
        <v>149</v>
      </c>
      <c r="AU356" s="254" t="s">
        <v>79</v>
      </c>
      <c r="AV356" s="14" t="s">
        <v>79</v>
      </c>
      <c r="AW356" s="14" t="s">
        <v>32</v>
      </c>
      <c r="AX356" s="14" t="s">
        <v>70</v>
      </c>
      <c r="AY356" s="254" t="s">
        <v>138</v>
      </c>
    </row>
    <row r="357" s="14" customFormat="1">
      <c r="A357" s="14"/>
      <c r="B357" s="244"/>
      <c r="C357" s="245"/>
      <c r="D357" s="235" t="s">
        <v>149</v>
      </c>
      <c r="E357" s="246" t="s">
        <v>19</v>
      </c>
      <c r="F357" s="247" t="s">
        <v>1186</v>
      </c>
      <c r="G357" s="245"/>
      <c r="H357" s="248">
        <v>0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4" t="s">
        <v>149</v>
      </c>
      <c r="AU357" s="254" t="s">
        <v>79</v>
      </c>
      <c r="AV357" s="14" t="s">
        <v>79</v>
      </c>
      <c r="AW357" s="14" t="s">
        <v>32</v>
      </c>
      <c r="AX357" s="14" t="s">
        <v>70</v>
      </c>
      <c r="AY357" s="254" t="s">
        <v>138</v>
      </c>
    </row>
    <row r="358" s="14" customFormat="1">
      <c r="A358" s="14"/>
      <c r="B358" s="244"/>
      <c r="C358" s="245"/>
      <c r="D358" s="235" t="s">
        <v>149</v>
      </c>
      <c r="E358" s="246" t="s">
        <v>19</v>
      </c>
      <c r="F358" s="247" t="s">
        <v>1187</v>
      </c>
      <c r="G358" s="245"/>
      <c r="H358" s="248">
        <v>0</v>
      </c>
      <c r="I358" s="249"/>
      <c r="J358" s="245"/>
      <c r="K358" s="245"/>
      <c r="L358" s="250"/>
      <c r="M358" s="251"/>
      <c r="N358" s="252"/>
      <c r="O358" s="252"/>
      <c r="P358" s="252"/>
      <c r="Q358" s="252"/>
      <c r="R358" s="252"/>
      <c r="S358" s="252"/>
      <c r="T358" s="253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4" t="s">
        <v>149</v>
      </c>
      <c r="AU358" s="254" t="s">
        <v>79</v>
      </c>
      <c r="AV358" s="14" t="s">
        <v>79</v>
      </c>
      <c r="AW358" s="14" t="s">
        <v>32</v>
      </c>
      <c r="AX358" s="14" t="s">
        <v>70</v>
      </c>
      <c r="AY358" s="254" t="s">
        <v>138</v>
      </c>
    </row>
    <row r="359" s="14" customFormat="1">
      <c r="A359" s="14"/>
      <c r="B359" s="244"/>
      <c r="C359" s="245"/>
      <c r="D359" s="235" t="s">
        <v>149</v>
      </c>
      <c r="E359" s="246" t="s">
        <v>19</v>
      </c>
      <c r="F359" s="247" t="s">
        <v>1203</v>
      </c>
      <c r="G359" s="245"/>
      <c r="H359" s="248">
        <v>0</v>
      </c>
      <c r="I359" s="249"/>
      <c r="J359" s="245"/>
      <c r="K359" s="245"/>
      <c r="L359" s="250"/>
      <c r="M359" s="251"/>
      <c r="N359" s="252"/>
      <c r="O359" s="252"/>
      <c r="P359" s="252"/>
      <c r="Q359" s="252"/>
      <c r="R359" s="252"/>
      <c r="S359" s="252"/>
      <c r="T359" s="25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4" t="s">
        <v>149</v>
      </c>
      <c r="AU359" s="254" t="s">
        <v>79</v>
      </c>
      <c r="AV359" s="14" t="s">
        <v>79</v>
      </c>
      <c r="AW359" s="14" t="s">
        <v>32</v>
      </c>
      <c r="AX359" s="14" t="s">
        <v>70</v>
      </c>
      <c r="AY359" s="254" t="s">
        <v>138</v>
      </c>
    </row>
    <row r="360" s="15" customFormat="1">
      <c r="A360" s="15"/>
      <c r="B360" s="255"/>
      <c r="C360" s="256"/>
      <c r="D360" s="235" t="s">
        <v>149</v>
      </c>
      <c r="E360" s="257" t="s">
        <v>19</v>
      </c>
      <c r="F360" s="258" t="s">
        <v>152</v>
      </c>
      <c r="G360" s="256"/>
      <c r="H360" s="259">
        <v>485</v>
      </c>
      <c r="I360" s="260"/>
      <c r="J360" s="256"/>
      <c r="K360" s="256"/>
      <c r="L360" s="261"/>
      <c r="M360" s="262"/>
      <c r="N360" s="263"/>
      <c r="O360" s="263"/>
      <c r="P360" s="263"/>
      <c r="Q360" s="263"/>
      <c r="R360" s="263"/>
      <c r="S360" s="263"/>
      <c r="T360" s="264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65" t="s">
        <v>149</v>
      </c>
      <c r="AU360" s="265" t="s">
        <v>79</v>
      </c>
      <c r="AV360" s="15" t="s">
        <v>145</v>
      </c>
      <c r="AW360" s="15" t="s">
        <v>32</v>
      </c>
      <c r="AX360" s="15" t="s">
        <v>77</v>
      </c>
      <c r="AY360" s="265" t="s">
        <v>138</v>
      </c>
    </row>
    <row r="361" s="2" customFormat="1" ht="37.8" customHeight="1">
      <c r="A361" s="41"/>
      <c r="B361" s="42"/>
      <c r="C361" s="215" t="s">
        <v>331</v>
      </c>
      <c r="D361" s="215" t="s">
        <v>140</v>
      </c>
      <c r="E361" s="216" t="s">
        <v>1360</v>
      </c>
      <c r="F361" s="217" t="s">
        <v>1361</v>
      </c>
      <c r="G361" s="218" t="s">
        <v>174</v>
      </c>
      <c r="H361" s="219">
        <v>143</v>
      </c>
      <c r="I361" s="220"/>
      <c r="J361" s="221">
        <f>ROUND(I361*H361,2)</f>
        <v>0</v>
      </c>
      <c r="K361" s="217" t="s">
        <v>144</v>
      </c>
      <c r="L361" s="47"/>
      <c r="M361" s="222" t="s">
        <v>19</v>
      </c>
      <c r="N361" s="223" t="s">
        <v>41</v>
      </c>
      <c r="O361" s="87"/>
      <c r="P361" s="224">
        <f>O361*H361</f>
        <v>0</v>
      </c>
      <c r="Q361" s="224">
        <v>0.089219999999999994</v>
      </c>
      <c r="R361" s="224">
        <f>Q361*H361</f>
        <v>12.75846</v>
      </c>
      <c r="S361" s="224">
        <v>0</v>
      </c>
      <c r="T361" s="225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26" t="s">
        <v>145</v>
      </c>
      <c r="AT361" s="226" t="s">
        <v>140</v>
      </c>
      <c r="AU361" s="226" t="s">
        <v>79</v>
      </c>
      <c r="AY361" s="20" t="s">
        <v>138</v>
      </c>
      <c r="BE361" s="227">
        <f>IF(N361="základní",J361,0)</f>
        <v>0</v>
      </c>
      <c r="BF361" s="227">
        <f>IF(N361="snížená",J361,0)</f>
        <v>0</v>
      </c>
      <c r="BG361" s="227">
        <f>IF(N361="zákl. přenesená",J361,0)</f>
        <v>0</v>
      </c>
      <c r="BH361" s="227">
        <f>IF(N361="sníž. přenesená",J361,0)</f>
        <v>0</v>
      </c>
      <c r="BI361" s="227">
        <f>IF(N361="nulová",J361,0)</f>
        <v>0</v>
      </c>
      <c r="BJ361" s="20" t="s">
        <v>77</v>
      </c>
      <c r="BK361" s="227">
        <f>ROUND(I361*H361,2)</f>
        <v>0</v>
      </c>
      <c r="BL361" s="20" t="s">
        <v>145</v>
      </c>
      <c r="BM361" s="226" t="s">
        <v>1362</v>
      </c>
    </row>
    <row r="362" s="2" customFormat="1">
      <c r="A362" s="41"/>
      <c r="B362" s="42"/>
      <c r="C362" s="43"/>
      <c r="D362" s="228" t="s">
        <v>147</v>
      </c>
      <c r="E362" s="43"/>
      <c r="F362" s="229" t="s">
        <v>1363</v>
      </c>
      <c r="G362" s="43"/>
      <c r="H362" s="43"/>
      <c r="I362" s="230"/>
      <c r="J362" s="43"/>
      <c r="K362" s="43"/>
      <c r="L362" s="47"/>
      <c r="M362" s="231"/>
      <c r="N362" s="232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147</v>
      </c>
      <c r="AU362" s="20" t="s">
        <v>79</v>
      </c>
    </row>
    <row r="363" s="14" customFormat="1">
      <c r="A363" s="14"/>
      <c r="B363" s="244"/>
      <c r="C363" s="245"/>
      <c r="D363" s="235" t="s">
        <v>149</v>
      </c>
      <c r="E363" s="246" t="s">
        <v>19</v>
      </c>
      <c r="F363" s="247" t="s">
        <v>1194</v>
      </c>
      <c r="G363" s="245"/>
      <c r="H363" s="248">
        <v>95</v>
      </c>
      <c r="I363" s="249"/>
      <c r="J363" s="245"/>
      <c r="K363" s="245"/>
      <c r="L363" s="250"/>
      <c r="M363" s="251"/>
      <c r="N363" s="252"/>
      <c r="O363" s="252"/>
      <c r="P363" s="252"/>
      <c r="Q363" s="252"/>
      <c r="R363" s="252"/>
      <c r="S363" s="252"/>
      <c r="T363" s="253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4" t="s">
        <v>149</v>
      </c>
      <c r="AU363" s="254" t="s">
        <v>79</v>
      </c>
      <c r="AV363" s="14" t="s">
        <v>79</v>
      </c>
      <c r="AW363" s="14" t="s">
        <v>32</v>
      </c>
      <c r="AX363" s="14" t="s">
        <v>70</v>
      </c>
      <c r="AY363" s="254" t="s">
        <v>138</v>
      </c>
    </row>
    <row r="364" s="14" customFormat="1">
      <c r="A364" s="14"/>
      <c r="B364" s="244"/>
      <c r="C364" s="245"/>
      <c r="D364" s="235" t="s">
        <v>149</v>
      </c>
      <c r="E364" s="246" t="s">
        <v>19</v>
      </c>
      <c r="F364" s="247" t="s">
        <v>1195</v>
      </c>
      <c r="G364" s="245"/>
      <c r="H364" s="248">
        <v>3</v>
      </c>
      <c r="I364" s="249"/>
      <c r="J364" s="245"/>
      <c r="K364" s="245"/>
      <c r="L364" s="250"/>
      <c r="M364" s="251"/>
      <c r="N364" s="252"/>
      <c r="O364" s="252"/>
      <c r="P364" s="252"/>
      <c r="Q364" s="252"/>
      <c r="R364" s="252"/>
      <c r="S364" s="252"/>
      <c r="T364" s="25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4" t="s">
        <v>149</v>
      </c>
      <c r="AU364" s="254" t="s">
        <v>79</v>
      </c>
      <c r="AV364" s="14" t="s">
        <v>79</v>
      </c>
      <c r="AW364" s="14" t="s">
        <v>32</v>
      </c>
      <c r="AX364" s="14" t="s">
        <v>70</v>
      </c>
      <c r="AY364" s="254" t="s">
        <v>138</v>
      </c>
    </row>
    <row r="365" s="14" customFormat="1">
      <c r="A365" s="14"/>
      <c r="B365" s="244"/>
      <c r="C365" s="245"/>
      <c r="D365" s="235" t="s">
        <v>149</v>
      </c>
      <c r="E365" s="246" t="s">
        <v>19</v>
      </c>
      <c r="F365" s="247" t="s">
        <v>1196</v>
      </c>
      <c r="G365" s="245"/>
      <c r="H365" s="248">
        <v>45</v>
      </c>
      <c r="I365" s="249"/>
      <c r="J365" s="245"/>
      <c r="K365" s="245"/>
      <c r="L365" s="250"/>
      <c r="M365" s="251"/>
      <c r="N365" s="252"/>
      <c r="O365" s="252"/>
      <c r="P365" s="252"/>
      <c r="Q365" s="252"/>
      <c r="R365" s="252"/>
      <c r="S365" s="252"/>
      <c r="T365" s="25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4" t="s">
        <v>149</v>
      </c>
      <c r="AU365" s="254" t="s">
        <v>79</v>
      </c>
      <c r="AV365" s="14" t="s">
        <v>79</v>
      </c>
      <c r="AW365" s="14" t="s">
        <v>32</v>
      </c>
      <c r="AX365" s="14" t="s">
        <v>70</v>
      </c>
      <c r="AY365" s="254" t="s">
        <v>138</v>
      </c>
    </row>
    <row r="366" s="14" customFormat="1">
      <c r="A366" s="14"/>
      <c r="B366" s="244"/>
      <c r="C366" s="245"/>
      <c r="D366" s="235" t="s">
        <v>149</v>
      </c>
      <c r="E366" s="246" t="s">
        <v>19</v>
      </c>
      <c r="F366" s="247" t="s">
        <v>1197</v>
      </c>
      <c r="G366" s="245"/>
      <c r="H366" s="248">
        <v>0</v>
      </c>
      <c r="I366" s="249"/>
      <c r="J366" s="245"/>
      <c r="K366" s="245"/>
      <c r="L366" s="250"/>
      <c r="M366" s="251"/>
      <c r="N366" s="252"/>
      <c r="O366" s="252"/>
      <c r="P366" s="252"/>
      <c r="Q366" s="252"/>
      <c r="R366" s="252"/>
      <c r="S366" s="252"/>
      <c r="T366" s="253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4" t="s">
        <v>149</v>
      </c>
      <c r="AU366" s="254" t="s">
        <v>79</v>
      </c>
      <c r="AV366" s="14" t="s">
        <v>79</v>
      </c>
      <c r="AW366" s="14" t="s">
        <v>32</v>
      </c>
      <c r="AX366" s="14" t="s">
        <v>70</v>
      </c>
      <c r="AY366" s="254" t="s">
        <v>138</v>
      </c>
    </row>
    <row r="367" s="15" customFormat="1">
      <c r="A367" s="15"/>
      <c r="B367" s="255"/>
      <c r="C367" s="256"/>
      <c r="D367" s="235" t="s">
        <v>149</v>
      </c>
      <c r="E367" s="257" t="s">
        <v>19</v>
      </c>
      <c r="F367" s="258" t="s">
        <v>152</v>
      </c>
      <c r="G367" s="256"/>
      <c r="H367" s="259">
        <v>143</v>
      </c>
      <c r="I367" s="260"/>
      <c r="J367" s="256"/>
      <c r="K367" s="256"/>
      <c r="L367" s="261"/>
      <c r="M367" s="262"/>
      <c r="N367" s="263"/>
      <c r="O367" s="263"/>
      <c r="P367" s="263"/>
      <c r="Q367" s="263"/>
      <c r="R367" s="263"/>
      <c r="S367" s="263"/>
      <c r="T367" s="264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5" t="s">
        <v>149</v>
      </c>
      <c r="AU367" s="265" t="s">
        <v>79</v>
      </c>
      <c r="AV367" s="15" t="s">
        <v>145</v>
      </c>
      <c r="AW367" s="15" t="s">
        <v>32</v>
      </c>
      <c r="AX367" s="15" t="s">
        <v>77</v>
      </c>
      <c r="AY367" s="265" t="s">
        <v>138</v>
      </c>
    </row>
    <row r="368" s="2" customFormat="1" ht="37.8" customHeight="1">
      <c r="A368" s="41"/>
      <c r="B368" s="42"/>
      <c r="C368" s="215" t="s">
        <v>336</v>
      </c>
      <c r="D368" s="215" t="s">
        <v>140</v>
      </c>
      <c r="E368" s="216" t="s">
        <v>1364</v>
      </c>
      <c r="F368" s="217" t="s">
        <v>1365</v>
      </c>
      <c r="G368" s="218" t="s">
        <v>174</v>
      </c>
      <c r="H368" s="219">
        <v>26</v>
      </c>
      <c r="I368" s="220"/>
      <c r="J368" s="221">
        <f>ROUND(I368*H368,2)</f>
        <v>0</v>
      </c>
      <c r="K368" s="217" t="s">
        <v>144</v>
      </c>
      <c r="L368" s="47"/>
      <c r="M368" s="222" t="s">
        <v>19</v>
      </c>
      <c r="N368" s="223" t="s">
        <v>41</v>
      </c>
      <c r="O368" s="87"/>
      <c r="P368" s="224">
        <f>O368*H368</f>
        <v>0</v>
      </c>
      <c r="Q368" s="224">
        <v>0.11162</v>
      </c>
      <c r="R368" s="224">
        <f>Q368*H368</f>
        <v>2.90212</v>
      </c>
      <c r="S368" s="224">
        <v>0</v>
      </c>
      <c r="T368" s="225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26" t="s">
        <v>145</v>
      </c>
      <c r="AT368" s="226" t="s">
        <v>140</v>
      </c>
      <c r="AU368" s="226" t="s">
        <v>79</v>
      </c>
      <c r="AY368" s="20" t="s">
        <v>138</v>
      </c>
      <c r="BE368" s="227">
        <f>IF(N368="základní",J368,0)</f>
        <v>0</v>
      </c>
      <c r="BF368" s="227">
        <f>IF(N368="snížená",J368,0)</f>
        <v>0</v>
      </c>
      <c r="BG368" s="227">
        <f>IF(N368="zákl. přenesená",J368,0)</f>
        <v>0</v>
      </c>
      <c r="BH368" s="227">
        <f>IF(N368="sníž. přenesená",J368,0)</f>
        <v>0</v>
      </c>
      <c r="BI368" s="227">
        <f>IF(N368="nulová",J368,0)</f>
        <v>0</v>
      </c>
      <c r="BJ368" s="20" t="s">
        <v>77</v>
      </c>
      <c r="BK368" s="227">
        <f>ROUND(I368*H368,2)</f>
        <v>0</v>
      </c>
      <c r="BL368" s="20" t="s">
        <v>145</v>
      </c>
      <c r="BM368" s="226" t="s">
        <v>1366</v>
      </c>
    </row>
    <row r="369" s="2" customFormat="1">
      <c r="A369" s="41"/>
      <c r="B369" s="42"/>
      <c r="C369" s="43"/>
      <c r="D369" s="228" t="s">
        <v>147</v>
      </c>
      <c r="E369" s="43"/>
      <c r="F369" s="229" t="s">
        <v>1367</v>
      </c>
      <c r="G369" s="43"/>
      <c r="H369" s="43"/>
      <c r="I369" s="230"/>
      <c r="J369" s="43"/>
      <c r="K369" s="43"/>
      <c r="L369" s="47"/>
      <c r="M369" s="231"/>
      <c r="N369" s="232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147</v>
      </c>
      <c r="AU369" s="20" t="s">
        <v>79</v>
      </c>
    </row>
    <row r="370" s="14" customFormat="1">
      <c r="A370" s="14"/>
      <c r="B370" s="244"/>
      <c r="C370" s="245"/>
      <c r="D370" s="235" t="s">
        <v>149</v>
      </c>
      <c r="E370" s="246" t="s">
        <v>19</v>
      </c>
      <c r="F370" s="247" t="s">
        <v>1185</v>
      </c>
      <c r="G370" s="245"/>
      <c r="H370" s="248">
        <v>0</v>
      </c>
      <c r="I370" s="249"/>
      <c r="J370" s="245"/>
      <c r="K370" s="245"/>
      <c r="L370" s="250"/>
      <c r="M370" s="251"/>
      <c r="N370" s="252"/>
      <c r="O370" s="252"/>
      <c r="P370" s="252"/>
      <c r="Q370" s="252"/>
      <c r="R370" s="252"/>
      <c r="S370" s="252"/>
      <c r="T370" s="253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4" t="s">
        <v>149</v>
      </c>
      <c r="AU370" s="254" t="s">
        <v>79</v>
      </c>
      <c r="AV370" s="14" t="s">
        <v>79</v>
      </c>
      <c r="AW370" s="14" t="s">
        <v>32</v>
      </c>
      <c r="AX370" s="14" t="s">
        <v>70</v>
      </c>
      <c r="AY370" s="254" t="s">
        <v>138</v>
      </c>
    </row>
    <row r="371" s="14" customFormat="1">
      <c r="A371" s="14"/>
      <c r="B371" s="244"/>
      <c r="C371" s="245"/>
      <c r="D371" s="235" t="s">
        <v>149</v>
      </c>
      <c r="E371" s="246" t="s">
        <v>19</v>
      </c>
      <c r="F371" s="247" t="s">
        <v>1186</v>
      </c>
      <c r="G371" s="245"/>
      <c r="H371" s="248">
        <v>0</v>
      </c>
      <c r="I371" s="249"/>
      <c r="J371" s="245"/>
      <c r="K371" s="245"/>
      <c r="L371" s="250"/>
      <c r="M371" s="251"/>
      <c r="N371" s="252"/>
      <c r="O371" s="252"/>
      <c r="P371" s="252"/>
      <c r="Q371" s="252"/>
      <c r="R371" s="252"/>
      <c r="S371" s="252"/>
      <c r="T371" s="253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4" t="s">
        <v>149</v>
      </c>
      <c r="AU371" s="254" t="s">
        <v>79</v>
      </c>
      <c r="AV371" s="14" t="s">
        <v>79</v>
      </c>
      <c r="AW371" s="14" t="s">
        <v>32</v>
      </c>
      <c r="AX371" s="14" t="s">
        <v>70</v>
      </c>
      <c r="AY371" s="254" t="s">
        <v>138</v>
      </c>
    </row>
    <row r="372" s="14" customFormat="1">
      <c r="A372" s="14"/>
      <c r="B372" s="244"/>
      <c r="C372" s="245"/>
      <c r="D372" s="235" t="s">
        <v>149</v>
      </c>
      <c r="E372" s="246" t="s">
        <v>19</v>
      </c>
      <c r="F372" s="247" t="s">
        <v>1187</v>
      </c>
      <c r="G372" s="245"/>
      <c r="H372" s="248">
        <v>0</v>
      </c>
      <c r="I372" s="249"/>
      <c r="J372" s="245"/>
      <c r="K372" s="245"/>
      <c r="L372" s="250"/>
      <c r="M372" s="251"/>
      <c r="N372" s="252"/>
      <c r="O372" s="252"/>
      <c r="P372" s="252"/>
      <c r="Q372" s="252"/>
      <c r="R372" s="252"/>
      <c r="S372" s="252"/>
      <c r="T372" s="25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4" t="s">
        <v>149</v>
      </c>
      <c r="AU372" s="254" t="s">
        <v>79</v>
      </c>
      <c r="AV372" s="14" t="s">
        <v>79</v>
      </c>
      <c r="AW372" s="14" t="s">
        <v>32</v>
      </c>
      <c r="AX372" s="14" t="s">
        <v>70</v>
      </c>
      <c r="AY372" s="254" t="s">
        <v>138</v>
      </c>
    </row>
    <row r="373" s="14" customFormat="1">
      <c r="A373" s="14"/>
      <c r="B373" s="244"/>
      <c r="C373" s="245"/>
      <c r="D373" s="235" t="s">
        <v>149</v>
      </c>
      <c r="E373" s="246" t="s">
        <v>19</v>
      </c>
      <c r="F373" s="247" t="s">
        <v>1208</v>
      </c>
      <c r="G373" s="245"/>
      <c r="H373" s="248">
        <v>25</v>
      </c>
      <c r="I373" s="249"/>
      <c r="J373" s="245"/>
      <c r="K373" s="245"/>
      <c r="L373" s="250"/>
      <c r="M373" s="251"/>
      <c r="N373" s="252"/>
      <c r="O373" s="252"/>
      <c r="P373" s="252"/>
      <c r="Q373" s="252"/>
      <c r="R373" s="252"/>
      <c r="S373" s="252"/>
      <c r="T373" s="25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4" t="s">
        <v>149</v>
      </c>
      <c r="AU373" s="254" t="s">
        <v>79</v>
      </c>
      <c r="AV373" s="14" t="s">
        <v>79</v>
      </c>
      <c r="AW373" s="14" t="s">
        <v>32</v>
      </c>
      <c r="AX373" s="14" t="s">
        <v>70</v>
      </c>
      <c r="AY373" s="254" t="s">
        <v>138</v>
      </c>
    </row>
    <row r="374" s="16" customFormat="1">
      <c r="A374" s="16"/>
      <c r="B374" s="266"/>
      <c r="C374" s="267"/>
      <c r="D374" s="235" t="s">
        <v>149</v>
      </c>
      <c r="E374" s="268" t="s">
        <v>19</v>
      </c>
      <c r="F374" s="269" t="s">
        <v>160</v>
      </c>
      <c r="G374" s="267"/>
      <c r="H374" s="270">
        <v>25</v>
      </c>
      <c r="I374" s="271"/>
      <c r="J374" s="267"/>
      <c r="K374" s="267"/>
      <c r="L374" s="272"/>
      <c r="M374" s="273"/>
      <c r="N374" s="274"/>
      <c r="O374" s="274"/>
      <c r="P374" s="274"/>
      <c r="Q374" s="274"/>
      <c r="R374" s="274"/>
      <c r="S374" s="274"/>
      <c r="T374" s="275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T374" s="276" t="s">
        <v>149</v>
      </c>
      <c r="AU374" s="276" t="s">
        <v>79</v>
      </c>
      <c r="AV374" s="16" t="s">
        <v>161</v>
      </c>
      <c r="AW374" s="16" t="s">
        <v>32</v>
      </c>
      <c r="AX374" s="16" t="s">
        <v>70</v>
      </c>
      <c r="AY374" s="276" t="s">
        <v>138</v>
      </c>
    </row>
    <row r="375" s="14" customFormat="1">
      <c r="A375" s="14"/>
      <c r="B375" s="244"/>
      <c r="C375" s="245"/>
      <c r="D375" s="235" t="s">
        <v>149</v>
      </c>
      <c r="E375" s="246" t="s">
        <v>19</v>
      </c>
      <c r="F375" s="247" t="s">
        <v>1189</v>
      </c>
      <c r="G375" s="245"/>
      <c r="H375" s="248">
        <v>1</v>
      </c>
      <c r="I375" s="249"/>
      <c r="J375" s="245"/>
      <c r="K375" s="245"/>
      <c r="L375" s="250"/>
      <c r="M375" s="251"/>
      <c r="N375" s="252"/>
      <c r="O375" s="252"/>
      <c r="P375" s="252"/>
      <c r="Q375" s="252"/>
      <c r="R375" s="252"/>
      <c r="S375" s="252"/>
      <c r="T375" s="253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4" t="s">
        <v>149</v>
      </c>
      <c r="AU375" s="254" t="s">
        <v>79</v>
      </c>
      <c r="AV375" s="14" t="s">
        <v>79</v>
      </c>
      <c r="AW375" s="14" t="s">
        <v>32</v>
      </c>
      <c r="AX375" s="14" t="s">
        <v>70</v>
      </c>
      <c r="AY375" s="254" t="s">
        <v>138</v>
      </c>
    </row>
    <row r="376" s="16" customFormat="1">
      <c r="A376" s="16"/>
      <c r="B376" s="266"/>
      <c r="C376" s="267"/>
      <c r="D376" s="235" t="s">
        <v>149</v>
      </c>
      <c r="E376" s="268" t="s">
        <v>19</v>
      </c>
      <c r="F376" s="269" t="s">
        <v>160</v>
      </c>
      <c r="G376" s="267"/>
      <c r="H376" s="270">
        <v>1</v>
      </c>
      <c r="I376" s="271"/>
      <c r="J376" s="267"/>
      <c r="K376" s="267"/>
      <c r="L376" s="272"/>
      <c r="M376" s="273"/>
      <c r="N376" s="274"/>
      <c r="O376" s="274"/>
      <c r="P376" s="274"/>
      <c r="Q376" s="274"/>
      <c r="R376" s="274"/>
      <c r="S376" s="274"/>
      <c r="T376" s="275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T376" s="276" t="s">
        <v>149</v>
      </c>
      <c r="AU376" s="276" t="s">
        <v>79</v>
      </c>
      <c r="AV376" s="16" t="s">
        <v>161</v>
      </c>
      <c r="AW376" s="16" t="s">
        <v>32</v>
      </c>
      <c r="AX376" s="16" t="s">
        <v>70</v>
      </c>
      <c r="AY376" s="276" t="s">
        <v>138</v>
      </c>
    </row>
    <row r="377" s="15" customFormat="1">
      <c r="A377" s="15"/>
      <c r="B377" s="255"/>
      <c r="C377" s="256"/>
      <c r="D377" s="235" t="s">
        <v>149</v>
      </c>
      <c r="E377" s="257" t="s">
        <v>19</v>
      </c>
      <c r="F377" s="258" t="s">
        <v>152</v>
      </c>
      <c r="G377" s="256"/>
      <c r="H377" s="259">
        <v>26</v>
      </c>
      <c r="I377" s="260"/>
      <c r="J377" s="256"/>
      <c r="K377" s="256"/>
      <c r="L377" s="261"/>
      <c r="M377" s="262"/>
      <c r="N377" s="263"/>
      <c r="O377" s="263"/>
      <c r="P377" s="263"/>
      <c r="Q377" s="263"/>
      <c r="R377" s="263"/>
      <c r="S377" s="263"/>
      <c r="T377" s="264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5" t="s">
        <v>149</v>
      </c>
      <c r="AU377" s="265" t="s">
        <v>79</v>
      </c>
      <c r="AV377" s="15" t="s">
        <v>145</v>
      </c>
      <c r="AW377" s="15" t="s">
        <v>32</v>
      </c>
      <c r="AX377" s="15" t="s">
        <v>77</v>
      </c>
      <c r="AY377" s="265" t="s">
        <v>138</v>
      </c>
    </row>
    <row r="378" s="12" customFormat="1" ht="22.8" customHeight="1">
      <c r="A378" s="12"/>
      <c r="B378" s="199"/>
      <c r="C378" s="200"/>
      <c r="D378" s="201" t="s">
        <v>69</v>
      </c>
      <c r="E378" s="213" t="s">
        <v>202</v>
      </c>
      <c r="F378" s="213" t="s">
        <v>371</v>
      </c>
      <c r="G378" s="200"/>
      <c r="H378" s="200"/>
      <c r="I378" s="203"/>
      <c r="J378" s="214">
        <f>BK378</f>
        <v>0</v>
      </c>
      <c r="K378" s="200"/>
      <c r="L378" s="205"/>
      <c r="M378" s="206"/>
      <c r="N378" s="207"/>
      <c r="O378" s="207"/>
      <c r="P378" s="208">
        <f>SUM(P379:P450)</f>
        <v>0</v>
      </c>
      <c r="Q378" s="207"/>
      <c r="R378" s="208">
        <f>SUM(R379:R450)</f>
        <v>7.2292484206750007</v>
      </c>
      <c r="S378" s="207"/>
      <c r="T378" s="209">
        <f>SUM(T379:T450)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10" t="s">
        <v>77</v>
      </c>
      <c r="AT378" s="211" t="s">
        <v>69</v>
      </c>
      <c r="AU378" s="211" t="s">
        <v>77</v>
      </c>
      <c r="AY378" s="210" t="s">
        <v>138</v>
      </c>
      <c r="BK378" s="212">
        <f>SUM(BK379:BK450)</f>
        <v>0</v>
      </c>
    </row>
    <row r="379" s="2" customFormat="1" ht="37.8" customHeight="1">
      <c r="A379" s="41"/>
      <c r="B379" s="42"/>
      <c r="C379" s="215" t="s">
        <v>341</v>
      </c>
      <c r="D379" s="215" t="s">
        <v>140</v>
      </c>
      <c r="E379" s="216" t="s">
        <v>1368</v>
      </c>
      <c r="F379" s="217" t="s">
        <v>1369</v>
      </c>
      <c r="G379" s="218" t="s">
        <v>143</v>
      </c>
      <c r="H379" s="219">
        <v>4</v>
      </c>
      <c r="I379" s="220"/>
      <c r="J379" s="221">
        <f>ROUND(I379*H379,2)</f>
        <v>0</v>
      </c>
      <c r="K379" s="217" t="s">
        <v>144</v>
      </c>
      <c r="L379" s="47"/>
      <c r="M379" s="222" t="s">
        <v>19</v>
      </c>
      <c r="N379" s="223" t="s">
        <v>41</v>
      </c>
      <c r="O379" s="87"/>
      <c r="P379" s="224">
        <f>O379*H379</f>
        <v>0</v>
      </c>
      <c r="Q379" s="224">
        <v>0.089775999999999995</v>
      </c>
      <c r="R379" s="224">
        <f>Q379*H379</f>
        <v>0.35910399999999998</v>
      </c>
      <c r="S379" s="224">
        <v>0</v>
      </c>
      <c r="T379" s="225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26" t="s">
        <v>145</v>
      </c>
      <c r="AT379" s="226" t="s">
        <v>140</v>
      </c>
      <c r="AU379" s="226" t="s">
        <v>79</v>
      </c>
      <c r="AY379" s="20" t="s">
        <v>138</v>
      </c>
      <c r="BE379" s="227">
        <f>IF(N379="základní",J379,0)</f>
        <v>0</v>
      </c>
      <c r="BF379" s="227">
        <f>IF(N379="snížená",J379,0)</f>
        <v>0</v>
      </c>
      <c r="BG379" s="227">
        <f>IF(N379="zákl. přenesená",J379,0)</f>
        <v>0</v>
      </c>
      <c r="BH379" s="227">
        <f>IF(N379="sníž. přenesená",J379,0)</f>
        <v>0</v>
      </c>
      <c r="BI379" s="227">
        <f>IF(N379="nulová",J379,0)</f>
        <v>0</v>
      </c>
      <c r="BJ379" s="20" t="s">
        <v>77</v>
      </c>
      <c r="BK379" s="227">
        <f>ROUND(I379*H379,2)</f>
        <v>0</v>
      </c>
      <c r="BL379" s="20" t="s">
        <v>145</v>
      </c>
      <c r="BM379" s="226" t="s">
        <v>1370</v>
      </c>
    </row>
    <row r="380" s="2" customFormat="1">
      <c r="A380" s="41"/>
      <c r="B380" s="42"/>
      <c r="C380" s="43"/>
      <c r="D380" s="228" t="s">
        <v>147</v>
      </c>
      <c r="E380" s="43"/>
      <c r="F380" s="229" t="s">
        <v>1371</v>
      </c>
      <c r="G380" s="43"/>
      <c r="H380" s="43"/>
      <c r="I380" s="230"/>
      <c r="J380" s="43"/>
      <c r="K380" s="43"/>
      <c r="L380" s="47"/>
      <c r="M380" s="231"/>
      <c r="N380" s="232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147</v>
      </c>
      <c r="AU380" s="20" t="s">
        <v>79</v>
      </c>
    </row>
    <row r="381" s="14" customFormat="1">
      <c r="A381" s="14"/>
      <c r="B381" s="244"/>
      <c r="C381" s="245"/>
      <c r="D381" s="235" t="s">
        <v>149</v>
      </c>
      <c r="E381" s="246" t="s">
        <v>19</v>
      </c>
      <c r="F381" s="247" t="s">
        <v>1185</v>
      </c>
      <c r="G381" s="245"/>
      <c r="H381" s="248">
        <v>0</v>
      </c>
      <c r="I381" s="249"/>
      <c r="J381" s="245"/>
      <c r="K381" s="245"/>
      <c r="L381" s="250"/>
      <c r="M381" s="251"/>
      <c r="N381" s="252"/>
      <c r="O381" s="252"/>
      <c r="P381" s="252"/>
      <c r="Q381" s="252"/>
      <c r="R381" s="252"/>
      <c r="S381" s="252"/>
      <c r="T381" s="253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4" t="s">
        <v>149</v>
      </c>
      <c r="AU381" s="254" t="s">
        <v>79</v>
      </c>
      <c r="AV381" s="14" t="s">
        <v>79</v>
      </c>
      <c r="AW381" s="14" t="s">
        <v>32</v>
      </c>
      <c r="AX381" s="14" t="s">
        <v>70</v>
      </c>
      <c r="AY381" s="254" t="s">
        <v>138</v>
      </c>
    </row>
    <row r="382" s="14" customFormat="1">
      <c r="A382" s="14"/>
      <c r="B382" s="244"/>
      <c r="C382" s="245"/>
      <c r="D382" s="235" t="s">
        <v>149</v>
      </c>
      <c r="E382" s="246" t="s">
        <v>19</v>
      </c>
      <c r="F382" s="247" t="s">
        <v>1186</v>
      </c>
      <c r="G382" s="245"/>
      <c r="H382" s="248">
        <v>0</v>
      </c>
      <c r="I382" s="249"/>
      <c r="J382" s="245"/>
      <c r="K382" s="245"/>
      <c r="L382" s="250"/>
      <c r="M382" s="251"/>
      <c r="N382" s="252"/>
      <c r="O382" s="252"/>
      <c r="P382" s="252"/>
      <c r="Q382" s="252"/>
      <c r="R382" s="252"/>
      <c r="S382" s="252"/>
      <c r="T382" s="253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4" t="s">
        <v>149</v>
      </c>
      <c r="AU382" s="254" t="s">
        <v>79</v>
      </c>
      <c r="AV382" s="14" t="s">
        <v>79</v>
      </c>
      <c r="AW382" s="14" t="s">
        <v>32</v>
      </c>
      <c r="AX382" s="14" t="s">
        <v>70</v>
      </c>
      <c r="AY382" s="254" t="s">
        <v>138</v>
      </c>
    </row>
    <row r="383" s="14" customFormat="1">
      <c r="A383" s="14"/>
      <c r="B383" s="244"/>
      <c r="C383" s="245"/>
      <c r="D383" s="235" t="s">
        <v>149</v>
      </c>
      <c r="E383" s="246" t="s">
        <v>19</v>
      </c>
      <c r="F383" s="247" t="s">
        <v>1187</v>
      </c>
      <c r="G383" s="245"/>
      <c r="H383" s="248">
        <v>0</v>
      </c>
      <c r="I383" s="249"/>
      <c r="J383" s="245"/>
      <c r="K383" s="245"/>
      <c r="L383" s="250"/>
      <c r="M383" s="251"/>
      <c r="N383" s="252"/>
      <c r="O383" s="252"/>
      <c r="P383" s="252"/>
      <c r="Q383" s="252"/>
      <c r="R383" s="252"/>
      <c r="S383" s="252"/>
      <c r="T383" s="25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4" t="s">
        <v>149</v>
      </c>
      <c r="AU383" s="254" t="s">
        <v>79</v>
      </c>
      <c r="AV383" s="14" t="s">
        <v>79</v>
      </c>
      <c r="AW383" s="14" t="s">
        <v>32</v>
      </c>
      <c r="AX383" s="14" t="s">
        <v>70</v>
      </c>
      <c r="AY383" s="254" t="s">
        <v>138</v>
      </c>
    </row>
    <row r="384" s="14" customFormat="1">
      <c r="A384" s="14"/>
      <c r="B384" s="244"/>
      <c r="C384" s="245"/>
      <c r="D384" s="235" t="s">
        <v>149</v>
      </c>
      <c r="E384" s="246" t="s">
        <v>19</v>
      </c>
      <c r="F384" s="247" t="s">
        <v>1372</v>
      </c>
      <c r="G384" s="245"/>
      <c r="H384" s="248">
        <v>4</v>
      </c>
      <c r="I384" s="249"/>
      <c r="J384" s="245"/>
      <c r="K384" s="245"/>
      <c r="L384" s="250"/>
      <c r="M384" s="251"/>
      <c r="N384" s="252"/>
      <c r="O384" s="252"/>
      <c r="P384" s="252"/>
      <c r="Q384" s="252"/>
      <c r="R384" s="252"/>
      <c r="S384" s="252"/>
      <c r="T384" s="253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4" t="s">
        <v>149</v>
      </c>
      <c r="AU384" s="254" t="s">
        <v>79</v>
      </c>
      <c r="AV384" s="14" t="s">
        <v>79</v>
      </c>
      <c r="AW384" s="14" t="s">
        <v>32</v>
      </c>
      <c r="AX384" s="14" t="s">
        <v>70</v>
      </c>
      <c r="AY384" s="254" t="s">
        <v>138</v>
      </c>
    </row>
    <row r="385" s="15" customFormat="1">
      <c r="A385" s="15"/>
      <c r="B385" s="255"/>
      <c r="C385" s="256"/>
      <c r="D385" s="235" t="s">
        <v>149</v>
      </c>
      <c r="E385" s="257" t="s">
        <v>19</v>
      </c>
      <c r="F385" s="258" t="s">
        <v>152</v>
      </c>
      <c r="G385" s="256"/>
      <c r="H385" s="259">
        <v>4</v>
      </c>
      <c r="I385" s="260"/>
      <c r="J385" s="256"/>
      <c r="K385" s="256"/>
      <c r="L385" s="261"/>
      <c r="M385" s="262"/>
      <c r="N385" s="263"/>
      <c r="O385" s="263"/>
      <c r="P385" s="263"/>
      <c r="Q385" s="263"/>
      <c r="R385" s="263"/>
      <c r="S385" s="263"/>
      <c r="T385" s="264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5" t="s">
        <v>149</v>
      </c>
      <c r="AU385" s="265" t="s">
        <v>79</v>
      </c>
      <c r="AV385" s="15" t="s">
        <v>145</v>
      </c>
      <c r="AW385" s="15" t="s">
        <v>32</v>
      </c>
      <c r="AX385" s="15" t="s">
        <v>77</v>
      </c>
      <c r="AY385" s="265" t="s">
        <v>138</v>
      </c>
    </row>
    <row r="386" s="2" customFormat="1" ht="24.15" customHeight="1">
      <c r="A386" s="41"/>
      <c r="B386" s="42"/>
      <c r="C386" s="215" t="s">
        <v>346</v>
      </c>
      <c r="D386" s="215" t="s">
        <v>140</v>
      </c>
      <c r="E386" s="216" t="s">
        <v>1373</v>
      </c>
      <c r="F386" s="217" t="s">
        <v>1374</v>
      </c>
      <c r="G386" s="218" t="s">
        <v>143</v>
      </c>
      <c r="H386" s="219">
        <v>37</v>
      </c>
      <c r="I386" s="220"/>
      <c r="J386" s="221">
        <f>ROUND(I386*H386,2)</f>
        <v>0</v>
      </c>
      <c r="K386" s="217" t="s">
        <v>144</v>
      </c>
      <c r="L386" s="47"/>
      <c r="M386" s="222" t="s">
        <v>19</v>
      </c>
      <c r="N386" s="223" t="s">
        <v>41</v>
      </c>
      <c r="O386" s="87"/>
      <c r="P386" s="224">
        <f>O386*H386</f>
        <v>0</v>
      </c>
      <c r="Q386" s="224">
        <v>0.16850000000000001</v>
      </c>
      <c r="R386" s="224">
        <f>Q386*H386</f>
        <v>6.2345000000000006</v>
      </c>
      <c r="S386" s="224">
        <v>0</v>
      </c>
      <c r="T386" s="225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26" t="s">
        <v>145</v>
      </c>
      <c r="AT386" s="226" t="s">
        <v>140</v>
      </c>
      <c r="AU386" s="226" t="s">
        <v>79</v>
      </c>
      <c r="AY386" s="20" t="s">
        <v>138</v>
      </c>
      <c r="BE386" s="227">
        <f>IF(N386="základní",J386,0)</f>
        <v>0</v>
      </c>
      <c r="BF386" s="227">
        <f>IF(N386="snížená",J386,0)</f>
        <v>0</v>
      </c>
      <c r="BG386" s="227">
        <f>IF(N386="zákl. přenesená",J386,0)</f>
        <v>0</v>
      </c>
      <c r="BH386" s="227">
        <f>IF(N386="sníž. přenesená",J386,0)</f>
        <v>0</v>
      </c>
      <c r="BI386" s="227">
        <f>IF(N386="nulová",J386,0)</f>
        <v>0</v>
      </c>
      <c r="BJ386" s="20" t="s">
        <v>77</v>
      </c>
      <c r="BK386" s="227">
        <f>ROUND(I386*H386,2)</f>
        <v>0</v>
      </c>
      <c r="BL386" s="20" t="s">
        <v>145</v>
      </c>
      <c r="BM386" s="226" t="s">
        <v>1375</v>
      </c>
    </row>
    <row r="387" s="2" customFormat="1">
      <c r="A387" s="41"/>
      <c r="B387" s="42"/>
      <c r="C387" s="43"/>
      <c r="D387" s="228" t="s">
        <v>147</v>
      </c>
      <c r="E387" s="43"/>
      <c r="F387" s="229" t="s">
        <v>1376</v>
      </c>
      <c r="G387" s="43"/>
      <c r="H387" s="43"/>
      <c r="I387" s="230"/>
      <c r="J387" s="43"/>
      <c r="K387" s="43"/>
      <c r="L387" s="47"/>
      <c r="M387" s="231"/>
      <c r="N387" s="232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147</v>
      </c>
      <c r="AU387" s="20" t="s">
        <v>79</v>
      </c>
    </row>
    <row r="388" s="14" customFormat="1">
      <c r="A388" s="14"/>
      <c r="B388" s="244"/>
      <c r="C388" s="245"/>
      <c r="D388" s="235" t="s">
        <v>149</v>
      </c>
      <c r="E388" s="246" t="s">
        <v>19</v>
      </c>
      <c r="F388" s="247" t="s">
        <v>1377</v>
      </c>
      <c r="G388" s="245"/>
      <c r="H388" s="248">
        <v>18</v>
      </c>
      <c r="I388" s="249"/>
      <c r="J388" s="245"/>
      <c r="K388" s="245"/>
      <c r="L388" s="250"/>
      <c r="M388" s="251"/>
      <c r="N388" s="252"/>
      <c r="O388" s="252"/>
      <c r="P388" s="252"/>
      <c r="Q388" s="252"/>
      <c r="R388" s="252"/>
      <c r="S388" s="252"/>
      <c r="T388" s="25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4" t="s">
        <v>149</v>
      </c>
      <c r="AU388" s="254" t="s">
        <v>79</v>
      </c>
      <c r="AV388" s="14" t="s">
        <v>79</v>
      </c>
      <c r="AW388" s="14" t="s">
        <v>32</v>
      </c>
      <c r="AX388" s="14" t="s">
        <v>70</v>
      </c>
      <c r="AY388" s="254" t="s">
        <v>138</v>
      </c>
    </row>
    <row r="389" s="14" customFormat="1">
      <c r="A389" s="14"/>
      <c r="B389" s="244"/>
      <c r="C389" s="245"/>
      <c r="D389" s="235" t="s">
        <v>149</v>
      </c>
      <c r="E389" s="246" t="s">
        <v>19</v>
      </c>
      <c r="F389" s="247" t="s">
        <v>1258</v>
      </c>
      <c r="G389" s="245"/>
      <c r="H389" s="248">
        <v>1</v>
      </c>
      <c r="I389" s="249"/>
      <c r="J389" s="245"/>
      <c r="K389" s="245"/>
      <c r="L389" s="250"/>
      <c r="M389" s="251"/>
      <c r="N389" s="252"/>
      <c r="O389" s="252"/>
      <c r="P389" s="252"/>
      <c r="Q389" s="252"/>
      <c r="R389" s="252"/>
      <c r="S389" s="252"/>
      <c r="T389" s="253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4" t="s">
        <v>149</v>
      </c>
      <c r="AU389" s="254" t="s">
        <v>79</v>
      </c>
      <c r="AV389" s="14" t="s">
        <v>79</v>
      </c>
      <c r="AW389" s="14" t="s">
        <v>32</v>
      </c>
      <c r="AX389" s="14" t="s">
        <v>70</v>
      </c>
      <c r="AY389" s="254" t="s">
        <v>138</v>
      </c>
    </row>
    <row r="390" s="14" customFormat="1">
      <c r="A390" s="14"/>
      <c r="B390" s="244"/>
      <c r="C390" s="245"/>
      <c r="D390" s="235" t="s">
        <v>149</v>
      </c>
      <c r="E390" s="246" t="s">
        <v>19</v>
      </c>
      <c r="F390" s="247" t="s">
        <v>1259</v>
      </c>
      <c r="G390" s="245"/>
      <c r="H390" s="248">
        <v>18</v>
      </c>
      <c r="I390" s="249"/>
      <c r="J390" s="245"/>
      <c r="K390" s="245"/>
      <c r="L390" s="250"/>
      <c r="M390" s="251"/>
      <c r="N390" s="252"/>
      <c r="O390" s="252"/>
      <c r="P390" s="252"/>
      <c r="Q390" s="252"/>
      <c r="R390" s="252"/>
      <c r="S390" s="252"/>
      <c r="T390" s="253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4" t="s">
        <v>149</v>
      </c>
      <c r="AU390" s="254" t="s">
        <v>79</v>
      </c>
      <c r="AV390" s="14" t="s">
        <v>79</v>
      </c>
      <c r="AW390" s="14" t="s">
        <v>32</v>
      </c>
      <c r="AX390" s="14" t="s">
        <v>70</v>
      </c>
      <c r="AY390" s="254" t="s">
        <v>138</v>
      </c>
    </row>
    <row r="391" s="14" customFormat="1">
      <c r="A391" s="14"/>
      <c r="B391" s="244"/>
      <c r="C391" s="245"/>
      <c r="D391" s="235" t="s">
        <v>149</v>
      </c>
      <c r="E391" s="246" t="s">
        <v>19</v>
      </c>
      <c r="F391" s="247" t="s">
        <v>1260</v>
      </c>
      <c r="G391" s="245"/>
      <c r="H391" s="248">
        <v>0</v>
      </c>
      <c r="I391" s="249"/>
      <c r="J391" s="245"/>
      <c r="K391" s="245"/>
      <c r="L391" s="250"/>
      <c r="M391" s="251"/>
      <c r="N391" s="252"/>
      <c r="O391" s="252"/>
      <c r="P391" s="252"/>
      <c r="Q391" s="252"/>
      <c r="R391" s="252"/>
      <c r="S391" s="252"/>
      <c r="T391" s="25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4" t="s">
        <v>149</v>
      </c>
      <c r="AU391" s="254" t="s">
        <v>79</v>
      </c>
      <c r="AV391" s="14" t="s">
        <v>79</v>
      </c>
      <c r="AW391" s="14" t="s">
        <v>32</v>
      </c>
      <c r="AX391" s="14" t="s">
        <v>70</v>
      </c>
      <c r="AY391" s="254" t="s">
        <v>138</v>
      </c>
    </row>
    <row r="392" s="15" customFormat="1">
      <c r="A392" s="15"/>
      <c r="B392" s="255"/>
      <c r="C392" s="256"/>
      <c r="D392" s="235" t="s">
        <v>149</v>
      </c>
      <c r="E392" s="257" t="s">
        <v>19</v>
      </c>
      <c r="F392" s="258" t="s">
        <v>152</v>
      </c>
      <c r="G392" s="256"/>
      <c r="H392" s="259">
        <v>37</v>
      </c>
      <c r="I392" s="260"/>
      <c r="J392" s="256"/>
      <c r="K392" s="256"/>
      <c r="L392" s="261"/>
      <c r="M392" s="262"/>
      <c r="N392" s="263"/>
      <c r="O392" s="263"/>
      <c r="P392" s="263"/>
      <c r="Q392" s="263"/>
      <c r="R392" s="263"/>
      <c r="S392" s="263"/>
      <c r="T392" s="264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65" t="s">
        <v>149</v>
      </c>
      <c r="AU392" s="265" t="s">
        <v>79</v>
      </c>
      <c r="AV392" s="15" t="s">
        <v>145</v>
      </c>
      <c r="AW392" s="15" t="s">
        <v>32</v>
      </c>
      <c r="AX392" s="15" t="s">
        <v>77</v>
      </c>
      <c r="AY392" s="265" t="s">
        <v>138</v>
      </c>
    </row>
    <row r="393" s="2" customFormat="1" ht="16.5" customHeight="1">
      <c r="A393" s="41"/>
      <c r="B393" s="42"/>
      <c r="C393" s="277" t="s">
        <v>352</v>
      </c>
      <c r="D393" s="277" t="s">
        <v>220</v>
      </c>
      <c r="E393" s="278" t="s">
        <v>1378</v>
      </c>
      <c r="F393" s="279" t="s">
        <v>1379</v>
      </c>
      <c r="G393" s="280" t="s">
        <v>143</v>
      </c>
      <c r="H393" s="281">
        <v>3.7000000000000002</v>
      </c>
      <c r="I393" s="282"/>
      <c r="J393" s="283">
        <f>ROUND(I393*H393,2)</f>
        <v>0</v>
      </c>
      <c r="K393" s="279" t="s">
        <v>144</v>
      </c>
      <c r="L393" s="284"/>
      <c r="M393" s="285" t="s">
        <v>19</v>
      </c>
      <c r="N393" s="286" t="s">
        <v>41</v>
      </c>
      <c r="O393" s="87"/>
      <c r="P393" s="224">
        <f>O393*H393</f>
        <v>0</v>
      </c>
      <c r="Q393" s="224">
        <v>0.080000000000000002</v>
      </c>
      <c r="R393" s="224">
        <f>Q393*H393</f>
        <v>0.29600000000000004</v>
      </c>
      <c r="S393" s="224">
        <v>0</v>
      </c>
      <c r="T393" s="225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26" t="s">
        <v>197</v>
      </c>
      <c r="AT393" s="226" t="s">
        <v>220</v>
      </c>
      <c r="AU393" s="226" t="s">
        <v>79</v>
      </c>
      <c r="AY393" s="20" t="s">
        <v>138</v>
      </c>
      <c r="BE393" s="227">
        <f>IF(N393="základní",J393,0)</f>
        <v>0</v>
      </c>
      <c r="BF393" s="227">
        <f>IF(N393="snížená",J393,0)</f>
        <v>0</v>
      </c>
      <c r="BG393" s="227">
        <f>IF(N393="zákl. přenesená",J393,0)</f>
        <v>0</v>
      </c>
      <c r="BH393" s="227">
        <f>IF(N393="sníž. přenesená",J393,0)</f>
        <v>0</v>
      </c>
      <c r="BI393" s="227">
        <f>IF(N393="nulová",J393,0)</f>
        <v>0</v>
      </c>
      <c r="BJ393" s="20" t="s">
        <v>77</v>
      </c>
      <c r="BK393" s="227">
        <f>ROUND(I393*H393,2)</f>
        <v>0</v>
      </c>
      <c r="BL393" s="20" t="s">
        <v>145</v>
      </c>
      <c r="BM393" s="226" t="s">
        <v>1380</v>
      </c>
    </row>
    <row r="394" s="14" customFormat="1">
      <c r="A394" s="14"/>
      <c r="B394" s="244"/>
      <c r="C394" s="245"/>
      <c r="D394" s="235" t="s">
        <v>149</v>
      </c>
      <c r="E394" s="246" t="s">
        <v>19</v>
      </c>
      <c r="F394" s="247" t="s">
        <v>1377</v>
      </c>
      <c r="G394" s="245"/>
      <c r="H394" s="248">
        <v>18</v>
      </c>
      <c r="I394" s="249"/>
      <c r="J394" s="245"/>
      <c r="K394" s="245"/>
      <c r="L394" s="250"/>
      <c r="M394" s="251"/>
      <c r="N394" s="252"/>
      <c r="O394" s="252"/>
      <c r="P394" s="252"/>
      <c r="Q394" s="252"/>
      <c r="R394" s="252"/>
      <c r="S394" s="252"/>
      <c r="T394" s="253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4" t="s">
        <v>149</v>
      </c>
      <c r="AU394" s="254" t="s">
        <v>79</v>
      </c>
      <c r="AV394" s="14" t="s">
        <v>79</v>
      </c>
      <c r="AW394" s="14" t="s">
        <v>32</v>
      </c>
      <c r="AX394" s="14" t="s">
        <v>70</v>
      </c>
      <c r="AY394" s="254" t="s">
        <v>138</v>
      </c>
    </row>
    <row r="395" s="14" customFormat="1">
      <c r="A395" s="14"/>
      <c r="B395" s="244"/>
      <c r="C395" s="245"/>
      <c r="D395" s="235" t="s">
        <v>149</v>
      </c>
      <c r="E395" s="246" t="s">
        <v>19</v>
      </c>
      <c r="F395" s="247" t="s">
        <v>1258</v>
      </c>
      <c r="G395" s="245"/>
      <c r="H395" s="248">
        <v>1</v>
      </c>
      <c r="I395" s="249"/>
      <c r="J395" s="245"/>
      <c r="K395" s="245"/>
      <c r="L395" s="250"/>
      <c r="M395" s="251"/>
      <c r="N395" s="252"/>
      <c r="O395" s="252"/>
      <c r="P395" s="252"/>
      <c r="Q395" s="252"/>
      <c r="R395" s="252"/>
      <c r="S395" s="252"/>
      <c r="T395" s="25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4" t="s">
        <v>149</v>
      </c>
      <c r="AU395" s="254" t="s">
        <v>79</v>
      </c>
      <c r="AV395" s="14" t="s">
        <v>79</v>
      </c>
      <c r="AW395" s="14" t="s">
        <v>32</v>
      </c>
      <c r="AX395" s="14" t="s">
        <v>70</v>
      </c>
      <c r="AY395" s="254" t="s">
        <v>138</v>
      </c>
    </row>
    <row r="396" s="14" customFormat="1">
      <c r="A396" s="14"/>
      <c r="B396" s="244"/>
      <c r="C396" s="245"/>
      <c r="D396" s="235" t="s">
        <v>149</v>
      </c>
      <c r="E396" s="246" t="s">
        <v>19</v>
      </c>
      <c r="F396" s="247" t="s">
        <v>1259</v>
      </c>
      <c r="G396" s="245"/>
      <c r="H396" s="248">
        <v>18</v>
      </c>
      <c r="I396" s="249"/>
      <c r="J396" s="245"/>
      <c r="K396" s="245"/>
      <c r="L396" s="250"/>
      <c r="M396" s="251"/>
      <c r="N396" s="252"/>
      <c r="O396" s="252"/>
      <c r="P396" s="252"/>
      <c r="Q396" s="252"/>
      <c r="R396" s="252"/>
      <c r="S396" s="252"/>
      <c r="T396" s="253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4" t="s">
        <v>149</v>
      </c>
      <c r="AU396" s="254" t="s">
        <v>79</v>
      </c>
      <c r="AV396" s="14" t="s">
        <v>79</v>
      </c>
      <c r="AW396" s="14" t="s">
        <v>32</v>
      </c>
      <c r="AX396" s="14" t="s">
        <v>70</v>
      </c>
      <c r="AY396" s="254" t="s">
        <v>138</v>
      </c>
    </row>
    <row r="397" s="14" customFormat="1">
      <c r="A397" s="14"/>
      <c r="B397" s="244"/>
      <c r="C397" s="245"/>
      <c r="D397" s="235" t="s">
        <v>149</v>
      </c>
      <c r="E397" s="246" t="s">
        <v>19</v>
      </c>
      <c r="F397" s="247" t="s">
        <v>1260</v>
      </c>
      <c r="G397" s="245"/>
      <c r="H397" s="248">
        <v>0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4" t="s">
        <v>149</v>
      </c>
      <c r="AU397" s="254" t="s">
        <v>79</v>
      </c>
      <c r="AV397" s="14" t="s">
        <v>79</v>
      </c>
      <c r="AW397" s="14" t="s">
        <v>32</v>
      </c>
      <c r="AX397" s="14" t="s">
        <v>70</v>
      </c>
      <c r="AY397" s="254" t="s">
        <v>138</v>
      </c>
    </row>
    <row r="398" s="15" customFormat="1">
      <c r="A398" s="15"/>
      <c r="B398" s="255"/>
      <c r="C398" s="256"/>
      <c r="D398" s="235" t="s">
        <v>149</v>
      </c>
      <c r="E398" s="257" t="s">
        <v>19</v>
      </c>
      <c r="F398" s="258" t="s">
        <v>152</v>
      </c>
      <c r="G398" s="256"/>
      <c r="H398" s="259">
        <v>37</v>
      </c>
      <c r="I398" s="260"/>
      <c r="J398" s="256"/>
      <c r="K398" s="256"/>
      <c r="L398" s="261"/>
      <c r="M398" s="262"/>
      <c r="N398" s="263"/>
      <c r="O398" s="263"/>
      <c r="P398" s="263"/>
      <c r="Q398" s="263"/>
      <c r="R398" s="263"/>
      <c r="S398" s="263"/>
      <c r="T398" s="264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5" t="s">
        <v>149</v>
      </c>
      <c r="AU398" s="265" t="s">
        <v>79</v>
      </c>
      <c r="AV398" s="15" t="s">
        <v>145</v>
      </c>
      <c r="AW398" s="15" t="s">
        <v>32</v>
      </c>
      <c r="AX398" s="15" t="s">
        <v>77</v>
      </c>
      <c r="AY398" s="265" t="s">
        <v>138</v>
      </c>
    </row>
    <row r="399" s="14" customFormat="1">
      <c r="A399" s="14"/>
      <c r="B399" s="244"/>
      <c r="C399" s="245"/>
      <c r="D399" s="235" t="s">
        <v>149</v>
      </c>
      <c r="E399" s="245"/>
      <c r="F399" s="247" t="s">
        <v>1381</v>
      </c>
      <c r="G399" s="245"/>
      <c r="H399" s="248">
        <v>3.7000000000000002</v>
      </c>
      <c r="I399" s="249"/>
      <c r="J399" s="245"/>
      <c r="K399" s="245"/>
      <c r="L399" s="250"/>
      <c r="M399" s="251"/>
      <c r="N399" s="252"/>
      <c r="O399" s="252"/>
      <c r="P399" s="252"/>
      <c r="Q399" s="252"/>
      <c r="R399" s="252"/>
      <c r="S399" s="252"/>
      <c r="T399" s="253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4" t="s">
        <v>149</v>
      </c>
      <c r="AU399" s="254" t="s">
        <v>79</v>
      </c>
      <c r="AV399" s="14" t="s">
        <v>79</v>
      </c>
      <c r="AW399" s="14" t="s">
        <v>4</v>
      </c>
      <c r="AX399" s="14" t="s">
        <v>77</v>
      </c>
      <c r="AY399" s="254" t="s">
        <v>138</v>
      </c>
    </row>
    <row r="400" s="2" customFormat="1" ht="24.15" customHeight="1">
      <c r="A400" s="41"/>
      <c r="B400" s="42"/>
      <c r="C400" s="215" t="s">
        <v>356</v>
      </c>
      <c r="D400" s="215" t="s">
        <v>140</v>
      </c>
      <c r="E400" s="216" t="s">
        <v>1382</v>
      </c>
      <c r="F400" s="217" t="s">
        <v>1383</v>
      </c>
      <c r="G400" s="218" t="s">
        <v>143</v>
      </c>
      <c r="H400" s="219">
        <v>2</v>
      </c>
      <c r="I400" s="220"/>
      <c r="J400" s="221">
        <f>ROUND(I400*H400,2)</f>
        <v>0</v>
      </c>
      <c r="K400" s="217" t="s">
        <v>144</v>
      </c>
      <c r="L400" s="47"/>
      <c r="M400" s="222" t="s">
        <v>19</v>
      </c>
      <c r="N400" s="223" t="s">
        <v>41</v>
      </c>
      <c r="O400" s="87"/>
      <c r="P400" s="224">
        <f>O400*H400</f>
        <v>0</v>
      </c>
      <c r="Q400" s="224">
        <v>0.15256</v>
      </c>
      <c r="R400" s="224">
        <f>Q400*H400</f>
        <v>0.30512</v>
      </c>
      <c r="S400" s="224">
        <v>0</v>
      </c>
      <c r="T400" s="225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26" t="s">
        <v>145</v>
      </c>
      <c r="AT400" s="226" t="s">
        <v>140</v>
      </c>
      <c r="AU400" s="226" t="s">
        <v>79</v>
      </c>
      <c r="AY400" s="20" t="s">
        <v>138</v>
      </c>
      <c r="BE400" s="227">
        <f>IF(N400="základní",J400,0)</f>
        <v>0</v>
      </c>
      <c r="BF400" s="227">
        <f>IF(N400="snížená",J400,0)</f>
        <v>0</v>
      </c>
      <c r="BG400" s="227">
        <f>IF(N400="zákl. přenesená",J400,0)</f>
        <v>0</v>
      </c>
      <c r="BH400" s="227">
        <f>IF(N400="sníž. přenesená",J400,0)</f>
        <v>0</v>
      </c>
      <c r="BI400" s="227">
        <f>IF(N400="nulová",J400,0)</f>
        <v>0</v>
      </c>
      <c r="BJ400" s="20" t="s">
        <v>77</v>
      </c>
      <c r="BK400" s="227">
        <f>ROUND(I400*H400,2)</f>
        <v>0</v>
      </c>
      <c r="BL400" s="20" t="s">
        <v>145</v>
      </c>
      <c r="BM400" s="226" t="s">
        <v>1384</v>
      </c>
    </row>
    <row r="401" s="2" customFormat="1">
      <c r="A401" s="41"/>
      <c r="B401" s="42"/>
      <c r="C401" s="43"/>
      <c r="D401" s="228" t="s">
        <v>147</v>
      </c>
      <c r="E401" s="43"/>
      <c r="F401" s="229" t="s">
        <v>1385</v>
      </c>
      <c r="G401" s="43"/>
      <c r="H401" s="43"/>
      <c r="I401" s="230"/>
      <c r="J401" s="43"/>
      <c r="K401" s="43"/>
      <c r="L401" s="47"/>
      <c r="M401" s="231"/>
      <c r="N401" s="232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147</v>
      </c>
      <c r="AU401" s="20" t="s">
        <v>79</v>
      </c>
    </row>
    <row r="402" s="14" customFormat="1">
      <c r="A402" s="14"/>
      <c r="B402" s="244"/>
      <c r="C402" s="245"/>
      <c r="D402" s="235" t="s">
        <v>149</v>
      </c>
      <c r="E402" s="246" t="s">
        <v>19</v>
      </c>
      <c r="F402" s="247" t="s">
        <v>1386</v>
      </c>
      <c r="G402" s="245"/>
      <c r="H402" s="248">
        <v>2</v>
      </c>
      <c r="I402" s="249"/>
      <c r="J402" s="245"/>
      <c r="K402" s="245"/>
      <c r="L402" s="250"/>
      <c r="M402" s="251"/>
      <c r="N402" s="252"/>
      <c r="O402" s="252"/>
      <c r="P402" s="252"/>
      <c r="Q402" s="252"/>
      <c r="R402" s="252"/>
      <c r="S402" s="252"/>
      <c r="T402" s="253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4" t="s">
        <v>149</v>
      </c>
      <c r="AU402" s="254" t="s">
        <v>79</v>
      </c>
      <c r="AV402" s="14" t="s">
        <v>79</v>
      </c>
      <c r="AW402" s="14" t="s">
        <v>32</v>
      </c>
      <c r="AX402" s="14" t="s">
        <v>70</v>
      </c>
      <c r="AY402" s="254" t="s">
        <v>138</v>
      </c>
    </row>
    <row r="403" s="14" customFormat="1">
      <c r="A403" s="14"/>
      <c r="B403" s="244"/>
      <c r="C403" s="245"/>
      <c r="D403" s="235" t="s">
        <v>149</v>
      </c>
      <c r="E403" s="246" t="s">
        <v>19</v>
      </c>
      <c r="F403" s="247" t="s">
        <v>1387</v>
      </c>
      <c r="G403" s="245"/>
      <c r="H403" s="248">
        <v>0</v>
      </c>
      <c r="I403" s="249"/>
      <c r="J403" s="245"/>
      <c r="K403" s="245"/>
      <c r="L403" s="250"/>
      <c r="M403" s="251"/>
      <c r="N403" s="252"/>
      <c r="O403" s="252"/>
      <c r="P403" s="252"/>
      <c r="Q403" s="252"/>
      <c r="R403" s="252"/>
      <c r="S403" s="252"/>
      <c r="T403" s="25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4" t="s">
        <v>149</v>
      </c>
      <c r="AU403" s="254" t="s">
        <v>79</v>
      </c>
      <c r="AV403" s="14" t="s">
        <v>79</v>
      </c>
      <c r="AW403" s="14" t="s">
        <v>32</v>
      </c>
      <c r="AX403" s="14" t="s">
        <v>70</v>
      </c>
      <c r="AY403" s="254" t="s">
        <v>138</v>
      </c>
    </row>
    <row r="404" s="14" customFormat="1">
      <c r="A404" s="14"/>
      <c r="B404" s="244"/>
      <c r="C404" s="245"/>
      <c r="D404" s="235" t="s">
        <v>149</v>
      </c>
      <c r="E404" s="246" t="s">
        <v>19</v>
      </c>
      <c r="F404" s="247" t="s">
        <v>1388</v>
      </c>
      <c r="G404" s="245"/>
      <c r="H404" s="248">
        <v>0</v>
      </c>
      <c r="I404" s="249"/>
      <c r="J404" s="245"/>
      <c r="K404" s="245"/>
      <c r="L404" s="250"/>
      <c r="M404" s="251"/>
      <c r="N404" s="252"/>
      <c r="O404" s="252"/>
      <c r="P404" s="252"/>
      <c r="Q404" s="252"/>
      <c r="R404" s="252"/>
      <c r="S404" s="252"/>
      <c r="T404" s="253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4" t="s">
        <v>149</v>
      </c>
      <c r="AU404" s="254" t="s">
        <v>79</v>
      </c>
      <c r="AV404" s="14" t="s">
        <v>79</v>
      </c>
      <c r="AW404" s="14" t="s">
        <v>32</v>
      </c>
      <c r="AX404" s="14" t="s">
        <v>70</v>
      </c>
      <c r="AY404" s="254" t="s">
        <v>138</v>
      </c>
    </row>
    <row r="405" s="14" customFormat="1">
      <c r="A405" s="14"/>
      <c r="B405" s="244"/>
      <c r="C405" s="245"/>
      <c r="D405" s="235" t="s">
        <v>149</v>
      </c>
      <c r="E405" s="246" t="s">
        <v>19</v>
      </c>
      <c r="F405" s="247" t="s">
        <v>1260</v>
      </c>
      <c r="G405" s="245"/>
      <c r="H405" s="248">
        <v>0</v>
      </c>
      <c r="I405" s="249"/>
      <c r="J405" s="245"/>
      <c r="K405" s="245"/>
      <c r="L405" s="250"/>
      <c r="M405" s="251"/>
      <c r="N405" s="252"/>
      <c r="O405" s="252"/>
      <c r="P405" s="252"/>
      <c r="Q405" s="252"/>
      <c r="R405" s="252"/>
      <c r="S405" s="252"/>
      <c r="T405" s="25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4" t="s">
        <v>149</v>
      </c>
      <c r="AU405" s="254" t="s">
        <v>79</v>
      </c>
      <c r="AV405" s="14" t="s">
        <v>79</v>
      </c>
      <c r="AW405" s="14" t="s">
        <v>32</v>
      </c>
      <c r="AX405" s="14" t="s">
        <v>70</v>
      </c>
      <c r="AY405" s="254" t="s">
        <v>138</v>
      </c>
    </row>
    <row r="406" s="15" customFormat="1">
      <c r="A406" s="15"/>
      <c r="B406" s="255"/>
      <c r="C406" s="256"/>
      <c r="D406" s="235" t="s">
        <v>149</v>
      </c>
      <c r="E406" s="257" t="s">
        <v>19</v>
      </c>
      <c r="F406" s="258" t="s">
        <v>152</v>
      </c>
      <c r="G406" s="256"/>
      <c r="H406" s="259">
        <v>2</v>
      </c>
      <c r="I406" s="260"/>
      <c r="J406" s="256"/>
      <c r="K406" s="256"/>
      <c r="L406" s="261"/>
      <c r="M406" s="262"/>
      <c r="N406" s="263"/>
      <c r="O406" s="263"/>
      <c r="P406" s="263"/>
      <c r="Q406" s="263"/>
      <c r="R406" s="263"/>
      <c r="S406" s="263"/>
      <c r="T406" s="264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5" t="s">
        <v>149</v>
      </c>
      <c r="AU406" s="265" t="s">
        <v>79</v>
      </c>
      <c r="AV406" s="15" t="s">
        <v>145</v>
      </c>
      <c r="AW406" s="15" t="s">
        <v>32</v>
      </c>
      <c r="AX406" s="15" t="s">
        <v>77</v>
      </c>
      <c r="AY406" s="265" t="s">
        <v>138</v>
      </c>
    </row>
    <row r="407" s="2" customFormat="1" ht="21.75" customHeight="1">
      <c r="A407" s="41"/>
      <c r="B407" s="42"/>
      <c r="C407" s="215" t="s">
        <v>361</v>
      </c>
      <c r="D407" s="215" t="s">
        <v>140</v>
      </c>
      <c r="E407" s="216" t="s">
        <v>1389</v>
      </c>
      <c r="F407" s="217" t="s">
        <v>1390</v>
      </c>
      <c r="G407" s="218" t="s">
        <v>143</v>
      </c>
      <c r="H407" s="219">
        <v>201</v>
      </c>
      <c r="I407" s="220"/>
      <c r="J407" s="221">
        <f>ROUND(I407*H407,2)</f>
        <v>0</v>
      </c>
      <c r="K407" s="217" t="s">
        <v>144</v>
      </c>
      <c r="L407" s="47"/>
      <c r="M407" s="222" t="s">
        <v>19</v>
      </c>
      <c r="N407" s="223" t="s">
        <v>41</v>
      </c>
      <c r="O407" s="87"/>
      <c r="P407" s="224">
        <f>O407*H407</f>
        <v>0</v>
      </c>
      <c r="Q407" s="224">
        <v>4.3699999999999997E-06</v>
      </c>
      <c r="R407" s="224">
        <f>Q407*H407</f>
        <v>0.00087836999999999995</v>
      </c>
      <c r="S407" s="224">
        <v>0</v>
      </c>
      <c r="T407" s="225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26" t="s">
        <v>145</v>
      </c>
      <c r="AT407" s="226" t="s">
        <v>140</v>
      </c>
      <c r="AU407" s="226" t="s">
        <v>79</v>
      </c>
      <c r="AY407" s="20" t="s">
        <v>138</v>
      </c>
      <c r="BE407" s="227">
        <f>IF(N407="základní",J407,0)</f>
        <v>0</v>
      </c>
      <c r="BF407" s="227">
        <f>IF(N407="snížená",J407,0)</f>
        <v>0</v>
      </c>
      <c r="BG407" s="227">
        <f>IF(N407="zákl. přenesená",J407,0)</f>
        <v>0</v>
      </c>
      <c r="BH407" s="227">
        <f>IF(N407="sníž. přenesená",J407,0)</f>
        <v>0</v>
      </c>
      <c r="BI407" s="227">
        <f>IF(N407="nulová",J407,0)</f>
        <v>0</v>
      </c>
      <c r="BJ407" s="20" t="s">
        <v>77</v>
      </c>
      <c r="BK407" s="227">
        <f>ROUND(I407*H407,2)</f>
        <v>0</v>
      </c>
      <c r="BL407" s="20" t="s">
        <v>145</v>
      </c>
      <c r="BM407" s="226" t="s">
        <v>1391</v>
      </c>
    </row>
    <row r="408" s="2" customFormat="1">
      <c r="A408" s="41"/>
      <c r="B408" s="42"/>
      <c r="C408" s="43"/>
      <c r="D408" s="228" t="s">
        <v>147</v>
      </c>
      <c r="E408" s="43"/>
      <c r="F408" s="229" t="s">
        <v>1392</v>
      </c>
      <c r="G408" s="43"/>
      <c r="H408" s="43"/>
      <c r="I408" s="230"/>
      <c r="J408" s="43"/>
      <c r="K408" s="43"/>
      <c r="L408" s="47"/>
      <c r="M408" s="231"/>
      <c r="N408" s="232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147</v>
      </c>
      <c r="AU408" s="20" t="s">
        <v>79</v>
      </c>
    </row>
    <row r="409" s="14" customFormat="1">
      <c r="A409" s="14"/>
      <c r="B409" s="244"/>
      <c r="C409" s="245"/>
      <c r="D409" s="235" t="s">
        <v>149</v>
      </c>
      <c r="E409" s="246" t="s">
        <v>19</v>
      </c>
      <c r="F409" s="247" t="s">
        <v>1393</v>
      </c>
      <c r="G409" s="245"/>
      <c r="H409" s="248">
        <v>143</v>
      </c>
      <c r="I409" s="249"/>
      <c r="J409" s="245"/>
      <c r="K409" s="245"/>
      <c r="L409" s="250"/>
      <c r="M409" s="251"/>
      <c r="N409" s="252"/>
      <c r="O409" s="252"/>
      <c r="P409" s="252"/>
      <c r="Q409" s="252"/>
      <c r="R409" s="252"/>
      <c r="S409" s="252"/>
      <c r="T409" s="253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4" t="s">
        <v>149</v>
      </c>
      <c r="AU409" s="254" t="s">
        <v>79</v>
      </c>
      <c r="AV409" s="14" t="s">
        <v>79</v>
      </c>
      <c r="AW409" s="14" t="s">
        <v>32</v>
      </c>
      <c r="AX409" s="14" t="s">
        <v>70</v>
      </c>
      <c r="AY409" s="254" t="s">
        <v>138</v>
      </c>
    </row>
    <row r="410" s="14" customFormat="1">
      <c r="A410" s="14"/>
      <c r="B410" s="244"/>
      <c r="C410" s="245"/>
      <c r="D410" s="235" t="s">
        <v>149</v>
      </c>
      <c r="E410" s="246" t="s">
        <v>19</v>
      </c>
      <c r="F410" s="247" t="s">
        <v>1394</v>
      </c>
      <c r="G410" s="245"/>
      <c r="H410" s="248">
        <v>32</v>
      </c>
      <c r="I410" s="249"/>
      <c r="J410" s="245"/>
      <c r="K410" s="245"/>
      <c r="L410" s="250"/>
      <c r="M410" s="251"/>
      <c r="N410" s="252"/>
      <c r="O410" s="252"/>
      <c r="P410" s="252"/>
      <c r="Q410" s="252"/>
      <c r="R410" s="252"/>
      <c r="S410" s="252"/>
      <c r="T410" s="25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4" t="s">
        <v>149</v>
      </c>
      <c r="AU410" s="254" t="s">
        <v>79</v>
      </c>
      <c r="AV410" s="14" t="s">
        <v>79</v>
      </c>
      <c r="AW410" s="14" t="s">
        <v>32</v>
      </c>
      <c r="AX410" s="14" t="s">
        <v>70</v>
      </c>
      <c r="AY410" s="254" t="s">
        <v>138</v>
      </c>
    </row>
    <row r="411" s="14" customFormat="1">
      <c r="A411" s="14"/>
      <c r="B411" s="244"/>
      <c r="C411" s="245"/>
      <c r="D411" s="235" t="s">
        <v>149</v>
      </c>
      <c r="E411" s="246" t="s">
        <v>19</v>
      </c>
      <c r="F411" s="247" t="s">
        <v>1395</v>
      </c>
      <c r="G411" s="245"/>
      <c r="H411" s="248">
        <v>24</v>
      </c>
      <c r="I411" s="249"/>
      <c r="J411" s="245"/>
      <c r="K411" s="245"/>
      <c r="L411" s="250"/>
      <c r="M411" s="251"/>
      <c r="N411" s="252"/>
      <c r="O411" s="252"/>
      <c r="P411" s="252"/>
      <c r="Q411" s="252"/>
      <c r="R411" s="252"/>
      <c r="S411" s="252"/>
      <c r="T411" s="253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4" t="s">
        <v>149</v>
      </c>
      <c r="AU411" s="254" t="s">
        <v>79</v>
      </c>
      <c r="AV411" s="14" t="s">
        <v>79</v>
      </c>
      <c r="AW411" s="14" t="s">
        <v>32</v>
      </c>
      <c r="AX411" s="14" t="s">
        <v>70</v>
      </c>
      <c r="AY411" s="254" t="s">
        <v>138</v>
      </c>
    </row>
    <row r="412" s="14" customFormat="1">
      <c r="A412" s="14"/>
      <c r="B412" s="244"/>
      <c r="C412" s="245"/>
      <c r="D412" s="235" t="s">
        <v>149</v>
      </c>
      <c r="E412" s="246" t="s">
        <v>19</v>
      </c>
      <c r="F412" s="247" t="s">
        <v>1396</v>
      </c>
      <c r="G412" s="245"/>
      <c r="H412" s="248">
        <v>2</v>
      </c>
      <c r="I412" s="249"/>
      <c r="J412" s="245"/>
      <c r="K412" s="245"/>
      <c r="L412" s="250"/>
      <c r="M412" s="251"/>
      <c r="N412" s="252"/>
      <c r="O412" s="252"/>
      <c r="P412" s="252"/>
      <c r="Q412" s="252"/>
      <c r="R412" s="252"/>
      <c r="S412" s="252"/>
      <c r="T412" s="25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4" t="s">
        <v>149</v>
      </c>
      <c r="AU412" s="254" t="s">
        <v>79</v>
      </c>
      <c r="AV412" s="14" t="s">
        <v>79</v>
      </c>
      <c r="AW412" s="14" t="s">
        <v>32</v>
      </c>
      <c r="AX412" s="14" t="s">
        <v>70</v>
      </c>
      <c r="AY412" s="254" t="s">
        <v>138</v>
      </c>
    </row>
    <row r="413" s="15" customFormat="1">
      <c r="A413" s="15"/>
      <c r="B413" s="255"/>
      <c r="C413" s="256"/>
      <c r="D413" s="235" t="s">
        <v>149</v>
      </c>
      <c r="E413" s="257" t="s">
        <v>19</v>
      </c>
      <c r="F413" s="258" t="s">
        <v>152</v>
      </c>
      <c r="G413" s="256"/>
      <c r="H413" s="259">
        <v>201</v>
      </c>
      <c r="I413" s="260"/>
      <c r="J413" s="256"/>
      <c r="K413" s="256"/>
      <c r="L413" s="261"/>
      <c r="M413" s="262"/>
      <c r="N413" s="263"/>
      <c r="O413" s="263"/>
      <c r="P413" s="263"/>
      <c r="Q413" s="263"/>
      <c r="R413" s="263"/>
      <c r="S413" s="263"/>
      <c r="T413" s="264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65" t="s">
        <v>149</v>
      </c>
      <c r="AU413" s="265" t="s">
        <v>79</v>
      </c>
      <c r="AV413" s="15" t="s">
        <v>145</v>
      </c>
      <c r="AW413" s="15" t="s">
        <v>32</v>
      </c>
      <c r="AX413" s="15" t="s">
        <v>77</v>
      </c>
      <c r="AY413" s="265" t="s">
        <v>138</v>
      </c>
    </row>
    <row r="414" s="2" customFormat="1" ht="21.75" customHeight="1">
      <c r="A414" s="41"/>
      <c r="B414" s="42"/>
      <c r="C414" s="215" t="s">
        <v>367</v>
      </c>
      <c r="D414" s="215" t="s">
        <v>140</v>
      </c>
      <c r="E414" s="216" t="s">
        <v>1397</v>
      </c>
      <c r="F414" s="217" t="s">
        <v>1398</v>
      </c>
      <c r="G414" s="218" t="s">
        <v>143</v>
      </c>
      <c r="H414" s="219">
        <v>201</v>
      </c>
      <c r="I414" s="220"/>
      <c r="J414" s="221">
        <f>ROUND(I414*H414,2)</f>
        <v>0</v>
      </c>
      <c r="K414" s="217" t="s">
        <v>144</v>
      </c>
      <c r="L414" s="47"/>
      <c r="M414" s="222" t="s">
        <v>19</v>
      </c>
      <c r="N414" s="223" t="s">
        <v>41</v>
      </c>
      <c r="O414" s="87"/>
      <c r="P414" s="224">
        <f>O414*H414</f>
        <v>0</v>
      </c>
      <c r="Q414" s="224">
        <v>0</v>
      </c>
      <c r="R414" s="224">
        <f>Q414*H414</f>
        <v>0</v>
      </c>
      <c r="S414" s="224">
        <v>0</v>
      </c>
      <c r="T414" s="225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26" t="s">
        <v>145</v>
      </c>
      <c r="AT414" s="226" t="s">
        <v>140</v>
      </c>
      <c r="AU414" s="226" t="s">
        <v>79</v>
      </c>
      <c r="AY414" s="20" t="s">
        <v>138</v>
      </c>
      <c r="BE414" s="227">
        <f>IF(N414="základní",J414,0)</f>
        <v>0</v>
      </c>
      <c r="BF414" s="227">
        <f>IF(N414="snížená",J414,0)</f>
        <v>0</v>
      </c>
      <c r="BG414" s="227">
        <f>IF(N414="zákl. přenesená",J414,0)</f>
        <v>0</v>
      </c>
      <c r="BH414" s="227">
        <f>IF(N414="sníž. přenesená",J414,0)</f>
        <v>0</v>
      </c>
      <c r="BI414" s="227">
        <f>IF(N414="nulová",J414,0)</f>
        <v>0</v>
      </c>
      <c r="BJ414" s="20" t="s">
        <v>77</v>
      </c>
      <c r="BK414" s="227">
        <f>ROUND(I414*H414,2)</f>
        <v>0</v>
      </c>
      <c r="BL414" s="20" t="s">
        <v>145</v>
      </c>
      <c r="BM414" s="226" t="s">
        <v>1399</v>
      </c>
    </row>
    <row r="415" s="2" customFormat="1">
      <c r="A415" s="41"/>
      <c r="B415" s="42"/>
      <c r="C415" s="43"/>
      <c r="D415" s="228" t="s">
        <v>147</v>
      </c>
      <c r="E415" s="43"/>
      <c r="F415" s="229" t="s">
        <v>1400</v>
      </c>
      <c r="G415" s="43"/>
      <c r="H415" s="43"/>
      <c r="I415" s="230"/>
      <c r="J415" s="43"/>
      <c r="K415" s="43"/>
      <c r="L415" s="47"/>
      <c r="M415" s="231"/>
      <c r="N415" s="232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0" t="s">
        <v>147</v>
      </c>
      <c r="AU415" s="20" t="s">
        <v>79</v>
      </c>
    </row>
    <row r="416" s="2" customFormat="1" ht="24.15" customHeight="1">
      <c r="A416" s="41"/>
      <c r="B416" s="42"/>
      <c r="C416" s="215" t="s">
        <v>372</v>
      </c>
      <c r="D416" s="215" t="s">
        <v>140</v>
      </c>
      <c r="E416" s="216" t="s">
        <v>1401</v>
      </c>
      <c r="F416" s="217" t="s">
        <v>1402</v>
      </c>
      <c r="G416" s="218" t="s">
        <v>143</v>
      </c>
      <c r="H416" s="219">
        <v>201</v>
      </c>
      <c r="I416" s="220"/>
      <c r="J416" s="221">
        <f>ROUND(I416*H416,2)</f>
        <v>0</v>
      </c>
      <c r="K416" s="217" t="s">
        <v>144</v>
      </c>
      <c r="L416" s="47"/>
      <c r="M416" s="222" t="s">
        <v>19</v>
      </c>
      <c r="N416" s="223" t="s">
        <v>41</v>
      </c>
      <c r="O416" s="87"/>
      <c r="P416" s="224">
        <f>O416*H416</f>
        <v>0</v>
      </c>
      <c r="Q416" s="224">
        <v>0.00015660000000000001</v>
      </c>
      <c r="R416" s="224">
        <f>Q416*H416</f>
        <v>0.0314766</v>
      </c>
      <c r="S416" s="224">
        <v>0</v>
      </c>
      <c r="T416" s="225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26" t="s">
        <v>145</v>
      </c>
      <c r="AT416" s="226" t="s">
        <v>140</v>
      </c>
      <c r="AU416" s="226" t="s">
        <v>79</v>
      </c>
      <c r="AY416" s="20" t="s">
        <v>138</v>
      </c>
      <c r="BE416" s="227">
        <f>IF(N416="základní",J416,0)</f>
        <v>0</v>
      </c>
      <c r="BF416" s="227">
        <f>IF(N416="snížená",J416,0)</f>
        <v>0</v>
      </c>
      <c r="BG416" s="227">
        <f>IF(N416="zákl. přenesená",J416,0)</f>
        <v>0</v>
      </c>
      <c r="BH416" s="227">
        <f>IF(N416="sníž. přenesená",J416,0)</f>
        <v>0</v>
      </c>
      <c r="BI416" s="227">
        <f>IF(N416="nulová",J416,0)</f>
        <v>0</v>
      </c>
      <c r="BJ416" s="20" t="s">
        <v>77</v>
      </c>
      <c r="BK416" s="227">
        <f>ROUND(I416*H416,2)</f>
        <v>0</v>
      </c>
      <c r="BL416" s="20" t="s">
        <v>145</v>
      </c>
      <c r="BM416" s="226" t="s">
        <v>1403</v>
      </c>
    </row>
    <row r="417" s="2" customFormat="1">
      <c r="A417" s="41"/>
      <c r="B417" s="42"/>
      <c r="C417" s="43"/>
      <c r="D417" s="228" t="s">
        <v>147</v>
      </c>
      <c r="E417" s="43"/>
      <c r="F417" s="229" t="s">
        <v>1404</v>
      </c>
      <c r="G417" s="43"/>
      <c r="H417" s="43"/>
      <c r="I417" s="230"/>
      <c r="J417" s="43"/>
      <c r="K417" s="43"/>
      <c r="L417" s="47"/>
      <c r="M417" s="231"/>
      <c r="N417" s="232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147</v>
      </c>
      <c r="AU417" s="20" t="s">
        <v>79</v>
      </c>
    </row>
    <row r="418" s="2" customFormat="1" ht="16.5" customHeight="1">
      <c r="A418" s="41"/>
      <c r="B418" s="42"/>
      <c r="C418" s="215" t="s">
        <v>381</v>
      </c>
      <c r="D418" s="215" t="s">
        <v>140</v>
      </c>
      <c r="E418" s="216" t="s">
        <v>1405</v>
      </c>
      <c r="F418" s="217" t="s">
        <v>1406</v>
      </c>
      <c r="G418" s="218" t="s">
        <v>143</v>
      </c>
      <c r="H418" s="219">
        <v>1318.8150000000001</v>
      </c>
      <c r="I418" s="220"/>
      <c r="J418" s="221">
        <f>ROUND(I418*H418,2)</f>
        <v>0</v>
      </c>
      <c r="K418" s="217" t="s">
        <v>144</v>
      </c>
      <c r="L418" s="47"/>
      <c r="M418" s="222" t="s">
        <v>19</v>
      </c>
      <c r="N418" s="223" t="s">
        <v>41</v>
      </c>
      <c r="O418" s="87"/>
      <c r="P418" s="224">
        <f>O418*H418</f>
        <v>0</v>
      </c>
      <c r="Q418" s="224">
        <v>1.6449999999999999E-06</v>
      </c>
      <c r="R418" s="224">
        <f>Q418*H418</f>
        <v>0.0021694506750000002</v>
      </c>
      <c r="S418" s="224">
        <v>0</v>
      </c>
      <c r="T418" s="225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26" t="s">
        <v>145</v>
      </c>
      <c r="AT418" s="226" t="s">
        <v>140</v>
      </c>
      <c r="AU418" s="226" t="s">
        <v>79</v>
      </c>
      <c r="AY418" s="20" t="s">
        <v>138</v>
      </c>
      <c r="BE418" s="227">
        <f>IF(N418="základní",J418,0)</f>
        <v>0</v>
      </c>
      <c r="BF418" s="227">
        <f>IF(N418="snížená",J418,0)</f>
        <v>0</v>
      </c>
      <c r="BG418" s="227">
        <f>IF(N418="zákl. přenesená",J418,0)</f>
        <v>0</v>
      </c>
      <c r="BH418" s="227">
        <f>IF(N418="sníž. přenesená",J418,0)</f>
        <v>0</v>
      </c>
      <c r="BI418" s="227">
        <f>IF(N418="nulová",J418,0)</f>
        <v>0</v>
      </c>
      <c r="BJ418" s="20" t="s">
        <v>77</v>
      </c>
      <c r="BK418" s="227">
        <f>ROUND(I418*H418,2)</f>
        <v>0</v>
      </c>
      <c r="BL418" s="20" t="s">
        <v>145</v>
      </c>
      <c r="BM418" s="226" t="s">
        <v>1407</v>
      </c>
    </row>
    <row r="419" s="2" customFormat="1">
      <c r="A419" s="41"/>
      <c r="B419" s="42"/>
      <c r="C419" s="43"/>
      <c r="D419" s="228" t="s">
        <v>147</v>
      </c>
      <c r="E419" s="43"/>
      <c r="F419" s="229" t="s">
        <v>1408</v>
      </c>
      <c r="G419" s="43"/>
      <c r="H419" s="43"/>
      <c r="I419" s="230"/>
      <c r="J419" s="43"/>
      <c r="K419" s="43"/>
      <c r="L419" s="47"/>
      <c r="M419" s="231"/>
      <c r="N419" s="232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147</v>
      </c>
      <c r="AU419" s="20" t="s">
        <v>79</v>
      </c>
    </row>
    <row r="420" s="14" customFormat="1">
      <c r="A420" s="14"/>
      <c r="B420" s="244"/>
      <c r="C420" s="245"/>
      <c r="D420" s="235" t="s">
        <v>149</v>
      </c>
      <c r="E420" s="246" t="s">
        <v>19</v>
      </c>
      <c r="F420" s="247" t="s">
        <v>1409</v>
      </c>
      <c r="G420" s="245"/>
      <c r="H420" s="248">
        <v>1318.8150000000001</v>
      </c>
      <c r="I420" s="249"/>
      <c r="J420" s="245"/>
      <c r="K420" s="245"/>
      <c r="L420" s="250"/>
      <c r="M420" s="251"/>
      <c r="N420" s="252"/>
      <c r="O420" s="252"/>
      <c r="P420" s="252"/>
      <c r="Q420" s="252"/>
      <c r="R420" s="252"/>
      <c r="S420" s="252"/>
      <c r="T420" s="253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4" t="s">
        <v>149</v>
      </c>
      <c r="AU420" s="254" t="s">
        <v>79</v>
      </c>
      <c r="AV420" s="14" t="s">
        <v>79</v>
      </c>
      <c r="AW420" s="14" t="s">
        <v>32</v>
      </c>
      <c r="AX420" s="14" t="s">
        <v>70</v>
      </c>
      <c r="AY420" s="254" t="s">
        <v>138</v>
      </c>
    </row>
    <row r="421" s="15" customFormat="1">
      <c r="A421" s="15"/>
      <c r="B421" s="255"/>
      <c r="C421" s="256"/>
      <c r="D421" s="235" t="s">
        <v>149</v>
      </c>
      <c r="E421" s="257" t="s">
        <v>19</v>
      </c>
      <c r="F421" s="258" t="s">
        <v>152</v>
      </c>
      <c r="G421" s="256"/>
      <c r="H421" s="259">
        <v>1318.8150000000001</v>
      </c>
      <c r="I421" s="260"/>
      <c r="J421" s="256"/>
      <c r="K421" s="256"/>
      <c r="L421" s="261"/>
      <c r="M421" s="262"/>
      <c r="N421" s="263"/>
      <c r="O421" s="263"/>
      <c r="P421" s="263"/>
      <c r="Q421" s="263"/>
      <c r="R421" s="263"/>
      <c r="S421" s="263"/>
      <c r="T421" s="264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5" t="s">
        <v>149</v>
      </c>
      <c r="AU421" s="265" t="s">
        <v>79</v>
      </c>
      <c r="AV421" s="15" t="s">
        <v>145</v>
      </c>
      <c r="AW421" s="15" t="s">
        <v>32</v>
      </c>
      <c r="AX421" s="15" t="s">
        <v>77</v>
      </c>
      <c r="AY421" s="265" t="s">
        <v>138</v>
      </c>
    </row>
    <row r="422" s="2" customFormat="1" ht="44.25" customHeight="1">
      <c r="A422" s="41"/>
      <c r="B422" s="42"/>
      <c r="C422" s="215" t="s">
        <v>389</v>
      </c>
      <c r="D422" s="215" t="s">
        <v>140</v>
      </c>
      <c r="E422" s="216" t="s">
        <v>1410</v>
      </c>
      <c r="F422" s="217" t="s">
        <v>1411</v>
      </c>
      <c r="G422" s="218" t="s">
        <v>143</v>
      </c>
      <c r="H422" s="219">
        <v>39</v>
      </c>
      <c r="I422" s="220"/>
      <c r="J422" s="221">
        <f>ROUND(I422*H422,2)</f>
        <v>0</v>
      </c>
      <c r="K422" s="217" t="s">
        <v>144</v>
      </c>
      <c r="L422" s="47"/>
      <c r="M422" s="222" t="s">
        <v>19</v>
      </c>
      <c r="N422" s="223" t="s">
        <v>41</v>
      </c>
      <c r="O422" s="87"/>
      <c r="P422" s="224">
        <f>O422*H422</f>
        <v>0</v>
      </c>
      <c r="Q422" s="224">
        <v>0</v>
      </c>
      <c r="R422" s="224">
        <f>Q422*H422</f>
        <v>0</v>
      </c>
      <c r="S422" s="224">
        <v>0</v>
      </c>
      <c r="T422" s="225">
        <f>S422*H422</f>
        <v>0</v>
      </c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R422" s="226" t="s">
        <v>145</v>
      </c>
      <c r="AT422" s="226" t="s">
        <v>140</v>
      </c>
      <c r="AU422" s="226" t="s">
        <v>79</v>
      </c>
      <c r="AY422" s="20" t="s">
        <v>138</v>
      </c>
      <c r="BE422" s="227">
        <f>IF(N422="základní",J422,0)</f>
        <v>0</v>
      </c>
      <c r="BF422" s="227">
        <f>IF(N422="snížená",J422,0)</f>
        <v>0</v>
      </c>
      <c r="BG422" s="227">
        <f>IF(N422="zákl. přenesená",J422,0)</f>
        <v>0</v>
      </c>
      <c r="BH422" s="227">
        <f>IF(N422="sníž. přenesená",J422,0)</f>
        <v>0</v>
      </c>
      <c r="BI422" s="227">
        <f>IF(N422="nulová",J422,0)</f>
        <v>0</v>
      </c>
      <c r="BJ422" s="20" t="s">
        <v>77</v>
      </c>
      <c r="BK422" s="227">
        <f>ROUND(I422*H422,2)</f>
        <v>0</v>
      </c>
      <c r="BL422" s="20" t="s">
        <v>145</v>
      </c>
      <c r="BM422" s="226" t="s">
        <v>1412</v>
      </c>
    </row>
    <row r="423" s="2" customFormat="1">
      <c r="A423" s="41"/>
      <c r="B423" s="42"/>
      <c r="C423" s="43"/>
      <c r="D423" s="228" t="s">
        <v>147</v>
      </c>
      <c r="E423" s="43"/>
      <c r="F423" s="229" t="s">
        <v>1413</v>
      </c>
      <c r="G423" s="43"/>
      <c r="H423" s="43"/>
      <c r="I423" s="230"/>
      <c r="J423" s="43"/>
      <c r="K423" s="43"/>
      <c r="L423" s="47"/>
      <c r="M423" s="231"/>
      <c r="N423" s="232"/>
      <c r="O423" s="87"/>
      <c r="P423" s="87"/>
      <c r="Q423" s="87"/>
      <c r="R423" s="87"/>
      <c r="S423" s="87"/>
      <c r="T423" s="88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T423" s="20" t="s">
        <v>147</v>
      </c>
      <c r="AU423" s="20" t="s">
        <v>79</v>
      </c>
    </row>
    <row r="424" s="14" customFormat="1">
      <c r="A424" s="14"/>
      <c r="B424" s="244"/>
      <c r="C424" s="245"/>
      <c r="D424" s="235" t="s">
        <v>149</v>
      </c>
      <c r="E424" s="246" t="s">
        <v>19</v>
      </c>
      <c r="F424" s="247" t="s">
        <v>1414</v>
      </c>
      <c r="G424" s="245"/>
      <c r="H424" s="248">
        <v>20</v>
      </c>
      <c r="I424" s="249"/>
      <c r="J424" s="245"/>
      <c r="K424" s="245"/>
      <c r="L424" s="250"/>
      <c r="M424" s="251"/>
      <c r="N424" s="252"/>
      <c r="O424" s="252"/>
      <c r="P424" s="252"/>
      <c r="Q424" s="252"/>
      <c r="R424" s="252"/>
      <c r="S424" s="252"/>
      <c r="T424" s="253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4" t="s">
        <v>149</v>
      </c>
      <c r="AU424" s="254" t="s">
        <v>79</v>
      </c>
      <c r="AV424" s="14" t="s">
        <v>79</v>
      </c>
      <c r="AW424" s="14" t="s">
        <v>32</v>
      </c>
      <c r="AX424" s="14" t="s">
        <v>70</v>
      </c>
      <c r="AY424" s="254" t="s">
        <v>138</v>
      </c>
    </row>
    <row r="425" s="14" customFormat="1">
      <c r="A425" s="14"/>
      <c r="B425" s="244"/>
      <c r="C425" s="245"/>
      <c r="D425" s="235" t="s">
        <v>149</v>
      </c>
      <c r="E425" s="246" t="s">
        <v>19</v>
      </c>
      <c r="F425" s="247" t="s">
        <v>1258</v>
      </c>
      <c r="G425" s="245"/>
      <c r="H425" s="248">
        <v>1</v>
      </c>
      <c r="I425" s="249"/>
      <c r="J425" s="245"/>
      <c r="K425" s="245"/>
      <c r="L425" s="250"/>
      <c r="M425" s="251"/>
      <c r="N425" s="252"/>
      <c r="O425" s="252"/>
      <c r="P425" s="252"/>
      <c r="Q425" s="252"/>
      <c r="R425" s="252"/>
      <c r="S425" s="252"/>
      <c r="T425" s="253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4" t="s">
        <v>149</v>
      </c>
      <c r="AU425" s="254" t="s">
        <v>79</v>
      </c>
      <c r="AV425" s="14" t="s">
        <v>79</v>
      </c>
      <c r="AW425" s="14" t="s">
        <v>32</v>
      </c>
      <c r="AX425" s="14" t="s">
        <v>70</v>
      </c>
      <c r="AY425" s="254" t="s">
        <v>138</v>
      </c>
    </row>
    <row r="426" s="14" customFormat="1">
      <c r="A426" s="14"/>
      <c r="B426" s="244"/>
      <c r="C426" s="245"/>
      <c r="D426" s="235" t="s">
        <v>149</v>
      </c>
      <c r="E426" s="246" t="s">
        <v>19</v>
      </c>
      <c r="F426" s="247" t="s">
        <v>1259</v>
      </c>
      <c r="G426" s="245"/>
      <c r="H426" s="248">
        <v>18</v>
      </c>
      <c r="I426" s="249"/>
      <c r="J426" s="245"/>
      <c r="K426" s="245"/>
      <c r="L426" s="250"/>
      <c r="M426" s="251"/>
      <c r="N426" s="252"/>
      <c r="O426" s="252"/>
      <c r="P426" s="252"/>
      <c r="Q426" s="252"/>
      <c r="R426" s="252"/>
      <c r="S426" s="252"/>
      <c r="T426" s="253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4" t="s">
        <v>149</v>
      </c>
      <c r="AU426" s="254" t="s">
        <v>79</v>
      </c>
      <c r="AV426" s="14" t="s">
        <v>79</v>
      </c>
      <c r="AW426" s="14" t="s">
        <v>32</v>
      </c>
      <c r="AX426" s="14" t="s">
        <v>70</v>
      </c>
      <c r="AY426" s="254" t="s">
        <v>138</v>
      </c>
    </row>
    <row r="427" s="14" customFormat="1">
      <c r="A427" s="14"/>
      <c r="B427" s="244"/>
      <c r="C427" s="245"/>
      <c r="D427" s="235" t="s">
        <v>149</v>
      </c>
      <c r="E427" s="246" t="s">
        <v>19</v>
      </c>
      <c r="F427" s="247" t="s">
        <v>1260</v>
      </c>
      <c r="G427" s="245"/>
      <c r="H427" s="248">
        <v>0</v>
      </c>
      <c r="I427" s="249"/>
      <c r="J427" s="245"/>
      <c r="K427" s="245"/>
      <c r="L427" s="250"/>
      <c r="M427" s="251"/>
      <c r="N427" s="252"/>
      <c r="O427" s="252"/>
      <c r="P427" s="252"/>
      <c r="Q427" s="252"/>
      <c r="R427" s="252"/>
      <c r="S427" s="252"/>
      <c r="T427" s="25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4" t="s">
        <v>149</v>
      </c>
      <c r="AU427" s="254" t="s">
        <v>79</v>
      </c>
      <c r="AV427" s="14" t="s">
        <v>79</v>
      </c>
      <c r="AW427" s="14" t="s">
        <v>32</v>
      </c>
      <c r="AX427" s="14" t="s">
        <v>70</v>
      </c>
      <c r="AY427" s="254" t="s">
        <v>138</v>
      </c>
    </row>
    <row r="428" s="15" customFormat="1">
      <c r="A428" s="15"/>
      <c r="B428" s="255"/>
      <c r="C428" s="256"/>
      <c r="D428" s="235" t="s">
        <v>149</v>
      </c>
      <c r="E428" s="257" t="s">
        <v>19</v>
      </c>
      <c r="F428" s="258" t="s">
        <v>152</v>
      </c>
      <c r="G428" s="256"/>
      <c r="H428" s="259">
        <v>39</v>
      </c>
      <c r="I428" s="260"/>
      <c r="J428" s="256"/>
      <c r="K428" s="256"/>
      <c r="L428" s="261"/>
      <c r="M428" s="262"/>
      <c r="N428" s="263"/>
      <c r="O428" s="263"/>
      <c r="P428" s="263"/>
      <c r="Q428" s="263"/>
      <c r="R428" s="263"/>
      <c r="S428" s="263"/>
      <c r="T428" s="264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65" t="s">
        <v>149</v>
      </c>
      <c r="AU428" s="265" t="s">
        <v>79</v>
      </c>
      <c r="AV428" s="15" t="s">
        <v>145</v>
      </c>
      <c r="AW428" s="15" t="s">
        <v>32</v>
      </c>
      <c r="AX428" s="15" t="s">
        <v>77</v>
      </c>
      <c r="AY428" s="265" t="s">
        <v>138</v>
      </c>
    </row>
    <row r="429" s="2" customFormat="1" ht="37.8" customHeight="1">
      <c r="A429" s="41"/>
      <c r="B429" s="42"/>
      <c r="C429" s="215" t="s">
        <v>395</v>
      </c>
      <c r="D429" s="215" t="s">
        <v>140</v>
      </c>
      <c r="E429" s="216" t="s">
        <v>1415</v>
      </c>
      <c r="F429" s="217" t="s">
        <v>1416</v>
      </c>
      <c r="G429" s="218" t="s">
        <v>174</v>
      </c>
      <c r="H429" s="219">
        <v>169</v>
      </c>
      <c r="I429" s="220"/>
      <c r="J429" s="221">
        <f>ROUND(I429*H429,2)</f>
        <v>0</v>
      </c>
      <c r="K429" s="217" t="s">
        <v>144</v>
      </c>
      <c r="L429" s="47"/>
      <c r="M429" s="222" t="s">
        <v>19</v>
      </c>
      <c r="N429" s="223" t="s">
        <v>41</v>
      </c>
      <c r="O429" s="87"/>
      <c r="P429" s="224">
        <f>O429*H429</f>
        <v>0</v>
      </c>
      <c r="Q429" s="224">
        <v>0</v>
      </c>
      <c r="R429" s="224">
        <f>Q429*H429</f>
        <v>0</v>
      </c>
      <c r="S429" s="224">
        <v>0</v>
      </c>
      <c r="T429" s="225">
        <f>S429*H429</f>
        <v>0</v>
      </c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R429" s="226" t="s">
        <v>145</v>
      </c>
      <c r="AT429" s="226" t="s">
        <v>140</v>
      </c>
      <c r="AU429" s="226" t="s">
        <v>79</v>
      </c>
      <c r="AY429" s="20" t="s">
        <v>138</v>
      </c>
      <c r="BE429" s="227">
        <f>IF(N429="základní",J429,0)</f>
        <v>0</v>
      </c>
      <c r="BF429" s="227">
        <f>IF(N429="snížená",J429,0)</f>
        <v>0</v>
      </c>
      <c r="BG429" s="227">
        <f>IF(N429="zákl. přenesená",J429,0)</f>
        <v>0</v>
      </c>
      <c r="BH429" s="227">
        <f>IF(N429="sníž. přenesená",J429,0)</f>
        <v>0</v>
      </c>
      <c r="BI429" s="227">
        <f>IF(N429="nulová",J429,0)</f>
        <v>0</v>
      </c>
      <c r="BJ429" s="20" t="s">
        <v>77</v>
      </c>
      <c r="BK429" s="227">
        <f>ROUND(I429*H429,2)</f>
        <v>0</v>
      </c>
      <c r="BL429" s="20" t="s">
        <v>145</v>
      </c>
      <c r="BM429" s="226" t="s">
        <v>1417</v>
      </c>
    </row>
    <row r="430" s="2" customFormat="1">
      <c r="A430" s="41"/>
      <c r="B430" s="42"/>
      <c r="C430" s="43"/>
      <c r="D430" s="228" t="s">
        <v>147</v>
      </c>
      <c r="E430" s="43"/>
      <c r="F430" s="229" t="s">
        <v>1418</v>
      </c>
      <c r="G430" s="43"/>
      <c r="H430" s="43"/>
      <c r="I430" s="230"/>
      <c r="J430" s="43"/>
      <c r="K430" s="43"/>
      <c r="L430" s="47"/>
      <c r="M430" s="231"/>
      <c r="N430" s="232"/>
      <c r="O430" s="87"/>
      <c r="P430" s="87"/>
      <c r="Q430" s="87"/>
      <c r="R430" s="87"/>
      <c r="S430" s="87"/>
      <c r="T430" s="88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T430" s="20" t="s">
        <v>147</v>
      </c>
      <c r="AU430" s="20" t="s">
        <v>79</v>
      </c>
    </row>
    <row r="431" s="14" customFormat="1">
      <c r="A431" s="14"/>
      <c r="B431" s="244"/>
      <c r="C431" s="245"/>
      <c r="D431" s="235" t="s">
        <v>149</v>
      </c>
      <c r="E431" s="246" t="s">
        <v>19</v>
      </c>
      <c r="F431" s="247" t="s">
        <v>1185</v>
      </c>
      <c r="G431" s="245"/>
      <c r="H431" s="248">
        <v>0</v>
      </c>
      <c r="I431" s="249"/>
      <c r="J431" s="245"/>
      <c r="K431" s="245"/>
      <c r="L431" s="250"/>
      <c r="M431" s="251"/>
      <c r="N431" s="252"/>
      <c r="O431" s="252"/>
      <c r="P431" s="252"/>
      <c r="Q431" s="252"/>
      <c r="R431" s="252"/>
      <c r="S431" s="252"/>
      <c r="T431" s="253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4" t="s">
        <v>149</v>
      </c>
      <c r="AU431" s="254" t="s">
        <v>79</v>
      </c>
      <c r="AV431" s="14" t="s">
        <v>79</v>
      </c>
      <c r="AW431" s="14" t="s">
        <v>32</v>
      </c>
      <c r="AX431" s="14" t="s">
        <v>70</v>
      </c>
      <c r="AY431" s="254" t="s">
        <v>138</v>
      </c>
    </row>
    <row r="432" s="14" customFormat="1">
      <c r="A432" s="14"/>
      <c r="B432" s="244"/>
      <c r="C432" s="245"/>
      <c r="D432" s="235" t="s">
        <v>149</v>
      </c>
      <c r="E432" s="246" t="s">
        <v>19</v>
      </c>
      <c r="F432" s="247" t="s">
        <v>1186</v>
      </c>
      <c r="G432" s="245"/>
      <c r="H432" s="248">
        <v>0</v>
      </c>
      <c r="I432" s="249"/>
      <c r="J432" s="245"/>
      <c r="K432" s="245"/>
      <c r="L432" s="250"/>
      <c r="M432" s="251"/>
      <c r="N432" s="252"/>
      <c r="O432" s="252"/>
      <c r="P432" s="252"/>
      <c r="Q432" s="252"/>
      <c r="R432" s="252"/>
      <c r="S432" s="252"/>
      <c r="T432" s="253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4" t="s">
        <v>149</v>
      </c>
      <c r="AU432" s="254" t="s">
        <v>79</v>
      </c>
      <c r="AV432" s="14" t="s">
        <v>79</v>
      </c>
      <c r="AW432" s="14" t="s">
        <v>32</v>
      </c>
      <c r="AX432" s="14" t="s">
        <v>70</v>
      </c>
      <c r="AY432" s="254" t="s">
        <v>138</v>
      </c>
    </row>
    <row r="433" s="14" customFormat="1">
      <c r="A433" s="14"/>
      <c r="B433" s="244"/>
      <c r="C433" s="245"/>
      <c r="D433" s="235" t="s">
        <v>149</v>
      </c>
      <c r="E433" s="246" t="s">
        <v>19</v>
      </c>
      <c r="F433" s="247" t="s">
        <v>1187</v>
      </c>
      <c r="G433" s="245"/>
      <c r="H433" s="248">
        <v>0</v>
      </c>
      <c r="I433" s="249"/>
      <c r="J433" s="245"/>
      <c r="K433" s="245"/>
      <c r="L433" s="250"/>
      <c r="M433" s="251"/>
      <c r="N433" s="252"/>
      <c r="O433" s="252"/>
      <c r="P433" s="252"/>
      <c r="Q433" s="252"/>
      <c r="R433" s="252"/>
      <c r="S433" s="252"/>
      <c r="T433" s="253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4" t="s">
        <v>149</v>
      </c>
      <c r="AU433" s="254" t="s">
        <v>79</v>
      </c>
      <c r="AV433" s="14" t="s">
        <v>79</v>
      </c>
      <c r="AW433" s="14" t="s">
        <v>32</v>
      </c>
      <c r="AX433" s="14" t="s">
        <v>70</v>
      </c>
      <c r="AY433" s="254" t="s">
        <v>138</v>
      </c>
    </row>
    <row r="434" s="14" customFormat="1">
      <c r="A434" s="14"/>
      <c r="B434" s="244"/>
      <c r="C434" s="245"/>
      <c r="D434" s="235" t="s">
        <v>149</v>
      </c>
      <c r="E434" s="246" t="s">
        <v>19</v>
      </c>
      <c r="F434" s="247" t="s">
        <v>1208</v>
      </c>
      <c r="G434" s="245"/>
      <c r="H434" s="248">
        <v>25</v>
      </c>
      <c r="I434" s="249"/>
      <c r="J434" s="245"/>
      <c r="K434" s="245"/>
      <c r="L434" s="250"/>
      <c r="M434" s="251"/>
      <c r="N434" s="252"/>
      <c r="O434" s="252"/>
      <c r="P434" s="252"/>
      <c r="Q434" s="252"/>
      <c r="R434" s="252"/>
      <c r="S434" s="252"/>
      <c r="T434" s="253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4" t="s">
        <v>149</v>
      </c>
      <c r="AU434" s="254" t="s">
        <v>79</v>
      </c>
      <c r="AV434" s="14" t="s">
        <v>79</v>
      </c>
      <c r="AW434" s="14" t="s">
        <v>32</v>
      </c>
      <c r="AX434" s="14" t="s">
        <v>70</v>
      </c>
      <c r="AY434" s="254" t="s">
        <v>138</v>
      </c>
    </row>
    <row r="435" s="16" customFormat="1">
      <c r="A435" s="16"/>
      <c r="B435" s="266"/>
      <c r="C435" s="267"/>
      <c r="D435" s="235" t="s">
        <v>149</v>
      </c>
      <c r="E435" s="268" t="s">
        <v>19</v>
      </c>
      <c r="F435" s="269" t="s">
        <v>160</v>
      </c>
      <c r="G435" s="267"/>
      <c r="H435" s="270">
        <v>25</v>
      </c>
      <c r="I435" s="271"/>
      <c r="J435" s="267"/>
      <c r="K435" s="267"/>
      <c r="L435" s="272"/>
      <c r="M435" s="273"/>
      <c r="N435" s="274"/>
      <c r="O435" s="274"/>
      <c r="P435" s="274"/>
      <c r="Q435" s="274"/>
      <c r="R435" s="274"/>
      <c r="S435" s="274"/>
      <c r="T435" s="275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T435" s="276" t="s">
        <v>149</v>
      </c>
      <c r="AU435" s="276" t="s">
        <v>79</v>
      </c>
      <c r="AV435" s="16" t="s">
        <v>161</v>
      </c>
      <c r="AW435" s="16" t="s">
        <v>32</v>
      </c>
      <c r="AX435" s="16" t="s">
        <v>70</v>
      </c>
      <c r="AY435" s="276" t="s">
        <v>138</v>
      </c>
    </row>
    <row r="436" s="14" customFormat="1">
      <c r="A436" s="14"/>
      <c r="B436" s="244"/>
      <c r="C436" s="245"/>
      <c r="D436" s="235" t="s">
        <v>149</v>
      </c>
      <c r="E436" s="246" t="s">
        <v>19</v>
      </c>
      <c r="F436" s="247" t="s">
        <v>1194</v>
      </c>
      <c r="G436" s="245"/>
      <c r="H436" s="248">
        <v>95</v>
      </c>
      <c r="I436" s="249"/>
      <c r="J436" s="245"/>
      <c r="K436" s="245"/>
      <c r="L436" s="250"/>
      <c r="M436" s="251"/>
      <c r="N436" s="252"/>
      <c r="O436" s="252"/>
      <c r="P436" s="252"/>
      <c r="Q436" s="252"/>
      <c r="R436" s="252"/>
      <c r="S436" s="252"/>
      <c r="T436" s="253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4" t="s">
        <v>149</v>
      </c>
      <c r="AU436" s="254" t="s">
        <v>79</v>
      </c>
      <c r="AV436" s="14" t="s">
        <v>79</v>
      </c>
      <c r="AW436" s="14" t="s">
        <v>32</v>
      </c>
      <c r="AX436" s="14" t="s">
        <v>70</v>
      </c>
      <c r="AY436" s="254" t="s">
        <v>138</v>
      </c>
    </row>
    <row r="437" s="14" customFormat="1">
      <c r="A437" s="14"/>
      <c r="B437" s="244"/>
      <c r="C437" s="245"/>
      <c r="D437" s="235" t="s">
        <v>149</v>
      </c>
      <c r="E437" s="246" t="s">
        <v>19</v>
      </c>
      <c r="F437" s="247" t="s">
        <v>1195</v>
      </c>
      <c r="G437" s="245"/>
      <c r="H437" s="248">
        <v>3</v>
      </c>
      <c r="I437" s="249"/>
      <c r="J437" s="245"/>
      <c r="K437" s="245"/>
      <c r="L437" s="250"/>
      <c r="M437" s="251"/>
      <c r="N437" s="252"/>
      <c r="O437" s="252"/>
      <c r="P437" s="252"/>
      <c r="Q437" s="252"/>
      <c r="R437" s="252"/>
      <c r="S437" s="252"/>
      <c r="T437" s="253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4" t="s">
        <v>149</v>
      </c>
      <c r="AU437" s="254" t="s">
        <v>79</v>
      </c>
      <c r="AV437" s="14" t="s">
        <v>79</v>
      </c>
      <c r="AW437" s="14" t="s">
        <v>32</v>
      </c>
      <c r="AX437" s="14" t="s">
        <v>70</v>
      </c>
      <c r="AY437" s="254" t="s">
        <v>138</v>
      </c>
    </row>
    <row r="438" s="14" customFormat="1">
      <c r="A438" s="14"/>
      <c r="B438" s="244"/>
      <c r="C438" s="245"/>
      <c r="D438" s="235" t="s">
        <v>149</v>
      </c>
      <c r="E438" s="246" t="s">
        <v>19</v>
      </c>
      <c r="F438" s="247" t="s">
        <v>1196</v>
      </c>
      <c r="G438" s="245"/>
      <c r="H438" s="248">
        <v>45</v>
      </c>
      <c r="I438" s="249"/>
      <c r="J438" s="245"/>
      <c r="K438" s="245"/>
      <c r="L438" s="250"/>
      <c r="M438" s="251"/>
      <c r="N438" s="252"/>
      <c r="O438" s="252"/>
      <c r="P438" s="252"/>
      <c r="Q438" s="252"/>
      <c r="R438" s="252"/>
      <c r="S438" s="252"/>
      <c r="T438" s="253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4" t="s">
        <v>149</v>
      </c>
      <c r="AU438" s="254" t="s">
        <v>79</v>
      </c>
      <c r="AV438" s="14" t="s">
        <v>79</v>
      </c>
      <c r="AW438" s="14" t="s">
        <v>32</v>
      </c>
      <c r="AX438" s="14" t="s">
        <v>70</v>
      </c>
      <c r="AY438" s="254" t="s">
        <v>138</v>
      </c>
    </row>
    <row r="439" s="14" customFormat="1">
      <c r="A439" s="14"/>
      <c r="B439" s="244"/>
      <c r="C439" s="245"/>
      <c r="D439" s="235" t="s">
        <v>149</v>
      </c>
      <c r="E439" s="246" t="s">
        <v>19</v>
      </c>
      <c r="F439" s="247" t="s">
        <v>1197</v>
      </c>
      <c r="G439" s="245"/>
      <c r="H439" s="248">
        <v>0</v>
      </c>
      <c r="I439" s="249"/>
      <c r="J439" s="245"/>
      <c r="K439" s="245"/>
      <c r="L439" s="250"/>
      <c r="M439" s="251"/>
      <c r="N439" s="252"/>
      <c r="O439" s="252"/>
      <c r="P439" s="252"/>
      <c r="Q439" s="252"/>
      <c r="R439" s="252"/>
      <c r="S439" s="252"/>
      <c r="T439" s="253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4" t="s">
        <v>149</v>
      </c>
      <c r="AU439" s="254" t="s">
        <v>79</v>
      </c>
      <c r="AV439" s="14" t="s">
        <v>79</v>
      </c>
      <c r="AW439" s="14" t="s">
        <v>32</v>
      </c>
      <c r="AX439" s="14" t="s">
        <v>70</v>
      </c>
      <c r="AY439" s="254" t="s">
        <v>138</v>
      </c>
    </row>
    <row r="440" s="16" customFormat="1">
      <c r="A440" s="16"/>
      <c r="B440" s="266"/>
      <c r="C440" s="267"/>
      <c r="D440" s="235" t="s">
        <v>149</v>
      </c>
      <c r="E440" s="268" t="s">
        <v>19</v>
      </c>
      <c r="F440" s="269" t="s">
        <v>160</v>
      </c>
      <c r="G440" s="267"/>
      <c r="H440" s="270">
        <v>143</v>
      </c>
      <c r="I440" s="271"/>
      <c r="J440" s="267"/>
      <c r="K440" s="267"/>
      <c r="L440" s="272"/>
      <c r="M440" s="273"/>
      <c r="N440" s="274"/>
      <c r="O440" s="274"/>
      <c r="P440" s="274"/>
      <c r="Q440" s="274"/>
      <c r="R440" s="274"/>
      <c r="S440" s="274"/>
      <c r="T440" s="275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T440" s="276" t="s">
        <v>149</v>
      </c>
      <c r="AU440" s="276" t="s">
        <v>79</v>
      </c>
      <c r="AV440" s="16" t="s">
        <v>161</v>
      </c>
      <c r="AW440" s="16" t="s">
        <v>32</v>
      </c>
      <c r="AX440" s="16" t="s">
        <v>70</v>
      </c>
      <c r="AY440" s="276" t="s">
        <v>138</v>
      </c>
    </row>
    <row r="441" s="14" customFormat="1">
      <c r="A441" s="14"/>
      <c r="B441" s="244"/>
      <c r="C441" s="245"/>
      <c r="D441" s="235" t="s">
        <v>149</v>
      </c>
      <c r="E441" s="246" t="s">
        <v>19</v>
      </c>
      <c r="F441" s="247" t="s">
        <v>1189</v>
      </c>
      <c r="G441" s="245"/>
      <c r="H441" s="248">
        <v>1</v>
      </c>
      <c r="I441" s="249"/>
      <c r="J441" s="245"/>
      <c r="K441" s="245"/>
      <c r="L441" s="250"/>
      <c r="M441" s="251"/>
      <c r="N441" s="252"/>
      <c r="O441" s="252"/>
      <c r="P441" s="252"/>
      <c r="Q441" s="252"/>
      <c r="R441" s="252"/>
      <c r="S441" s="252"/>
      <c r="T441" s="25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4" t="s">
        <v>149</v>
      </c>
      <c r="AU441" s="254" t="s">
        <v>79</v>
      </c>
      <c r="AV441" s="14" t="s">
        <v>79</v>
      </c>
      <c r="AW441" s="14" t="s">
        <v>32</v>
      </c>
      <c r="AX441" s="14" t="s">
        <v>70</v>
      </c>
      <c r="AY441" s="254" t="s">
        <v>138</v>
      </c>
    </row>
    <row r="442" s="16" customFormat="1">
      <c r="A442" s="16"/>
      <c r="B442" s="266"/>
      <c r="C442" s="267"/>
      <c r="D442" s="235" t="s">
        <v>149</v>
      </c>
      <c r="E442" s="268" t="s">
        <v>19</v>
      </c>
      <c r="F442" s="269" t="s">
        <v>160</v>
      </c>
      <c r="G442" s="267"/>
      <c r="H442" s="270">
        <v>1</v>
      </c>
      <c r="I442" s="271"/>
      <c r="J442" s="267"/>
      <c r="K442" s="267"/>
      <c r="L442" s="272"/>
      <c r="M442" s="273"/>
      <c r="N442" s="274"/>
      <c r="O442" s="274"/>
      <c r="P442" s="274"/>
      <c r="Q442" s="274"/>
      <c r="R442" s="274"/>
      <c r="S442" s="274"/>
      <c r="T442" s="275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T442" s="276" t="s">
        <v>149</v>
      </c>
      <c r="AU442" s="276" t="s">
        <v>79</v>
      </c>
      <c r="AV442" s="16" t="s">
        <v>161</v>
      </c>
      <c r="AW442" s="16" t="s">
        <v>32</v>
      </c>
      <c r="AX442" s="16" t="s">
        <v>70</v>
      </c>
      <c r="AY442" s="276" t="s">
        <v>138</v>
      </c>
    </row>
    <row r="443" s="15" customFormat="1">
      <c r="A443" s="15"/>
      <c r="B443" s="255"/>
      <c r="C443" s="256"/>
      <c r="D443" s="235" t="s">
        <v>149</v>
      </c>
      <c r="E443" s="257" t="s">
        <v>19</v>
      </c>
      <c r="F443" s="258" t="s">
        <v>152</v>
      </c>
      <c r="G443" s="256"/>
      <c r="H443" s="259">
        <v>169</v>
      </c>
      <c r="I443" s="260"/>
      <c r="J443" s="256"/>
      <c r="K443" s="256"/>
      <c r="L443" s="261"/>
      <c r="M443" s="262"/>
      <c r="N443" s="263"/>
      <c r="O443" s="263"/>
      <c r="P443" s="263"/>
      <c r="Q443" s="263"/>
      <c r="R443" s="263"/>
      <c r="S443" s="263"/>
      <c r="T443" s="264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65" t="s">
        <v>149</v>
      </c>
      <c r="AU443" s="265" t="s">
        <v>79</v>
      </c>
      <c r="AV443" s="15" t="s">
        <v>145</v>
      </c>
      <c r="AW443" s="15" t="s">
        <v>32</v>
      </c>
      <c r="AX443" s="15" t="s">
        <v>77</v>
      </c>
      <c r="AY443" s="265" t="s">
        <v>138</v>
      </c>
    </row>
    <row r="444" s="2" customFormat="1" ht="37.8" customHeight="1">
      <c r="A444" s="41"/>
      <c r="B444" s="42"/>
      <c r="C444" s="215" t="s">
        <v>400</v>
      </c>
      <c r="D444" s="215" t="s">
        <v>140</v>
      </c>
      <c r="E444" s="216" t="s">
        <v>1419</v>
      </c>
      <c r="F444" s="217" t="s">
        <v>1420</v>
      </c>
      <c r="G444" s="218" t="s">
        <v>174</v>
      </c>
      <c r="H444" s="219">
        <v>485</v>
      </c>
      <c r="I444" s="220"/>
      <c r="J444" s="221">
        <f>ROUND(I444*H444,2)</f>
        <v>0</v>
      </c>
      <c r="K444" s="217" t="s">
        <v>144</v>
      </c>
      <c r="L444" s="47"/>
      <c r="M444" s="222" t="s">
        <v>19</v>
      </c>
      <c r="N444" s="223" t="s">
        <v>41</v>
      </c>
      <c r="O444" s="87"/>
      <c r="P444" s="224">
        <f>O444*H444</f>
        <v>0</v>
      </c>
      <c r="Q444" s="224">
        <v>0</v>
      </c>
      <c r="R444" s="224">
        <f>Q444*H444</f>
        <v>0</v>
      </c>
      <c r="S444" s="224">
        <v>0</v>
      </c>
      <c r="T444" s="225">
        <f>S444*H444</f>
        <v>0</v>
      </c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R444" s="226" t="s">
        <v>145</v>
      </c>
      <c r="AT444" s="226" t="s">
        <v>140</v>
      </c>
      <c r="AU444" s="226" t="s">
        <v>79</v>
      </c>
      <c r="AY444" s="20" t="s">
        <v>138</v>
      </c>
      <c r="BE444" s="227">
        <f>IF(N444="základní",J444,0)</f>
        <v>0</v>
      </c>
      <c r="BF444" s="227">
        <f>IF(N444="snížená",J444,0)</f>
        <v>0</v>
      </c>
      <c r="BG444" s="227">
        <f>IF(N444="zákl. přenesená",J444,0)</f>
        <v>0</v>
      </c>
      <c r="BH444" s="227">
        <f>IF(N444="sníž. přenesená",J444,0)</f>
        <v>0</v>
      </c>
      <c r="BI444" s="227">
        <f>IF(N444="nulová",J444,0)</f>
        <v>0</v>
      </c>
      <c r="BJ444" s="20" t="s">
        <v>77</v>
      </c>
      <c r="BK444" s="227">
        <f>ROUND(I444*H444,2)</f>
        <v>0</v>
      </c>
      <c r="BL444" s="20" t="s">
        <v>145</v>
      </c>
      <c r="BM444" s="226" t="s">
        <v>1421</v>
      </c>
    </row>
    <row r="445" s="2" customFormat="1">
      <c r="A445" s="41"/>
      <c r="B445" s="42"/>
      <c r="C445" s="43"/>
      <c r="D445" s="228" t="s">
        <v>147</v>
      </c>
      <c r="E445" s="43"/>
      <c r="F445" s="229" t="s">
        <v>1422</v>
      </c>
      <c r="G445" s="43"/>
      <c r="H445" s="43"/>
      <c r="I445" s="230"/>
      <c r="J445" s="43"/>
      <c r="K445" s="43"/>
      <c r="L445" s="47"/>
      <c r="M445" s="231"/>
      <c r="N445" s="232"/>
      <c r="O445" s="87"/>
      <c r="P445" s="87"/>
      <c r="Q445" s="87"/>
      <c r="R445" s="87"/>
      <c r="S445" s="87"/>
      <c r="T445" s="88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T445" s="20" t="s">
        <v>147</v>
      </c>
      <c r="AU445" s="20" t="s">
        <v>79</v>
      </c>
    </row>
    <row r="446" s="14" customFormat="1">
      <c r="A446" s="14"/>
      <c r="B446" s="244"/>
      <c r="C446" s="245"/>
      <c r="D446" s="235" t="s">
        <v>149</v>
      </c>
      <c r="E446" s="246" t="s">
        <v>19</v>
      </c>
      <c r="F446" s="247" t="s">
        <v>1202</v>
      </c>
      <c r="G446" s="245"/>
      <c r="H446" s="248">
        <v>485</v>
      </c>
      <c r="I446" s="249"/>
      <c r="J446" s="245"/>
      <c r="K446" s="245"/>
      <c r="L446" s="250"/>
      <c r="M446" s="251"/>
      <c r="N446" s="252"/>
      <c r="O446" s="252"/>
      <c r="P446" s="252"/>
      <c r="Q446" s="252"/>
      <c r="R446" s="252"/>
      <c r="S446" s="252"/>
      <c r="T446" s="253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4" t="s">
        <v>149</v>
      </c>
      <c r="AU446" s="254" t="s">
        <v>79</v>
      </c>
      <c r="AV446" s="14" t="s">
        <v>79</v>
      </c>
      <c r="AW446" s="14" t="s">
        <v>32</v>
      </c>
      <c r="AX446" s="14" t="s">
        <v>70</v>
      </c>
      <c r="AY446" s="254" t="s">
        <v>138</v>
      </c>
    </row>
    <row r="447" s="14" customFormat="1">
      <c r="A447" s="14"/>
      <c r="B447" s="244"/>
      <c r="C447" s="245"/>
      <c r="D447" s="235" t="s">
        <v>149</v>
      </c>
      <c r="E447" s="246" t="s">
        <v>19</v>
      </c>
      <c r="F447" s="247" t="s">
        <v>1186</v>
      </c>
      <c r="G447" s="245"/>
      <c r="H447" s="248">
        <v>0</v>
      </c>
      <c r="I447" s="249"/>
      <c r="J447" s="245"/>
      <c r="K447" s="245"/>
      <c r="L447" s="250"/>
      <c r="M447" s="251"/>
      <c r="N447" s="252"/>
      <c r="O447" s="252"/>
      <c r="P447" s="252"/>
      <c r="Q447" s="252"/>
      <c r="R447" s="252"/>
      <c r="S447" s="252"/>
      <c r="T447" s="253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4" t="s">
        <v>149</v>
      </c>
      <c r="AU447" s="254" t="s">
        <v>79</v>
      </c>
      <c r="AV447" s="14" t="s">
        <v>79</v>
      </c>
      <c r="AW447" s="14" t="s">
        <v>32</v>
      </c>
      <c r="AX447" s="14" t="s">
        <v>70</v>
      </c>
      <c r="AY447" s="254" t="s">
        <v>138</v>
      </c>
    </row>
    <row r="448" s="14" customFormat="1">
      <c r="A448" s="14"/>
      <c r="B448" s="244"/>
      <c r="C448" s="245"/>
      <c r="D448" s="235" t="s">
        <v>149</v>
      </c>
      <c r="E448" s="246" t="s">
        <v>19</v>
      </c>
      <c r="F448" s="247" t="s">
        <v>1187</v>
      </c>
      <c r="G448" s="245"/>
      <c r="H448" s="248">
        <v>0</v>
      </c>
      <c r="I448" s="249"/>
      <c r="J448" s="245"/>
      <c r="K448" s="245"/>
      <c r="L448" s="250"/>
      <c r="M448" s="251"/>
      <c r="N448" s="252"/>
      <c r="O448" s="252"/>
      <c r="P448" s="252"/>
      <c r="Q448" s="252"/>
      <c r="R448" s="252"/>
      <c r="S448" s="252"/>
      <c r="T448" s="253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4" t="s">
        <v>149</v>
      </c>
      <c r="AU448" s="254" t="s">
        <v>79</v>
      </c>
      <c r="AV448" s="14" t="s">
        <v>79</v>
      </c>
      <c r="AW448" s="14" t="s">
        <v>32</v>
      </c>
      <c r="AX448" s="14" t="s">
        <v>70</v>
      </c>
      <c r="AY448" s="254" t="s">
        <v>138</v>
      </c>
    </row>
    <row r="449" s="14" customFormat="1">
      <c r="A449" s="14"/>
      <c r="B449" s="244"/>
      <c r="C449" s="245"/>
      <c r="D449" s="235" t="s">
        <v>149</v>
      </c>
      <c r="E449" s="246" t="s">
        <v>19</v>
      </c>
      <c r="F449" s="247" t="s">
        <v>1203</v>
      </c>
      <c r="G449" s="245"/>
      <c r="H449" s="248">
        <v>0</v>
      </c>
      <c r="I449" s="249"/>
      <c r="J449" s="245"/>
      <c r="K449" s="245"/>
      <c r="L449" s="250"/>
      <c r="M449" s="251"/>
      <c r="N449" s="252"/>
      <c r="O449" s="252"/>
      <c r="P449" s="252"/>
      <c r="Q449" s="252"/>
      <c r="R449" s="252"/>
      <c r="S449" s="252"/>
      <c r="T449" s="253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4" t="s">
        <v>149</v>
      </c>
      <c r="AU449" s="254" t="s">
        <v>79</v>
      </c>
      <c r="AV449" s="14" t="s">
        <v>79</v>
      </c>
      <c r="AW449" s="14" t="s">
        <v>32</v>
      </c>
      <c r="AX449" s="14" t="s">
        <v>70</v>
      </c>
      <c r="AY449" s="254" t="s">
        <v>138</v>
      </c>
    </row>
    <row r="450" s="15" customFormat="1">
      <c r="A450" s="15"/>
      <c r="B450" s="255"/>
      <c r="C450" s="256"/>
      <c r="D450" s="235" t="s">
        <v>149</v>
      </c>
      <c r="E450" s="257" t="s">
        <v>19</v>
      </c>
      <c r="F450" s="258" t="s">
        <v>152</v>
      </c>
      <c r="G450" s="256"/>
      <c r="H450" s="259">
        <v>485</v>
      </c>
      <c r="I450" s="260"/>
      <c r="J450" s="256"/>
      <c r="K450" s="256"/>
      <c r="L450" s="261"/>
      <c r="M450" s="262"/>
      <c r="N450" s="263"/>
      <c r="O450" s="263"/>
      <c r="P450" s="263"/>
      <c r="Q450" s="263"/>
      <c r="R450" s="263"/>
      <c r="S450" s="263"/>
      <c r="T450" s="264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65" t="s">
        <v>149</v>
      </c>
      <c r="AU450" s="265" t="s">
        <v>79</v>
      </c>
      <c r="AV450" s="15" t="s">
        <v>145</v>
      </c>
      <c r="AW450" s="15" t="s">
        <v>32</v>
      </c>
      <c r="AX450" s="15" t="s">
        <v>77</v>
      </c>
      <c r="AY450" s="265" t="s">
        <v>138</v>
      </c>
    </row>
    <row r="451" s="12" customFormat="1" ht="22.8" customHeight="1">
      <c r="A451" s="12"/>
      <c r="B451" s="199"/>
      <c r="C451" s="200"/>
      <c r="D451" s="201" t="s">
        <v>69</v>
      </c>
      <c r="E451" s="213" t="s">
        <v>379</v>
      </c>
      <c r="F451" s="213" t="s">
        <v>380</v>
      </c>
      <c r="G451" s="200"/>
      <c r="H451" s="200"/>
      <c r="I451" s="203"/>
      <c r="J451" s="214">
        <f>BK451</f>
        <v>0</v>
      </c>
      <c r="K451" s="200"/>
      <c r="L451" s="205"/>
      <c r="M451" s="206"/>
      <c r="N451" s="207"/>
      <c r="O451" s="207"/>
      <c r="P451" s="208">
        <f>SUM(P452:P493)</f>
        <v>0</v>
      </c>
      <c r="Q451" s="207"/>
      <c r="R451" s="208">
        <f>SUM(R452:R493)</f>
        <v>0</v>
      </c>
      <c r="S451" s="207"/>
      <c r="T451" s="209">
        <f>SUM(T452:T493)</f>
        <v>0</v>
      </c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R451" s="210" t="s">
        <v>77</v>
      </c>
      <c r="AT451" s="211" t="s">
        <v>69</v>
      </c>
      <c r="AU451" s="211" t="s">
        <v>77</v>
      </c>
      <c r="AY451" s="210" t="s">
        <v>138</v>
      </c>
      <c r="BK451" s="212">
        <f>SUM(BK452:BK493)</f>
        <v>0</v>
      </c>
    </row>
    <row r="452" s="2" customFormat="1" ht="24.15" customHeight="1">
      <c r="A452" s="41"/>
      <c r="B452" s="42"/>
      <c r="C452" s="215" t="s">
        <v>407</v>
      </c>
      <c r="D452" s="215" t="s">
        <v>140</v>
      </c>
      <c r="E452" s="216" t="s">
        <v>1423</v>
      </c>
      <c r="F452" s="217" t="s">
        <v>1424</v>
      </c>
      <c r="G452" s="218" t="s">
        <v>205</v>
      </c>
      <c r="H452" s="219">
        <v>1028.857</v>
      </c>
      <c r="I452" s="220"/>
      <c r="J452" s="221">
        <f>ROUND(I452*H452,2)</f>
        <v>0</v>
      </c>
      <c r="K452" s="217" t="s">
        <v>144</v>
      </c>
      <c r="L452" s="47"/>
      <c r="M452" s="222" t="s">
        <v>19</v>
      </c>
      <c r="N452" s="223" t="s">
        <v>41</v>
      </c>
      <c r="O452" s="87"/>
      <c r="P452" s="224">
        <f>O452*H452</f>
        <v>0</v>
      </c>
      <c r="Q452" s="224">
        <v>0</v>
      </c>
      <c r="R452" s="224">
        <f>Q452*H452</f>
        <v>0</v>
      </c>
      <c r="S452" s="224">
        <v>0</v>
      </c>
      <c r="T452" s="225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26" t="s">
        <v>145</v>
      </c>
      <c r="AT452" s="226" t="s">
        <v>140</v>
      </c>
      <c r="AU452" s="226" t="s">
        <v>79</v>
      </c>
      <c r="AY452" s="20" t="s">
        <v>138</v>
      </c>
      <c r="BE452" s="227">
        <f>IF(N452="základní",J452,0)</f>
        <v>0</v>
      </c>
      <c r="BF452" s="227">
        <f>IF(N452="snížená",J452,0)</f>
        <v>0</v>
      </c>
      <c r="BG452" s="227">
        <f>IF(N452="zákl. přenesená",J452,0)</f>
        <v>0</v>
      </c>
      <c r="BH452" s="227">
        <f>IF(N452="sníž. přenesená",J452,0)</f>
        <v>0</v>
      </c>
      <c r="BI452" s="227">
        <f>IF(N452="nulová",J452,0)</f>
        <v>0</v>
      </c>
      <c r="BJ452" s="20" t="s">
        <v>77</v>
      </c>
      <c r="BK452" s="227">
        <f>ROUND(I452*H452,2)</f>
        <v>0</v>
      </c>
      <c r="BL452" s="20" t="s">
        <v>145</v>
      </c>
      <c r="BM452" s="226" t="s">
        <v>1425</v>
      </c>
    </row>
    <row r="453" s="2" customFormat="1">
      <c r="A453" s="41"/>
      <c r="B453" s="42"/>
      <c r="C453" s="43"/>
      <c r="D453" s="228" t="s">
        <v>147</v>
      </c>
      <c r="E453" s="43"/>
      <c r="F453" s="229" t="s">
        <v>1426</v>
      </c>
      <c r="G453" s="43"/>
      <c r="H453" s="43"/>
      <c r="I453" s="230"/>
      <c r="J453" s="43"/>
      <c r="K453" s="43"/>
      <c r="L453" s="47"/>
      <c r="M453" s="231"/>
      <c r="N453" s="232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T453" s="20" t="s">
        <v>147</v>
      </c>
      <c r="AU453" s="20" t="s">
        <v>79</v>
      </c>
    </row>
    <row r="454" s="13" customFormat="1">
      <c r="A454" s="13"/>
      <c r="B454" s="233"/>
      <c r="C454" s="234"/>
      <c r="D454" s="235" t="s">
        <v>149</v>
      </c>
      <c r="E454" s="236" t="s">
        <v>19</v>
      </c>
      <c r="F454" s="237" t="s">
        <v>1427</v>
      </c>
      <c r="G454" s="234"/>
      <c r="H454" s="236" t="s">
        <v>19</v>
      </c>
      <c r="I454" s="238"/>
      <c r="J454" s="234"/>
      <c r="K454" s="234"/>
      <c r="L454" s="239"/>
      <c r="M454" s="240"/>
      <c r="N454" s="241"/>
      <c r="O454" s="241"/>
      <c r="P454" s="241"/>
      <c r="Q454" s="241"/>
      <c r="R454" s="241"/>
      <c r="S454" s="241"/>
      <c r="T454" s="24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3" t="s">
        <v>149</v>
      </c>
      <c r="AU454" s="243" t="s">
        <v>79</v>
      </c>
      <c r="AV454" s="13" t="s">
        <v>77</v>
      </c>
      <c r="AW454" s="13" t="s">
        <v>32</v>
      </c>
      <c r="AX454" s="13" t="s">
        <v>70</v>
      </c>
      <c r="AY454" s="243" t="s">
        <v>138</v>
      </c>
    </row>
    <row r="455" s="14" customFormat="1">
      <c r="A455" s="14"/>
      <c r="B455" s="244"/>
      <c r="C455" s="245"/>
      <c r="D455" s="235" t="s">
        <v>149</v>
      </c>
      <c r="E455" s="246" t="s">
        <v>19</v>
      </c>
      <c r="F455" s="247" t="s">
        <v>1428</v>
      </c>
      <c r="G455" s="245"/>
      <c r="H455" s="248">
        <v>502.82299999999998</v>
      </c>
      <c r="I455" s="249"/>
      <c r="J455" s="245"/>
      <c r="K455" s="245"/>
      <c r="L455" s="250"/>
      <c r="M455" s="251"/>
      <c r="N455" s="252"/>
      <c r="O455" s="252"/>
      <c r="P455" s="252"/>
      <c r="Q455" s="252"/>
      <c r="R455" s="252"/>
      <c r="S455" s="252"/>
      <c r="T455" s="25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4" t="s">
        <v>149</v>
      </c>
      <c r="AU455" s="254" t="s">
        <v>79</v>
      </c>
      <c r="AV455" s="14" t="s">
        <v>79</v>
      </c>
      <c r="AW455" s="14" t="s">
        <v>32</v>
      </c>
      <c r="AX455" s="14" t="s">
        <v>70</v>
      </c>
      <c r="AY455" s="254" t="s">
        <v>138</v>
      </c>
    </row>
    <row r="456" s="14" customFormat="1">
      <c r="A456" s="14"/>
      <c r="B456" s="244"/>
      <c r="C456" s="245"/>
      <c r="D456" s="235" t="s">
        <v>149</v>
      </c>
      <c r="E456" s="246" t="s">
        <v>19</v>
      </c>
      <c r="F456" s="247" t="s">
        <v>1429</v>
      </c>
      <c r="G456" s="245"/>
      <c r="H456" s="248">
        <v>137.27199999999999</v>
      </c>
      <c r="I456" s="249"/>
      <c r="J456" s="245"/>
      <c r="K456" s="245"/>
      <c r="L456" s="250"/>
      <c r="M456" s="251"/>
      <c r="N456" s="252"/>
      <c r="O456" s="252"/>
      <c r="P456" s="252"/>
      <c r="Q456" s="252"/>
      <c r="R456" s="252"/>
      <c r="S456" s="252"/>
      <c r="T456" s="253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4" t="s">
        <v>149</v>
      </c>
      <c r="AU456" s="254" t="s">
        <v>79</v>
      </c>
      <c r="AV456" s="14" t="s">
        <v>79</v>
      </c>
      <c r="AW456" s="14" t="s">
        <v>32</v>
      </c>
      <c r="AX456" s="14" t="s">
        <v>70</v>
      </c>
      <c r="AY456" s="254" t="s">
        <v>138</v>
      </c>
    </row>
    <row r="457" s="14" customFormat="1">
      <c r="A457" s="14"/>
      <c r="B457" s="244"/>
      <c r="C457" s="245"/>
      <c r="D457" s="235" t="s">
        <v>149</v>
      </c>
      <c r="E457" s="246" t="s">
        <v>19</v>
      </c>
      <c r="F457" s="247" t="s">
        <v>1430</v>
      </c>
      <c r="G457" s="245"/>
      <c r="H457" s="248">
        <v>388.762</v>
      </c>
      <c r="I457" s="249"/>
      <c r="J457" s="245"/>
      <c r="K457" s="245"/>
      <c r="L457" s="250"/>
      <c r="M457" s="251"/>
      <c r="N457" s="252"/>
      <c r="O457" s="252"/>
      <c r="P457" s="252"/>
      <c r="Q457" s="252"/>
      <c r="R457" s="252"/>
      <c r="S457" s="252"/>
      <c r="T457" s="253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4" t="s">
        <v>149</v>
      </c>
      <c r="AU457" s="254" t="s">
        <v>79</v>
      </c>
      <c r="AV457" s="14" t="s">
        <v>79</v>
      </c>
      <c r="AW457" s="14" t="s">
        <v>32</v>
      </c>
      <c r="AX457" s="14" t="s">
        <v>70</v>
      </c>
      <c r="AY457" s="254" t="s">
        <v>138</v>
      </c>
    </row>
    <row r="458" s="15" customFormat="1">
      <c r="A458" s="15"/>
      <c r="B458" s="255"/>
      <c r="C458" s="256"/>
      <c r="D458" s="235" t="s">
        <v>149</v>
      </c>
      <c r="E458" s="257" t="s">
        <v>19</v>
      </c>
      <c r="F458" s="258" t="s">
        <v>152</v>
      </c>
      <c r="G458" s="256"/>
      <c r="H458" s="259">
        <v>1028.857</v>
      </c>
      <c r="I458" s="260"/>
      <c r="J458" s="256"/>
      <c r="K458" s="256"/>
      <c r="L458" s="261"/>
      <c r="M458" s="262"/>
      <c r="N458" s="263"/>
      <c r="O458" s="263"/>
      <c r="P458" s="263"/>
      <c r="Q458" s="263"/>
      <c r="R458" s="263"/>
      <c r="S458" s="263"/>
      <c r="T458" s="264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65" t="s">
        <v>149</v>
      </c>
      <c r="AU458" s="265" t="s">
        <v>79</v>
      </c>
      <c r="AV458" s="15" t="s">
        <v>145</v>
      </c>
      <c r="AW458" s="15" t="s">
        <v>32</v>
      </c>
      <c r="AX458" s="15" t="s">
        <v>77</v>
      </c>
      <c r="AY458" s="265" t="s">
        <v>138</v>
      </c>
    </row>
    <row r="459" s="2" customFormat="1" ht="24.15" customHeight="1">
      <c r="A459" s="41"/>
      <c r="B459" s="42"/>
      <c r="C459" s="215" t="s">
        <v>412</v>
      </c>
      <c r="D459" s="215" t="s">
        <v>140</v>
      </c>
      <c r="E459" s="216" t="s">
        <v>1431</v>
      </c>
      <c r="F459" s="217" t="s">
        <v>391</v>
      </c>
      <c r="G459" s="218" t="s">
        <v>205</v>
      </c>
      <c r="H459" s="219">
        <v>6173.1419999999998</v>
      </c>
      <c r="I459" s="220"/>
      <c r="J459" s="221">
        <f>ROUND(I459*H459,2)</f>
        <v>0</v>
      </c>
      <c r="K459" s="217" t="s">
        <v>144</v>
      </c>
      <c r="L459" s="47"/>
      <c r="M459" s="222" t="s">
        <v>19</v>
      </c>
      <c r="N459" s="223" t="s">
        <v>41</v>
      </c>
      <c r="O459" s="87"/>
      <c r="P459" s="224">
        <f>O459*H459</f>
        <v>0</v>
      </c>
      <c r="Q459" s="224">
        <v>0</v>
      </c>
      <c r="R459" s="224">
        <f>Q459*H459</f>
        <v>0</v>
      </c>
      <c r="S459" s="224">
        <v>0</v>
      </c>
      <c r="T459" s="225">
        <f>S459*H459</f>
        <v>0</v>
      </c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R459" s="226" t="s">
        <v>145</v>
      </c>
      <c r="AT459" s="226" t="s">
        <v>140</v>
      </c>
      <c r="AU459" s="226" t="s">
        <v>79</v>
      </c>
      <c r="AY459" s="20" t="s">
        <v>138</v>
      </c>
      <c r="BE459" s="227">
        <f>IF(N459="základní",J459,0)</f>
        <v>0</v>
      </c>
      <c r="BF459" s="227">
        <f>IF(N459="snížená",J459,0)</f>
        <v>0</v>
      </c>
      <c r="BG459" s="227">
        <f>IF(N459="zákl. přenesená",J459,0)</f>
        <v>0</v>
      </c>
      <c r="BH459" s="227">
        <f>IF(N459="sníž. přenesená",J459,0)</f>
        <v>0</v>
      </c>
      <c r="BI459" s="227">
        <f>IF(N459="nulová",J459,0)</f>
        <v>0</v>
      </c>
      <c r="BJ459" s="20" t="s">
        <v>77</v>
      </c>
      <c r="BK459" s="227">
        <f>ROUND(I459*H459,2)</f>
        <v>0</v>
      </c>
      <c r="BL459" s="20" t="s">
        <v>145</v>
      </c>
      <c r="BM459" s="226" t="s">
        <v>1432</v>
      </c>
    </row>
    <row r="460" s="2" customFormat="1">
      <c r="A460" s="41"/>
      <c r="B460" s="42"/>
      <c r="C460" s="43"/>
      <c r="D460" s="228" t="s">
        <v>147</v>
      </c>
      <c r="E460" s="43"/>
      <c r="F460" s="229" t="s">
        <v>1433</v>
      </c>
      <c r="G460" s="43"/>
      <c r="H460" s="43"/>
      <c r="I460" s="230"/>
      <c r="J460" s="43"/>
      <c r="K460" s="43"/>
      <c r="L460" s="47"/>
      <c r="M460" s="231"/>
      <c r="N460" s="232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T460" s="20" t="s">
        <v>147</v>
      </c>
      <c r="AU460" s="20" t="s">
        <v>79</v>
      </c>
    </row>
    <row r="461" s="13" customFormat="1">
      <c r="A461" s="13"/>
      <c r="B461" s="233"/>
      <c r="C461" s="234"/>
      <c r="D461" s="235" t="s">
        <v>149</v>
      </c>
      <c r="E461" s="236" t="s">
        <v>19</v>
      </c>
      <c r="F461" s="237" t="s">
        <v>1427</v>
      </c>
      <c r="G461" s="234"/>
      <c r="H461" s="236" t="s">
        <v>19</v>
      </c>
      <c r="I461" s="238"/>
      <c r="J461" s="234"/>
      <c r="K461" s="234"/>
      <c r="L461" s="239"/>
      <c r="M461" s="240"/>
      <c r="N461" s="241"/>
      <c r="O461" s="241"/>
      <c r="P461" s="241"/>
      <c r="Q461" s="241"/>
      <c r="R461" s="241"/>
      <c r="S461" s="241"/>
      <c r="T461" s="24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3" t="s">
        <v>149</v>
      </c>
      <c r="AU461" s="243" t="s">
        <v>79</v>
      </c>
      <c r="AV461" s="13" t="s">
        <v>77</v>
      </c>
      <c r="AW461" s="13" t="s">
        <v>32</v>
      </c>
      <c r="AX461" s="13" t="s">
        <v>70</v>
      </c>
      <c r="AY461" s="243" t="s">
        <v>138</v>
      </c>
    </row>
    <row r="462" s="14" customFormat="1">
      <c r="A462" s="14"/>
      <c r="B462" s="244"/>
      <c r="C462" s="245"/>
      <c r="D462" s="235" t="s">
        <v>149</v>
      </c>
      <c r="E462" s="246" t="s">
        <v>19</v>
      </c>
      <c r="F462" s="247" t="s">
        <v>1428</v>
      </c>
      <c r="G462" s="245"/>
      <c r="H462" s="248">
        <v>502.82299999999998</v>
      </c>
      <c r="I462" s="249"/>
      <c r="J462" s="245"/>
      <c r="K462" s="245"/>
      <c r="L462" s="250"/>
      <c r="M462" s="251"/>
      <c r="N462" s="252"/>
      <c r="O462" s="252"/>
      <c r="P462" s="252"/>
      <c r="Q462" s="252"/>
      <c r="R462" s="252"/>
      <c r="S462" s="252"/>
      <c r="T462" s="25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4" t="s">
        <v>149</v>
      </c>
      <c r="AU462" s="254" t="s">
        <v>79</v>
      </c>
      <c r="AV462" s="14" t="s">
        <v>79</v>
      </c>
      <c r="AW462" s="14" t="s">
        <v>32</v>
      </c>
      <c r="AX462" s="14" t="s">
        <v>70</v>
      </c>
      <c r="AY462" s="254" t="s">
        <v>138</v>
      </c>
    </row>
    <row r="463" s="14" customFormat="1">
      <c r="A463" s="14"/>
      <c r="B463" s="244"/>
      <c r="C463" s="245"/>
      <c r="D463" s="235" t="s">
        <v>149</v>
      </c>
      <c r="E463" s="246" t="s">
        <v>19</v>
      </c>
      <c r="F463" s="247" t="s">
        <v>1429</v>
      </c>
      <c r="G463" s="245"/>
      <c r="H463" s="248">
        <v>137.27199999999999</v>
      </c>
      <c r="I463" s="249"/>
      <c r="J463" s="245"/>
      <c r="K463" s="245"/>
      <c r="L463" s="250"/>
      <c r="M463" s="251"/>
      <c r="N463" s="252"/>
      <c r="O463" s="252"/>
      <c r="P463" s="252"/>
      <c r="Q463" s="252"/>
      <c r="R463" s="252"/>
      <c r="S463" s="252"/>
      <c r="T463" s="253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4" t="s">
        <v>149</v>
      </c>
      <c r="AU463" s="254" t="s">
        <v>79</v>
      </c>
      <c r="AV463" s="14" t="s">
        <v>79</v>
      </c>
      <c r="AW463" s="14" t="s">
        <v>32</v>
      </c>
      <c r="AX463" s="14" t="s">
        <v>70</v>
      </c>
      <c r="AY463" s="254" t="s">
        <v>138</v>
      </c>
    </row>
    <row r="464" s="14" customFormat="1">
      <c r="A464" s="14"/>
      <c r="B464" s="244"/>
      <c r="C464" s="245"/>
      <c r="D464" s="235" t="s">
        <v>149</v>
      </c>
      <c r="E464" s="246" t="s">
        <v>19</v>
      </c>
      <c r="F464" s="247" t="s">
        <v>1430</v>
      </c>
      <c r="G464" s="245"/>
      <c r="H464" s="248">
        <v>388.762</v>
      </c>
      <c r="I464" s="249"/>
      <c r="J464" s="245"/>
      <c r="K464" s="245"/>
      <c r="L464" s="250"/>
      <c r="M464" s="251"/>
      <c r="N464" s="252"/>
      <c r="O464" s="252"/>
      <c r="P464" s="252"/>
      <c r="Q464" s="252"/>
      <c r="R464" s="252"/>
      <c r="S464" s="252"/>
      <c r="T464" s="253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4" t="s">
        <v>149</v>
      </c>
      <c r="AU464" s="254" t="s">
        <v>79</v>
      </c>
      <c r="AV464" s="14" t="s">
        <v>79</v>
      </c>
      <c r="AW464" s="14" t="s">
        <v>32</v>
      </c>
      <c r="AX464" s="14" t="s">
        <v>70</v>
      </c>
      <c r="AY464" s="254" t="s">
        <v>138</v>
      </c>
    </row>
    <row r="465" s="15" customFormat="1">
      <c r="A465" s="15"/>
      <c r="B465" s="255"/>
      <c r="C465" s="256"/>
      <c r="D465" s="235" t="s">
        <v>149</v>
      </c>
      <c r="E465" s="257" t="s">
        <v>19</v>
      </c>
      <c r="F465" s="258" t="s">
        <v>152</v>
      </c>
      <c r="G465" s="256"/>
      <c r="H465" s="259">
        <v>1028.857</v>
      </c>
      <c r="I465" s="260"/>
      <c r="J465" s="256"/>
      <c r="K465" s="256"/>
      <c r="L465" s="261"/>
      <c r="M465" s="262"/>
      <c r="N465" s="263"/>
      <c r="O465" s="263"/>
      <c r="P465" s="263"/>
      <c r="Q465" s="263"/>
      <c r="R465" s="263"/>
      <c r="S465" s="263"/>
      <c r="T465" s="264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65" t="s">
        <v>149</v>
      </c>
      <c r="AU465" s="265" t="s">
        <v>79</v>
      </c>
      <c r="AV465" s="15" t="s">
        <v>145</v>
      </c>
      <c r="AW465" s="15" t="s">
        <v>32</v>
      </c>
      <c r="AX465" s="15" t="s">
        <v>77</v>
      </c>
      <c r="AY465" s="265" t="s">
        <v>138</v>
      </c>
    </row>
    <row r="466" s="14" customFormat="1">
      <c r="A466" s="14"/>
      <c r="B466" s="244"/>
      <c r="C466" s="245"/>
      <c r="D466" s="235" t="s">
        <v>149</v>
      </c>
      <c r="E466" s="245"/>
      <c r="F466" s="247" t="s">
        <v>1434</v>
      </c>
      <c r="G466" s="245"/>
      <c r="H466" s="248">
        <v>6173.1419999999998</v>
      </c>
      <c r="I466" s="249"/>
      <c r="J466" s="245"/>
      <c r="K466" s="245"/>
      <c r="L466" s="250"/>
      <c r="M466" s="251"/>
      <c r="N466" s="252"/>
      <c r="O466" s="252"/>
      <c r="P466" s="252"/>
      <c r="Q466" s="252"/>
      <c r="R466" s="252"/>
      <c r="S466" s="252"/>
      <c r="T466" s="253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4" t="s">
        <v>149</v>
      </c>
      <c r="AU466" s="254" t="s">
        <v>79</v>
      </c>
      <c r="AV466" s="14" t="s">
        <v>79</v>
      </c>
      <c r="AW466" s="14" t="s">
        <v>4</v>
      </c>
      <c r="AX466" s="14" t="s">
        <v>77</v>
      </c>
      <c r="AY466" s="254" t="s">
        <v>138</v>
      </c>
    </row>
    <row r="467" s="2" customFormat="1" ht="24.15" customHeight="1">
      <c r="A467" s="41"/>
      <c r="B467" s="42"/>
      <c r="C467" s="215" t="s">
        <v>558</v>
      </c>
      <c r="D467" s="215" t="s">
        <v>140</v>
      </c>
      <c r="E467" s="216" t="s">
        <v>382</v>
      </c>
      <c r="F467" s="217" t="s">
        <v>383</v>
      </c>
      <c r="G467" s="218" t="s">
        <v>205</v>
      </c>
      <c r="H467" s="219">
        <v>0.80000000000000004</v>
      </c>
      <c r="I467" s="220"/>
      <c r="J467" s="221">
        <f>ROUND(I467*H467,2)</f>
        <v>0</v>
      </c>
      <c r="K467" s="217" t="s">
        <v>144</v>
      </c>
      <c r="L467" s="47"/>
      <c r="M467" s="222" t="s">
        <v>19</v>
      </c>
      <c r="N467" s="223" t="s">
        <v>41</v>
      </c>
      <c r="O467" s="87"/>
      <c r="P467" s="224">
        <f>O467*H467</f>
        <v>0</v>
      </c>
      <c r="Q467" s="224">
        <v>0</v>
      </c>
      <c r="R467" s="224">
        <f>Q467*H467</f>
        <v>0</v>
      </c>
      <c r="S467" s="224">
        <v>0</v>
      </c>
      <c r="T467" s="225">
        <f>S467*H467</f>
        <v>0</v>
      </c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R467" s="226" t="s">
        <v>145</v>
      </c>
      <c r="AT467" s="226" t="s">
        <v>140</v>
      </c>
      <c r="AU467" s="226" t="s">
        <v>79</v>
      </c>
      <c r="AY467" s="20" t="s">
        <v>138</v>
      </c>
      <c r="BE467" s="227">
        <f>IF(N467="základní",J467,0)</f>
        <v>0</v>
      </c>
      <c r="BF467" s="227">
        <f>IF(N467="snížená",J467,0)</f>
        <v>0</v>
      </c>
      <c r="BG467" s="227">
        <f>IF(N467="zákl. přenesená",J467,0)</f>
        <v>0</v>
      </c>
      <c r="BH467" s="227">
        <f>IF(N467="sníž. přenesená",J467,0)</f>
        <v>0</v>
      </c>
      <c r="BI467" s="227">
        <f>IF(N467="nulová",J467,0)</f>
        <v>0</v>
      </c>
      <c r="BJ467" s="20" t="s">
        <v>77</v>
      </c>
      <c r="BK467" s="227">
        <f>ROUND(I467*H467,2)</f>
        <v>0</v>
      </c>
      <c r="BL467" s="20" t="s">
        <v>145</v>
      </c>
      <c r="BM467" s="226" t="s">
        <v>1435</v>
      </c>
    </row>
    <row r="468" s="2" customFormat="1">
      <c r="A468" s="41"/>
      <c r="B468" s="42"/>
      <c r="C468" s="43"/>
      <c r="D468" s="228" t="s">
        <v>147</v>
      </c>
      <c r="E468" s="43"/>
      <c r="F468" s="229" t="s">
        <v>385</v>
      </c>
      <c r="G468" s="43"/>
      <c r="H468" s="43"/>
      <c r="I468" s="230"/>
      <c r="J468" s="43"/>
      <c r="K468" s="43"/>
      <c r="L468" s="47"/>
      <c r="M468" s="231"/>
      <c r="N468" s="232"/>
      <c r="O468" s="87"/>
      <c r="P468" s="87"/>
      <c r="Q468" s="87"/>
      <c r="R468" s="87"/>
      <c r="S468" s="87"/>
      <c r="T468" s="88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T468" s="20" t="s">
        <v>147</v>
      </c>
      <c r="AU468" s="20" t="s">
        <v>79</v>
      </c>
    </row>
    <row r="469" s="13" customFormat="1">
      <c r="A469" s="13"/>
      <c r="B469" s="233"/>
      <c r="C469" s="234"/>
      <c r="D469" s="235" t="s">
        <v>149</v>
      </c>
      <c r="E469" s="236" t="s">
        <v>19</v>
      </c>
      <c r="F469" s="237" t="s">
        <v>1427</v>
      </c>
      <c r="G469" s="234"/>
      <c r="H469" s="236" t="s">
        <v>19</v>
      </c>
      <c r="I469" s="238"/>
      <c r="J469" s="234"/>
      <c r="K469" s="234"/>
      <c r="L469" s="239"/>
      <c r="M469" s="240"/>
      <c r="N469" s="241"/>
      <c r="O469" s="241"/>
      <c r="P469" s="241"/>
      <c r="Q469" s="241"/>
      <c r="R469" s="241"/>
      <c r="S469" s="241"/>
      <c r="T469" s="24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3" t="s">
        <v>149</v>
      </c>
      <c r="AU469" s="243" t="s">
        <v>79</v>
      </c>
      <c r="AV469" s="13" t="s">
        <v>77</v>
      </c>
      <c r="AW469" s="13" t="s">
        <v>32</v>
      </c>
      <c r="AX469" s="13" t="s">
        <v>70</v>
      </c>
      <c r="AY469" s="243" t="s">
        <v>138</v>
      </c>
    </row>
    <row r="470" s="14" customFormat="1">
      <c r="A470" s="14"/>
      <c r="B470" s="244"/>
      <c r="C470" s="245"/>
      <c r="D470" s="235" t="s">
        <v>149</v>
      </c>
      <c r="E470" s="246" t="s">
        <v>19</v>
      </c>
      <c r="F470" s="247" t="s">
        <v>1436</v>
      </c>
      <c r="G470" s="245"/>
      <c r="H470" s="248">
        <v>0.80000000000000004</v>
      </c>
      <c r="I470" s="249"/>
      <c r="J470" s="245"/>
      <c r="K470" s="245"/>
      <c r="L470" s="250"/>
      <c r="M470" s="251"/>
      <c r="N470" s="252"/>
      <c r="O470" s="252"/>
      <c r="P470" s="252"/>
      <c r="Q470" s="252"/>
      <c r="R470" s="252"/>
      <c r="S470" s="252"/>
      <c r="T470" s="253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4" t="s">
        <v>149</v>
      </c>
      <c r="AU470" s="254" t="s">
        <v>79</v>
      </c>
      <c r="AV470" s="14" t="s">
        <v>79</v>
      </c>
      <c r="AW470" s="14" t="s">
        <v>32</v>
      </c>
      <c r="AX470" s="14" t="s">
        <v>70</v>
      </c>
      <c r="AY470" s="254" t="s">
        <v>138</v>
      </c>
    </row>
    <row r="471" s="15" customFormat="1">
      <c r="A471" s="15"/>
      <c r="B471" s="255"/>
      <c r="C471" s="256"/>
      <c r="D471" s="235" t="s">
        <v>149</v>
      </c>
      <c r="E471" s="257" t="s">
        <v>19</v>
      </c>
      <c r="F471" s="258" t="s">
        <v>152</v>
      </c>
      <c r="G471" s="256"/>
      <c r="H471" s="259">
        <v>0.80000000000000004</v>
      </c>
      <c r="I471" s="260"/>
      <c r="J471" s="256"/>
      <c r="K471" s="256"/>
      <c r="L471" s="261"/>
      <c r="M471" s="262"/>
      <c r="N471" s="263"/>
      <c r="O471" s="263"/>
      <c r="P471" s="263"/>
      <c r="Q471" s="263"/>
      <c r="R471" s="263"/>
      <c r="S471" s="263"/>
      <c r="T471" s="264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65" t="s">
        <v>149</v>
      </c>
      <c r="AU471" s="265" t="s">
        <v>79</v>
      </c>
      <c r="AV471" s="15" t="s">
        <v>145</v>
      </c>
      <c r="AW471" s="15" t="s">
        <v>32</v>
      </c>
      <c r="AX471" s="15" t="s">
        <v>77</v>
      </c>
      <c r="AY471" s="265" t="s">
        <v>138</v>
      </c>
    </row>
    <row r="472" s="2" customFormat="1" ht="24.15" customHeight="1">
      <c r="A472" s="41"/>
      <c r="B472" s="42"/>
      <c r="C472" s="215" t="s">
        <v>562</v>
      </c>
      <c r="D472" s="215" t="s">
        <v>140</v>
      </c>
      <c r="E472" s="216" t="s">
        <v>390</v>
      </c>
      <c r="F472" s="217" t="s">
        <v>391</v>
      </c>
      <c r="G472" s="218" t="s">
        <v>205</v>
      </c>
      <c r="H472" s="219">
        <v>4.7999999999999998</v>
      </c>
      <c r="I472" s="220"/>
      <c r="J472" s="221">
        <f>ROUND(I472*H472,2)</f>
        <v>0</v>
      </c>
      <c r="K472" s="217" t="s">
        <v>144</v>
      </c>
      <c r="L472" s="47"/>
      <c r="M472" s="222" t="s">
        <v>19</v>
      </c>
      <c r="N472" s="223" t="s">
        <v>41</v>
      </c>
      <c r="O472" s="87"/>
      <c r="P472" s="224">
        <f>O472*H472</f>
        <v>0</v>
      </c>
      <c r="Q472" s="224">
        <v>0</v>
      </c>
      <c r="R472" s="224">
        <f>Q472*H472</f>
        <v>0</v>
      </c>
      <c r="S472" s="224">
        <v>0</v>
      </c>
      <c r="T472" s="225">
        <f>S472*H472</f>
        <v>0</v>
      </c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R472" s="226" t="s">
        <v>145</v>
      </c>
      <c r="AT472" s="226" t="s">
        <v>140</v>
      </c>
      <c r="AU472" s="226" t="s">
        <v>79</v>
      </c>
      <c r="AY472" s="20" t="s">
        <v>138</v>
      </c>
      <c r="BE472" s="227">
        <f>IF(N472="základní",J472,0)</f>
        <v>0</v>
      </c>
      <c r="BF472" s="227">
        <f>IF(N472="snížená",J472,0)</f>
        <v>0</v>
      </c>
      <c r="BG472" s="227">
        <f>IF(N472="zákl. přenesená",J472,0)</f>
        <v>0</v>
      </c>
      <c r="BH472" s="227">
        <f>IF(N472="sníž. přenesená",J472,0)</f>
        <v>0</v>
      </c>
      <c r="BI472" s="227">
        <f>IF(N472="nulová",J472,0)</f>
        <v>0</v>
      </c>
      <c r="BJ472" s="20" t="s">
        <v>77</v>
      </c>
      <c r="BK472" s="227">
        <f>ROUND(I472*H472,2)</f>
        <v>0</v>
      </c>
      <c r="BL472" s="20" t="s">
        <v>145</v>
      </c>
      <c r="BM472" s="226" t="s">
        <v>1437</v>
      </c>
    </row>
    <row r="473" s="2" customFormat="1">
      <c r="A473" s="41"/>
      <c r="B473" s="42"/>
      <c r="C473" s="43"/>
      <c r="D473" s="228" t="s">
        <v>147</v>
      </c>
      <c r="E473" s="43"/>
      <c r="F473" s="229" t="s">
        <v>393</v>
      </c>
      <c r="G473" s="43"/>
      <c r="H473" s="43"/>
      <c r="I473" s="230"/>
      <c r="J473" s="43"/>
      <c r="K473" s="43"/>
      <c r="L473" s="47"/>
      <c r="M473" s="231"/>
      <c r="N473" s="232"/>
      <c r="O473" s="87"/>
      <c r="P473" s="87"/>
      <c r="Q473" s="87"/>
      <c r="R473" s="87"/>
      <c r="S473" s="87"/>
      <c r="T473" s="88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T473" s="20" t="s">
        <v>147</v>
      </c>
      <c r="AU473" s="20" t="s">
        <v>79</v>
      </c>
    </row>
    <row r="474" s="13" customFormat="1">
      <c r="A474" s="13"/>
      <c r="B474" s="233"/>
      <c r="C474" s="234"/>
      <c r="D474" s="235" t="s">
        <v>149</v>
      </c>
      <c r="E474" s="236" t="s">
        <v>19</v>
      </c>
      <c r="F474" s="237" t="s">
        <v>1427</v>
      </c>
      <c r="G474" s="234"/>
      <c r="H474" s="236" t="s">
        <v>19</v>
      </c>
      <c r="I474" s="238"/>
      <c r="J474" s="234"/>
      <c r="K474" s="234"/>
      <c r="L474" s="239"/>
      <c r="M474" s="240"/>
      <c r="N474" s="241"/>
      <c r="O474" s="241"/>
      <c r="P474" s="241"/>
      <c r="Q474" s="241"/>
      <c r="R474" s="241"/>
      <c r="S474" s="241"/>
      <c r="T474" s="24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3" t="s">
        <v>149</v>
      </c>
      <c r="AU474" s="243" t="s">
        <v>79</v>
      </c>
      <c r="AV474" s="13" t="s">
        <v>77</v>
      </c>
      <c r="AW474" s="13" t="s">
        <v>32</v>
      </c>
      <c r="AX474" s="13" t="s">
        <v>70</v>
      </c>
      <c r="AY474" s="243" t="s">
        <v>138</v>
      </c>
    </row>
    <row r="475" s="14" customFormat="1">
      <c r="A475" s="14"/>
      <c r="B475" s="244"/>
      <c r="C475" s="245"/>
      <c r="D475" s="235" t="s">
        <v>149</v>
      </c>
      <c r="E475" s="246" t="s">
        <v>19</v>
      </c>
      <c r="F475" s="247" t="s">
        <v>1436</v>
      </c>
      <c r="G475" s="245"/>
      <c r="H475" s="248">
        <v>0.80000000000000004</v>
      </c>
      <c r="I475" s="249"/>
      <c r="J475" s="245"/>
      <c r="K475" s="245"/>
      <c r="L475" s="250"/>
      <c r="M475" s="251"/>
      <c r="N475" s="252"/>
      <c r="O475" s="252"/>
      <c r="P475" s="252"/>
      <c r="Q475" s="252"/>
      <c r="R475" s="252"/>
      <c r="S475" s="252"/>
      <c r="T475" s="25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4" t="s">
        <v>149</v>
      </c>
      <c r="AU475" s="254" t="s">
        <v>79</v>
      </c>
      <c r="AV475" s="14" t="s">
        <v>79</v>
      </c>
      <c r="AW475" s="14" t="s">
        <v>32</v>
      </c>
      <c r="AX475" s="14" t="s">
        <v>70</v>
      </c>
      <c r="AY475" s="254" t="s">
        <v>138</v>
      </c>
    </row>
    <row r="476" s="15" customFormat="1">
      <c r="A476" s="15"/>
      <c r="B476" s="255"/>
      <c r="C476" s="256"/>
      <c r="D476" s="235" t="s">
        <v>149</v>
      </c>
      <c r="E476" s="257" t="s">
        <v>19</v>
      </c>
      <c r="F476" s="258" t="s">
        <v>152</v>
      </c>
      <c r="G476" s="256"/>
      <c r="H476" s="259">
        <v>0.80000000000000004</v>
      </c>
      <c r="I476" s="260"/>
      <c r="J476" s="256"/>
      <c r="K476" s="256"/>
      <c r="L476" s="261"/>
      <c r="M476" s="262"/>
      <c r="N476" s="263"/>
      <c r="O476" s="263"/>
      <c r="P476" s="263"/>
      <c r="Q476" s="263"/>
      <c r="R476" s="263"/>
      <c r="S476" s="263"/>
      <c r="T476" s="264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65" t="s">
        <v>149</v>
      </c>
      <c r="AU476" s="265" t="s">
        <v>79</v>
      </c>
      <c r="AV476" s="15" t="s">
        <v>145</v>
      </c>
      <c r="AW476" s="15" t="s">
        <v>32</v>
      </c>
      <c r="AX476" s="15" t="s">
        <v>77</v>
      </c>
      <c r="AY476" s="265" t="s">
        <v>138</v>
      </c>
    </row>
    <row r="477" s="14" customFormat="1">
      <c r="A477" s="14"/>
      <c r="B477" s="244"/>
      <c r="C477" s="245"/>
      <c r="D477" s="235" t="s">
        <v>149</v>
      </c>
      <c r="E477" s="245"/>
      <c r="F477" s="247" t="s">
        <v>1438</v>
      </c>
      <c r="G477" s="245"/>
      <c r="H477" s="248">
        <v>4.7999999999999998</v>
      </c>
      <c r="I477" s="249"/>
      <c r="J477" s="245"/>
      <c r="K477" s="245"/>
      <c r="L477" s="250"/>
      <c r="M477" s="251"/>
      <c r="N477" s="252"/>
      <c r="O477" s="252"/>
      <c r="P477" s="252"/>
      <c r="Q477" s="252"/>
      <c r="R477" s="252"/>
      <c r="S477" s="252"/>
      <c r="T477" s="253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4" t="s">
        <v>149</v>
      </c>
      <c r="AU477" s="254" t="s">
        <v>79</v>
      </c>
      <c r="AV477" s="14" t="s">
        <v>79</v>
      </c>
      <c r="AW477" s="14" t="s">
        <v>4</v>
      </c>
      <c r="AX477" s="14" t="s">
        <v>77</v>
      </c>
      <c r="AY477" s="254" t="s">
        <v>138</v>
      </c>
    </row>
    <row r="478" s="2" customFormat="1" ht="24.15" customHeight="1">
      <c r="A478" s="41"/>
      <c r="B478" s="42"/>
      <c r="C478" s="215" t="s">
        <v>568</v>
      </c>
      <c r="D478" s="215" t="s">
        <v>140</v>
      </c>
      <c r="E478" s="216" t="s">
        <v>396</v>
      </c>
      <c r="F478" s="217" t="s">
        <v>397</v>
      </c>
      <c r="G478" s="218" t="s">
        <v>205</v>
      </c>
      <c r="H478" s="219">
        <v>0.80000000000000004</v>
      </c>
      <c r="I478" s="220"/>
      <c r="J478" s="221">
        <f>ROUND(I478*H478,2)</f>
        <v>0</v>
      </c>
      <c r="K478" s="217" t="s">
        <v>144</v>
      </c>
      <c r="L478" s="47"/>
      <c r="M478" s="222" t="s">
        <v>19</v>
      </c>
      <c r="N478" s="223" t="s">
        <v>41</v>
      </c>
      <c r="O478" s="87"/>
      <c r="P478" s="224">
        <f>O478*H478</f>
        <v>0</v>
      </c>
      <c r="Q478" s="224">
        <v>0</v>
      </c>
      <c r="R478" s="224">
        <f>Q478*H478</f>
        <v>0</v>
      </c>
      <c r="S478" s="224">
        <v>0</v>
      </c>
      <c r="T478" s="225">
        <f>S478*H478</f>
        <v>0</v>
      </c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R478" s="226" t="s">
        <v>145</v>
      </c>
      <c r="AT478" s="226" t="s">
        <v>140</v>
      </c>
      <c r="AU478" s="226" t="s">
        <v>79</v>
      </c>
      <c r="AY478" s="20" t="s">
        <v>138</v>
      </c>
      <c r="BE478" s="227">
        <f>IF(N478="základní",J478,0)</f>
        <v>0</v>
      </c>
      <c r="BF478" s="227">
        <f>IF(N478="snížená",J478,0)</f>
        <v>0</v>
      </c>
      <c r="BG478" s="227">
        <f>IF(N478="zákl. přenesená",J478,0)</f>
        <v>0</v>
      </c>
      <c r="BH478" s="227">
        <f>IF(N478="sníž. přenesená",J478,0)</f>
        <v>0</v>
      </c>
      <c r="BI478" s="227">
        <f>IF(N478="nulová",J478,0)</f>
        <v>0</v>
      </c>
      <c r="BJ478" s="20" t="s">
        <v>77</v>
      </c>
      <c r="BK478" s="227">
        <f>ROUND(I478*H478,2)</f>
        <v>0</v>
      </c>
      <c r="BL478" s="20" t="s">
        <v>145</v>
      </c>
      <c r="BM478" s="226" t="s">
        <v>1439</v>
      </c>
    </row>
    <row r="479" s="2" customFormat="1">
      <c r="A479" s="41"/>
      <c r="B479" s="42"/>
      <c r="C479" s="43"/>
      <c r="D479" s="228" t="s">
        <v>147</v>
      </c>
      <c r="E479" s="43"/>
      <c r="F479" s="229" t="s">
        <v>399</v>
      </c>
      <c r="G479" s="43"/>
      <c r="H479" s="43"/>
      <c r="I479" s="230"/>
      <c r="J479" s="43"/>
      <c r="K479" s="43"/>
      <c r="L479" s="47"/>
      <c r="M479" s="231"/>
      <c r="N479" s="232"/>
      <c r="O479" s="87"/>
      <c r="P479" s="87"/>
      <c r="Q479" s="87"/>
      <c r="R479" s="87"/>
      <c r="S479" s="87"/>
      <c r="T479" s="88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20" t="s">
        <v>147</v>
      </c>
      <c r="AU479" s="20" t="s">
        <v>79</v>
      </c>
    </row>
    <row r="480" s="13" customFormat="1">
      <c r="A480" s="13"/>
      <c r="B480" s="233"/>
      <c r="C480" s="234"/>
      <c r="D480" s="235" t="s">
        <v>149</v>
      </c>
      <c r="E480" s="236" t="s">
        <v>19</v>
      </c>
      <c r="F480" s="237" t="s">
        <v>1427</v>
      </c>
      <c r="G480" s="234"/>
      <c r="H480" s="236" t="s">
        <v>19</v>
      </c>
      <c r="I480" s="238"/>
      <c r="J480" s="234"/>
      <c r="K480" s="234"/>
      <c r="L480" s="239"/>
      <c r="M480" s="240"/>
      <c r="N480" s="241"/>
      <c r="O480" s="241"/>
      <c r="P480" s="241"/>
      <c r="Q480" s="241"/>
      <c r="R480" s="241"/>
      <c r="S480" s="241"/>
      <c r="T480" s="242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3" t="s">
        <v>149</v>
      </c>
      <c r="AU480" s="243" t="s">
        <v>79</v>
      </c>
      <c r="AV480" s="13" t="s">
        <v>77</v>
      </c>
      <c r="AW480" s="13" t="s">
        <v>32</v>
      </c>
      <c r="AX480" s="13" t="s">
        <v>70</v>
      </c>
      <c r="AY480" s="243" t="s">
        <v>138</v>
      </c>
    </row>
    <row r="481" s="14" customFormat="1">
      <c r="A481" s="14"/>
      <c r="B481" s="244"/>
      <c r="C481" s="245"/>
      <c r="D481" s="235" t="s">
        <v>149</v>
      </c>
      <c r="E481" s="246" t="s">
        <v>19</v>
      </c>
      <c r="F481" s="247" t="s">
        <v>1436</v>
      </c>
      <c r="G481" s="245"/>
      <c r="H481" s="248">
        <v>0.80000000000000004</v>
      </c>
      <c r="I481" s="249"/>
      <c r="J481" s="245"/>
      <c r="K481" s="245"/>
      <c r="L481" s="250"/>
      <c r="M481" s="251"/>
      <c r="N481" s="252"/>
      <c r="O481" s="252"/>
      <c r="P481" s="252"/>
      <c r="Q481" s="252"/>
      <c r="R481" s="252"/>
      <c r="S481" s="252"/>
      <c r="T481" s="253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4" t="s">
        <v>149</v>
      </c>
      <c r="AU481" s="254" t="s">
        <v>79</v>
      </c>
      <c r="AV481" s="14" t="s">
        <v>79</v>
      </c>
      <c r="AW481" s="14" t="s">
        <v>32</v>
      </c>
      <c r="AX481" s="14" t="s">
        <v>70</v>
      </c>
      <c r="AY481" s="254" t="s">
        <v>138</v>
      </c>
    </row>
    <row r="482" s="15" customFormat="1">
      <c r="A482" s="15"/>
      <c r="B482" s="255"/>
      <c r="C482" s="256"/>
      <c r="D482" s="235" t="s">
        <v>149</v>
      </c>
      <c r="E482" s="257" t="s">
        <v>19</v>
      </c>
      <c r="F482" s="258" t="s">
        <v>152</v>
      </c>
      <c r="G482" s="256"/>
      <c r="H482" s="259">
        <v>0.80000000000000004</v>
      </c>
      <c r="I482" s="260"/>
      <c r="J482" s="256"/>
      <c r="K482" s="256"/>
      <c r="L482" s="261"/>
      <c r="M482" s="262"/>
      <c r="N482" s="263"/>
      <c r="O482" s="263"/>
      <c r="P482" s="263"/>
      <c r="Q482" s="263"/>
      <c r="R482" s="263"/>
      <c r="S482" s="263"/>
      <c r="T482" s="264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65" t="s">
        <v>149</v>
      </c>
      <c r="AU482" s="265" t="s">
        <v>79</v>
      </c>
      <c r="AV482" s="15" t="s">
        <v>145</v>
      </c>
      <c r="AW482" s="15" t="s">
        <v>32</v>
      </c>
      <c r="AX482" s="15" t="s">
        <v>77</v>
      </c>
      <c r="AY482" s="265" t="s">
        <v>138</v>
      </c>
    </row>
    <row r="483" s="2" customFormat="1" ht="24.15" customHeight="1">
      <c r="A483" s="41"/>
      <c r="B483" s="42"/>
      <c r="C483" s="215" t="s">
        <v>572</v>
      </c>
      <c r="D483" s="215" t="s">
        <v>140</v>
      </c>
      <c r="E483" s="216" t="s">
        <v>1440</v>
      </c>
      <c r="F483" s="217" t="s">
        <v>204</v>
      </c>
      <c r="G483" s="218" t="s">
        <v>205</v>
      </c>
      <c r="H483" s="219">
        <v>640.09500000000003</v>
      </c>
      <c r="I483" s="220"/>
      <c r="J483" s="221">
        <f>ROUND(I483*H483,2)</f>
        <v>0</v>
      </c>
      <c r="K483" s="217" t="s">
        <v>144</v>
      </c>
      <c r="L483" s="47"/>
      <c r="M483" s="222" t="s">
        <v>19</v>
      </c>
      <c r="N483" s="223" t="s">
        <v>41</v>
      </c>
      <c r="O483" s="87"/>
      <c r="P483" s="224">
        <f>O483*H483</f>
        <v>0</v>
      </c>
      <c r="Q483" s="224">
        <v>0</v>
      </c>
      <c r="R483" s="224">
        <f>Q483*H483</f>
        <v>0</v>
      </c>
      <c r="S483" s="224">
        <v>0</v>
      </c>
      <c r="T483" s="225">
        <f>S483*H483</f>
        <v>0</v>
      </c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R483" s="226" t="s">
        <v>145</v>
      </c>
      <c r="AT483" s="226" t="s">
        <v>140</v>
      </c>
      <c r="AU483" s="226" t="s">
        <v>79</v>
      </c>
      <c r="AY483" s="20" t="s">
        <v>138</v>
      </c>
      <c r="BE483" s="227">
        <f>IF(N483="základní",J483,0)</f>
        <v>0</v>
      </c>
      <c r="BF483" s="227">
        <f>IF(N483="snížená",J483,0)</f>
        <v>0</v>
      </c>
      <c r="BG483" s="227">
        <f>IF(N483="zákl. přenesená",J483,0)</f>
        <v>0</v>
      </c>
      <c r="BH483" s="227">
        <f>IF(N483="sníž. přenesená",J483,0)</f>
        <v>0</v>
      </c>
      <c r="BI483" s="227">
        <f>IF(N483="nulová",J483,0)</f>
        <v>0</v>
      </c>
      <c r="BJ483" s="20" t="s">
        <v>77</v>
      </c>
      <c r="BK483" s="227">
        <f>ROUND(I483*H483,2)</f>
        <v>0</v>
      </c>
      <c r="BL483" s="20" t="s">
        <v>145</v>
      </c>
      <c r="BM483" s="226" t="s">
        <v>1441</v>
      </c>
    </row>
    <row r="484" s="2" customFormat="1">
      <c r="A484" s="41"/>
      <c r="B484" s="42"/>
      <c r="C484" s="43"/>
      <c r="D484" s="228" t="s">
        <v>147</v>
      </c>
      <c r="E484" s="43"/>
      <c r="F484" s="229" t="s">
        <v>1442</v>
      </c>
      <c r="G484" s="43"/>
      <c r="H484" s="43"/>
      <c r="I484" s="230"/>
      <c r="J484" s="43"/>
      <c r="K484" s="43"/>
      <c r="L484" s="47"/>
      <c r="M484" s="231"/>
      <c r="N484" s="232"/>
      <c r="O484" s="87"/>
      <c r="P484" s="87"/>
      <c r="Q484" s="87"/>
      <c r="R484" s="87"/>
      <c r="S484" s="87"/>
      <c r="T484" s="88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T484" s="20" t="s">
        <v>147</v>
      </c>
      <c r="AU484" s="20" t="s">
        <v>79</v>
      </c>
    </row>
    <row r="485" s="13" customFormat="1">
      <c r="A485" s="13"/>
      <c r="B485" s="233"/>
      <c r="C485" s="234"/>
      <c r="D485" s="235" t="s">
        <v>149</v>
      </c>
      <c r="E485" s="236" t="s">
        <v>19</v>
      </c>
      <c r="F485" s="237" t="s">
        <v>1427</v>
      </c>
      <c r="G485" s="234"/>
      <c r="H485" s="236" t="s">
        <v>19</v>
      </c>
      <c r="I485" s="238"/>
      <c r="J485" s="234"/>
      <c r="K485" s="234"/>
      <c r="L485" s="239"/>
      <c r="M485" s="240"/>
      <c r="N485" s="241"/>
      <c r="O485" s="241"/>
      <c r="P485" s="241"/>
      <c r="Q485" s="241"/>
      <c r="R485" s="241"/>
      <c r="S485" s="241"/>
      <c r="T485" s="24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3" t="s">
        <v>149</v>
      </c>
      <c r="AU485" s="243" t="s">
        <v>79</v>
      </c>
      <c r="AV485" s="13" t="s">
        <v>77</v>
      </c>
      <c r="AW485" s="13" t="s">
        <v>32</v>
      </c>
      <c r="AX485" s="13" t="s">
        <v>70</v>
      </c>
      <c r="AY485" s="243" t="s">
        <v>138</v>
      </c>
    </row>
    <row r="486" s="14" customFormat="1">
      <c r="A486" s="14"/>
      <c r="B486" s="244"/>
      <c r="C486" s="245"/>
      <c r="D486" s="235" t="s">
        <v>149</v>
      </c>
      <c r="E486" s="246" t="s">
        <v>19</v>
      </c>
      <c r="F486" s="247" t="s">
        <v>1428</v>
      </c>
      <c r="G486" s="245"/>
      <c r="H486" s="248">
        <v>502.82299999999998</v>
      </c>
      <c r="I486" s="249"/>
      <c r="J486" s="245"/>
      <c r="K486" s="245"/>
      <c r="L486" s="250"/>
      <c r="M486" s="251"/>
      <c r="N486" s="252"/>
      <c r="O486" s="252"/>
      <c r="P486" s="252"/>
      <c r="Q486" s="252"/>
      <c r="R486" s="252"/>
      <c r="S486" s="252"/>
      <c r="T486" s="25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4" t="s">
        <v>149</v>
      </c>
      <c r="AU486" s="254" t="s">
        <v>79</v>
      </c>
      <c r="AV486" s="14" t="s">
        <v>79</v>
      </c>
      <c r="AW486" s="14" t="s">
        <v>32</v>
      </c>
      <c r="AX486" s="14" t="s">
        <v>70</v>
      </c>
      <c r="AY486" s="254" t="s">
        <v>138</v>
      </c>
    </row>
    <row r="487" s="14" customFormat="1">
      <c r="A487" s="14"/>
      <c r="B487" s="244"/>
      <c r="C487" s="245"/>
      <c r="D487" s="235" t="s">
        <v>149</v>
      </c>
      <c r="E487" s="246" t="s">
        <v>19</v>
      </c>
      <c r="F487" s="247" t="s">
        <v>1429</v>
      </c>
      <c r="G487" s="245"/>
      <c r="H487" s="248">
        <v>137.27199999999999</v>
      </c>
      <c r="I487" s="249"/>
      <c r="J487" s="245"/>
      <c r="K487" s="245"/>
      <c r="L487" s="250"/>
      <c r="M487" s="251"/>
      <c r="N487" s="252"/>
      <c r="O487" s="252"/>
      <c r="P487" s="252"/>
      <c r="Q487" s="252"/>
      <c r="R487" s="252"/>
      <c r="S487" s="252"/>
      <c r="T487" s="253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4" t="s">
        <v>149</v>
      </c>
      <c r="AU487" s="254" t="s">
        <v>79</v>
      </c>
      <c r="AV487" s="14" t="s">
        <v>79</v>
      </c>
      <c r="AW487" s="14" t="s">
        <v>32</v>
      </c>
      <c r="AX487" s="14" t="s">
        <v>70</v>
      </c>
      <c r="AY487" s="254" t="s">
        <v>138</v>
      </c>
    </row>
    <row r="488" s="15" customFormat="1">
      <c r="A488" s="15"/>
      <c r="B488" s="255"/>
      <c r="C488" s="256"/>
      <c r="D488" s="235" t="s">
        <v>149</v>
      </c>
      <c r="E488" s="257" t="s">
        <v>19</v>
      </c>
      <c r="F488" s="258" t="s">
        <v>152</v>
      </c>
      <c r="G488" s="256"/>
      <c r="H488" s="259">
        <v>640.09500000000003</v>
      </c>
      <c r="I488" s="260"/>
      <c r="J488" s="256"/>
      <c r="K488" s="256"/>
      <c r="L488" s="261"/>
      <c r="M488" s="262"/>
      <c r="N488" s="263"/>
      <c r="O488" s="263"/>
      <c r="P488" s="263"/>
      <c r="Q488" s="263"/>
      <c r="R488" s="263"/>
      <c r="S488" s="263"/>
      <c r="T488" s="264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65" t="s">
        <v>149</v>
      </c>
      <c r="AU488" s="265" t="s">
        <v>79</v>
      </c>
      <c r="AV488" s="15" t="s">
        <v>145</v>
      </c>
      <c r="AW488" s="15" t="s">
        <v>32</v>
      </c>
      <c r="AX488" s="15" t="s">
        <v>77</v>
      </c>
      <c r="AY488" s="265" t="s">
        <v>138</v>
      </c>
    </row>
    <row r="489" s="2" customFormat="1" ht="24.15" customHeight="1">
      <c r="A489" s="41"/>
      <c r="B489" s="42"/>
      <c r="C489" s="215" t="s">
        <v>578</v>
      </c>
      <c r="D489" s="215" t="s">
        <v>140</v>
      </c>
      <c r="E489" s="216" t="s">
        <v>1443</v>
      </c>
      <c r="F489" s="217" t="s">
        <v>1444</v>
      </c>
      <c r="G489" s="218" t="s">
        <v>205</v>
      </c>
      <c r="H489" s="219">
        <v>388.762</v>
      </c>
      <c r="I489" s="220"/>
      <c r="J489" s="221">
        <f>ROUND(I489*H489,2)</f>
        <v>0</v>
      </c>
      <c r="K489" s="217" t="s">
        <v>144</v>
      </c>
      <c r="L489" s="47"/>
      <c r="M489" s="222" t="s">
        <v>19</v>
      </c>
      <c r="N489" s="223" t="s">
        <v>41</v>
      </c>
      <c r="O489" s="87"/>
      <c r="P489" s="224">
        <f>O489*H489</f>
        <v>0</v>
      </c>
      <c r="Q489" s="224">
        <v>0</v>
      </c>
      <c r="R489" s="224">
        <f>Q489*H489</f>
        <v>0</v>
      </c>
      <c r="S489" s="224">
        <v>0</v>
      </c>
      <c r="T489" s="225">
        <f>S489*H489</f>
        <v>0</v>
      </c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R489" s="226" t="s">
        <v>145</v>
      </c>
      <c r="AT489" s="226" t="s">
        <v>140</v>
      </c>
      <c r="AU489" s="226" t="s">
        <v>79</v>
      </c>
      <c r="AY489" s="20" t="s">
        <v>138</v>
      </c>
      <c r="BE489" s="227">
        <f>IF(N489="základní",J489,0)</f>
        <v>0</v>
      </c>
      <c r="BF489" s="227">
        <f>IF(N489="snížená",J489,0)</f>
        <v>0</v>
      </c>
      <c r="BG489" s="227">
        <f>IF(N489="zákl. přenesená",J489,0)</f>
        <v>0</v>
      </c>
      <c r="BH489" s="227">
        <f>IF(N489="sníž. přenesená",J489,0)</f>
        <v>0</v>
      </c>
      <c r="BI489" s="227">
        <f>IF(N489="nulová",J489,0)</f>
        <v>0</v>
      </c>
      <c r="BJ489" s="20" t="s">
        <v>77</v>
      </c>
      <c r="BK489" s="227">
        <f>ROUND(I489*H489,2)</f>
        <v>0</v>
      </c>
      <c r="BL489" s="20" t="s">
        <v>145</v>
      </c>
      <c r="BM489" s="226" t="s">
        <v>1445</v>
      </c>
    </row>
    <row r="490" s="2" customFormat="1">
      <c r="A490" s="41"/>
      <c r="B490" s="42"/>
      <c r="C490" s="43"/>
      <c r="D490" s="228" t="s">
        <v>147</v>
      </c>
      <c r="E490" s="43"/>
      <c r="F490" s="229" t="s">
        <v>1446</v>
      </c>
      <c r="G490" s="43"/>
      <c r="H490" s="43"/>
      <c r="I490" s="230"/>
      <c r="J490" s="43"/>
      <c r="K490" s="43"/>
      <c r="L490" s="47"/>
      <c r="M490" s="231"/>
      <c r="N490" s="232"/>
      <c r="O490" s="87"/>
      <c r="P490" s="87"/>
      <c r="Q490" s="87"/>
      <c r="R490" s="87"/>
      <c r="S490" s="87"/>
      <c r="T490" s="88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T490" s="20" t="s">
        <v>147</v>
      </c>
      <c r="AU490" s="20" t="s">
        <v>79</v>
      </c>
    </row>
    <row r="491" s="13" customFormat="1">
      <c r="A491" s="13"/>
      <c r="B491" s="233"/>
      <c r="C491" s="234"/>
      <c r="D491" s="235" t="s">
        <v>149</v>
      </c>
      <c r="E491" s="236" t="s">
        <v>19</v>
      </c>
      <c r="F491" s="237" t="s">
        <v>1427</v>
      </c>
      <c r="G491" s="234"/>
      <c r="H491" s="236" t="s">
        <v>19</v>
      </c>
      <c r="I491" s="238"/>
      <c r="J491" s="234"/>
      <c r="K491" s="234"/>
      <c r="L491" s="239"/>
      <c r="M491" s="240"/>
      <c r="N491" s="241"/>
      <c r="O491" s="241"/>
      <c r="P491" s="241"/>
      <c r="Q491" s="241"/>
      <c r="R491" s="241"/>
      <c r="S491" s="241"/>
      <c r="T491" s="242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3" t="s">
        <v>149</v>
      </c>
      <c r="AU491" s="243" t="s">
        <v>79</v>
      </c>
      <c r="AV491" s="13" t="s">
        <v>77</v>
      </c>
      <c r="AW491" s="13" t="s">
        <v>32</v>
      </c>
      <c r="AX491" s="13" t="s">
        <v>70</v>
      </c>
      <c r="AY491" s="243" t="s">
        <v>138</v>
      </c>
    </row>
    <row r="492" s="14" customFormat="1">
      <c r="A492" s="14"/>
      <c r="B492" s="244"/>
      <c r="C492" s="245"/>
      <c r="D492" s="235" t="s">
        <v>149</v>
      </c>
      <c r="E492" s="246" t="s">
        <v>19</v>
      </c>
      <c r="F492" s="247" t="s">
        <v>1430</v>
      </c>
      <c r="G492" s="245"/>
      <c r="H492" s="248">
        <v>388.762</v>
      </c>
      <c r="I492" s="249"/>
      <c r="J492" s="245"/>
      <c r="K492" s="245"/>
      <c r="L492" s="250"/>
      <c r="M492" s="251"/>
      <c r="N492" s="252"/>
      <c r="O492" s="252"/>
      <c r="P492" s="252"/>
      <c r="Q492" s="252"/>
      <c r="R492" s="252"/>
      <c r="S492" s="252"/>
      <c r="T492" s="253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4" t="s">
        <v>149</v>
      </c>
      <c r="AU492" s="254" t="s">
        <v>79</v>
      </c>
      <c r="AV492" s="14" t="s">
        <v>79</v>
      </c>
      <c r="AW492" s="14" t="s">
        <v>32</v>
      </c>
      <c r="AX492" s="14" t="s">
        <v>70</v>
      </c>
      <c r="AY492" s="254" t="s">
        <v>138</v>
      </c>
    </row>
    <row r="493" s="15" customFormat="1">
      <c r="A493" s="15"/>
      <c r="B493" s="255"/>
      <c r="C493" s="256"/>
      <c r="D493" s="235" t="s">
        <v>149</v>
      </c>
      <c r="E493" s="257" t="s">
        <v>19</v>
      </c>
      <c r="F493" s="258" t="s">
        <v>152</v>
      </c>
      <c r="G493" s="256"/>
      <c r="H493" s="259">
        <v>388.762</v>
      </c>
      <c r="I493" s="260"/>
      <c r="J493" s="256"/>
      <c r="K493" s="256"/>
      <c r="L493" s="261"/>
      <c r="M493" s="262"/>
      <c r="N493" s="263"/>
      <c r="O493" s="263"/>
      <c r="P493" s="263"/>
      <c r="Q493" s="263"/>
      <c r="R493" s="263"/>
      <c r="S493" s="263"/>
      <c r="T493" s="264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65" t="s">
        <v>149</v>
      </c>
      <c r="AU493" s="265" t="s">
        <v>79</v>
      </c>
      <c r="AV493" s="15" t="s">
        <v>145</v>
      </c>
      <c r="AW493" s="15" t="s">
        <v>32</v>
      </c>
      <c r="AX493" s="15" t="s">
        <v>77</v>
      </c>
      <c r="AY493" s="265" t="s">
        <v>138</v>
      </c>
    </row>
    <row r="494" s="12" customFormat="1" ht="22.8" customHeight="1">
      <c r="A494" s="12"/>
      <c r="B494" s="199"/>
      <c r="C494" s="200"/>
      <c r="D494" s="201" t="s">
        <v>69</v>
      </c>
      <c r="E494" s="213" t="s">
        <v>405</v>
      </c>
      <c r="F494" s="213" t="s">
        <v>406</v>
      </c>
      <c r="G494" s="200"/>
      <c r="H494" s="200"/>
      <c r="I494" s="203"/>
      <c r="J494" s="214">
        <f>BK494</f>
        <v>0</v>
      </c>
      <c r="K494" s="200"/>
      <c r="L494" s="205"/>
      <c r="M494" s="206"/>
      <c r="N494" s="207"/>
      <c r="O494" s="207"/>
      <c r="P494" s="208">
        <f>SUM(P495:P498)</f>
        <v>0</v>
      </c>
      <c r="Q494" s="207"/>
      <c r="R494" s="208">
        <f>SUM(R495:R498)</f>
        <v>0</v>
      </c>
      <c r="S494" s="207"/>
      <c r="T494" s="209">
        <f>SUM(T495:T498)</f>
        <v>0</v>
      </c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R494" s="210" t="s">
        <v>77</v>
      </c>
      <c r="AT494" s="211" t="s">
        <v>69</v>
      </c>
      <c r="AU494" s="211" t="s">
        <v>77</v>
      </c>
      <c r="AY494" s="210" t="s">
        <v>138</v>
      </c>
      <c r="BK494" s="212">
        <f>SUM(BK495:BK498)</f>
        <v>0</v>
      </c>
    </row>
    <row r="495" s="2" customFormat="1" ht="24.15" customHeight="1">
      <c r="A495" s="41"/>
      <c r="B495" s="42"/>
      <c r="C495" s="215" t="s">
        <v>582</v>
      </c>
      <c r="D495" s="215" t="s">
        <v>140</v>
      </c>
      <c r="E495" s="216" t="s">
        <v>1447</v>
      </c>
      <c r="F495" s="217" t="s">
        <v>1448</v>
      </c>
      <c r="G495" s="218" t="s">
        <v>205</v>
      </c>
      <c r="H495" s="219">
        <v>112.356</v>
      </c>
      <c r="I495" s="220"/>
      <c r="J495" s="221">
        <f>ROUND(I495*H495,2)</f>
        <v>0</v>
      </c>
      <c r="K495" s="217" t="s">
        <v>144</v>
      </c>
      <c r="L495" s="47"/>
      <c r="M495" s="222" t="s">
        <v>19</v>
      </c>
      <c r="N495" s="223" t="s">
        <v>41</v>
      </c>
      <c r="O495" s="87"/>
      <c r="P495" s="224">
        <f>O495*H495</f>
        <v>0</v>
      </c>
      <c r="Q495" s="224">
        <v>0</v>
      </c>
      <c r="R495" s="224">
        <f>Q495*H495</f>
        <v>0</v>
      </c>
      <c r="S495" s="224">
        <v>0</v>
      </c>
      <c r="T495" s="225">
        <f>S495*H495</f>
        <v>0</v>
      </c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R495" s="226" t="s">
        <v>145</v>
      </c>
      <c r="AT495" s="226" t="s">
        <v>140</v>
      </c>
      <c r="AU495" s="226" t="s">
        <v>79</v>
      </c>
      <c r="AY495" s="20" t="s">
        <v>138</v>
      </c>
      <c r="BE495" s="227">
        <f>IF(N495="základní",J495,0)</f>
        <v>0</v>
      </c>
      <c r="BF495" s="227">
        <f>IF(N495="snížená",J495,0)</f>
        <v>0</v>
      </c>
      <c r="BG495" s="227">
        <f>IF(N495="zákl. přenesená",J495,0)</f>
        <v>0</v>
      </c>
      <c r="BH495" s="227">
        <f>IF(N495="sníž. přenesená",J495,0)</f>
        <v>0</v>
      </c>
      <c r="BI495" s="227">
        <f>IF(N495="nulová",J495,0)</f>
        <v>0</v>
      </c>
      <c r="BJ495" s="20" t="s">
        <v>77</v>
      </c>
      <c r="BK495" s="227">
        <f>ROUND(I495*H495,2)</f>
        <v>0</v>
      </c>
      <c r="BL495" s="20" t="s">
        <v>145</v>
      </c>
      <c r="BM495" s="226" t="s">
        <v>1449</v>
      </c>
    </row>
    <row r="496" s="2" customFormat="1">
      <c r="A496" s="41"/>
      <c r="B496" s="42"/>
      <c r="C496" s="43"/>
      <c r="D496" s="228" t="s">
        <v>147</v>
      </c>
      <c r="E496" s="43"/>
      <c r="F496" s="229" t="s">
        <v>1450</v>
      </c>
      <c r="G496" s="43"/>
      <c r="H496" s="43"/>
      <c r="I496" s="230"/>
      <c r="J496" s="43"/>
      <c r="K496" s="43"/>
      <c r="L496" s="47"/>
      <c r="M496" s="231"/>
      <c r="N496" s="232"/>
      <c r="O496" s="87"/>
      <c r="P496" s="87"/>
      <c r="Q496" s="87"/>
      <c r="R496" s="87"/>
      <c r="S496" s="87"/>
      <c r="T496" s="88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T496" s="20" t="s">
        <v>147</v>
      </c>
      <c r="AU496" s="20" t="s">
        <v>79</v>
      </c>
    </row>
    <row r="497" s="2" customFormat="1" ht="24.15" customHeight="1">
      <c r="A497" s="41"/>
      <c r="B497" s="42"/>
      <c r="C497" s="215" t="s">
        <v>588</v>
      </c>
      <c r="D497" s="215" t="s">
        <v>140</v>
      </c>
      <c r="E497" s="216" t="s">
        <v>1451</v>
      </c>
      <c r="F497" s="217" t="s">
        <v>1452</v>
      </c>
      <c r="G497" s="218" t="s">
        <v>205</v>
      </c>
      <c r="H497" s="219">
        <v>112.356</v>
      </c>
      <c r="I497" s="220"/>
      <c r="J497" s="221">
        <f>ROUND(I497*H497,2)</f>
        <v>0</v>
      </c>
      <c r="K497" s="217" t="s">
        <v>144</v>
      </c>
      <c r="L497" s="47"/>
      <c r="M497" s="222" t="s">
        <v>19</v>
      </c>
      <c r="N497" s="223" t="s">
        <v>41</v>
      </c>
      <c r="O497" s="87"/>
      <c r="P497" s="224">
        <f>O497*H497</f>
        <v>0</v>
      </c>
      <c r="Q497" s="224">
        <v>0</v>
      </c>
      <c r="R497" s="224">
        <f>Q497*H497</f>
        <v>0</v>
      </c>
      <c r="S497" s="224">
        <v>0</v>
      </c>
      <c r="T497" s="225">
        <f>S497*H497</f>
        <v>0</v>
      </c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R497" s="226" t="s">
        <v>145</v>
      </c>
      <c r="AT497" s="226" t="s">
        <v>140</v>
      </c>
      <c r="AU497" s="226" t="s">
        <v>79</v>
      </c>
      <c r="AY497" s="20" t="s">
        <v>138</v>
      </c>
      <c r="BE497" s="227">
        <f>IF(N497="základní",J497,0)</f>
        <v>0</v>
      </c>
      <c r="BF497" s="227">
        <f>IF(N497="snížená",J497,0)</f>
        <v>0</v>
      </c>
      <c r="BG497" s="227">
        <f>IF(N497="zákl. přenesená",J497,0)</f>
        <v>0</v>
      </c>
      <c r="BH497" s="227">
        <f>IF(N497="sníž. přenesená",J497,0)</f>
        <v>0</v>
      </c>
      <c r="BI497" s="227">
        <f>IF(N497="nulová",J497,0)</f>
        <v>0</v>
      </c>
      <c r="BJ497" s="20" t="s">
        <v>77</v>
      </c>
      <c r="BK497" s="227">
        <f>ROUND(I497*H497,2)</f>
        <v>0</v>
      </c>
      <c r="BL497" s="20" t="s">
        <v>145</v>
      </c>
      <c r="BM497" s="226" t="s">
        <v>1453</v>
      </c>
    </row>
    <row r="498" s="2" customFormat="1">
      <c r="A498" s="41"/>
      <c r="B498" s="42"/>
      <c r="C498" s="43"/>
      <c r="D498" s="228" t="s">
        <v>147</v>
      </c>
      <c r="E498" s="43"/>
      <c r="F498" s="229" t="s">
        <v>1454</v>
      </c>
      <c r="G498" s="43"/>
      <c r="H498" s="43"/>
      <c r="I498" s="230"/>
      <c r="J498" s="43"/>
      <c r="K498" s="43"/>
      <c r="L498" s="47"/>
      <c r="M498" s="288"/>
      <c r="N498" s="289"/>
      <c r="O498" s="290"/>
      <c r="P498" s="290"/>
      <c r="Q498" s="290"/>
      <c r="R498" s="290"/>
      <c r="S498" s="290"/>
      <c r="T498" s="29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T498" s="20" t="s">
        <v>147</v>
      </c>
      <c r="AU498" s="20" t="s">
        <v>79</v>
      </c>
    </row>
    <row r="499" s="2" customFormat="1" ht="6.96" customHeight="1">
      <c r="A499" s="41"/>
      <c r="B499" s="62"/>
      <c r="C499" s="63"/>
      <c r="D499" s="63"/>
      <c r="E499" s="63"/>
      <c r="F499" s="63"/>
      <c r="G499" s="63"/>
      <c r="H499" s="63"/>
      <c r="I499" s="63"/>
      <c r="J499" s="63"/>
      <c r="K499" s="63"/>
      <c r="L499" s="47"/>
      <c r="M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</row>
  </sheetData>
  <sheetProtection sheet="1" autoFilter="0" formatColumns="0" formatRows="0" objects="1" scenarios="1" spinCount="100000" saltValue="O+Hd2DgSoZFvcJ6R4Pl6Dka8YlFuNouImrmp+fmUqbKOtH13xguaWoXwmd2YYo+JO52JT4qXGiRfOrNGG4/niA==" hashValue="0xiItfz04/pEHmIrln8Z3qKKMHTqq1mOTqAPdR4hjLHJQDcrl0vY0k4+wYgMqtAim/jOGb+1TI3qRe/MGCoZSg==" algorithmName="SHA-512" password="CC51"/>
  <autoFilter ref="C84:K49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113106351"/>
    <hyperlink ref="F99" r:id="rId2" display="https://podminky.urs.cz/item/CS_URS_2025_01/113106422"/>
    <hyperlink ref="F106" r:id="rId3" display="https://podminky.urs.cz/item/CS_URS_2025_01/113106451"/>
    <hyperlink ref="F113" r:id="rId4" display="https://podminky.urs.cz/item/CS_URS_2025_01/113106471"/>
    <hyperlink ref="F120" r:id="rId5" display="https://podminky.urs.cz/item/CS_URS_2025_01/113107522"/>
    <hyperlink ref="F133" r:id="rId6" display="https://podminky.urs.cz/item/CS_URS_2025_01/113107523"/>
    <hyperlink ref="F145" r:id="rId7" display="https://podminky.urs.cz/item/CS_URS_2025_01/113107523"/>
    <hyperlink ref="F154" r:id="rId8" display="https://podminky.urs.cz/item/CS_URS_2025_01/113154522"/>
    <hyperlink ref="F167" r:id="rId9" display="https://podminky.urs.cz/item/CS_URS_2025_01/113154524"/>
    <hyperlink ref="F180" r:id="rId10" display="https://podminky.urs.cz/item/CS_URS_2025_01/113154525"/>
    <hyperlink ref="F187" r:id="rId11" display="https://podminky.urs.cz/item/CS_URS_2025_01/113202111"/>
    <hyperlink ref="F194" r:id="rId12" display="https://podminky.urs.cz/item/CS_URS_2025_01/121151103"/>
    <hyperlink ref="F201" r:id="rId13" display="https://podminky.urs.cz/item/CS_URS_2025_01/162251122"/>
    <hyperlink ref="F209" r:id="rId14" display="https://podminky.urs.cz/item/CS_URS_2025_01/181111111"/>
    <hyperlink ref="F216" r:id="rId15" display="https://podminky.urs.cz/item/CS_URS_2025_01/181351003"/>
    <hyperlink ref="F223" r:id="rId16" display="https://podminky.urs.cz/item/CS_URS_2025_01/181411141"/>
    <hyperlink ref="F232" r:id="rId17" display="https://podminky.urs.cz/item/CS_URS_2025_01/182303111"/>
    <hyperlink ref="F242" r:id="rId18" display="https://podminky.urs.cz/item/CS_URS_2025_01/564851111"/>
    <hyperlink ref="F246" r:id="rId19" display="https://podminky.urs.cz/item/CS_URS_2025_01/564861111"/>
    <hyperlink ref="F268" r:id="rId20" display="https://podminky.urs.cz/item/CS_URS_2025_01/564871116"/>
    <hyperlink ref="F282" r:id="rId21" display="https://podminky.urs.cz/item/CS_URS_2025_01/565145101"/>
    <hyperlink ref="F289" r:id="rId22" display="https://podminky.urs.cz/item/CS_URS_2025_01/565155101"/>
    <hyperlink ref="F296" r:id="rId23" display="https://podminky.urs.cz/item/CS_URS_2025_01/565211111"/>
    <hyperlink ref="F309" r:id="rId24" display="https://podminky.urs.cz/item/CS_URS_2025_01/573111112"/>
    <hyperlink ref="F322" r:id="rId25" display="https://podminky.urs.cz/item/CS_URS_2025_01/573211106"/>
    <hyperlink ref="F335" r:id="rId26" display="https://podminky.urs.cz/item/CS_URS_2025_01/577134111"/>
    <hyperlink ref="F348" r:id="rId27" display="https://podminky.urs.cz/item/CS_URS_2025_01/577155112"/>
    <hyperlink ref="F355" r:id="rId28" display="https://podminky.urs.cz/item/CS_URS_2025_01/591111111"/>
    <hyperlink ref="F362" r:id="rId29" display="https://podminky.urs.cz/item/CS_URS_2025_01/596211110"/>
    <hyperlink ref="F369" r:id="rId30" display="https://podminky.urs.cz/item/CS_URS_2025_01/596212210"/>
    <hyperlink ref="F380" r:id="rId31" display="https://podminky.urs.cz/item/CS_URS_2025_01/916111123"/>
    <hyperlink ref="F387" r:id="rId32" display="https://podminky.urs.cz/item/CS_URS_2025_01/916131213"/>
    <hyperlink ref="F401" r:id="rId33" display="https://podminky.urs.cz/item/CS_URS_2025_01/916241213"/>
    <hyperlink ref="F408" r:id="rId34" display="https://podminky.urs.cz/item/CS_URS_2025_01/919112111"/>
    <hyperlink ref="F415" r:id="rId35" display="https://podminky.urs.cz/item/CS_URS_2025_01/919112212"/>
    <hyperlink ref="F417" r:id="rId36" display="https://podminky.urs.cz/item/CS_URS_2025_01/919121111"/>
    <hyperlink ref="F419" r:id="rId37" display="https://podminky.urs.cz/item/CS_URS_2025_01/919735112"/>
    <hyperlink ref="F423" r:id="rId38" display="https://podminky.urs.cz/item/CS_URS_2025_01/979021113"/>
    <hyperlink ref="F430" r:id="rId39" display="https://podminky.urs.cz/item/CS_URS_2025_01/979051121"/>
    <hyperlink ref="F445" r:id="rId40" display="https://podminky.urs.cz/item/CS_URS_2025_01/979071011"/>
    <hyperlink ref="F453" r:id="rId41" display="https://podminky.urs.cz/item/CS_URS_2025_01/997221551"/>
    <hyperlink ref="F460" r:id="rId42" display="https://podminky.urs.cz/item/CS_URS_2025_01/997221559"/>
    <hyperlink ref="F468" r:id="rId43" display="https://podminky.urs.cz/item/CS_URS_2025_01/997221561"/>
    <hyperlink ref="F473" r:id="rId44" display="https://podminky.urs.cz/item/CS_URS_2025_01/997221569"/>
    <hyperlink ref="F479" r:id="rId45" display="https://podminky.urs.cz/item/CS_URS_2025_01/997221861"/>
    <hyperlink ref="F484" r:id="rId46" display="https://podminky.urs.cz/item/CS_URS_2025_01/997221873"/>
    <hyperlink ref="F490" r:id="rId47" display="https://podminky.urs.cz/item/CS_URS_2025_01/997221875"/>
    <hyperlink ref="F496" r:id="rId48" display="https://podminky.urs.cz/item/CS_URS_2025_01/998225111"/>
    <hyperlink ref="F498" r:id="rId49" display="https://podminky.urs.cz/item/CS_URS_2025_01/99822519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0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UHERSKÝ BROD, OPRAVA STOK UL. HRADIŠŤSKÁ, U SBORU, NERUDOVA, NAARDENSKÁ, SEICHERTOVA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107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1455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20. 4. 2025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28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29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28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31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28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33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28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34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36</v>
      </c>
      <c r="E30" s="41"/>
      <c r="F30" s="41"/>
      <c r="G30" s="41"/>
      <c r="H30" s="41"/>
      <c r="I30" s="41"/>
      <c r="J30" s="156">
        <f>ROUND(J80,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38</v>
      </c>
      <c r="G32" s="41"/>
      <c r="H32" s="41"/>
      <c r="I32" s="157" t="s">
        <v>37</v>
      </c>
      <c r="J32" s="157" t="s">
        <v>39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40</v>
      </c>
      <c r="E33" s="145" t="s">
        <v>41</v>
      </c>
      <c r="F33" s="159">
        <f>ROUND((SUM(BE80:BE114)),  2)</f>
        <v>0</v>
      </c>
      <c r="G33" s="41"/>
      <c r="H33" s="41"/>
      <c r="I33" s="160">
        <v>0.20999999999999999</v>
      </c>
      <c r="J33" s="159">
        <f>ROUND(((SUM(BE80:BE114))*I33),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42</v>
      </c>
      <c r="F34" s="159">
        <f>ROUND((SUM(BF80:BF114)),  2)</f>
        <v>0</v>
      </c>
      <c r="G34" s="41"/>
      <c r="H34" s="41"/>
      <c r="I34" s="160">
        <v>0.12</v>
      </c>
      <c r="J34" s="159">
        <f>ROUND(((SUM(BF80:BF114))*I34),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43</v>
      </c>
      <c r="F35" s="159">
        <f>ROUND((SUM(BG80:BG114)),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44</v>
      </c>
      <c r="F36" s="159">
        <f>ROUND((SUM(BH80:BH114)),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ROUND((SUM(BI80:BI114)),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46</v>
      </c>
      <c r="E39" s="163"/>
      <c r="F39" s="163"/>
      <c r="G39" s="164" t="s">
        <v>47</v>
      </c>
      <c r="H39" s="165" t="s">
        <v>48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111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72" t="str">
        <f>E7</f>
        <v>UHERSKÝ BROD, OPRAVA STOK UL. HRADIŠŤSKÁ, U SBORU, NERUDOVA, NAARDENSKÁ, SEICHERTOVA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107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OVN - Ostatní a vedlejší náklady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Uherský Brod</v>
      </c>
      <c r="G52" s="43"/>
      <c r="H52" s="43"/>
      <c r="I52" s="35" t="s">
        <v>23</v>
      </c>
      <c r="J52" s="75" t="str">
        <f>IF(J12="","",J12)</f>
        <v>20. 4. 2025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112</v>
      </c>
      <c r="D57" s="174"/>
      <c r="E57" s="174"/>
      <c r="F57" s="174"/>
      <c r="G57" s="174"/>
      <c r="H57" s="174"/>
      <c r="I57" s="174"/>
      <c r="J57" s="175" t="s">
        <v>113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68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114</v>
      </c>
    </row>
    <row r="60" s="9" customFormat="1" ht="24.96" customHeight="1">
      <c r="A60" s="9"/>
      <c r="B60" s="177"/>
      <c r="C60" s="178"/>
      <c r="D60" s="179" t="s">
        <v>1456</v>
      </c>
      <c r="E60" s="180"/>
      <c r="F60" s="180"/>
      <c r="G60" s="180"/>
      <c r="H60" s="180"/>
      <c r="I60" s="180"/>
      <c r="J60" s="181">
        <f>J81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123</v>
      </c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6.25" customHeight="1">
      <c r="A70" s="41"/>
      <c r="B70" s="42"/>
      <c r="C70" s="43"/>
      <c r="D70" s="43"/>
      <c r="E70" s="172" t="str">
        <f>E7</f>
        <v>UHERSKÝ BROD, OPRAVA STOK UL. HRADIŠŤSKÁ, U SBORU, NERUDOVA, NAARDENSKÁ, SEICHERTOVA</v>
      </c>
      <c r="F70" s="35"/>
      <c r="G70" s="35"/>
      <c r="H70" s="35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107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OVN - Ostatní a vedlejší náklady</v>
      </c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Uherský Brod</v>
      </c>
      <c r="G74" s="43"/>
      <c r="H74" s="43"/>
      <c r="I74" s="35" t="s">
        <v>23</v>
      </c>
      <c r="J74" s="75" t="str">
        <f>IF(J12="","",J12)</f>
        <v>20. 4. 2025</v>
      </c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 xml:space="preserve"> </v>
      </c>
      <c r="G76" s="43"/>
      <c r="H76" s="43"/>
      <c r="I76" s="35" t="s">
        <v>31</v>
      </c>
      <c r="J76" s="39" t="str">
        <f>E21</f>
        <v xml:space="preserve"> </v>
      </c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29</v>
      </c>
      <c r="D77" s="43"/>
      <c r="E77" s="43"/>
      <c r="F77" s="30" t="str">
        <f>IF(E18="","",E18)</f>
        <v>Vyplň údaj</v>
      </c>
      <c r="G77" s="43"/>
      <c r="H77" s="43"/>
      <c r="I77" s="35" t="s">
        <v>33</v>
      </c>
      <c r="J77" s="39" t="str">
        <f>E24</f>
        <v xml:space="preserve"> </v>
      </c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8"/>
      <c r="B79" s="189"/>
      <c r="C79" s="190" t="s">
        <v>124</v>
      </c>
      <c r="D79" s="191" t="s">
        <v>55</v>
      </c>
      <c r="E79" s="191" t="s">
        <v>51</v>
      </c>
      <c r="F79" s="191" t="s">
        <v>52</v>
      </c>
      <c r="G79" s="191" t="s">
        <v>125</v>
      </c>
      <c r="H79" s="191" t="s">
        <v>126</v>
      </c>
      <c r="I79" s="191" t="s">
        <v>127</v>
      </c>
      <c r="J79" s="191" t="s">
        <v>113</v>
      </c>
      <c r="K79" s="192" t="s">
        <v>128</v>
      </c>
      <c r="L79" s="193"/>
      <c r="M79" s="95" t="s">
        <v>19</v>
      </c>
      <c r="N79" s="96" t="s">
        <v>40</v>
      </c>
      <c r="O79" s="96" t="s">
        <v>129</v>
      </c>
      <c r="P79" s="96" t="s">
        <v>130</v>
      </c>
      <c r="Q79" s="96" t="s">
        <v>131</v>
      </c>
      <c r="R79" s="96" t="s">
        <v>132</v>
      </c>
      <c r="S79" s="96" t="s">
        <v>133</v>
      </c>
      <c r="T79" s="97" t="s">
        <v>134</v>
      </c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</row>
    <row r="80" s="2" customFormat="1" ht="22.8" customHeight="1">
      <c r="A80" s="41"/>
      <c r="B80" s="42"/>
      <c r="C80" s="102" t="s">
        <v>135</v>
      </c>
      <c r="D80" s="43"/>
      <c r="E80" s="43"/>
      <c r="F80" s="43"/>
      <c r="G80" s="43"/>
      <c r="H80" s="43"/>
      <c r="I80" s="43"/>
      <c r="J80" s="194">
        <f>BK80</f>
        <v>0</v>
      </c>
      <c r="K80" s="43"/>
      <c r="L80" s="47"/>
      <c r="M80" s="98"/>
      <c r="N80" s="195"/>
      <c r="O80" s="99"/>
      <c r="P80" s="196">
        <f>P81</f>
        <v>0</v>
      </c>
      <c r="Q80" s="99"/>
      <c r="R80" s="196">
        <f>R81</f>
        <v>0</v>
      </c>
      <c r="S80" s="99"/>
      <c r="T80" s="197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69</v>
      </c>
      <c r="AU80" s="20" t="s">
        <v>114</v>
      </c>
      <c r="BK80" s="198">
        <f>BK81</f>
        <v>0</v>
      </c>
    </row>
    <row r="81" s="12" customFormat="1" ht="25.92" customHeight="1">
      <c r="A81" s="12"/>
      <c r="B81" s="199"/>
      <c r="C81" s="200"/>
      <c r="D81" s="201" t="s">
        <v>69</v>
      </c>
      <c r="E81" s="202" t="s">
        <v>1457</v>
      </c>
      <c r="F81" s="202" t="s">
        <v>1458</v>
      </c>
      <c r="G81" s="200"/>
      <c r="H81" s="200"/>
      <c r="I81" s="203"/>
      <c r="J81" s="204">
        <f>BK81</f>
        <v>0</v>
      </c>
      <c r="K81" s="200"/>
      <c r="L81" s="205"/>
      <c r="M81" s="206"/>
      <c r="N81" s="207"/>
      <c r="O81" s="207"/>
      <c r="P81" s="208">
        <f>SUM(P82:P114)</f>
        <v>0</v>
      </c>
      <c r="Q81" s="207"/>
      <c r="R81" s="208">
        <f>SUM(R82:R114)</f>
        <v>0</v>
      </c>
      <c r="S81" s="207"/>
      <c r="T81" s="209">
        <f>SUM(T82:T114)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10" t="s">
        <v>77</v>
      </c>
      <c r="AT81" s="211" t="s">
        <v>69</v>
      </c>
      <c r="AU81" s="211" t="s">
        <v>70</v>
      </c>
      <c r="AY81" s="210" t="s">
        <v>138</v>
      </c>
      <c r="BK81" s="212">
        <f>SUM(BK82:BK114)</f>
        <v>0</v>
      </c>
    </row>
    <row r="82" s="2" customFormat="1" ht="21.75" customHeight="1">
      <c r="A82" s="41"/>
      <c r="B82" s="42"/>
      <c r="C82" s="215" t="s">
        <v>77</v>
      </c>
      <c r="D82" s="215" t="s">
        <v>140</v>
      </c>
      <c r="E82" s="216" t="s">
        <v>1459</v>
      </c>
      <c r="F82" s="217" t="s">
        <v>1460</v>
      </c>
      <c r="G82" s="218" t="s">
        <v>1461</v>
      </c>
      <c r="H82" s="219">
        <v>1</v>
      </c>
      <c r="I82" s="220"/>
      <c r="J82" s="221">
        <f>ROUND(I82*H82,2)</f>
        <v>0</v>
      </c>
      <c r="K82" s="217" t="s">
        <v>19</v>
      </c>
      <c r="L82" s="47"/>
      <c r="M82" s="222" t="s">
        <v>19</v>
      </c>
      <c r="N82" s="223" t="s">
        <v>41</v>
      </c>
      <c r="O82" s="87"/>
      <c r="P82" s="224">
        <f>O82*H82</f>
        <v>0</v>
      </c>
      <c r="Q82" s="224">
        <v>0</v>
      </c>
      <c r="R82" s="224">
        <f>Q82*H82</f>
        <v>0</v>
      </c>
      <c r="S82" s="224">
        <v>0</v>
      </c>
      <c r="T82" s="225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26" t="s">
        <v>145</v>
      </c>
      <c r="AT82" s="226" t="s">
        <v>140</v>
      </c>
      <c r="AU82" s="226" t="s">
        <v>77</v>
      </c>
      <c r="AY82" s="20" t="s">
        <v>138</v>
      </c>
      <c r="BE82" s="227">
        <f>IF(N82="základní",J82,0)</f>
        <v>0</v>
      </c>
      <c r="BF82" s="227">
        <f>IF(N82="snížená",J82,0)</f>
        <v>0</v>
      </c>
      <c r="BG82" s="227">
        <f>IF(N82="zákl. přenesená",J82,0)</f>
        <v>0</v>
      </c>
      <c r="BH82" s="227">
        <f>IF(N82="sníž. přenesená",J82,0)</f>
        <v>0</v>
      </c>
      <c r="BI82" s="227">
        <f>IF(N82="nulová",J82,0)</f>
        <v>0</v>
      </c>
      <c r="BJ82" s="20" t="s">
        <v>77</v>
      </c>
      <c r="BK82" s="227">
        <f>ROUND(I82*H82,2)</f>
        <v>0</v>
      </c>
      <c r="BL82" s="20" t="s">
        <v>145</v>
      </c>
      <c r="BM82" s="226" t="s">
        <v>1462</v>
      </c>
    </row>
    <row r="83" s="2" customFormat="1" ht="16.5" customHeight="1">
      <c r="A83" s="41"/>
      <c r="B83" s="42"/>
      <c r="C83" s="215" t="s">
        <v>79</v>
      </c>
      <c r="D83" s="215" t="s">
        <v>140</v>
      </c>
      <c r="E83" s="216" t="s">
        <v>1463</v>
      </c>
      <c r="F83" s="217" t="s">
        <v>1464</v>
      </c>
      <c r="G83" s="218" t="s">
        <v>1461</v>
      </c>
      <c r="H83" s="219">
        <v>1</v>
      </c>
      <c r="I83" s="220"/>
      <c r="J83" s="221">
        <f>ROUND(I83*H83,2)</f>
        <v>0</v>
      </c>
      <c r="K83" s="217" t="s">
        <v>19</v>
      </c>
      <c r="L83" s="47"/>
      <c r="M83" s="222" t="s">
        <v>19</v>
      </c>
      <c r="N83" s="223" t="s">
        <v>41</v>
      </c>
      <c r="O83" s="87"/>
      <c r="P83" s="224">
        <f>O83*H83</f>
        <v>0</v>
      </c>
      <c r="Q83" s="224">
        <v>0</v>
      </c>
      <c r="R83" s="224">
        <f>Q83*H83</f>
        <v>0</v>
      </c>
      <c r="S83" s="224">
        <v>0</v>
      </c>
      <c r="T83" s="225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26" t="s">
        <v>145</v>
      </c>
      <c r="AT83" s="226" t="s">
        <v>140</v>
      </c>
      <c r="AU83" s="226" t="s">
        <v>77</v>
      </c>
      <c r="AY83" s="20" t="s">
        <v>138</v>
      </c>
      <c r="BE83" s="227">
        <f>IF(N83="základní",J83,0)</f>
        <v>0</v>
      </c>
      <c r="BF83" s="227">
        <f>IF(N83="snížená",J83,0)</f>
        <v>0</v>
      </c>
      <c r="BG83" s="227">
        <f>IF(N83="zákl. přenesená",J83,0)</f>
        <v>0</v>
      </c>
      <c r="BH83" s="227">
        <f>IF(N83="sníž. přenesená",J83,0)</f>
        <v>0</v>
      </c>
      <c r="BI83" s="227">
        <f>IF(N83="nulová",J83,0)</f>
        <v>0</v>
      </c>
      <c r="BJ83" s="20" t="s">
        <v>77</v>
      </c>
      <c r="BK83" s="227">
        <f>ROUND(I83*H83,2)</f>
        <v>0</v>
      </c>
      <c r="BL83" s="20" t="s">
        <v>145</v>
      </c>
      <c r="BM83" s="226" t="s">
        <v>1465</v>
      </c>
    </row>
    <row r="84" s="2" customFormat="1" ht="16.5" customHeight="1">
      <c r="A84" s="41"/>
      <c r="B84" s="42"/>
      <c r="C84" s="215" t="s">
        <v>161</v>
      </c>
      <c r="D84" s="215" t="s">
        <v>140</v>
      </c>
      <c r="E84" s="216" t="s">
        <v>1466</v>
      </c>
      <c r="F84" s="217" t="s">
        <v>1467</v>
      </c>
      <c r="G84" s="218" t="s">
        <v>1461</v>
      </c>
      <c r="H84" s="219">
        <v>1</v>
      </c>
      <c r="I84" s="220"/>
      <c r="J84" s="221">
        <f>ROUND(I84*H84,2)</f>
        <v>0</v>
      </c>
      <c r="K84" s="217" t="s">
        <v>19</v>
      </c>
      <c r="L84" s="47"/>
      <c r="M84" s="222" t="s">
        <v>19</v>
      </c>
      <c r="N84" s="223" t="s">
        <v>41</v>
      </c>
      <c r="O84" s="87"/>
      <c r="P84" s="224">
        <f>O84*H84</f>
        <v>0</v>
      </c>
      <c r="Q84" s="224">
        <v>0</v>
      </c>
      <c r="R84" s="224">
        <f>Q84*H84</f>
        <v>0</v>
      </c>
      <c r="S84" s="224">
        <v>0</v>
      </c>
      <c r="T84" s="225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26" t="s">
        <v>145</v>
      </c>
      <c r="AT84" s="226" t="s">
        <v>140</v>
      </c>
      <c r="AU84" s="226" t="s">
        <v>77</v>
      </c>
      <c r="AY84" s="20" t="s">
        <v>138</v>
      </c>
      <c r="BE84" s="227">
        <f>IF(N84="základní",J84,0)</f>
        <v>0</v>
      </c>
      <c r="BF84" s="227">
        <f>IF(N84="snížená",J84,0)</f>
        <v>0</v>
      </c>
      <c r="BG84" s="227">
        <f>IF(N84="zákl. přenesená",J84,0)</f>
        <v>0</v>
      </c>
      <c r="BH84" s="227">
        <f>IF(N84="sníž. přenesená",J84,0)</f>
        <v>0</v>
      </c>
      <c r="BI84" s="227">
        <f>IF(N84="nulová",J84,0)</f>
        <v>0</v>
      </c>
      <c r="BJ84" s="20" t="s">
        <v>77</v>
      </c>
      <c r="BK84" s="227">
        <f>ROUND(I84*H84,2)</f>
        <v>0</v>
      </c>
      <c r="BL84" s="20" t="s">
        <v>145</v>
      </c>
      <c r="BM84" s="226" t="s">
        <v>1468</v>
      </c>
    </row>
    <row r="85" s="2" customFormat="1" ht="16.5" customHeight="1">
      <c r="A85" s="41"/>
      <c r="B85" s="42"/>
      <c r="C85" s="215" t="s">
        <v>145</v>
      </c>
      <c r="D85" s="215" t="s">
        <v>140</v>
      </c>
      <c r="E85" s="216" t="s">
        <v>1469</v>
      </c>
      <c r="F85" s="217" t="s">
        <v>1470</v>
      </c>
      <c r="G85" s="218" t="s">
        <v>1461</v>
      </c>
      <c r="H85" s="219">
        <v>1</v>
      </c>
      <c r="I85" s="220"/>
      <c r="J85" s="221">
        <f>ROUND(I85*H85,2)</f>
        <v>0</v>
      </c>
      <c r="K85" s="217" t="s">
        <v>19</v>
      </c>
      <c r="L85" s="47"/>
      <c r="M85" s="222" t="s">
        <v>19</v>
      </c>
      <c r="N85" s="223" t="s">
        <v>41</v>
      </c>
      <c r="O85" s="87"/>
      <c r="P85" s="224">
        <f>O85*H85</f>
        <v>0</v>
      </c>
      <c r="Q85" s="224">
        <v>0</v>
      </c>
      <c r="R85" s="224">
        <f>Q85*H85</f>
        <v>0</v>
      </c>
      <c r="S85" s="224">
        <v>0</v>
      </c>
      <c r="T85" s="225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26" t="s">
        <v>145</v>
      </c>
      <c r="AT85" s="226" t="s">
        <v>140</v>
      </c>
      <c r="AU85" s="226" t="s">
        <v>77</v>
      </c>
      <c r="AY85" s="20" t="s">
        <v>138</v>
      </c>
      <c r="BE85" s="227">
        <f>IF(N85="základní",J85,0)</f>
        <v>0</v>
      </c>
      <c r="BF85" s="227">
        <f>IF(N85="snížená",J85,0)</f>
        <v>0</v>
      </c>
      <c r="BG85" s="227">
        <f>IF(N85="zákl. přenesená",J85,0)</f>
        <v>0</v>
      </c>
      <c r="BH85" s="227">
        <f>IF(N85="sníž. přenesená",J85,0)</f>
        <v>0</v>
      </c>
      <c r="BI85" s="227">
        <f>IF(N85="nulová",J85,0)</f>
        <v>0</v>
      </c>
      <c r="BJ85" s="20" t="s">
        <v>77</v>
      </c>
      <c r="BK85" s="227">
        <f>ROUND(I85*H85,2)</f>
        <v>0</v>
      </c>
      <c r="BL85" s="20" t="s">
        <v>145</v>
      </c>
      <c r="BM85" s="226" t="s">
        <v>1471</v>
      </c>
    </row>
    <row r="86" s="2" customFormat="1" ht="16.5" customHeight="1">
      <c r="A86" s="41"/>
      <c r="B86" s="42"/>
      <c r="C86" s="215" t="s">
        <v>178</v>
      </c>
      <c r="D86" s="215" t="s">
        <v>140</v>
      </c>
      <c r="E86" s="216" t="s">
        <v>1472</v>
      </c>
      <c r="F86" s="217" t="s">
        <v>1473</v>
      </c>
      <c r="G86" s="218" t="s">
        <v>1461</v>
      </c>
      <c r="H86" s="219">
        <v>1</v>
      </c>
      <c r="I86" s="220"/>
      <c r="J86" s="221">
        <f>ROUND(I86*H86,2)</f>
        <v>0</v>
      </c>
      <c r="K86" s="217" t="s">
        <v>19</v>
      </c>
      <c r="L86" s="47"/>
      <c r="M86" s="222" t="s">
        <v>19</v>
      </c>
      <c r="N86" s="223" t="s">
        <v>41</v>
      </c>
      <c r="O86" s="87"/>
      <c r="P86" s="224">
        <f>O86*H86</f>
        <v>0</v>
      </c>
      <c r="Q86" s="224">
        <v>0</v>
      </c>
      <c r="R86" s="224">
        <f>Q86*H86</f>
        <v>0</v>
      </c>
      <c r="S86" s="224">
        <v>0</v>
      </c>
      <c r="T86" s="225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26" t="s">
        <v>145</v>
      </c>
      <c r="AT86" s="226" t="s">
        <v>140</v>
      </c>
      <c r="AU86" s="226" t="s">
        <v>77</v>
      </c>
      <c r="AY86" s="20" t="s">
        <v>138</v>
      </c>
      <c r="BE86" s="227">
        <f>IF(N86="základní",J86,0)</f>
        <v>0</v>
      </c>
      <c r="BF86" s="227">
        <f>IF(N86="snížená",J86,0)</f>
        <v>0</v>
      </c>
      <c r="BG86" s="227">
        <f>IF(N86="zákl. přenesená",J86,0)</f>
        <v>0</v>
      </c>
      <c r="BH86" s="227">
        <f>IF(N86="sníž. přenesená",J86,0)</f>
        <v>0</v>
      </c>
      <c r="BI86" s="227">
        <f>IF(N86="nulová",J86,0)</f>
        <v>0</v>
      </c>
      <c r="BJ86" s="20" t="s">
        <v>77</v>
      </c>
      <c r="BK86" s="227">
        <f>ROUND(I86*H86,2)</f>
        <v>0</v>
      </c>
      <c r="BL86" s="20" t="s">
        <v>145</v>
      </c>
      <c r="BM86" s="226" t="s">
        <v>1474</v>
      </c>
    </row>
    <row r="87" s="2" customFormat="1" ht="16.5" customHeight="1">
      <c r="A87" s="41"/>
      <c r="B87" s="42"/>
      <c r="C87" s="215" t="s">
        <v>183</v>
      </c>
      <c r="D87" s="215" t="s">
        <v>140</v>
      </c>
      <c r="E87" s="216" t="s">
        <v>1475</v>
      </c>
      <c r="F87" s="217" t="s">
        <v>1476</v>
      </c>
      <c r="G87" s="218" t="s">
        <v>1461</v>
      </c>
      <c r="H87" s="219">
        <v>1</v>
      </c>
      <c r="I87" s="220"/>
      <c r="J87" s="221">
        <f>ROUND(I87*H87,2)</f>
        <v>0</v>
      </c>
      <c r="K87" s="217" t="s">
        <v>19</v>
      </c>
      <c r="L87" s="47"/>
      <c r="M87" s="222" t="s">
        <v>19</v>
      </c>
      <c r="N87" s="223" t="s">
        <v>41</v>
      </c>
      <c r="O87" s="87"/>
      <c r="P87" s="224">
        <f>O87*H87</f>
        <v>0</v>
      </c>
      <c r="Q87" s="224">
        <v>0</v>
      </c>
      <c r="R87" s="224">
        <f>Q87*H87</f>
        <v>0</v>
      </c>
      <c r="S87" s="224">
        <v>0</v>
      </c>
      <c r="T87" s="225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26" t="s">
        <v>145</v>
      </c>
      <c r="AT87" s="226" t="s">
        <v>140</v>
      </c>
      <c r="AU87" s="226" t="s">
        <v>77</v>
      </c>
      <c r="AY87" s="20" t="s">
        <v>138</v>
      </c>
      <c r="BE87" s="227">
        <f>IF(N87="základní",J87,0)</f>
        <v>0</v>
      </c>
      <c r="BF87" s="227">
        <f>IF(N87="snížená",J87,0)</f>
        <v>0</v>
      </c>
      <c r="BG87" s="227">
        <f>IF(N87="zákl. přenesená",J87,0)</f>
        <v>0</v>
      </c>
      <c r="BH87" s="227">
        <f>IF(N87="sníž. přenesená",J87,0)</f>
        <v>0</v>
      </c>
      <c r="BI87" s="227">
        <f>IF(N87="nulová",J87,0)</f>
        <v>0</v>
      </c>
      <c r="BJ87" s="20" t="s">
        <v>77</v>
      </c>
      <c r="BK87" s="227">
        <f>ROUND(I87*H87,2)</f>
        <v>0</v>
      </c>
      <c r="BL87" s="20" t="s">
        <v>145</v>
      </c>
      <c r="BM87" s="226" t="s">
        <v>1477</v>
      </c>
    </row>
    <row r="88" s="2" customFormat="1" ht="16.5" customHeight="1">
      <c r="A88" s="41"/>
      <c r="B88" s="42"/>
      <c r="C88" s="215" t="s">
        <v>191</v>
      </c>
      <c r="D88" s="215" t="s">
        <v>140</v>
      </c>
      <c r="E88" s="216" t="s">
        <v>1478</v>
      </c>
      <c r="F88" s="217" t="s">
        <v>1479</v>
      </c>
      <c r="G88" s="218" t="s">
        <v>1461</v>
      </c>
      <c r="H88" s="219">
        <v>1</v>
      </c>
      <c r="I88" s="220"/>
      <c r="J88" s="221">
        <f>ROUND(I88*H88,2)</f>
        <v>0</v>
      </c>
      <c r="K88" s="217" t="s">
        <v>19</v>
      </c>
      <c r="L88" s="47"/>
      <c r="M88" s="222" t="s">
        <v>19</v>
      </c>
      <c r="N88" s="223" t="s">
        <v>41</v>
      </c>
      <c r="O88" s="87"/>
      <c r="P88" s="224">
        <f>O88*H88</f>
        <v>0</v>
      </c>
      <c r="Q88" s="224">
        <v>0</v>
      </c>
      <c r="R88" s="224">
        <f>Q88*H88</f>
        <v>0</v>
      </c>
      <c r="S88" s="224">
        <v>0</v>
      </c>
      <c r="T88" s="225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6" t="s">
        <v>145</v>
      </c>
      <c r="AT88" s="226" t="s">
        <v>140</v>
      </c>
      <c r="AU88" s="226" t="s">
        <v>77</v>
      </c>
      <c r="AY88" s="20" t="s">
        <v>138</v>
      </c>
      <c r="BE88" s="227">
        <f>IF(N88="základní",J88,0)</f>
        <v>0</v>
      </c>
      <c r="BF88" s="227">
        <f>IF(N88="snížená",J88,0)</f>
        <v>0</v>
      </c>
      <c r="BG88" s="227">
        <f>IF(N88="zákl. přenesená",J88,0)</f>
        <v>0</v>
      </c>
      <c r="BH88" s="227">
        <f>IF(N88="sníž. přenesená",J88,0)</f>
        <v>0</v>
      </c>
      <c r="BI88" s="227">
        <f>IF(N88="nulová",J88,0)</f>
        <v>0</v>
      </c>
      <c r="BJ88" s="20" t="s">
        <v>77</v>
      </c>
      <c r="BK88" s="227">
        <f>ROUND(I88*H88,2)</f>
        <v>0</v>
      </c>
      <c r="BL88" s="20" t="s">
        <v>145</v>
      </c>
      <c r="BM88" s="226" t="s">
        <v>1480</v>
      </c>
    </row>
    <row r="89" s="2" customFormat="1" ht="16.5" customHeight="1">
      <c r="A89" s="41"/>
      <c r="B89" s="42"/>
      <c r="C89" s="215" t="s">
        <v>197</v>
      </c>
      <c r="D89" s="215" t="s">
        <v>140</v>
      </c>
      <c r="E89" s="216" t="s">
        <v>1481</v>
      </c>
      <c r="F89" s="217" t="s">
        <v>1482</v>
      </c>
      <c r="G89" s="218" t="s">
        <v>1461</v>
      </c>
      <c r="H89" s="219">
        <v>1</v>
      </c>
      <c r="I89" s="220"/>
      <c r="J89" s="221">
        <f>ROUND(I89*H89,2)</f>
        <v>0</v>
      </c>
      <c r="K89" s="217" t="s">
        <v>19</v>
      </c>
      <c r="L89" s="47"/>
      <c r="M89" s="222" t="s">
        <v>19</v>
      </c>
      <c r="N89" s="223" t="s">
        <v>41</v>
      </c>
      <c r="O89" s="87"/>
      <c r="P89" s="224">
        <f>O89*H89</f>
        <v>0</v>
      </c>
      <c r="Q89" s="224">
        <v>0</v>
      </c>
      <c r="R89" s="224">
        <f>Q89*H89</f>
        <v>0</v>
      </c>
      <c r="S89" s="224">
        <v>0</v>
      </c>
      <c r="T89" s="225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26" t="s">
        <v>145</v>
      </c>
      <c r="AT89" s="226" t="s">
        <v>140</v>
      </c>
      <c r="AU89" s="226" t="s">
        <v>77</v>
      </c>
      <c r="AY89" s="20" t="s">
        <v>138</v>
      </c>
      <c r="BE89" s="227">
        <f>IF(N89="základní",J89,0)</f>
        <v>0</v>
      </c>
      <c r="BF89" s="227">
        <f>IF(N89="snížená",J89,0)</f>
        <v>0</v>
      </c>
      <c r="BG89" s="227">
        <f>IF(N89="zákl. přenesená",J89,0)</f>
        <v>0</v>
      </c>
      <c r="BH89" s="227">
        <f>IF(N89="sníž. přenesená",J89,0)</f>
        <v>0</v>
      </c>
      <c r="BI89" s="227">
        <f>IF(N89="nulová",J89,0)</f>
        <v>0</v>
      </c>
      <c r="BJ89" s="20" t="s">
        <v>77</v>
      </c>
      <c r="BK89" s="227">
        <f>ROUND(I89*H89,2)</f>
        <v>0</v>
      </c>
      <c r="BL89" s="20" t="s">
        <v>145</v>
      </c>
      <c r="BM89" s="226" t="s">
        <v>1483</v>
      </c>
    </row>
    <row r="90" s="2" customFormat="1" ht="37.8" customHeight="1">
      <c r="A90" s="41"/>
      <c r="B90" s="42"/>
      <c r="C90" s="215" t="s">
        <v>202</v>
      </c>
      <c r="D90" s="215" t="s">
        <v>140</v>
      </c>
      <c r="E90" s="216" t="s">
        <v>1484</v>
      </c>
      <c r="F90" s="217" t="s">
        <v>1485</v>
      </c>
      <c r="G90" s="218" t="s">
        <v>1461</v>
      </c>
      <c r="H90" s="219">
        <v>1</v>
      </c>
      <c r="I90" s="220"/>
      <c r="J90" s="221">
        <f>ROUND(I90*H90,2)</f>
        <v>0</v>
      </c>
      <c r="K90" s="217" t="s">
        <v>19</v>
      </c>
      <c r="L90" s="47"/>
      <c r="M90" s="222" t="s">
        <v>19</v>
      </c>
      <c r="N90" s="223" t="s">
        <v>41</v>
      </c>
      <c r="O90" s="87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6" t="s">
        <v>145</v>
      </c>
      <c r="AT90" s="226" t="s">
        <v>140</v>
      </c>
      <c r="AU90" s="226" t="s">
        <v>77</v>
      </c>
      <c r="AY90" s="20" t="s">
        <v>138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20" t="s">
        <v>77</v>
      </c>
      <c r="BK90" s="227">
        <f>ROUND(I90*H90,2)</f>
        <v>0</v>
      </c>
      <c r="BL90" s="20" t="s">
        <v>145</v>
      </c>
      <c r="BM90" s="226" t="s">
        <v>1486</v>
      </c>
    </row>
    <row r="91" s="2" customFormat="1" ht="24.15" customHeight="1">
      <c r="A91" s="41"/>
      <c r="B91" s="42"/>
      <c r="C91" s="215" t="s">
        <v>209</v>
      </c>
      <c r="D91" s="215" t="s">
        <v>140</v>
      </c>
      <c r="E91" s="216" t="s">
        <v>1487</v>
      </c>
      <c r="F91" s="217" t="s">
        <v>1488</v>
      </c>
      <c r="G91" s="218" t="s">
        <v>1461</v>
      </c>
      <c r="H91" s="219">
        <v>1</v>
      </c>
      <c r="I91" s="220"/>
      <c r="J91" s="221">
        <f>ROUND(I91*H91,2)</f>
        <v>0</v>
      </c>
      <c r="K91" s="217" t="s">
        <v>19</v>
      </c>
      <c r="L91" s="47"/>
      <c r="M91" s="222" t="s">
        <v>19</v>
      </c>
      <c r="N91" s="223" t="s">
        <v>41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145</v>
      </c>
      <c r="AT91" s="226" t="s">
        <v>140</v>
      </c>
      <c r="AU91" s="226" t="s">
        <v>77</v>
      </c>
      <c r="AY91" s="20" t="s">
        <v>138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77</v>
      </c>
      <c r="BK91" s="227">
        <f>ROUND(I91*H91,2)</f>
        <v>0</v>
      </c>
      <c r="BL91" s="20" t="s">
        <v>145</v>
      </c>
      <c r="BM91" s="226" t="s">
        <v>1489</v>
      </c>
    </row>
    <row r="92" s="2" customFormat="1" ht="24.15" customHeight="1">
      <c r="A92" s="41"/>
      <c r="B92" s="42"/>
      <c r="C92" s="215" t="s">
        <v>219</v>
      </c>
      <c r="D92" s="215" t="s">
        <v>140</v>
      </c>
      <c r="E92" s="216" t="s">
        <v>1490</v>
      </c>
      <c r="F92" s="217" t="s">
        <v>1491</v>
      </c>
      <c r="G92" s="218" t="s">
        <v>1461</v>
      </c>
      <c r="H92" s="219">
        <v>1</v>
      </c>
      <c r="I92" s="220"/>
      <c r="J92" s="221">
        <f>ROUND(I92*H92,2)</f>
        <v>0</v>
      </c>
      <c r="K92" s="217" t="s">
        <v>19</v>
      </c>
      <c r="L92" s="47"/>
      <c r="M92" s="222" t="s">
        <v>19</v>
      </c>
      <c r="N92" s="223" t="s">
        <v>41</v>
      </c>
      <c r="O92" s="87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6" t="s">
        <v>145</v>
      </c>
      <c r="AT92" s="226" t="s">
        <v>140</v>
      </c>
      <c r="AU92" s="226" t="s">
        <v>77</v>
      </c>
      <c r="AY92" s="20" t="s">
        <v>138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20" t="s">
        <v>77</v>
      </c>
      <c r="BK92" s="227">
        <f>ROUND(I92*H92,2)</f>
        <v>0</v>
      </c>
      <c r="BL92" s="20" t="s">
        <v>145</v>
      </c>
      <c r="BM92" s="226" t="s">
        <v>1492</v>
      </c>
    </row>
    <row r="93" s="2" customFormat="1" ht="16.5" customHeight="1">
      <c r="A93" s="41"/>
      <c r="B93" s="42"/>
      <c r="C93" s="215" t="s">
        <v>8</v>
      </c>
      <c r="D93" s="215" t="s">
        <v>140</v>
      </c>
      <c r="E93" s="216" t="s">
        <v>1493</v>
      </c>
      <c r="F93" s="217" t="s">
        <v>1494</v>
      </c>
      <c r="G93" s="218" t="s">
        <v>1461</v>
      </c>
      <c r="H93" s="219">
        <v>1</v>
      </c>
      <c r="I93" s="220"/>
      <c r="J93" s="221">
        <f>ROUND(I93*H93,2)</f>
        <v>0</v>
      </c>
      <c r="K93" s="217" t="s">
        <v>19</v>
      </c>
      <c r="L93" s="47"/>
      <c r="M93" s="222" t="s">
        <v>19</v>
      </c>
      <c r="N93" s="223" t="s">
        <v>41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145</v>
      </c>
      <c r="AT93" s="226" t="s">
        <v>140</v>
      </c>
      <c r="AU93" s="226" t="s">
        <v>77</v>
      </c>
      <c r="AY93" s="20" t="s">
        <v>138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77</v>
      </c>
      <c r="BK93" s="227">
        <f>ROUND(I93*H93,2)</f>
        <v>0</v>
      </c>
      <c r="BL93" s="20" t="s">
        <v>145</v>
      </c>
      <c r="BM93" s="226" t="s">
        <v>1495</v>
      </c>
    </row>
    <row r="94" s="2" customFormat="1" ht="16.5" customHeight="1">
      <c r="A94" s="41"/>
      <c r="B94" s="42"/>
      <c r="C94" s="215" t="s">
        <v>230</v>
      </c>
      <c r="D94" s="215" t="s">
        <v>140</v>
      </c>
      <c r="E94" s="216" t="s">
        <v>1496</v>
      </c>
      <c r="F94" s="217" t="s">
        <v>1497</v>
      </c>
      <c r="G94" s="218" t="s">
        <v>1461</v>
      </c>
      <c r="H94" s="219">
        <v>1</v>
      </c>
      <c r="I94" s="220"/>
      <c r="J94" s="221">
        <f>ROUND(I94*H94,2)</f>
        <v>0</v>
      </c>
      <c r="K94" s="217" t="s">
        <v>19</v>
      </c>
      <c r="L94" s="47"/>
      <c r="M94" s="222" t="s">
        <v>19</v>
      </c>
      <c r="N94" s="223" t="s">
        <v>41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145</v>
      </c>
      <c r="AT94" s="226" t="s">
        <v>140</v>
      </c>
      <c r="AU94" s="226" t="s">
        <v>77</v>
      </c>
      <c r="AY94" s="20" t="s">
        <v>138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77</v>
      </c>
      <c r="BK94" s="227">
        <f>ROUND(I94*H94,2)</f>
        <v>0</v>
      </c>
      <c r="BL94" s="20" t="s">
        <v>145</v>
      </c>
      <c r="BM94" s="226" t="s">
        <v>1498</v>
      </c>
    </row>
    <row r="95" s="2" customFormat="1" ht="16.5" customHeight="1">
      <c r="A95" s="41"/>
      <c r="B95" s="42"/>
      <c r="C95" s="215" t="s">
        <v>236</v>
      </c>
      <c r="D95" s="215" t="s">
        <v>140</v>
      </c>
      <c r="E95" s="216" t="s">
        <v>1499</v>
      </c>
      <c r="F95" s="217" t="s">
        <v>1500</v>
      </c>
      <c r="G95" s="218" t="s">
        <v>1461</v>
      </c>
      <c r="H95" s="219">
        <v>1</v>
      </c>
      <c r="I95" s="220"/>
      <c r="J95" s="221">
        <f>ROUND(I95*H95,2)</f>
        <v>0</v>
      </c>
      <c r="K95" s="217" t="s">
        <v>19</v>
      </c>
      <c r="L95" s="47"/>
      <c r="M95" s="222" t="s">
        <v>19</v>
      </c>
      <c r="N95" s="223" t="s">
        <v>41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145</v>
      </c>
      <c r="AT95" s="226" t="s">
        <v>140</v>
      </c>
      <c r="AU95" s="226" t="s">
        <v>77</v>
      </c>
      <c r="AY95" s="20" t="s">
        <v>138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77</v>
      </c>
      <c r="BK95" s="227">
        <f>ROUND(I95*H95,2)</f>
        <v>0</v>
      </c>
      <c r="BL95" s="20" t="s">
        <v>145</v>
      </c>
      <c r="BM95" s="226" t="s">
        <v>1501</v>
      </c>
    </row>
    <row r="96" s="2" customFormat="1" ht="16.5" customHeight="1">
      <c r="A96" s="41"/>
      <c r="B96" s="42"/>
      <c r="C96" s="215" t="s">
        <v>242</v>
      </c>
      <c r="D96" s="215" t="s">
        <v>140</v>
      </c>
      <c r="E96" s="216" t="s">
        <v>1502</v>
      </c>
      <c r="F96" s="217" t="s">
        <v>1503</v>
      </c>
      <c r="G96" s="218" t="s">
        <v>1461</v>
      </c>
      <c r="H96" s="219">
        <v>1</v>
      </c>
      <c r="I96" s="220"/>
      <c r="J96" s="221">
        <f>ROUND(I96*H96,2)</f>
        <v>0</v>
      </c>
      <c r="K96" s="217" t="s">
        <v>19</v>
      </c>
      <c r="L96" s="47"/>
      <c r="M96" s="222" t="s">
        <v>19</v>
      </c>
      <c r="N96" s="223" t="s">
        <v>41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145</v>
      </c>
      <c r="AT96" s="226" t="s">
        <v>140</v>
      </c>
      <c r="AU96" s="226" t="s">
        <v>77</v>
      </c>
      <c r="AY96" s="20" t="s">
        <v>138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77</v>
      </c>
      <c r="BK96" s="227">
        <f>ROUND(I96*H96,2)</f>
        <v>0</v>
      </c>
      <c r="BL96" s="20" t="s">
        <v>145</v>
      </c>
      <c r="BM96" s="226" t="s">
        <v>1504</v>
      </c>
    </row>
    <row r="97" s="2" customFormat="1" ht="24.15" customHeight="1">
      <c r="A97" s="41"/>
      <c r="B97" s="42"/>
      <c r="C97" s="215" t="s">
        <v>248</v>
      </c>
      <c r="D97" s="215" t="s">
        <v>140</v>
      </c>
      <c r="E97" s="216" t="s">
        <v>1505</v>
      </c>
      <c r="F97" s="217" t="s">
        <v>1506</v>
      </c>
      <c r="G97" s="218" t="s">
        <v>1461</v>
      </c>
      <c r="H97" s="219">
        <v>1</v>
      </c>
      <c r="I97" s="220"/>
      <c r="J97" s="221">
        <f>ROUND(I97*H97,2)</f>
        <v>0</v>
      </c>
      <c r="K97" s="217" t="s">
        <v>19</v>
      </c>
      <c r="L97" s="47"/>
      <c r="M97" s="222" t="s">
        <v>19</v>
      </c>
      <c r="N97" s="223" t="s">
        <v>41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145</v>
      </c>
      <c r="AT97" s="226" t="s">
        <v>140</v>
      </c>
      <c r="AU97" s="226" t="s">
        <v>77</v>
      </c>
      <c r="AY97" s="20" t="s">
        <v>138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77</v>
      </c>
      <c r="BK97" s="227">
        <f>ROUND(I97*H97,2)</f>
        <v>0</v>
      </c>
      <c r="BL97" s="20" t="s">
        <v>145</v>
      </c>
      <c r="BM97" s="226" t="s">
        <v>1507</v>
      </c>
    </row>
    <row r="98" s="2" customFormat="1" ht="24.15" customHeight="1">
      <c r="A98" s="41"/>
      <c r="B98" s="42"/>
      <c r="C98" s="215" t="s">
        <v>255</v>
      </c>
      <c r="D98" s="215" t="s">
        <v>140</v>
      </c>
      <c r="E98" s="216" t="s">
        <v>1508</v>
      </c>
      <c r="F98" s="217" t="s">
        <v>1509</v>
      </c>
      <c r="G98" s="218" t="s">
        <v>1461</v>
      </c>
      <c r="H98" s="219">
        <v>1</v>
      </c>
      <c r="I98" s="220"/>
      <c r="J98" s="221">
        <f>ROUND(I98*H98,2)</f>
        <v>0</v>
      </c>
      <c r="K98" s="217" t="s">
        <v>19</v>
      </c>
      <c r="L98" s="47"/>
      <c r="M98" s="222" t="s">
        <v>19</v>
      </c>
      <c r="N98" s="223" t="s">
        <v>41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145</v>
      </c>
      <c r="AT98" s="226" t="s">
        <v>140</v>
      </c>
      <c r="AU98" s="226" t="s">
        <v>77</v>
      </c>
      <c r="AY98" s="20" t="s">
        <v>138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77</v>
      </c>
      <c r="BK98" s="227">
        <f>ROUND(I98*H98,2)</f>
        <v>0</v>
      </c>
      <c r="BL98" s="20" t="s">
        <v>145</v>
      </c>
      <c r="BM98" s="226" t="s">
        <v>1510</v>
      </c>
    </row>
    <row r="99" s="2" customFormat="1" ht="16.5" customHeight="1">
      <c r="A99" s="41"/>
      <c r="B99" s="42"/>
      <c r="C99" s="215" t="s">
        <v>259</v>
      </c>
      <c r="D99" s="215" t="s">
        <v>140</v>
      </c>
      <c r="E99" s="216" t="s">
        <v>1511</v>
      </c>
      <c r="F99" s="217" t="s">
        <v>1512</v>
      </c>
      <c r="G99" s="218" t="s">
        <v>1461</v>
      </c>
      <c r="H99" s="219">
        <v>1</v>
      </c>
      <c r="I99" s="220"/>
      <c r="J99" s="221">
        <f>ROUND(I99*H99,2)</f>
        <v>0</v>
      </c>
      <c r="K99" s="217" t="s">
        <v>19</v>
      </c>
      <c r="L99" s="47"/>
      <c r="M99" s="222" t="s">
        <v>19</v>
      </c>
      <c r="N99" s="223" t="s">
        <v>41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145</v>
      </c>
      <c r="AT99" s="226" t="s">
        <v>140</v>
      </c>
      <c r="AU99" s="226" t="s">
        <v>77</v>
      </c>
      <c r="AY99" s="20" t="s">
        <v>138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77</v>
      </c>
      <c r="BK99" s="227">
        <f>ROUND(I99*H99,2)</f>
        <v>0</v>
      </c>
      <c r="BL99" s="20" t="s">
        <v>145</v>
      </c>
      <c r="BM99" s="226" t="s">
        <v>1513</v>
      </c>
    </row>
    <row r="100" s="2" customFormat="1" ht="24.15" customHeight="1">
      <c r="A100" s="41"/>
      <c r="B100" s="42"/>
      <c r="C100" s="215" t="s">
        <v>265</v>
      </c>
      <c r="D100" s="215" t="s">
        <v>140</v>
      </c>
      <c r="E100" s="216" t="s">
        <v>1514</v>
      </c>
      <c r="F100" s="217" t="s">
        <v>1515</v>
      </c>
      <c r="G100" s="218" t="s">
        <v>1461</v>
      </c>
      <c r="H100" s="219">
        <v>1</v>
      </c>
      <c r="I100" s="220"/>
      <c r="J100" s="221">
        <f>ROUND(I100*H100,2)</f>
        <v>0</v>
      </c>
      <c r="K100" s="217" t="s">
        <v>19</v>
      </c>
      <c r="L100" s="47"/>
      <c r="M100" s="222" t="s">
        <v>19</v>
      </c>
      <c r="N100" s="223" t="s">
        <v>41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145</v>
      </c>
      <c r="AT100" s="226" t="s">
        <v>140</v>
      </c>
      <c r="AU100" s="226" t="s">
        <v>77</v>
      </c>
      <c r="AY100" s="20" t="s">
        <v>138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77</v>
      </c>
      <c r="BK100" s="227">
        <f>ROUND(I100*H100,2)</f>
        <v>0</v>
      </c>
      <c r="BL100" s="20" t="s">
        <v>145</v>
      </c>
      <c r="BM100" s="226" t="s">
        <v>1516</v>
      </c>
    </row>
    <row r="101" s="2" customFormat="1">
      <c r="A101" s="41"/>
      <c r="B101" s="42"/>
      <c r="C101" s="43"/>
      <c r="D101" s="235" t="s">
        <v>376</v>
      </c>
      <c r="E101" s="43"/>
      <c r="F101" s="287" t="s">
        <v>1517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376</v>
      </c>
      <c r="AU101" s="20" t="s">
        <v>77</v>
      </c>
    </row>
    <row r="102" s="2" customFormat="1" ht="16.5" customHeight="1">
      <c r="A102" s="41"/>
      <c r="B102" s="42"/>
      <c r="C102" s="215" t="s">
        <v>269</v>
      </c>
      <c r="D102" s="215" t="s">
        <v>140</v>
      </c>
      <c r="E102" s="216" t="s">
        <v>1518</v>
      </c>
      <c r="F102" s="217" t="s">
        <v>1519</v>
      </c>
      <c r="G102" s="218" t="s">
        <v>1461</v>
      </c>
      <c r="H102" s="219">
        <v>1</v>
      </c>
      <c r="I102" s="220"/>
      <c r="J102" s="221">
        <f>ROUND(I102*H102,2)</f>
        <v>0</v>
      </c>
      <c r="K102" s="217" t="s">
        <v>19</v>
      </c>
      <c r="L102" s="47"/>
      <c r="M102" s="222" t="s">
        <v>19</v>
      </c>
      <c r="N102" s="223" t="s">
        <v>41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145</v>
      </c>
      <c r="AT102" s="226" t="s">
        <v>140</v>
      </c>
      <c r="AU102" s="226" t="s">
        <v>77</v>
      </c>
      <c r="AY102" s="20" t="s">
        <v>138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77</v>
      </c>
      <c r="BK102" s="227">
        <f>ROUND(I102*H102,2)</f>
        <v>0</v>
      </c>
      <c r="BL102" s="20" t="s">
        <v>145</v>
      </c>
      <c r="BM102" s="226" t="s">
        <v>1520</v>
      </c>
    </row>
    <row r="103" s="2" customFormat="1" ht="33" customHeight="1">
      <c r="A103" s="41"/>
      <c r="B103" s="42"/>
      <c r="C103" s="215" t="s">
        <v>7</v>
      </c>
      <c r="D103" s="215" t="s">
        <v>140</v>
      </c>
      <c r="E103" s="216" t="s">
        <v>1521</v>
      </c>
      <c r="F103" s="217" t="s">
        <v>1522</v>
      </c>
      <c r="G103" s="218" t="s">
        <v>1461</v>
      </c>
      <c r="H103" s="219">
        <v>1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41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145</v>
      </c>
      <c r="AT103" s="226" t="s">
        <v>140</v>
      </c>
      <c r="AU103" s="226" t="s">
        <v>77</v>
      </c>
      <c r="AY103" s="20" t="s">
        <v>138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77</v>
      </c>
      <c r="BK103" s="227">
        <f>ROUND(I103*H103,2)</f>
        <v>0</v>
      </c>
      <c r="BL103" s="20" t="s">
        <v>145</v>
      </c>
      <c r="BM103" s="226" t="s">
        <v>1523</v>
      </c>
    </row>
    <row r="104" s="2" customFormat="1" ht="24.15" customHeight="1">
      <c r="A104" s="41"/>
      <c r="B104" s="42"/>
      <c r="C104" s="215" t="s">
        <v>280</v>
      </c>
      <c r="D104" s="215" t="s">
        <v>140</v>
      </c>
      <c r="E104" s="216" t="s">
        <v>1524</v>
      </c>
      <c r="F104" s="217" t="s">
        <v>1525</v>
      </c>
      <c r="G104" s="218" t="s">
        <v>251</v>
      </c>
      <c r="H104" s="219">
        <v>4</v>
      </c>
      <c r="I104" s="220"/>
      <c r="J104" s="221">
        <f>ROUND(I104*H104,2)</f>
        <v>0</v>
      </c>
      <c r="K104" s="217" t="s">
        <v>19</v>
      </c>
      <c r="L104" s="47"/>
      <c r="M104" s="222" t="s">
        <v>19</v>
      </c>
      <c r="N104" s="223" t="s">
        <v>41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145</v>
      </c>
      <c r="AT104" s="226" t="s">
        <v>140</v>
      </c>
      <c r="AU104" s="226" t="s">
        <v>77</v>
      </c>
      <c r="AY104" s="20" t="s">
        <v>138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77</v>
      </c>
      <c r="BK104" s="227">
        <f>ROUND(I104*H104,2)</f>
        <v>0</v>
      </c>
      <c r="BL104" s="20" t="s">
        <v>145</v>
      </c>
      <c r="BM104" s="226" t="s">
        <v>1526</v>
      </c>
    </row>
    <row r="105" s="2" customFormat="1">
      <c r="A105" s="41"/>
      <c r="B105" s="42"/>
      <c r="C105" s="43"/>
      <c r="D105" s="235" t="s">
        <v>376</v>
      </c>
      <c r="E105" s="43"/>
      <c r="F105" s="287" t="s">
        <v>1527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376</v>
      </c>
      <c r="AU105" s="20" t="s">
        <v>77</v>
      </c>
    </row>
    <row r="106" s="2" customFormat="1" ht="24.15" customHeight="1">
      <c r="A106" s="41"/>
      <c r="B106" s="42"/>
      <c r="C106" s="215" t="s">
        <v>286</v>
      </c>
      <c r="D106" s="215" t="s">
        <v>140</v>
      </c>
      <c r="E106" s="216" t="s">
        <v>1528</v>
      </c>
      <c r="F106" s="217" t="s">
        <v>1529</v>
      </c>
      <c r="G106" s="218" t="s">
        <v>251</v>
      </c>
      <c r="H106" s="219">
        <v>4</v>
      </c>
      <c r="I106" s="220"/>
      <c r="J106" s="221">
        <f>ROUND(I106*H106,2)</f>
        <v>0</v>
      </c>
      <c r="K106" s="217" t="s">
        <v>19</v>
      </c>
      <c r="L106" s="47"/>
      <c r="M106" s="222" t="s">
        <v>19</v>
      </c>
      <c r="N106" s="223" t="s">
        <v>41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145</v>
      </c>
      <c r="AT106" s="226" t="s">
        <v>140</v>
      </c>
      <c r="AU106" s="226" t="s">
        <v>77</v>
      </c>
      <c r="AY106" s="20" t="s">
        <v>138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77</v>
      </c>
      <c r="BK106" s="227">
        <f>ROUND(I106*H106,2)</f>
        <v>0</v>
      </c>
      <c r="BL106" s="20" t="s">
        <v>145</v>
      </c>
      <c r="BM106" s="226" t="s">
        <v>1530</v>
      </c>
    </row>
    <row r="107" s="2" customFormat="1">
      <c r="A107" s="41"/>
      <c r="B107" s="42"/>
      <c r="C107" s="43"/>
      <c r="D107" s="235" t="s">
        <v>376</v>
      </c>
      <c r="E107" s="43"/>
      <c r="F107" s="287" t="s">
        <v>1527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376</v>
      </c>
      <c r="AU107" s="20" t="s">
        <v>77</v>
      </c>
    </row>
    <row r="108" s="2" customFormat="1" ht="24.15" customHeight="1">
      <c r="A108" s="41"/>
      <c r="B108" s="42"/>
      <c r="C108" s="215" t="s">
        <v>292</v>
      </c>
      <c r="D108" s="215" t="s">
        <v>140</v>
      </c>
      <c r="E108" s="216" t="s">
        <v>1531</v>
      </c>
      <c r="F108" s="217" t="s">
        <v>1532</v>
      </c>
      <c r="G108" s="218" t="s">
        <v>251</v>
      </c>
      <c r="H108" s="219">
        <v>2</v>
      </c>
      <c r="I108" s="220"/>
      <c r="J108" s="221">
        <f>ROUND(I108*H108,2)</f>
        <v>0</v>
      </c>
      <c r="K108" s="217" t="s">
        <v>19</v>
      </c>
      <c r="L108" s="47"/>
      <c r="M108" s="222" t="s">
        <v>19</v>
      </c>
      <c r="N108" s="223" t="s">
        <v>41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145</v>
      </c>
      <c r="AT108" s="226" t="s">
        <v>140</v>
      </c>
      <c r="AU108" s="226" t="s">
        <v>77</v>
      </c>
      <c r="AY108" s="20" t="s">
        <v>138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77</v>
      </c>
      <c r="BK108" s="227">
        <f>ROUND(I108*H108,2)</f>
        <v>0</v>
      </c>
      <c r="BL108" s="20" t="s">
        <v>145</v>
      </c>
      <c r="BM108" s="226" t="s">
        <v>1533</v>
      </c>
    </row>
    <row r="109" s="2" customFormat="1">
      <c r="A109" s="41"/>
      <c r="B109" s="42"/>
      <c r="C109" s="43"/>
      <c r="D109" s="235" t="s">
        <v>376</v>
      </c>
      <c r="E109" s="43"/>
      <c r="F109" s="287" t="s">
        <v>1527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376</v>
      </c>
      <c r="AU109" s="20" t="s">
        <v>77</v>
      </c>
    </row>
    <row r="110" s="2" customFormat="1" ht="16.5" customHeight="1">
      <c r="A110" s="41"/>
      <c r="B110" s="42"/>
      <c r="C110" s="215" t="s">
        <v>298</v>
      </c>
      <c r="D110" s="215" t="s">
        <v>140</v>
      </c>
      <c r="E110" s="216" t="s">
        <v>1534</v>
      </c>
      <c r="F110" s="217" t="s">
        <v>1535</v>
      </c>
      <c r="G110" s="218" t="s">
        <v>1461</v>
      </c>
      <c r="H110" s="219">
        <v>1</v>
      </c>
      <c r="I110" s="220"/>
      <c r="J110" s="221">
        <f>ROUND(I110*H110,2)</f>
        <v>0</v>
      </c>
      <c r="K110" s="217" t="s">
        <v>19</v>
      </c>
      <c r="L110" s="47"/>
      <c r="M110" s="222" t="s">
        <v>19</v>
      </c>
      <c r="N110" s="223" t="s">
        <v>41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145</v>
      </c>
      <c r="AT110" s="226" t="s">
        <v>140</v>
      </c>
      <c r="AU110" s="226" t="s">
        <v>77</v>
      </c>
      <c r="AY110" s="20" t="s">
        <v>138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77</v>
      </c>
      <c r="BK110" s="227">
        <f>ROUND(I110*H110,2)</f>
        <v>0</v>
      </c>
      <c r="BL110" s="20" t="s">
        <v>145</v>
      </c>
      <c r="BM110" s="226" t="s">
        <v>1536</v>
      </c>
    </row>
    <row r="111" s="2" customFormat="1" ht="16.5" customHeight="1">
      <c r="A111" s="41"/>
      <c r="B111" s="42"/>
      <c r="C111" s="215" t="s">
        <v>304</v>
      </c>
      <c r="D111" s="215" t="s">
        <v>140</v>
      </c>
      <c r="E111" s="216" t="s">
        <v>1537</v>
      </c>
      <c r="F111" s="217" t="s">
        <v>1538</v>
      </c>
      <c r="G111" s="218" t="s">
        <v>1461</v>
      </c>
      <c r="H111" s="219">
        <v>1</v>
      </c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41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145</v>
      </c>
      <c r="AT111" s="226" t="s">
        <v>140</v>
      </c>
      <c r="AU111" s="226" t="s">
        <v>77</v>
      </c>
      <c r="AY111" s="20" t="s">
        <v>138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77</v>
      </c>
      <c r="BK111" s="227">
        <f>ROUND(I111*H111,2)</f>
        <v>0</v>
      </c>
      <c r="BL111" s="20" t="s">
        <v>145</v>
      </c>
      <c r="BM111" s="226" t="s">
        <v>1539</v>
      </c>
    </row>
    <row r="112" s="2" customFormat="1" ht="21.75" customHeight="1">
      <c r="A112" s="41"/>
      <c r="B112" s="42"/>
      <c r="C112" s="215" t="s">
        <v>308</v>
      </c>
      <c r="D112" s="215" t="s">
        <v>140</v>
      </c>
      <c r="E112" s="216" t="s">
        <v>1540</v>
      </c>
      <c r="F112" s="217" t="s">
        <v>1541</v>
      </c>
      <c r="G112" s="218" t="s">
        <v>1461</v>
      </c>
      <c r="H112" s="219">
        <v>1</v>
      </c>
      <c r="I112" s="220"/>
      <c r="J112" s="221">
        <f>ROUND(I112*H112,2)</f>
        <v>0</v>
      </c>
      <c r="K112" s="217" t="s">
        <v>19</v>
      </c>
      <c r="L112" s="47"/>
      <c r="M112" s="222" t="s">
        <v>19</v>
      </c>
      <c r="N112" s="223" t="s">
        <v>41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145</v>
      </c>
      <c r="AT112" s="226" t="s">
        <v>140</v>
      </c>
      <c r="AU112" s="226" t="s">
        <v>77</v>
      </c>
      <c r="AY112" s="20" t="s">
        <v>138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77</v>
      </c>
      <c r="BK112" s="227">
        <f>ROUND(I112*H112,2)</f>
        <v>0</v>
      </c>
      <c r="BL112" s="20" t="s">
        <v>145</v>
      </c>
      <c r="BM112" s="226" t="s">
        <v>1542</v>
      </c>
    </row>
    <row r="113" s="2" customFormat="1" ht="24.15" customHeight="1">
      <c r="A113" s="41"/>
      <c r="B113" s="42"/>
      <c r="C113" s="215" t="s">
        <v>313</v>
      </c>
      <c r="D113" s="215" t="s">
        <v>140</v>
      </c>
      <c r="E113" s="216" t="s">
        <v>1543</v>
      </c>
      <c r="F113" s="217" t="s">
        <v>1544</v>
      </c>
      <c r="G113" s="218" t="s">
        <v>1461</v>
      </c>
      <c r="H113" s="219">
        <v>1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41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145</v>
      </c>
      <c r="AT113" s="226" t="s">
        <v>140</v>
      </c>
      <c r="AU113" s="226" t="s">
        <v>77</v>
      </c>
      <c r="AY113" s="20" t="s">
        <v>138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77</v>
      </c>
      <c r="BK113" s="227">
        <f>ROUND(I113*H113,2)</f>
        <v>0</v>
      </c>
      <c r="BL113" s="20" t="s">
        <v>145</v>
      </c>
      <c r="BM113" s="226" t="s">
        <v>1545</v>
      </c>
    </row>
    <row r="114" s="2" customFormat="1" ht="24.15" customHeight="1">
      <c r="A114" s="41"/>
      <c r="B114" s="42"/>
      <c r="C114" s="215" t="s">
        <v>319</v>
      </c>
      <c r="D114" s="215" t="s">
        <v>140</v>
      </c>
      <c r="E114" s="216" t="s">
        <v>1546</v>
      </c>
      <c r="F114" s="217" t="s">
        <v>1547</v>
      </c>
      <c r="G114" s="218" t="s">
        <v>1461</v>
      </c>
      <c r="H114" s="219">
        <v>1</v>
      </c>
      <c r="I114" s="220"/>
      <c r="J114" s="221">
        <f>ROUND(I114*H114,2)</f>
        <v>0</v>
      </c>
      <c r="K114" s="217" t="s">
        <v>19</v>
      </c>
      <c r="L114" s="47"/>
      <c r="M114" s="292" t="s">
        <v>19</v>
      </c>
      <c r="N114" s="293" t="s">
        <v>41</v>
      </c>
      <c r="O114" s="290"/>
      <c r="P114" s="294">
        <f>O114*H114</f>
        <v>0</v>
      </c>
      <c r="Q114" s="294">
        <v>0</v>
      </c>
      <c r="R114" s="294">
        <f>Q114*H114</f>
        <v>0</v>
      </c>
      <c r="S114" s="294">
        <v>0</v>
      </c>
      <c r="T114" s="29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145</v>
      </c>
      <c r="AT114" s="226" t="s">
        <v>140</v>
      </c>
      <c r="AU114" s="226" t="s">
        <v>77</v>
      </c>
      <c r="AY114" s="20" t="s">
        <v>138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77</v>
      </c>
      <c r="BK114" s="227">
        <f>ROUND(I114*H114,2)</f>
        <v>0</v>
      </c>
      <c r="BL114" s="20" t="s">
        <v>145</v>
      </c>
      <c r="BM114" s="226" t="s">
        <v>1548</v>
      </c>
    </row>
    <row r="115" s="2" customFormat="1" ht="6.96" customHeight="1">
      <c r="A115" s="41"/>
      <c r="B115" s="62"/>
      <c r="C115" s="63"/>
      <c r="D115" s="63"/>
      <c r="E115" s="63"/>
      <c r="F115" s="63"/>
      <c r="G115" s="63"/>
      <c r="H115" s="63"/>
      <c r="I115" s="63"/>
      <c r="J115" s="63"/>
      <c r="K115" s="63"/>
      <c r="L115" s="47"/>
      <c r="M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</sheetData>
  <sheetProtection sheet="1" autoFilter="0" formatColumns="0" formatRows="0" objects="1" scenarios="1" spinCount="100000" saltValue="1IoYpnlx+SlzuKe/sgMd/AXJM1aSUwe0YlnXdYFcnEuY6xKa/P5QXcpN5vTaVeVQNfmjZqicBSkScTJZh5SMhA==" hashValue="E9sUc1+PZ3Hj5fi2HvEV6o4ZDbmLeNwsthIdsb+RkwlIRhM2u874m8KF1Wul56+p9R1p8DUlAiicwE6DKcBB9g==" algorithmName="SHA-512" password="CC51"/>
  <autoFilter ref="C79:K114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NBLenovo\Miloslav Výskala</dc:creator>
  <cp:lastModifiedBy>NBLenovo\Miloslav Výskala</cp:lastModifiedBy>
  <dcterms:created xsi:type="dcterms:W3CDTF">2025-05-14T05:42:28Z</dcterms:created>
  <dcterms:modified xsi:type="dcterms:W3CDTF">2025-05-14T05:42:40Z</dcterms:modified>
</cp:coreProperties>
</file>