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288" activeTab="1"/>
  </bookViews>
  <sheets>
    <sheet name="Rekapitulace rozpočtu" sheetId="1" r:id="rId1"/>
    <sheet name="Rozpočet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J40" i="2" l="1"/>
  <c r="J54" i="2"/>
  <c r="J61" i="2"/>
  <c r="J67" i="2"/>
  <c r="J74" i="2"/>
  <c r="J80" i="2"/>
  <c r="J86" i="2"/>
  <c r="J25" i="1"/>
  <c r="J24" i="1"/>
  <c r="J23" i="1"/>
  <c r="J22" i="1"/>
  <c r="J21" i="1"/>
  <c r="J20" i="1"/>
  <c r="J19" i="1"/>
  <c r="K25" i="1" l="1"/>
  <c r="F25" i="1"/>
  <c r="E25" i="1"/>
  <c r="K24" i="1"/>
  <c r="F24" i="1"/>
  <c r="E24" i="1"/>
  <c r="K23" i="1"/>
  <c r="F23" i="1"/>
  <c r="E23" i="1"/>
  <c r="K22" i="1"/>
  <c r="F22" i="1"/>
  <c r="E22" i="1"/>
  <c r="K21" i="1"/>
  <c r="F21" i="1"/>
  <c r="E21" i="1"/>
  <c r="K20" i="1"/>
  <c r="F20" i="1"/>
  <c r="E20" i="1"/>
  <c r="K19" i="1"/>
  <c r="F19" i="1"/>
  <c r="E19" i="1"/>
  <c r="F18" i="1"/>
  <c r="E18" i="1"/>
  <c r="D17" i="1"/>
  <c r="C15" i="1"/>
  <c r="F9" i="1"/>
  <c r="K8" i="1"/>
  <c r="F8" i="1"/>
  <c r="H87" i="2"/>
  <c r="J87" i="2" s="1"/>
  <c r="J84" i="2"/>
  <c r="J83" i="2"/>
  <c r="J82" i="2"/>
  <c r="J81" i="2"/>
  <c r="J77" i="2"/>
  <c r="J75" i="2"/>
  <c r="J71" i="2"/>
  <c r="J70" i="2"/>
  <c r="J68" i="2"/>
  <c r="J64" i="2"/>
  <c r="J62" i="2"/>
  <c r="J58" i="2"/>
  <c r="J57" i="2"/>
  <c r="J55" i="2"/>
  <c r="J51" i="2"/>
  <c r="J50" i="2"/>
  <c r="J49" i="2"/>
  <c r="J48" i="2"/>
  <c r="J47" i="2"/>
  <c r="J46" i="2"/>
  <c r="J44" i="2"/>
  <c r="J42" i="2"/>
  <c r="J41" i="2"/>
  <c r="J36" i="2"/>
  <c r="J18" i="2" s="1"/>
  <c r="J18" i="1" s="1"/>
  <c r="K18" i="1" s="1"/>
  <c r="J34" i="2"/>
  <c r="J32" i="2"/>
  <c r="J30" i="2"/>
  <c r="J28" i="2"/>
  <c r="J26" i="2"/>
  <c r="J24" i="2"/>
  <c r="J22" i="2"/>
  <c r="J19" i="2"/>
  <c r="J17" i="2" l="1"/>
  <c r="J15" i="2" l="1"/>
  <c r="J15" i="1" s="1"/>
  <c r="K15" i="1" s="1"/>
  <c r="J17" i="1"/>
  <c r="K17" i="1" s="1"/>
</calcChain>
</file>

<file path=xl/sharedStrings.xml><?xml version="1.0" encoding="utf-8"?>
<sst xmlns="http://schemas.openxmlformats.org/spreadsheetml/2006/main" count="174" uniqueCount="99">
  <si>
    <t>ROZPOČET</t>
  </si>
  <si>
    <t>Stavba:</t>
  </si>
  <si>
    <t>Odbahnění a oprava břehů a hráze vodní nádrže Přednice v obci Chleby</t>
  </si>
  <si>
    <t>Datum:</t>
  </si>
  <si>
    <t>Místo:</t>
  </si>
  <si>
    <t>na pozemcích parc.č.407 a 430/69 v obci a kat.úz. Chleby</t>
  </si>
  <si>
    <t>Objednatel:</t>
  </si>
  <si>
    <t>Obec Chleby, Průběžná 100, 289 31 Chleby</t>
  </si>
  <si>
    <t>Zpracovatel:</t>
  </si>
  <si>
    <t>Filip Michl</t>
  </si>
  <si>
    <t>Zhotovitel:</t>
  </si>
  <si>
    <t>P.č.</t>
  </si>
  <si>
    <t>Typ</t>
  </si>
  <si>
    <t>Kód</t>
  </si>
  <si>
    <t>Popis</t>
  </si>
  <si>
    <t>MJ</t>
  </si>
  <si>
    <t>množství</t>
  </si>
  <si>
    <r>
      <t xml:space="preserve">J.cena </t>
    </r>
    <r>
      <rPr>
        <sz val="12"/>
        <color theme="1"/>
        <rFont val="Calibri"/>
        <family val="2"/>
        <charset val="238"/>
      </rPr>
      <t>[CZK]</t>
    </r>
  </si>
  <si>
    <t>Cena bez DPH [CZK]</t>
  </si>
  <si>
    <t>Náklady z rozpočtu celkem</t>
  </si>
  <si>
    <t>HSV - Práce a dodávky HSV</t>
  </si>
  <si>
    <t>D</t>
  </si>
  <si>
    <t>Odbahnění rybníka</t>
  </si>
  <si>
    <t>K</t>
  </si>
  <si>
    <t>Čerpání vody na dopravní výšku do 10m s uvažovaným průměrným přítokem přes 2 000 do 4 000 l/min</t>
  </si>
  <si>
    <t>m3</t>
  </si>
  <si>
    <t>3*24</t>
  </si>
  <si>
    <t>Odstranění nánosu z vypuštěných vodních nádrží nebo rybníků s uložením do hromad na vzdálenost do 20 m ve výkopišti při únosnosti dna 15 kPa až 40 kPa</t>
  </si>
  <si>
    <t>(430.00*0.30)+(300.00*0.15)</t>
  </si>
  <si>
    <t>Hloubení nezapažených šachet s případným nutným přemístěním výkopku ve výkopišti v hornin tř.3 do 100 m 3</t>
  </si>
  <si>
    <t>2.00*1.00*0.80 čerpací šachta</t>
  </si>
  <si>
    <t>Vodorovné přemístění výkopku nebo sypaniny po suchu na obvyklém dopravním prostředku, bez naložení výkopku, avšak se složením bez rozhrnutí z horniny tř. 1 až 4 na vzdálenost do 1500 m</t>
  </si>
  <si>
    <t>na blízký zemědělský pozemek</t>
  </si>
  <si>
    <t xml:space="preserve">Nakládání, skládání a překládání neulehlého výkopku nebo sypaniny množství přes 100 m 3, z hornin tř. 1 až 4 </t>
  </si>
  <si>
    <t>po vysáknutí sedimentu</t>
  </si>
  <si>
    <t xml:space="preserve">Rozprostření zemin schopných zúrodnění v rovině a ve sklonu do 1:5, tloušťka vrstvy do 0.10 m </t>
  </si>
  <si>
    <t>m2</t>
  </si>
  <si>
    <t>159.00*0.10</t>
  </si>
  <si>
    <t xml:space="preserve">Úprava zemědělské půdy - orba první hl. do 0.30 m na ploše jednotlivě do 5 ha, o sklonu do 5 ° </t>
  </si>
  <si>
    <t>ha</t>
  </si>
  <si>
    <t>1590.00*0.0001</t>
  </si>
  <si>
    <t>Zásyp sypaninou z jakékoliv horniny při překopech inženýrských sítí objemu do 30 m 3 s uložením výkopku ve vrstvách se zhutněním</t>
  </si>
  <si>
    <t>zásyp čerpací šachty</t>
  </si>
  <si>
    <t>Čištění melioračních kanálů s úpravou svahu do výšky naplavené vrstvy a tloušťky naplavené vrstvy do 250 mm, se dnem nezpevněným</t>
  </si>
  <si>
    <t>6.00*3.00</t>
  </si>
  <si>
    <t>vyčištění odvodňovacího příkopu</t>
  </si>
  <si>
    <t>Zemní práce</t>
  </si>
  <si>
    <t>Čerpání vody na dopravní výšku do 10 m s uvažovaným přítokem do 500 l/min</t>
  </si>
  <si>
    <t>hod</t>
  </si>
  <si>
    <t>Odkopávky a prokopávky v zemníku v hornině tř. 3 do 100 m 3</t>
  </si>
  <si>
    <t>42.00*1,00*1.20</t>
  </si>
  <si>
    <t>Hloubení rýh šíře do 2 000 mm v hornině tř. 3  do 50 m 3 strojně</t>
  </si>
  <si>
    <t>42.00*0.60*0.80</t>
  </si>
  <si>
    <t>Hloubení zapažených i nezapažených šachet s případným nutným přemístěním výkopku ve výkopišti v hornině tř. 3 do 100 m3</t>
  </si>
  <si>
    <t>Podélná hrázka (z pytlů s pískem) pro snížení hladiny vody podél opravovaného břehu</t>
  </si>
  <si>
    <t>Zásyp sypaninou z jakékoliv horniny při překopech inženýrských sítí objemu do 30 m3 s uložení výkopku ve vrstvách se zhutněním jam, šachet, rýh nebo kolem objektů v těchto vykopávkách</t>
  </si>
  <si>
    <t>Založení trávníku na půdě předem připravené plochy do 1000 m2 výsevem včetně utažení lučního v rovině nebo na svahu do 1:5</t>
  </si>
  <si>
    <t>M</t>
  </si>
  <si>
    <t>osivo směs travní univerzál</t>
  </si>
  <si>
    <t>kg</t>
  </si>
  <si>
    <t>Svahování trvalých svahů do projektovaných profilů s potřebným přemístěním výkopku při svahování násypů v jakékoliv hornině</t>
  </si>
  <si>
    <t>98.00*2.00</t>
  </si>
  <si>
    <t>Zakládání</t>
  </si>
  <si>
    <t>Základové konstrukce z betonu prostého  pasy, prahy, věnce a ostruhy ve výkopu nebo na hlavách pilotů C 25/30</t>
  </si>
  <si>
    <t>42.00*0.60*0.90</t>
  </si>
  <si>
    <t>Bednění základových pasů rovné zřízení</t>
  </si>
  <si>
    <t>Bednění základových pasů rovné odstranění</t>
  </si>
  <si>
    <t>42.00*0.40*2.00</t>
  </si>
  <si>
    <t>Svislé konstrukce</t>
  </si>
  <si>
    <t>Zdivo nadzákladové z lomového kamene vodních staveb, přehrad, jezů a plavebních komor, spodní stavby vodních elektráren, odběrných věží a výpustných zařízení, opěrných zdí, šachet, šachtic a ostatních konstrukcí obkladní z lomového kamene lomařsky upraveného s vyspárováním, na cementovou maltu</t>
  </si>
  <si>
    <t>(28+14)*0.4*0.9</t>
  </si>
  <si>
    <t>Opěrné zdi z betonu prostého vodostavbeního V4 T50-B 20</t>
  </si>
  <si>
    <t>28.00*0.30*0.40</t>
  </si>
  <si>
    <t>Vodorovné konstrukce</t>
  </si>
  <si>
    <t>Zához z lomového kamene tříd. do 80 kg bez výplně mezer</t>
  </si>
  <si>
    <t>43.00*1.50*0.40</t>
  </si>
  <si>
    <t>Příplatek za urovnání líce záhozu, kameny do 80 kg</t>
  </si>
  <si>
    <t>Rovnanina z lomového kamene neupraveného pro podélné i příčné objekty objemu přes 3 m 3 z kamene tříděného s urovnáním líce a vyklínování spár úlomky kamene hmotnost jednotlivých kamenů přes 80 do 200 kg</t>
  </si>
  <si>
    <t>38.00*0.25</t>
  </si>
  <si>
    <t>Bourání konstrukcí</t>
  </si>
  <si>
    <t>Bourání základů z betonu prostého</t>
  </si>
  <si>
    <t>85*0.5*0.4</t>
  </si>
  <si>
    <t>Bourání zdiva nadzákladového z betonu prostého</t>
  </si>
  <si>
    <t>85*0.9*0.3</t>
  </si>
  <si>
    <t>Přesun sutě</t>
  </si>
  <si>
    <t>Vodorovné přemístění suti na skládku do 6000 m</t>
  </si>
  <si>
    <t>t</t>
  </si>
  <si>
    <t>Nakládání suti na dopravní prostředky</t>
  </si>
  <si>
    <t>Uložení suti na skládku bez zhutnění</t>
  </si>
  <si>
    <t>Poplatek za uložení stavebního odpadu na skládcee (skládkovné) z prostého betonu zatříděného do Katalogu odpadů pod kódem 170 101</t>
  </si>
  <si>
    <t>Přesun hmot</t>
  </si>
  <si>
    <t>Přesun hmot pro nádrže dopravní vzdálenost do 500m</t>
  </si>
  <si>
    <t>lom.kámen 35.3*2.7</t>
  </si>
  <si>
    <t>zákl.beton 22.6*2.4</t>
  </si>
  <si>
    <t>svislé konstrukce 17.8*2.7</t>
  </si>
  <si>
    <t>REKAPITULACE ROZPOČTU</t>
  </si>
  <si>
    <t>Kód - Popis</t>
  </si>
  <si>
    <t>Cena s DPH [CZK]</t>
  </si>
  <si>
    <t>SOUPIS PRACÍ A VÝKONŮ (výkaz výměr) ČLENĚNÝ DLE VĚCNÝCH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</si>
</sst>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Alignment="1"/>
    <xf numFmtId="0" fontId="5" fillId="0" borderId="4" xfId="0" applyFont="1" applyBorder="1" applyAlignment="1"/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Border="1"/>
    <xf numFmtId="44" fontId="7" fillId="0" borderId="0" xfId="1" applyFont="1" applyBorder="1"/>
    <xf numFmtId="0" fontId="8" fillId="0" borderId="0" xfId="0" applyFont="1" applyBorder="1"/>
    <xf numFmtId="0" fontId="9" fillId="0" borderId="0" xfId="0" applyFont="1" applyBorder="1"/>
    <xf numFmtId="44" fontId="9" fillId="0" borderId="0" xfId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44" fontId="10" fillId="0" borderId="0" xfId="0" applyNumberFormat="1" applyFont="1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44" fontId="0" fillId="0" borderId="0" xfId="1" applyFont="1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2" fontId="0" fillId="0" borderId="6" xfId="0" applyNumberFormat="1" applyBorder="1" applyAlignment="1">
      <alignment vertical="center"/>
    </xf>
    <xf numFmtId="44" fontId="0" fillId="0" borderId="6" xfId="1" applyFont="1" applyBorder="1" applyAlignment="1">
      <alignment vertical="center"/>
    </xf>
    <xf numFmtId="0" fontId="0" fillId="0" borderId="0" xfId="0" applyBorder="1" applyAlignment="1">
      <alignment wrapText="1"/>
    </xf>
    <xf numFmtId="2" fontId="0" fillId="0" borderId="0" xfId="0" applyNumberFormat="1" applyBorder="1" applyAlignment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44" fontId="2" fillId="0" borderId="0" xfId="1" applyFont="1" applyBorder="1"/>
    <xf numFmtId="0" fontId="10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44" fontId="0" fillId="0" borderId="0" xfId="1" applyFont="1" applyBorder="1" applyAlignment="1">
      <alignment vertical="center"/>
    </xf>
    <xf numFmtId="0" fontId="0" fillId="0" borderId="6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2" fontId="0" fillId="0" borderId="6" xfId="0" applyNumberFormat="1" applyBorder="1"/>
    <xf numFmtId="44" fontId="0" fillId="0" borderId="6" xfId="1" applyFont="1" applyBorder="1"/>
    <xf numFmtId="0" fontId="0" fillId="0" borderId="0" xfId="0" applyFont="1" applyBorder="1"/>
    <xf numFmtId="44" fontId="2" fillId="0" borderId="0" xfId="0" applyNumberFormat="1" applyFont="1" applyBorder="1"/>
    <xf numFmtId="0" fontId="0" fillId="0" borderId="0" xfId="0" applyFont="1" applyFill="1" applyBorder="1" applyAlignment="1">
      <alignment vertical="center" wrapText="1"/>
    </xf>
    <xf numFmtId="2" fontId="0" fillId="0" borderId="0" xfId="0" applyNumberFormat="1" applyFont="1" applyBorder="1"/>
    <xf numFmtId="44" fontId="0" fillId="0" borderId="6" xfId="0" applyNumberFormat="1" applyBorder="1"/>
    <xf numFmtId="44" fontId="8" fillId="0" borderId="0" xfId="1" applyFont="1" applyBorder="1"/>
    <xf numFmtId="44" fontId="10" fillId="0" borderId="0" xfId="1" applyFont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Fill="1" applyBorder="1"/>
    <xf numFmtId="44" fontId="0" fillId="0" borderId="10" xfId="1" applyFont="1" applyBorder="1"/>
    <xf numFmtId="0" fontId="0" fillId="0" borderId="11" xfId="0" applyBorder="1"/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/>
    <xf numFmtId="0" fontId="0" fillId="3" borderId="0" xfId="0" applyFill="1" applyBorder="1"/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4" fontId="7" fillId="0" borderId="0" xfId="0" applyNumberFormat="1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44" fontId="11" fillId="0" borderId="0" xfId="0" applyNumberFormat="1" applyFont="1" applyBorder="1"/>
    <xf numFmtId="44" fontId="0" fillId="0" borderId="0" xfId="0" applyNumberFormat="1" applyBorder="1"/>
    <xf numFmtId="44" fontId="9" fillId="0" borderId="0" xfId="0" applyNumberFormat="1" applyFont="1" applyBorder="1"/>
    <xf numFmtId="44" fontId="0" fillId="0" borderId="10" xfId="0" applyNumberFormat="1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2" fontId="0" fillId="0" borderId="7" xfId="0" applyNumberFormat="1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44" fontId="0" fillId="0" borderId="7" xfId="1" applyFont="1" applyBorder="1" applyAlignment="1">
      <alignment vertical="center"/>
    </xf>
    <xf numFmtId="44" fontId="0" fillId="0" borderId="8" xfId="1" applyFont="1" applyBorder="1" applyAlignment="1">
      <alignment vertical="center"/>
    </xf>
    <xf numFmtId="44" fontId="0" fillId="0" borderId="7" xfId="1" applyFont="1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michl/Desktop/Plocha%20&#269;ervenec%202020/Plocha/Obec%20Chleby/Rybn&#237;k/Odbahn&#283;n&#237;%20p&#345;ednice/rozpo&#269;et%20odbahn&#283;n&#237;%20P&#345;edn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/>
      <sheetData sheetId="1">
        <row r="8">
          <cell r="F8" t="str">
            <v>Odbahnění a oprava břehů a hráze vodní nádrže Přednice v obci Chleby</v>
          </cell>
          <cell r="J8">
            <v>43789</v>
          </cell>
        </row>
        <row r="9">
          <cell r="F9" t="str">
            <v>na pozemcích parc.č.407 a 430/69 v obci a kat.úz. Chleby</v>
          </cell>
        </row>
        <row r="15">
          <cell r="C15" t="str">
            <v>Náklady z rozpočtu celkem</v>
          </cell>
        </row>
        <row r="17">
          <cell r="D17" t="str">
            <v>HSV - Práce a dodávky HSV</v>
          </cell>
        </row>
        <row r="18">
          <cell r="E18">
            <v>1</v>
          </cell>
          <cell r="F18" t="str">
            <v>Odbahnění rybníka</v>
          </cell>
        </row>
        <row r="40">
          <cell r="E40">
            <v>2</v>
          </cell>
          <cell r="F40" t="str">
            <v>Zemní práce</v>
          </cell>
        </row>
        <row r="54">
          <cell r="E54">
            <v>3</v>
          </cell>
          <cell r="F54" t="str">
            <v>Zakládání</v>
          </cell>
        </row>
        <row r="61">
          <cell r="E61">
            <v>4</v>
          </cell>
          <cell r="F61" t="str">
            <v>Svislé konstrukce</v>
          </cell>
        </row>
        <row r="67">
          <cell r="E67">
            <v>5</v>
          </cell>
          <cell r="F67" t="str">
            <v>Vodorovné konstrukce</v>
          </cell>
        </row>
        <row r="74">
          <cell r="E74">
            <v>6</v>
          </cell>
          <cell r="F74" t="str">
            <v>Bourání konstrukcí</v>
          </cell>
        </row>
        <row r="80">
          <cell r="E80">
            <v>7</v>
          </cell>
          <cell r="F80" t="str">
            <v>Přesun sutě</v>
          </cell>
        </row>
        <row r="86">
          <cell r="E86">
            <v>8</v>
          </cell>
          <cell r="F86" t="str">
            <v>Přesun hmot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workbookViewId="0">
      <selection activeCell="J26" sqref="J26"/>
    </sheetView>
  </sheetViews>
  <sheetFormatPr defaultRowHeight="14.4" x14ac:dyDescent="0.3"/>
  <cols>
    <col min="1" max="1" width="2.21875" customWidth="1"/>
    <col min="2" max="2" width="1.21875" customWidth="1"/>
    <col min="3" max="3" width="5.6640625" customWidth="1"/>
    <col min="4" max="4" width="3" customWidth="1"/>
    <col min="5" max="5" width="7.21875" customWidth="1"/>
    <col min="6" max="6" width="48.88671875" customWidth="1"/>
    <col min="8" max="8" width="11.21875" customWidth="1"/>
    <col min="9" max="9" width="3.6640625" customWidth="1"/>
    <col min="10" max="11" width="19.21875" customWidth="1"/>
    <col min="12" max="12" width="1.5546875" customWidth="1"/>
    <col min="13" max="13" width="2" customWidth="1"/>
  </cols>
  <sheetData>
    <row r="2" spans="2:12" x14ac:dyDescent="0.3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4" spans="2:12" ht="18" x14ac:dyDescent="0.35">
      <c r="B4" s="83" t="s">
        <v>98</v>
      </c>
      <c r="C4" s="83"/>
      <c r="D4" s="83"/>
      <c r="E4" s="83"/>
      <c r="F4" s="83"/>
      <c r="G4" s="83"/>
      <c r="H4" s="83"/>
      <c r="I4" s="83"/>
      <c r="J4" s="83"/>
      <c r="K4" s="83"/>
      <c r="L4" s="83"/>
    </row>
    <row r="6" spans="2:12" ht="18" x14ac:dyDescent="0.35">
      <c r="B6" s="1"/>
      <c r="C6" s="84" t="s">
        <v>95</v>
      </c>
      <c r="D6" s="84"/>
      <c r="E6" s="84"/>
      <c r="F6" s="84"/>
      <c r="G6" s="84"/>
      <c r="H6" s="84"/>
      <c r="I6" s="84"/>
      <c r="J6" s="84"/>
      <c r="K6" s="64"/>
      <c r="L6" s="2"/>
    </row>
    <row r="7" spans="2:12" x14ac:dyDescent="0.3">
      <c r="B7" s="3"/>
      <c r="C7" s="4"/>
      <c r="D7" s="4"/>
      <c r="E7" s="4"/>
      <c r="F7" s="4"/>
      <c r="G7" s="4"/>
      <c r="H7" s="4"/>
      <c r="I7" s="4"/>
      <c r="J7" s="4"/>
      <c r="K7" s="4"/>
      <c r="L7" s="5"/>
    </row>
    <row r="8" spans="2:12" ht="15.6" x14ac:dyDescent="0.3">
      <c r="B8" s="3"/>
      <c r="C8" s="85" t="s">
        <v>1</v>
      </c>
      <c r="D8" s="85"/>
      <c r="E8" s="85"/>
      <c r="F8" s="6" t="str">
        <f>[1]List2!F8</f>
        <v>Odbahnění a oprava břehů a hráze vodní nádrže Přednice v obci Chleby</v>
      </c>
      <c r="G8" s="4"/>
      <c r="H8" s="4"/>
      <c r="I8" s="7"/>
      <c r="J8" s="7" t="s">
        <v>3</v>
      </c>
      <c r="K8" s="8">
        <f>[1]List2!J8</f>
        <v>43789</v>
      </c>
      <c r="L8" s="5"/>
    </row>
    <row r="9" spans="2:12" ht="15.6" x14ac:dyDescent="0.3">
      <c r="B9" s="3"/>
      <c r="C9" s="78" t="s">
        <v>4</v>
      </c>
      <c r="D9" s="78"/>
      <c r="E9" s="78"/>
      <c r="F9" s="9" t="str">
        <f>[1]List2!F9</f>
        <v>na pozemcích parc.č.407 a 430/69 v obci a kat.úz. Chleby</v>
      </c>
      <c r="G9" s="4"/>
      <c r="H9" s="4"/>
      <c r="I9" s="9"/>
      <c r="J9" s="9"/>
      <c r="K9" s="9"/>
      <c r="L9" s="5"/>
    </row>
    <row r="10" spans="2:12" ht="15.6" x14ac:dyDescent="0.3">
      <c r="B10" s="11"/>
      <c r="C10" s="78" t="s">
        <v>6</v>
      </c>
      <c r="D10" s="78"/>
      <c r="E10" s="78"/>
      <c r="F10" s="9" t="s">
        <v>7</v>
      </c>
      <c r="G10" s="4"/>
      <c r="H10" s="4"/>
      <c r="I10" s="7"/>
      <c r="J10" s="7" t="s">
        <v>8</v>
      </c>
      <c r="K10" s="9" t="s">
        <v>9</v>
      </c>
      <c r="L10" s="5"/>
    </row>
    <row r="11" spans="2:12" ht="15.6" x14ac:dyDescent="0.3">
      <c r="B11" s="3"/>
      <c r="C11" s="78" t="s">
        <v>10</v>
      </c>
      <c r="D11" s="78"/>
      <c r="E11" s="78"/>
      <c r="F11" s="9"/>
      <c r="G11" s="4"/>
      <c r="H11" s="4"/>
      <c r="I11" s="4"/>
      <c r="J11" s="4"/>
      <c r="K11" s="4"/>
      <c r="L11" s="5"/>
    </row>
    <row r="12" spans="2:12" ht="15.6" x14ac:dyDescent="0.3">
      <c r="B12" s="3"/>
      <c r="C12" s="65"/>
      <c r="D12" s="65"/>
      <c r="E12" s="65"/>
      <c r="F12" s="9"/>
      <c r="G12" s="4"/>
      <c r="H12" s="4"/>
      <c r="I12" s="4"/>
      <c r="J12" s="4"/>
      <c r="K12" s="4"/>
      <c r="L12" s="5"/>
    </row>
    <row r="13" spans="2:12" ht="15.6" x14ac:dyDescent="0.3">
      <c r="B13" s="3"/>
      <c r="C13" s="66"/>
      <c r="D13" s="66"/>
      <c r="E13" s="66"/>
      <c r="F13" s="67" t="s">
        <v>96</v>
      </c>
      <c r="G13" s="68"/>
      <c r="H13" s="68"/>
      <c r="I13" s="68"/>
      <c r="J13" s="69" t="s">
        <v>18</v>
      </c>
      <c r="K13" s="69" t="s">
        <v>97</v>
      </c>
      <c r="L13" s="5"/>
    </row>
    <row r="14" spans="2:12" ht="15.6" x14ac:dyDescent="0.3">
      <c r="B14" s="3"/>
      <c r="C14" s="4"/>
      <c r="D14" s="79"/>
      <c r="E14" s="79"/>
      <c r="F14" s="79"/>
      <c r="G14" s="4"/>
      <c r="H14" s="4"/>
      <c r="I14" s="4"/>
      <c r="J14" s="70"/>
      <c r="K14" s="70"/>
      <c r="L14" s="5"/>
    </row>
    <row r="15" spans="2:12" ht="18" x14ac:dyDescent="0.35">
      <c r="B15" s="3"/>
      <c r="C15" s="80" t="str">
        <f>[1]List2!C15</f>
        <v>Náklady z rozpočtu celkem</v>
      </c>
      <c r="D15" s="80"/>
      <c r="E15" s="80"/>
      <c r="F15" s="80"/>
      <c r="G15" s="13"/>
      <c r="H15" s="13"/>
      <c r="I15" s="13"/>
      <c r="J15" s="71">
        <f>Rozpočet!J15</f>
        <v>0</v>
      </c>
      <c r="K15" s="71">
        <f>J15*1.21</f>
        <v>0</v>
      </c>
      <c r="L15" s="5"/>
    </row>
    <row r="16" spans="2:12" ht="18" x14ac:dyDescent="0.35">
      <c r="B16" s="3"/>
      <c r="C16" s="72"/>
      <c r="D16" s="72"/>
      <c r="E16" s="72"/>
      <c r="F16" s="72"/>
      <c r="G16" s="73"/>
      <c r="H16" s="73"/>
      <c r="I16" s="73"/>
      <c r="J16" s="74"/>
      <c r="K16" s="74"/>
      <c r="L16" s="5"/>
    </row>
    <row r="17" spans="2:12" ht="15.6" x14ac:dyDescent="0.3">
      <c r="B17" s="3"/>
      <c r="C17" s="75"/>
      <c r="D17" s="81" t="str">
        <f>[1]List2!D17</f>
        <v>HSV - Práce a dodávky HSV</v>
      </c>
      <c r="E17" s="81"/>
      <c r="F17" s="81"/>
      <c r="G17" s="16"/>
      <c r="H17" s="16"/>
      <c r="I17" s="16"/>
      <c r="J17" s="76">
        <f>Rozpočet!J17</f>
        <v>0</v>
      </c>
      <c r="K17" s="76">
        <f>J17*1.21</f>
        <v>0</v>
      </c>
      <c r="L17" s="5"/>
    </row>
    <row r="18" spans="2:12" x14ac:dyDescent="0.3">
      <c r="B18" s="3"/>
      <c r="C18" s="75"/>
      <c r="D18" s="4"/>
      <c r="E18" s="4">
        <f>[1]List2!E18</f>
        <v>1</v>
      </c>
      <c r="F18" s="4" t="str">
        <f>[1]List2!F18</f>
        <v>Odbahnění rybníka</v>
      </c>
      <c r="G18" s="4"/>
      <c r="H18" s="4"/>
      <c r="I18" s="4"/>
      <c r="J18" s="75">
        <f>Rozpočet!J18</f>
        <v>0</v>
      </c>
      <c r="K18" s="75">
        <f>J18*1.21</f>
        <v>0</v>
      </c>
      <c r="L18" s="5"/>
    </row>
    <row r="19" spans="2:12" x14ac:dyDescent="0.3">
      <c r="B19" s="3"/>
      <c r="C19" s="75"/>
      <c r="D19" s="4"/>
      <c r="E19" s="4">
        <f>[1]List2!E40</f>
        <v>2</v>
      </c>
      <c r="F19" s="4" t="str">
        <f>[1]List2!F40</f>
        <v>Zemní práce</v>
      </c>
      <c r="G19" s="4"/>
      <c r="H19" s="4"/>
      <c r="I19" s="4"/>
      <c r="J19" s="75">
        <f>Rozpočet!J40</f>
        <v>0</v>
      </c>
      <c r="K19" s="75">
        <f t="shared" ref="K19:K24" si="0">J19*1.21</f>
        <v>0</v>
      </c>
      <c r="L19" s="5"/>
    </row>
    <row r="20" spans="2:12" x14ac:dyDescent="0.3">
      <c r="B20" s="3"/>
      <c r="C20" s="75"/>
      <c r="D20" s="4"/>
      <c r="E20" s="4">
        <f>[1]List2!E54</f>
        <v>3</v>
      </c>
      <c r="F20" s="4" t="str">
        <f>[1]List2!F54</f>
        <v>Zakládání</v>
      </c>
      <c r="G20" s="4"/>
      <c r="H20" s="4"/>
      <c r="I20" s="4"/>
      <c r="J20" s="75">
        <f>Rozpočet!J54</f>
        <v>0</v>
      </c>
      <c r="K20" s="75">
        <f t="shared" si="0"/>
        <v>0</v>
      </c>
      <c r="L20" s="5"/>
    </row>
    <row r="21" spans="2:12" x14ac:dyDescent="0.3">
      <c r="B21" s="3"/>
      <c r="C21" s="75"/>
      <c r="D21" s="4"/>
      <c r="E21" s="4">
        <f>[1]List2!E61</f>
        <v>4</v>
      </c>
      <c r="F21" s="4" t="str">
        <f>[1]List2!F61</f>
        <v>Svislé konstrukce</v>
      </c>
      <c r="G21" s="4"/>
      <c r="H21" s="4"/>
      <c r="I21" s="4"/>
      <c r="J21" s="75">
        <f>Rozpočet!J61</f>
        <v>0</v>
      </c>
      <c r="K21" s="75">
        <f t="shared" si="0"/>
        <v>0</v>
      </c>
      <c r="L21" s="5"/>
    </row>
    <row r="22" spans="2:12" x14ac:dyDescent="0.3">
      <c r="B22" s="3"/>
      <c r="C22" s="75"/>
      <c r="D22" s="4"/>
      <c r="E22" s="4">
        <f>[1]List2!E67</f>
        <v>5</v>
      </c>
      <c r="F22" s="4" t="str">
        <f>[1]List2!F67</f>
        <v>Vodorovné konstrukce</v>
      </c>
      <c r="G22" s="4"/>
      <c r="H22" s="4"/>
      <c r="I22" s="4"/>
      <c r="J22" s="75">
        <f>Rozpočet!J67</f>
        <v>0</v>
      </c>
      <c r="K22" s="75">
        <f t="shared" si="0"/>
        <v>0</v>
      </c>
      <c r="L22" s="5"/>
    </row>
    <row r="23" spans="2:12" x14ac:dyDescent="0.3">
      <c r="B23" s="3"/>
      <c r="C23" s="75"/>
      <c r="D23" s="4"/>
      <c r="E23" s="4">
        <f>[1]List2!E74</f>
        <v>6</v>
      </c>
      <c r="F23" s="4" t="str">
        <f>[1]List2!F74</f>
        <v>Bourání konstrukcí</v>
      </c>
      <c r="G23" s="4"/>
      <c r="H23" s="4"/>
      <c r="I23" s="4"/>
      <c r="J23" s="75">
        <f>Rozpočet!J74</f>
        <v>0</v>
      </c>
      <c r="K23" s="75">
        <f t="shared" si="0"/>
        <v>0</v>
      </c>
      <c r="L23" s="5"/>
    </row>
    <row r="24" spans="2:12" x14ac:dyDescent="0.3">
      <c r="B24" s="3"/>
      <c r="C24" s="75"/>
      <c r="D24" s="4"/>
      <c r="E24" s="4">
        <f>[1]List2!E80</f>
        <v>7</v>
      </c>
      <c r="F24" s="4" t="str">
        <f>[1]List2!F80</f>
        <v>Přesun sutě</v>
      </c>
      <c r="G24" s="4"/>
      <c r="H24" s="4"/>
      <c r="I24" s="4"/>
      <c r="J24" s="75">
        <f>Rozpočet!J86</f>
        <v>0</v>
      </c>
      <c r="K24" s="75">
        <f t="shared" si="0"/>
        <v>0</v>
      </c>
      <c r="L24" s="5"/>
    </row>
    <row r="25" spans="2:12" x14ac:dyDescent="0.3">
      <c r="B25" s="57"/>
      <c r="C25" s="77"/>
      <c r="D25" s="59"/>
      <c r="E25" s="59">
        <f>[1]List2!E86</f>
        <v>8</v>
      </c>
      <c r="F25" s="59" t="str">
        <f>[1]List2!F86</f>
        <v>Přesun hmot</v>
      </c>
      <c r="G25" s="59"/>
      <c r="H25" s="59"/>
      <c r="I25" s="59"/>
      <c r="J25" s="77">
        <f>Rozpočet!J86</f>
        <v>0</v>
      </c>
      <c r="K25" s="77">
        <f>J25*1.21</f>
        <v>0</v>
      </c>
      <c r="L25" s="63"/>
    </row>
  </sheetData>
  <mergeCells count="10">
    <mergeCell ref="C11:E11"/>
    <mergeCell ref="D14:F14"/>
    <mergeCell ref="C15:F15"/>
    <mergeCell ref="D17:F17"/>
    <mergeCell ref="B2:L2"/>
    <mergeCell ref="B4:L4"/>
    <mergeCell ref="C6:J6"/>
    <mergeCell ref="C8:E8"/>
    <mergeCell ref="C9:E9"/>
    <mergeCell ref="C10:E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0"/>
  <sheetViews>
    <sheetView tabSelected="1" topLeftCell="A41" workbookViewId="0">
      <selection activeCell="Q20" sqref="Q20"/>
    </sheetView>
  </sheetViews>
  <sheetFormatPr defaultRowHeight="14.4" x14ac:dyDescent="0.3"/>
  <cols>
    <col min="1" max="1" width="1.88671875" customWidth="1"/>
    <col min="2" max="2" width="1.21875" customWidth="1"/>
    <col min="3" max="3" width="5.6640625" customWidth="1"/>
    <col min="4" max="4" width="3.88671875" customWidth="1"/>
    <col min="5" max="5" width="14.5546875" customWidth="1"/>
    <col min="6" max="6" width="48.88671875" customWidth="1"/>
    <col min="8" max="8" width="11.21875" bestFit="1" customWidth="1"/>
    <col min="9" max="9" width="12.6640625" bestFit="1" customWidth="1"/>
    <col min="10" max="10" width="19.21875" customWidth="1"/>
    <col min="11" max="11" width="1.5546875" customWidth="1"/>
  </cols>
  <sheetData>
    <row r="2" spans="1:11" x14ac:dyDescent="0.3">
      <c r="B2" s="82"/>
      <c r="C2" s="82"/>
      <c r="D2" s="82"/>
      <c r="E2" s="82"/>
      <c r="F2" s="82"/>
      <c r="G2" s="82"/>
      <c r="H2" s="82"/>
      <c r="I2" s="82"/>
      <c r="J2" s="82"/>
      <c r="K2" s="82"/>
    </row>
    <row r="4" spans="1:11" ht="18" x14ac:dyDescent="0.35">
      <c r="B4" s="83" t="s">
        <v>98</v>
      </c>
      <c r="C4" s="83"/>
      <c r="D4" s="83"/>
      <c r="E4" s="83"/>
      <c r="F4" s="83"/>
      <c r="G4" s="83"/>
      <c r="H4" s="83"/>
      <c r="I4" s="83"/>
      <c r="J4" s="83"/>
      <c r="K4" s="83"/>
    </row>
    <row r="6" spans="1:11" ht="18" x14ac:dyDescent="0.35">
      <c r="B6" s="1"/>
      <c r="C6" s="84" t="s">
        <v>0</v>
      </c>
      <c r="D6" s="84"/>
      <c r="E6" s="84"/>
      <c r="F6" s="84"/>
      <c r="G6" s="84"/>
      <c r="H6" s="84"/>
      <c r="I6" s="84"/>
      <c r="J6" s="84"/>
      <c r="K6" s="2"/>
    </row>
    <row r="7" spans="1:11" x14ac:dyDescent="0.3">
      <c r="B7" s="3"/>
      <c r="C7" s="4"/>
      <c r="D7" s="4"/>
      <c r="E7" s="4"/>
      <c r="F7" s="4"/>
      <c r="G7" s="4"/>
      <c r="H7" s="4"/>
      <c r="I7" s="4"/>
      <c r="J7" s="4"/>
      <c r="K7" s="5"/>
    </row>
    <row r="8" spans="1:11" ht="15.6" x14ac:dyDescent="0.3">
      <c r="B8" s="3"/>
      <c r="C8" s="85" t="s">
        <v>1</v>
      </c>
      <c r="D8" s="85"/>
      <c r="E8" s="85"/>
      <c r="F8" s="6" t="s">
        <v>2</v>
      </c>
      <c r="G8" s="4"/>
      <c r="H8" s="4"/>
      <c r="I8" s="7" t="s">
        <v>3</v>
      </c>
      <c r="J8" s="8">
        <v>43789</v>
      </c>
      <c r="K8" s="5"/>
    </row>
    <row r="9" spans="1:11" ht="15.6" x14ac:dyDescent="0.3">
      <c r="B9" s="3"/>
      <c r="C9" s="78" t="s">
        <v>4</v>
      </c>
      <c r="D9" s="78"/>
      <c r="E9" s="78"/>
      <c r="F9" s="9" t="s">
        <v>5</v>
      </c>
      <c r="G9" s="4"/>
      <c r="H9" s="4"/>
      <c r="I9" s="9"/>
      <c r="J9" s="9"/>
      <c r="K9" s="5"/>
    </row>
    <row r="10" spans="1:11" ht="15.6" x14ac:dyDescent="0.3">
      <c r="A10" s="10"/>
      <c r="B10" s="11"/>
      <c r="C10" s="78" t="s">
        <v>6</v>
      </c>
      <c r="D10" s="78"/>
      <c r="E10" s="78"/>
      <c r="F10" s="9" t="s">
        <v>7</v>
      </c>
      <c r="G10" s="4"/>
      <c r="H10" s="4"/>
      <c r="I10" s="7" t="s">
        <v>8</v>
      </c>
      <c r="J10" s="9" t="s">
        <v>9</v>
      </c>
      <c r="K10" s="5"/>
    </row>
    <row r="11" spans="1:11" ht="15.6" x14ac:dyDescent="0.3">
      <c r="B11" s="3"/>
      <c r="C11" s="78" t="s">
        <v>10</v>
      </c>
      <c r="D11" s="78"/>
      <c r="E11" s="78"/>
      <c r="F11" s="9"/>
      <c r="G11" s="4"/>
      <c r="H11" s="4"/>
      <c r="I11" s="4"/>
      <c r="J11" s="4"/>
      <c r="K11" s="5"/>
    </row>
    <row r="12" spans="1:11" x14ac:dyDescent="0.3">
      <c r="B12" s="3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">
      <c r="B13" s="3"/>
      <c r="C13" s="4"/>
      <c r="D13" s="4"/>
      <c r="E13" s="4"/>
      <c r="F13" s="4"/>
      <c r="G13" s="4"/>
      <c r="H13" s="4"/>
      <c r="I13" s="4"/>
      <c r="J13" s="4"/>
      <c r="K13" s="5"/>
    </row>
    <row r="14" spans="1:11" ht="25.2" customHeight="1" x14ac:dyDescent="0.3">
      <c r="B14" s="3"/>
      <c r="C14" s="12" t="s">
        <v>11</v>
      </c>
      <c r="D14" s="12" t="s">
        <v>12</v>
      </c>
      <c r="E14" s="12" t="s">
        <v>13</v>
      </c>
      <c r="F14" s="12" t="s">
        <v>14</v>
      </c>
      <c r="G14" s="12" t="s">
        <v>15</v>
      </c>
      <c r="H14" s="12" t="s">
        <v>16</v>
      </c>
      <c r="I14" s="12" t="s">
        <v>17</v>
      </c>
      <c r="J14" s="12" t="s">
        <v>18</v>
      </c>
      <c r="K14" s="5"/>
    </row>
    <row r="15" spans="1:11" ht="18" x14ac:dyDescent="0.35">
      <c r="B15" s="3"/>
      <c r="C15" s="13" t="s">
        <v>19</v>
      </c>
      <c r="D15" s="13"/>
      <c r="E15" s="13"/>
      <c r="F15" s="13"/>
      <c r="G15" s="13"/>
      <c r="H15" s="13"/>
      <c r="I15" s="13"/>
      <c r="J15" s="14">
        <f>J17</f>
        <v>0</v>
      </c>
      <c r="K15" s="5"/>
    </row>
    <row r="16" spans="1:11" x14ac:dyDescent="0.3">
      <c r="B16" s="3"/>
      <c r="C16" s="4"/>
      <c r="D16" s="4"/>
      <c r="E16" s="4"/>
      <c r="F16" s="4"/>
      <c r="G16" s="4"/>
      <c r="H16" s="4"/>
      <c r="I16" s="4"/>
      <c r="J16" s="4"/>
      <c r="K16" s="5"/>
    </row>
    <row r="17" spans="2:11" ht="15.6" x14ac:dyDescent="0.3">
      <c r="B17" s="3"/>
      <c r="C17" s="15"/>
      <c r="D17" s="81" t="s">
        <v>20</v>
      </c>
      <c r="E17" s="81"/>
      <c r="F17" s="81"/>
      <c r="G17" s="16"/>
      <c r="H17" s="16"/>
      <c r="I17" s="16"/>
      <c r="J17" s="17">
        <f>J18+J40+J54+J61+J67+J74+J80+J86</f>
        <v>0</v>
      </c>
      <c r="K17" s="5"/>
    </row>
    <row r="18" spans="2:11" x14ac:dyDescent="0.3">
      <c r="B18" s="3"/>
      <c r="C18" s="18"/>
      <c r="D18" s="18" t="s">
        <v>21</v>
      </c>
      <c r="E18" s="19">
        <v>1</v>
      </c>
      <c r="F18" s="20" t="s">
        <v>22</v>
      </c>
      <c r="G18" s="15"/>
      <c r="H18" s="15"/>
      <c r="I18" s="15"/>
      <c r="J18" s="21">
        <f>SUM(J19:J38)</f>
        <v>0</v>
      </c>
      <c r="K18" s="5"/>
    </row>
    <row r="19" spans="2:11" x14ac:dyDescent="0.3">
      <c r="B19" s="3"/>
      <c r="C19" s="94">
        <v>1</v>
      </c>
      <c r="D19" s="94" t="s">
        <v>23</v>
      </c>
      <c r="E19" s="94">
        <v>115101204</v>
      </c>
      <c r="F19" s="96" t="s">
        <v>24</v>
      </c>
      <c r="G19" s="86" t="s">
        <v>25</v>
      </c>
      <c r="H19" s="88">
        <v>72</v>
      </c>
      <c r="I19" s="90"/>
      <c r="J19" s="92">
        <f>I19*H19</f>
        <v>0</v>
      </c>
      <c r="K19" s="5"/>
    </row>
    <row r="20" spans="2:11" x14ac:dyDescent="0.3">
      <c r="B20" s="3"/>
      <c r="C20" s="95"/>
      <c r="D20" s="95"/>
      <c r="E20" s="95"/>
      <c r="F20" s="97"/>
      <c r="G20" s="87"/>
      <c r="H20" s="89"/>
      <c r="I20" s="91"/>
      <c r="J20" s="93"/>
      <c r="K20" s="5"/>
    </row>
    <row r="21" spans="2:11" x14ac:dyDescent="0.3">
      <c r="B21" s="3"/>
      <c r="C21" s="22"/>
      <c r="D21" s="22"/>
      <c r="E21" s="22"/>
      <c r="F21" s="4" t="s">
        <v>26</v>
      </c>
      <c r="G21" s="4"/>
      <c r="H21" s="23"/>
      <c r="I21" s="24"/>
      <c r="J21" s="24"/>
      <c r="K21" s="5"/>
    </row>
    <row r="22" spans="2:11" ht="44.4" customHeight="1" x14ac:dyDescent="0.3">
      <c r="B22" s="3"/>
      <c r="C22" s="25">
        <v>2</v>
      </c>
      <c r="D22" s="25" t="s">
        <v>23</v>
      </c>
      <c r="E22" s="25">
        <v>122703602</v>
      </c>
      <c r="F22" s="26" t="s">
        <v>27</v>
      </c>
      <c r="G22" s="27" t="s">
        <v>25</v>
      </c>
      <c r="H22" s="28">
        <v>174</v>
      </c>
      <c r="I22" s="29"/>
      <c r="J22" s="29">
        <f>I22*H22</f>
        <v>0</v>
      </c>
      <c r="K22" s="5"/>
    </row>
    <row r="23" spans="2:11" x14ac:dyDescent="0.3">
      <c r="B23" s="3"/>
      <c r="C23" s="22"/>
      <c r="D23" s="22"/>
      <c r="E23" s="22"/>
      <c r="F23" s="4" t="s">
        <v>28</v>
      </c>
      <c r="G23" s="4"/>
      <c r="H23" s="23">
        <v>174</v>
      </c>
      <c r="I23" s="24"/>
      <c r="J23" s="24"/>
      <c r="K23" s="5"/>
    </row>
    <row r="24" spans="2:11" ht="28.2" customHeight="1" x14ac:dyDescent="0.3">
      <c r="B24" s="3"/>
      <c r="C24" s="25">
        <v>3</v>
      </c>
      <c r="D24" s="25" t="s">
        <v>23</v>
      </c>
      <c r="E24" s="25">
        <v>133201101</v>
      </c>
      <c r="F24" s="26" t="s">
        <v>29</v>
      </c>
      <c r="G24" s="27" t="s">
        <v>25</v>
      </c>
      <c r="H24" s="28">
        <v>1.6</v>
      </c>
      <c r="I24" s="29"/>
      <c r="J24" s="29">
        <f>I24*H24</f>
        <v>0</v>
      </c>
      <c r="K24" s="5"/>
    </row>
    <row r="25" spans="2:11" x14ac:dyDescent="0.3">
      <c r="B25" s="3"/>
      <c r="C25" s="22"/>
      <c r="D25" s="22"/>
      <c r="E25" s="22"/>
      <c r="F25" s="4" t="s">
        <v>30</v>
      </c>
      <c r="G25" s="4"/>
      <c r="H25" s="23">
        <v>1.6</v>
      </c>
      <c r="I25" s="24"/>
      <c r="J25" s="24"/>
      <c r="K25" s="5"/>
    </row>
    <row r="26" spans="2:11" ht="57.6" x14ac:dyDescent="0.3">
      <c r="B26" s="3"/>
      <c r="C26" s="25">
        <v>4</v>
      </c>
      <c r="D26" s="25" t="s">
        <v>23</v>
      </c>
      <c r="E26" s="25">
        <v>162401101</v>
      </c>
      <c r="F26" s="26" t="s">
        <v>31</v>
      </c>
      <c r="G26" s="27" t="s">
        <v>25</v>
      </c>
      <c r="H26" s="28">
        <v>159</v>
      </c>
      <c r="I26" s="29"/>
      <c r="J26" s="29">
        <f>I26*H26</f>
        <v>0</v>
      </c>
      <c r="K26" s="5"/>
    </row>
    <row r="27" spans="2:11" x14ac:dyDescent="0.3">
      <c r="B27" s="3"/>
      <c r="C27" s="22"/>
      <c r="D27" s="22"/>
      <c r="E27" s="22"/>
      <c r="F27" s="30" t="s">
        <v>32</v>
      </c>
      <c r="G27" s="4"/>
      <c r="H27" s="31"/>
      <c r="I27" s="24"/>
      <c r="J27" s="24"/>
      <c r="K27" s="5"/>
    </row>
    <row r="28" spans="2:11" ht="28.8" customHeight="1" x14ac:dyDescent="0.3">
      <c r="B28" s="3"/>
      <c r="C28" s="25">
        <v>5</v>
      </c>
      <c r="D28" s="25" t="s">
        <v>23</v>
      </c>
      <c r="E28" s="25">
        <v>167101102</v>
      </c>
      <c r="F28" s="26" t="s">
        <v>33</v>
      </c>
      <c r="G28" s="27" t="s">
        <v>25</v>
      </c>
      <c r="H28" s="28">
        <v>159</v>
      </c>
      <c r="I28" s="29"/>
      <c r="J28" s="29">
        <f>I28*H28</f>
        <v>0</v>
      </c>
      <c r="K28" s="5"/>
    </row>
    <row r="29" spans="2:11" x14ac:dyDescent="0.3">
      <c r="B29" s="3"/>
      <c r="C29" s="22"/>
      <c r="D29" s="22"/>
      <c r="E29" s="22"/>
      <c r="F29" s="30" t="s">
        <v>34</v>
      </c>
      <c r="G29" s="4"/>
      <c r="H29" s="31"/>
      <c r="I29" s="24"/>
      <c r="J29" s="24"/>
      <c r="K29" s="5"/>
    </row>
    <row r="30" spans="2:11" ht="28.8" x14ac:dyDescent="0.3">
      <c r="B30" s="3"/>
      <c r="C30" s="25">
        <v>6</v>
      </c>
      <c r="D30" s="25" t="s">
        <v>23</v>
      </c>
      <c r="E30" s="25">
        <v>181006111</v>
      </c>
      <c r="F30" s="26" t="s">
        <v>35</v>
      </c>
      <c r="G30" s="27" t="s">
        <v>36</v>
      </c>
      <c r="H30" s="28">
        <v>1590</v>
      </c>
      <c r="I30" s="29"/>
      <c r="J30" s="29">
        <f>I30*H30</f>
        <v>0</v>
      </c>
      <c r="K30" s="5"/>
    </row>
    <row r="31" spans="2:11" x14ac:dyDescent="0.3">
      <c r="B31" s="3"/>
      <c r="C31" s="22"/>
      <c r="D31" s="22"/>
      <c r="E31" s="22"/>
      <c r="F31" s="30" t="s">
        <v>37</v>
      </c>
      <c r="G31" s="4"/>
      <c r="H31" s="31">
        <v>1590</v>
      </c>
      <c r="I31" s="24"/>
      <c r="J31" s="24"/>
      <c r="K31" s="5"/>
    </row>
    <row r="32" spans="2:11" ht="28.8" x14ac:dyDescent="0.3">
      <c r="B32" s="3"/>
      <c r="C32" s="25">
        <v>7</v>
      </c>
      <c r="D32" s="25" t="s">
        <v>23</v>
      </c>
      <c r="E32" s="25">
        <v>183551113</v>
      </c>
      <c r="F32" s="26" t="s">
        <v>38</v>
      </c>
      <c r="G32" s="27" t="s">
        <v>39</v>
      </c>
      <c r="H32" s="28">
        <v>0.159</v>
      </c>
      <c r="I32" s="29"/>
      <c r="J32" s="29">
        <f>I32*H32</f>
        <v>0</v>
      </c>
      <c r="K32" s="5"/>
    </row>
    <row r="33" spans="2:11" x14ac:dyDescent="0.3">
      <c r="B33" s="3"/>
      <c r="C33" s="22"/>
      <c r="D33" s="22"/>
      <c r="E33" s="22"/>
      <c r="F33" s="30" t="s">
        <v>40</v>
      </c>
      <c r="G33" s="4"/>
      <c r="H33" s="31">
        <v>0.159</v>
      </c>
      <c r="I33" s="24"/>
      <c r="J33" s="24"/>
      <c r="K33" s="5"/>
    </row>
    <row r="34" spans="2:11" ht="43.2" x14ac:dyDescent="0.3">
      <c r="B34" s="3"/>
      <c r="C34" s="25">
        <v>8</v>
      </c>
      <c r="D34" s="25" t="s">
        <v>23</v>
      </c>
      <c r="E34" s="25">
        <v>174102101</v>
      </c>
      <c r="F34" s="32" t="s">
        <v>41</v>
      </c>
      <c r="G34" s="33" t="s">
        <v>25</v>
      </c>
      <c r="H34" s="28">
        <v>1.6</v>
      </c>
      <c r="I34" s="29"/>
      <c r="J34" s="29">
        <f>I34*H34</f>
        <v>0</v>
      </c>
      <c r="K34" s="5"/>
    </row>
    <row r="35" spans="2:11" x14ac:dyDescent="0.3">
      <c r="B35" s="3"/>
      <c r="C35" s="22"/>
      <c r="D35" s="22"/>
      <c r="E35" s="22"/>
      <c r="F35" s="30" t="s">
        <v>42</v>
      </c>
      <c r="G35" s="4"/>
      <c r="H35" s="4"/>
      <c r="I35" s="24"/>
      <c r="J35" s="24"/>
      <c r="K35" s="5"/>
    </row>
    <row r="36" spans="2:11" ht="43.2" x14ac:dyDescent="0.3">
      <c r="B36" s="3"/>
      <c r="C36" s="25">
        <v>9</v>
      </c>
      <c r="D36" s="25" t="s">
        <v>23</v>
      </c>
      <c r="E36" s="25">
        <v>125703301</v>
      </c>
      <c r="F36" s="26" t="s">
        <v>43</v>
      </c>
      <c r="G36" s="27" t="s">
        <v>25</v>
      </c>
      <c r="H36" s="28">
        <v>18</v>
      </c>
      <c r="I36" s="29"/>
      <c r="J36" s="29">
        <f>I36*H36</f>
        <v>0</v>
      </c>
      <c r="K36" s="5"/>
    </row>
    <row r="37" spans="2:11" x14ac:dyDescent="0.3">
      <c r="B37" s="3"/>
      <c r="C37" s="22"/>
      <c r="D37" s="22"/>
      <c r="E37" s="22"/>
      <c r="F37" s="30" t="s">
        <v>44</v>
      </c>
      <c r="G37" s="4"/>
      <c r="H37" s="31">
        <v>18</v>
      </c>
      <c r="I37" s="24"/>
      <c r="J37" s="24"/>
      <c r="K37" s="5"/>
    </row>
    <row r="38" spans="2:11" x14ac:dyDescent="0.3">
      <c r="B38" s="3"/>
      <c r="C38" s="22"/>
      <c r="D38" s="22"/>
      <c r="E38" s="22"/>
      <c r="F38" s="30" t="s">
        <v>45</v>
      </c>
      <c r="G38" s="4"/>
      <c r="H38" s="23"/>
      <c r="I38" s="24"/>
      <c r="J38" s="24"/>
      <c r="K38" s="5"/>
    </row>
    <row r="39" spans="2:11" x14ac:dyDescent="0.3">
      <c r="B39" s="3"/>
      <c r="C39" s="22"/>
      <c r="D39" s="22"/>
      <c r="E39" s="34"/>
      <c r="F39" s="35"/>
      <c r="G39" s="36"/>
      <c r="H39" s="36"/>
      <c r="I39" s="36"/>
      <c r="J39" s="37"/>
      <c r="K39" s="5"/>
    </row>
    <row r="40" spans="2:11" x14ac:dyDescent="0.3">
      <c r="B40" s="3"/>
      <c r="C40" s="18"/>
      <c r="D40" s="18" t="s">
        <v>21</v>
      </c>
      <c r="E40" s="19">
        <v>2</v>
      </c>
      <c r="F40" s="38" t="s">
        <v>46</v>
      </c>
      <c r="G40" s="15"/>
      <c r="H40" s="15"/>
      <c r="I40" s="15"/>
      <c r="J40" s="21">
        <f>SUM(J41:J51)</f>
        <v>0</v>
      </c>
      <c r="K40" s="5"/>
    </row>
    <row r="41" spans="2:11" ht="28.8" x14ac:dyDescent="0.3">
      <c r="B41" s="3"/>
      <c r="C41" s="25">
        <v>10</v>
      </c>
      <c r="D41" s="25" t="s">
        <v>23</v>
      </c>
      <c r="E41" s="25">
        <v>115101201</v>
      </c>
      <c r="F41" s="26" t="s">
        <v>47</v>
      </c>
      <c r="G41" s="27" t="s">
        <v>48</v>
      </c>
      <c r="H41" s="28">
        <v>240</v>
      </c>
      <c r="I41" s="29"/>
      <c r="J41" s="29">
        <f>I41*H41</f>
        <v>0</v>
      </c>
      <c r="K41" s="5"/>
    </row>
    <row r="42" spans="2:11" ht="28.8" x14ac:dyDescent="0.3">
      <c r="B42" s="3"/>
      <c r="C42" s="25">
        <v>11</v>
      </c>
      <c r="D42" s="25" t="s">
        <v>23</v>
      </c>
      <c r="E42" s="25">
        <v>122201401</v>
      </c>
      <c r="F42" s="26" t="s">
        <v>49</v>
      </c>
      <c r="G42" s="27" t="s">
        <v>25</v>
      </c>
      <c r="H42" s="28">
        <v>50.4</v>
      </c>
      <c r="I42" s="29"/>
      <c r="J42" s="29">
        <f>I42*H42</f>
        <v>0</v>
      </c>
      <c r="K42" s="5"/>
    </row>
    <row r="43" spans="2:11" x14ac:dyDescent="0.3">
      <c r="B43" s="3"/>
      <c r="C43" s="39"/>
      <c r="D43" s="39"/>
      <c r="E43" s="39"/>
      <c r="F43" s="40" t="s">
        <v>50</v>
      </c>
      <c r="G43" s="41"/>
      <c r="H43" s="42">
        <v>50.4</v>
      </c>
      <c r="I43" s="43"/>
      <c r="J43" s="43"/>
      <c r="K43" s="5"/>
    </row>
    <row r="44" spans="2:11" ht="28.8" x14ac:dyDescent="0.3">
      <c r="B44" s="3"/>
      <c r="C44" s="25">
        <v>12</v>
      </c>
      <c r="D44" s="25" t="s">
        <v>23</v>
      </c>
      <c r="E44" s="25">
        <v>1322012210</v>
      </c>
      <c r="F44" s="26" t="s">
        <v>51</v>
      </c>
      <c r="G44" s="27" t="s">
        <v>25</v>
      </c>
      <c r="H44" s="27">
        <v>20.16</v>
      </c>
      <c r="I44" s="29"/>
      <c r="J44" s="29">
        <f>I44*H44</f>
        <v>0</v>
      </c>
      <c r="K44" s="5"/>
    </row>
    <row r="45" spans="2:11" x14ac:dyDescent="0.3">
      <c r="B45" s="3"/>
      <c r="C45" s="39"/>
      <c r="D45" s="39"/>
      <c r="E45" s="39"/>
      <c r="F45" s="40" t="s">
        <v>52</v>
      </c>
      <c r="G45" s="41"/>
      <c r="H45" s="41">
        <v>20.16</v>
      </c>
      <c r="I45" s="43"/>
      <c r="J45" s="43"/>
      <c r="K45" s="5"/>
    </row>
    <row r="46" spans="2:11" ht="43.2" customHeight="1" x14ac:dyDescent="0.3">
      <c r="B46" s="3"/>
      <c r="C46" s="25">
        <v>13</v>
      </c>
      <c r="D46" s="25" t="s">
        <v>23</v>
      </c>
      <c r="E46" s="25">
        <v>133201101</v>
      </c>
      <c r="F46" s="26" t="s">
        <v>53</v>
      </c>
      <c r="G46" s="27" t="s">
        <v>25</v>
      </c>
      <c r="H46" s="28">
        <v>0.51200000000000001</v>
      </c>
      <c r="I46" s="29"/>
      <c r="J46" s="29">
        <f t="shared" ref="J46:J51" si="0">I46*H46</f>
        <v>0</v>
      </c>
      <c r="K46" s="5"/>
    </row>
    <row r="47" spans="2:11" ht="28.8" x14ac:dyDescent="0.3">
      <c r="B47" s="3"/>
      <c r="C47" s="25">
        <v>14</v>
      </c>
      <c r="D47" s="25" t="s">
        <v>23</v>
      </c>
      <c r="E47" s="25">
        <v>171100000</v>
      </c>
      <c r="F47" s="26" t="s">
        <v>54</v>
      </c>
      <c r="G47" s="27" t="s">
        <v>25</v>
      </c>
      <c r="H47" s="28">
        <v>11.2</v>
      </c>
      <c r="I47" s="29"/>
      <c r="J47" s="29">
        <f t="shared" si="0"/>
        <v>0</v>
      </c>
      <c r="K47" s="5"/>
    </row>
    <row r="48" spans="2:11" ht="57.6" x14ac:dyDescent="0.3">
      <c r="B48" s="3"/>
      <c r="C48" s="25">
        <v>15</v>
      </c>
      <c r="D48" s="25" t="s">
        <v>23</v>
      </c>
      <c r="E48" s="25">
        <v>174102101</v>
      </c>
      <c r="F48" s="26" t="s">
        <v>55</v>
      </c>
      <c r="G48" s="27" t="s">
        <v>25</v>
      </c>
      <c r="H48" s="28">
        <v>28</v>
      </c>
      <c r="I48" s="29"/>
      <c r="J48" s="29">
        <f t="shared" si="0"/>
        <v>0</v>
      </c>
      <c r="K48" s="5"/>
    </row>
    <row r="49" spans="2:11" ht="46.2" customHeight="1" x14ac:dyDescent="0.3">
      <c r="B49" s="3"/>
      <c r="C49" s="25">
        <v>16</v>
      </c>
      <c r="D49" s="25" t="s">
        <v>23</v>
      </c>
      <c r="E49" s="25">
        <v>181411121</v>
      </c>
      <c r="F49" s="26" t="s">
        <v>56</v>
      </c>
      <c r="G49" s="27" t="s">
        <v>36</v>
      </c>
      <c r="H49" s="28">
        <v>180</v>
      </c>
      <c r="I49" s="29"/>
      <c r="J49" s="29">
        <f t="shared" si="0"/>
        <v>0</v>
      </c>
      <c r="K49" s="5"/>
    </row>
    <row r="50" spans="2:11" ht="29.4" customHeight="1" x14ac:dyDescent="0.3">
      <c r="B50" s="3"/>
      <c r="C50" s="25">
        <v>17</v>
      </c>
      <c r="D50" s="25" t="s">
        <v>57</v>
      </c>
      <c r="E50" s="25">
        <v>572470</v>
      </c>
      <c r="F50" s="26" t="s">
        <v>58</v>
      </c>
      <c r="G50" s="27" t="s">
        <v>59</v>
      </c>
      <c r="H50" s="28">
        <v>4.2</v>
      </c>
      <c r="I50" s="29"/>
      <c r="J50" s="29">
        <f t="shared" si="0"/>
        <v>0</v>
      </c>
      <c r="K50" s="5"/>
    </row>
    <row r="51" spans="2:11" ht="44.4" customHeight="1" x14ac:dyDescent="0.3">
      <c r="B51" s="3"/>
      <c r="C51" s="25">
        <v>18</v>
      </c>
      <c r="D51" s="25" t="s">
        <v>23</v>
      </c>
      <c r="E51" s="44">
        <v>182201101</v>
      </c>
      <c r="F51" s="26" t="s">
        <v>60</v>
      </c>
      <c r="G51" s="27" t="s">
        <v>36</v>
      </c>
      <c r="H51" s="28">
        <v>196</v>
      </c>
      <c r="I51" s="29"/>
      <c r="J51" s="29">
        <f t="shared" si="0"/>
        <v>0</v>
      </c>
      <c r="K51" s="5"/>
    </row>
    <row r="52" spans="2:11" ht="17.399999999999999" customHeight="1" x14ac:dyDescent="0.3">
      <c r="B52" s="3"/>
      <c r="C52" s="39"/>
      <c r="D52" s="39"/>
      <c r="E52" s="45"/>
      <c r="F52" s="40" t="s">
        <v>61</v>
      </c>
      <c r="G52" s="41"/>
      <c r="H52" s="42">
        <v>196</v>
      </c>
      <c r="I52" s="43"/>
      <c r="J52" s="43"/>
      <c r="K52" s="5"/>
    </row>
    <row r="53" spans="2:11" ht="17.399999999999999" customHeight="1" x14ac:dyDescent="0.3">
      <c r="B53" s="3"/>
      <c r="C53" s="39"/>
      <c r="D53" s="39"/>
      <c r="E53" s="45"/>
      <c r="F53" s="40"/>
      <c r="G53" s="41"/>
      <c r="H53" s="42"/>
      <c r="I53" s="43"/>
      <c r="J53" s="43"/>
      <c r="K53" s="5"/>
    </row>
    <row r="54" spans="2:11" ht="16.8" customHeight="1" x14ac:dyDescent="0.3">
      <c r="B54" s="3"/>
      <c r="C54" s="18"/>
      <c r="D54" s="18" t="s">
        <v>21</v>
      </c>
      <c r="E54" s="19">
        <v>3</v>
      </c>
      <c r="F54" s="38" t="s">
        <v>62</v>
      </c>
      <c r="G54" s="15"/>
      <c r="H54" s="15"/>
      <c r="I54" s="15"/>
      <c r="J54" s="21">
        <f>SUM(J55:J58)</f>
        <v>0</v>
      </c>
      <c r="K54" s="5"/>
    </row>
    <row r="55" spans="2:11" ht="28.2" customHeight="1" x14ac:dyDescent="0.3">
      <c r="B55" s="3"/>
      <c r="C55" s="25">
        <v>19</v>
      </c>
      <c r="D55" s="25" t="s">
        <v>23</v>
      </c>
      <c r="E55" s="25">
        <v>274311127</v>
      </c>
      <c r="F55" s="26" t="s">
        <v>63</v>
      </c>
      <c r="G55" s="27" t="s">
        <v>25</v>
      </c>
      <c r="H55" s="28">
        <v>22.68</v>
      </c>
      <c r="I55" s="29"/>
      <c r="J55" s="29">
        <f>I55*H55</f>
        <v>0</v>
      </c>
      <c r="K55" s="5"/>
    </row>
    <row r="56" spans="2:11" ht="16.2" customHeight="1" x14ac:dyDescent="0.3">
      <c r="B56" s="3"/>
      <c r="C56" s="25"/>
      <c r="D56" s="25"/>
      <c r="E56" s="25"/>
      <c r="F56" s="26" t="s">
        <v>64</v>
      </c>
      <c r="G56" s="27"/>
      <c r="H56" s="28">
        <v>22.68</v>
      </c>
      <c r="I56" s="29"/>
      <c r="J56" s="29"/>
      <c r="K56" s="5"/>
    </row>
    <row r="57" spans="2:11" ht="16.8" customHeight="1" x14ac:dyDescent="0.3">
      <c r="B57" s="3"/>
      <c r="C57" s="25">
        <v>20</v>
      </c>
      <c r="D57" s="25" t="s">
        <v>23</v>
      </c>
      <c r="E57" s="25">
        <v>274351121</v>
      </c>
      <c r="F57" s="26" t="s">
        <v>65</v>
      </c>
      <c r="G57" s="27" t="s">
        <v>36</v>
      </c>
      <c r="H57" s="28">
        <v>33.6</v>
      </c>
      <c r="I57" s="29"/>
      <c r="J57" s="29">
        <f>I57*H57</f>
        <v>0</v>
      </c>
      <c r="K57" s="5"/>
    </row>
    <row r="58" spans="2:11" ht="15.6" customHeight="1" x14ac:dyDescent="0.3">
      <c r="B58" s="3"/>
      <c r="C58" s="46">
        <v>21</v>
      </c>
      <c r="D58" s="46" t="s">
        <v>23</v>
      </c>
      <c r="E58" s="46">
        <v>274351122</v>
      </c>
      <c r="F58" s="32" t="s">
        <v>66</v>
      </c>
      <c r="G58" s="47" t="s">
        <v>36</v>
      </c>
      <c r="H58" s="48">
        <v>33.6</v>
      </c>
      <c r="I58" s="49"/>
      <c r="J58" s="49">
        <f>I58*H58</f>
        <v>0</v>
      </c>
      <c r="K58" s="5"/>
    </row>
    <row r="59" spans="2:11" ht="15.6" customHeight="1" x14ac:dyDescent="0.3">
      <c r="B59" s="3"/>
      <c r="C59" s="39"/>
      <c r="D59" s="39"/>
      <c r="E59" s="45"/>
      <c r="F59" s="40" t="s">
        <v>67</v>
      </c>
      <c r="G59" s="41"/>
      <c r="H59" s="42">
        <v>33.6</v>
      </c>
      <c r="I59" s="43"/>
      <c r="J59" s="43"/>
      <c r="K59" s="5"/>
    </row>
    <row r="60" spans="2:11" ht="15.6" customHeight="1" x14ac:dyDescent="0.3">
      <c r="B60" s="3"/>
      <c r="C60" s="39"/>
      <c r="D60" s="39"/>
      <c r="E60" s="45"/>
      <c r="F60" s="40"/>
      <c r="G60" s="41"/>
      <c r="H60" s="42"/>
      <c r="I60" s="43"/>
      <c r="J60" s="43"/>
      <c r="K60" s="5"/>
    </row>
    <row r="61" spans="2:11" ht="15.6" customHeight="1" x14ac:dyDescent="0.3">
      <c r="B61" s="3"/>
      <c r="C61" s="18"/>
      <c r="D61" s="18" t="s">
        <v>21</v>
      </c>
      <c r="E61" s="19">
        <v>4</v>
      </c>
      <c r="F61" s="38" t="s">
        <v>68</v>
      </c>
      <c r="G61" s="15"/>
      <c r="H61" s="15"/>
      <c r="I61" s="15"/>
      <c r="J61" s="21">
        <f>SUM(J62:J64)</f>
        <v>0</v>
      </c>
      <c r="K61" s="5"/>
    </row>
    <row r="62" spans="2:11" ht="93.6" customHeight="1" x14ac:dyDescent="0.3">
      <c r="B62" s="3"/>
      <c r="C62" s="25">
        <v>22</v>
      </c>
      <c r="D62" s="25" t="s">
        <v>23</v>
      </c>
      <c r="E62" s="44">
        <v>3212013345</v>
      </c>
      <c r="F62" s="26" t="s">
        <v>69</v>
      </c>
      <c r="G62" s="27" t="s">
        <v>25</v>
      </c>
      <c r="H62" s="28">
        <v>15.12</v>
      </c>
      <c r="I62" s="29"/>
      <c r="J62" s="29">
        <f>I62*H62</f>
        <v>0</v>
      </c>
      <c r="K62" s="5"/>
    </row>
    <row r="63" spans="2:11" ht="15.6" customHeight="1" x14ac:dyDescent="0.3">
      <c r="B63" s="3"/>
      <c r="C63" s="22"/>
      <c r="D63" s="22"/>
      <c r="E63" s="22"/>
      <c r="F63" s="30" t="s">
        <v>70</v>
      </c>
      <c r="G63" s="4"/>
      <c r="H63" s="23">
        <v>15.12</v>
      </c>
      <c r="I63" s="24"/>
      <c r="J63" s="24"/>
      <c r="K63" s="5"/>
    </row>
    <row r="64" spans="2:11" ht="31.8" customHeight="1" x14ac:dyDescent="0.3">
      <c r="B64" s="3"/>
      <c r="C64" s="25">
        <v>23</v>
      </c>
      <c r="D64" s="25" t="s">
        <v>23</v>
      </c>
      <c r="E64" s="25">
        <v>327311112</v>
      </c>
      <c r="F64" s="26" t="s">
        <v>71</v>
      </c>
      <c r="G64" s="27" t="s">
        <v>25</v>
      </c>
      <c r="H64" s="28">
        <v>3.36</v>
      </c>
      <c r="I64" s="29"/>
      <c r="J64" s="29">
        <f>I64*H64</f>
        <v>0</v>
      </c>
      <c r="K64" s="5"/>
    </row>
    <row r="65" spans="2:11" ht="15.6" customHeight="1" x14ac:dyDescent="0.3">
      <c r="B65" s="3"/>
      <c r="C65" s="22"/>
      <c r="D65" s="22"/>
      <c r="E65" s="36"/>
      <c r="F65" s="50" t="s">
        <v>72</v>
      </c>
      <c r="G65" s="36"/>
      <c r="H65" s="50">
        <v>3.36</v>
      </c>
      <c r="I65" s="36"/>
      <c r="J65" s="51"/>
      <c r="K65" s="5"/>
    </row>
    <row r="66" spans="2:11" ht="15.6" customHeight="1" x14ac:dyDescent="0.3">
      <c r="B66" s="3"/>
      <c r="C66" s="22"/>
      <c r="D66" s="22"/>
      <c r="E66" s="36"/>
      <c r="F66" s="36"/>
      <c r="G66" s="36"/>
      <c r="H66" s="36"/>
      <c r="I66" s="36"/>
      <c r="J66" s="51"/>
      <c r="K66" s="5"/>
    </row>
    <row r="67" spans="2:11" ht="15.6" customHeight="1" x14ac:dyDescent="0.3">
      <c r="B67" s="3"/>
      <c r="C67" s="18"/>
      <c r="D67" s="18" t="s">
        <v>21</v>
      </c>
      <c r="E67" s="19">
        <v>5</v>
      </c>
      <c r="F67" s="38" t="s">
        <v>73</v>
      </c>
      <c r="G67" s="15"/>
      <c r="H67" s="15"/>
      <c r="I67" s="15"/>
      <c r="J67" s="21">
        <f>SUM(J68:J71)</f>
        <v>0</v>
      </c>
      <c r="K67" s="5"/>
    </row>
    <row r="68" spans="2:11" ht="32.4" customHeight="1" x14ac:dyDescent="0.3">
      <c r="B68" s="3"/>
      <c r="C68" s="25">
        <v>24</v>
      </c>
      <c r="D68" s="25" t="s">
        <v>23</v>
      </c>
      <c r="E68" s="25">
        <v>462511161</v>
      </c>
      <c r="F68" s="26" t="s">
        <v>74</v>
      </c>
      <c r="G68" s="27" t="s">
        <v>25</v>
      </c>
      <c r="H68" s="28">
        <v>25.8</v>
      </c>
      <c r="I68" s="29"/>
      <c r="J68" s="29">
        <f>I68*H68</f>
        <v>0</v>
      </c>
      <c r="K68" s="5"/>
    </row>
    <row r="69" spans="2:11" ht="16.8" customHeight="1" x14ac:dyDescent="0.3">
      <c r="B69" s="3"/>
      <c r="C69" s="25"/>
      <c r="D69" s="25"/>
      <c r="E69" s="25"/>
      <c r="F69" s="26" t="s">
        <v>75</v>
      </c>
      <c r="G69" s="27"/>
      <c r="H69" s="28">
        <v>25.8</v>
      </c>
      <c r="I69" s="29"/>
      <c r="J69" s="29"/>
      <c r="K69" s="5"/>
    </row>
    <row r="70" spans="2:11" ht="15.6" customHeight="1" x14ac:dyDescent="0.3">
      <c r="B70" s="3"/>
      <c r="C70" s="25">
        <v>25</v>
      </c>
      <c r="D70" s="25" t="s">
        <v>23</v>
      </c>
      <c r="E70" s="25">
        <v>462511169</v>
      </c>
      <c r="F70" s="26" t="s">
        <v>76</v>
      </c>
      <c r="G70" s="27" t="s">
        <v>36</v>
      </c>
      <c r="H70" s="28">
        <v>64.5</v>
      </c>
      <c r="I70" s="29"/>
      <c r="J70" s="29">
        <f>I70*H70</f>
        <v>0</v>
      </c>
      <c r="K70" s="5"/>
    </row>
    <row r="71" spans="2:11" ht="57.6" customHeight="1" x14ac:dyDescent="0.3">
      <c r="B71" s="3"/>
      <c r="C71" s="25">
        <v>26</v>
      </c>
      <c r="D71" s="25" t="s">
        <v>23</v>
      </c>
      <c r="E71" s="25">
        <v>463211152</v>
      </c>
      <c r="F71" s="26" t="s">
        <v>77</v>
      </c>
      <c r="G71" s="27" t="s">
        <v>25</v>
      </c>
      <c r="H71" s="28">
        <v>9.5</v>
      </c>
      <c r="I71" s="29"/>
      <c r="J71" s="29">
        <f>I71*H71</f>
        <v>0</v>
      </c>
      <c r="K71" s="5"/>
    </row>
    <row r="72" spans="2:11" x14ac:dyDescent="0.3">
      <c r="B72" s="3"/>
      <c r="C72" s="22"/>
      <c r="D72" s="22"/>
      <c r="E72" s="36"/>
      <c r="F72" s="52" t="s">
        <v>78</v>
      </c>
      <c r="G72" s="36"/>
      <c r="H72" s="53">
        <v>9.5</v>
      </c>
      <c r="I72" s="36"/>
      <c r="J72" s="51"/>
      <c r="K72" s="5"/>
    </row>
    <row r="73" spans="2:11" x14ac:dyDescent="0.3">
      <c r="B73" s="3"/>
      <c r="C73" s="22"/>
      <c r="D73" s="22"/>
      <c r="E73" s="36"/>
      <c r="F73" s="52"/>
      <c r="G73" s="36"/>
      <c r="H73" s="53"/>
      <c r="I73" s="36"/>
      <c r="J73" s="51"/>
      <c r="K73" s="5"/>
    </row>
    <row r="74" spans="2:11" x14ac:dyDescent="0.3">
      <c r="B74" s="3"/>
      <c r="C74" s="18"/>
      <c r="D74" s="18" t="s">
        <v>21</v>
      </c>
      <c r="E74" s="19">
        <v>6</v>
      </c>
      <c r="F74" s="38" t="s">
        <v>79</v>
      </c>
      <c r="G74" s="15"/>
      <c r="H74" s="15"/>
      <c r="I74" s="15"/>
      <c r="J74" s="21">
        <f>SUM(J75:J77)</f>
        <v>0</v>
      </c>
      <c r="K74" s="5"/>
    </row>
    <row r="75" spans="2:11" x14ac:dyDescent="0.3">
      <c r="B75" s="3"/>
      <c r="C75" s="46">
        <v>27</v>
      </c>
      <c r="D75" s="46" t="s">
        <v>23</v>
      </c>
      <c r="E75" s="46">
        <v>961044111</v>
      </c>
      <c r="F75" s="32" t="s">
        <v>80</v>
      </c>
      <c r="G75" s="47" t="s">
        <v>25</v>
      </c>
      <c r="H75" s="48">
        <v>17</v>
      </c>
      <c r="I75" s="49"/>
      <c r="J75" s="54">
        <f>I75*H75</f>
        <v>0</v>
      </c>
      <c r="K75" s="5"/>
    </row>
    <row r="76" spans="2:11" x14ac:dyDescent="0.3">
      <c r="B76" s="3"/>
      <c r="C76" s="22"/>
      <c r="D76" s="22"/>
      <c r="E76" s="22"/>
      <c r="F76" s="30" t="s">
        <v>81</v>
      </c>
      <c r="G76" s="4"/>
      <c r="H76" s="23">
        <v>17</v>
      </c>
      <c r="I76" s="4"/>
      <c r="J76" s="4"/>
      <c r="K76" s="5"/>
    </row>
    <row r="77" spans="2:11" x14ac:dyDescent="0.3">
      <c r="B77" s="3"/>
      <c r="C77" s="46">
        <v>28</v>
      </c>
      <c r="D77" s="46" t="s">
        <v>23</v>
      </c>
      <c r="E77" s="46">
        <v>962042321</v>
      </c>
      <c r="F77" s="32" t="s">
        <v>82</v>
      </c>
      <c r="G77" s="47" t="s">
        <v>25</v>
      </c>
      <c r="H77" s="48">
        <v>22.95</v>
      </c>
      <c r="I77" s="49"/>
      <c r="J77" s="54">
        <f>I77*H77</f>
        <v>0</v>
      </c>
      <c r="K77" s="5"/>
    </row>
    <row r="78" spans="2:11" x14ac:dyDescent="0.3">
      <c r="B78" s="3"/>
      <c r="C78" s="22"/>
      <c r="D78" s="22"/>
      <c r="E78" s="22"/>
      <c r="F78" s="30" t="s">
        <v>83</v>
      </c>
      <c r="G78" s="4"/>
      <c r="H78" s="23">
        <v>22.95</v>
      </c>
      <c r="I78" s="4"/>
      <c r="J78" s="4"/>
      <c r="K78" s="5"/>
    </row>
    <row r="79" spans="2:11" x14ac:dyDescent="0.3">
      <c r="B79" s="3"/>
      <c r="C79" s="22"/>
      <c r="D79" s="22"/>
      <c r="E79" s="36"/>
      <c r="F79" s="36"/>
      <c r="G79" s="36"/>
      <c r="H79" s="36"/>
      <c r="I79" s="36"/>
      <c r="J79" s="51"/>
      <c r="K79" s="5"/>
    </row>
    <row r="80" spans="2:11" x14ac:dyDescent="0.3">
      <c r="B80" s="3"/>
      <c r="C80" s="18"/>
      <c r="D80" s="18" t="s">
        <v>21</v>
      </c>
      <c r="E80" s="19">
        <v>7</v>
      </c>
      <c r="F80" s="38" t="s">
        <v>84</v>
      </c>
      <c r="G80" s="15"/>
      <c r="H80" s="15"/>
      <c r="I80" s="15"/>
      <c r="J80" s="21">
        <f>SUM(J81:J84)</f>
        <v>0</v>
      </c>
      <c r="K80" s="5"/>
    </row>
    <row r="81" spans="2:11" x14ac:dyDescent="0.3">
      <c r="B81" s="3"/>
      <c r="C81" s="46">
        <v>29</v>
      </c>
      <c r="D81" s="46" t="s">
        <v>23</v>
      </c>
      <c r="E81" s="46">
        <v>979083117</v>
      </c>
      <c r="F81" s="32" t="s">
        <v>85</v>
      </c>
      <c r="G81" s="47" t="s">
        <v>86</v>
      </c>
      <c r="H81" s="48">
        <v>79.900000000000006</v>
      </c>
      <c r="I81" s="49"/>
      <c r="J81" s="49">
        <f>I81*H81</f>
        <v>0</v>
      </c>
      <c r="K81" s="5"/>
    </row>
    <row r="82" spans="2:11" x14ac:dyDescent="0.3">
      <c r="B82" s="3"/>
      <c r="C82" s="25">
        <v>30</v>
      </c>
      <c r="D82" s="25" t="s">
        <v>23</v>
      </c>
      <c r="E82" s="25">
        <v>9790872112</v>
      </c>
      <c r="F82" s="26" t="s">
        <v>87</v>
      </c>
      <c r="G82" s="27" t="s">
        <v>86</v>
      </c>
      <c r="H82" s="48">
        <v>79.900000000000006</v>
      </c>
      <c r="I82" s="29"/>
      <c r="J82" s="29">
        <f>I82*H82</f>
        <v>0</v>
      </c>
      <c r="K82" s="5"/>
    </row>
    <row r="83" spans="2:11" x14ac:dyDescent="0.3">
      <c r="B83" s="3"/>
      <c r="C83" s="46">
        <v>31</v>
      </c>
      <c r="D83" s="46" t="s">
        <v>23</v>
      </c>
      <c r="E83" s="46">
        <v>979093111</v>
      </c>
      <c r="F83" s="32" t="s">
        <v>88</v>
      </c>
      <c r="G83" s="47" t="s">
        <v>86</v>
      </c>
      <c r="H83" s="48">
        <v>79.900000000000006</v>
      </c>
      <c r="I83" s="49"/>
      <c r="J83" s="49">
        <f>I83*H83</f>
        <v>0</v>
      </c>
      <c r="K83" s="5"/>
    </row>
    <row r="84" spans="2:11" ht="43.2" x14ac:dyDescent="0.3">
      <c r="B84" s="3"/>
      <c r="C84" s="25">
        <v>32</v>
      </c>
      <c r="D84" s="25" t="s">
        <v>23</v>
      </c>
      <c r="E84" s="25">
        <v>997013801</v>
      </c>
      <c r="F84" s="26" t="s">
        <v>89</v>
      </c>
      <c r="G84" s="27" t="s">
        <v>86</v>
      </c>
      <c r="H84" s="28">
        <v>79.900000000000006</v>
      </c>
      <c r="I84" s="29"/>
      <c r="J84" s="29">
        <f>I84*H84</f>
        <v>0</v>
      </c>
      <c r="K84" s="5"/>
    </row>
    <row r="85" spans="2:11" x14ac:dyDescent="0.3">
      <c r="B85" s="3"/>
      <c r="C85" s="22"/>
      <c r="D85" s="22"/>
      <c r="E85" s="36"/>
      <c r="F85" s="35"/>
      <c r="G85" s="4"/>
      <c r="H85" s="4"/>
      <c r="I85" s="4"/>
      <c r="J85" s="51"/>
      <c r="K85" s="5"/>
    </row>
    <row r="86" spans="2:11" x14ac:dyDescent="0.3">
      <c r="B86" s="3"/>
      <c r="C86" s="18"/>
      <c r="D86" s="18" t="s">
        <v>21</v>
      </c>
      <c r="E86" s="19">
        <v>8</v>
      </c>
      <c r="F86" s="38" t="s">
        <v>90</v>
      </c>
      <c r="G86" s="15"/>
      <c r="H86" s="15"/>
      <c r="I86" s="55"/>
      <c r="J86" s="56">
        <f>SUM(J87:J88)</f>
        <v>0</v>
      </c>
      <c r="K86" s="5"/>
    </row>
    <row r="87" spans="2:11" x14ac:dyDescent="0.3">
      <c r="B87" s="3"/>
      <c r="C87" s="46">
        <v>33</v>
      </c>
      <c r="D87" s="46" t="s">
        <v>23</v>
      </c>
      <c r="E87" s="25">
        <v>998331000</v>
      </c>
      <c r="F87" s="32" t="s">
        <v>91</v>
      </c>
      <c r="G87" s="47" t="s">
        <v>86</v>
      </c>
      <c r="H87" s="48">
        <f>SUM(H88:H90)</f>
        <v>197.61</v>
      </c>
      <c r="I87" s="49"/>
      <c r="J87" s="49">
        <f>I87*H87</f>
        <v>0</v>
      </c>
      <c r="K87" s="5"/>
    </row>
    <row r="88" spans="2:11" x14ac:dyDescent="0.3">
      <c r="B88" s="3"/>
      <c r="C88" s="22"/>
      <c r="D88" s="22"/>
      <c r="E88" s="4"/>
      <c r="F88" s="30" t="s">
        <v>92</v>
      </c>
      <c r="G88" s="4"/>
      <c r="H88" s="4">
        <v>95.31</v>
      </c>
      <c r="I88" s="24"/>
      <c r="J88" s="24"/>
      <c r="K88" s="5"/>
    </row>
    <row r="89" spans="2:11" x14ac:dyDescent="0.3">
      <c r="B89" s="3"/>
      <c r="C89" s="22"/>
      <c r="D89" s="22"/>
      <c r="E89" s="4"/>
      <c r="F89" s="30" t="s">
        <v>93</v>
      </c>
      <c r="G89" s="4"/>
      <c r="H89" s="4">
        <v>54.24</v>
      </c>
      <c r="I89" s="24"/>
      <c r="J89" s="24"/>
      <c r="K89" s="5"/>
    </row>
    <row r="90" spans="2:11" x14ac:dyDescent="0.3">
      <c r="B90" s="57"/>
      <c r="C90" s="58"/>
      <c r="D90" s="58"/>
      <c r="E90" s="59"/>
      <c r="F90" s="60" t="s">
        <v>94</v>
      </c>
      <c r="G90" s="59"/>
      <c r="H90" s="61">
        <v>48.06</v>
      </c>
      <c r="I90" s="62"/>
      <c r="J90" s="62"/>
      <c r="K90" s="63"/>
    </row>
  </sheetData>
  <mergeCells count="16">
    <mergeCell ref="C10:E10"/>
    <mergeCell ref="B2:K2"/>
    <mergeCell ref="B4:K4"/>
    <mergeCell ref="C6:J6"/>
    <mergeCell ref="C8:E8"/>
    <mergeCell ref="C9:E9"/>
    <mergeCell ref="G19:G20"/>
    <mergeCell ref="H19:H20"/>
    <mergeCell ref="I19:I20"/>
    <mergeCell ref="J19:J20"/>
    <mergeCell ref="C11:E11"/>
    <mergeCell ref="D17:F17"/>
    <mergeCell ref="C19:C20"/>
    <mergeCell ref="D19:D20"/>
    <mergeCell ref="E19:E20"/>
    <mergeCell ref="F19:F20"/>
  </mergeCells>
  <pageMargins left="0.7" right="0.7" top="0.78740157499999996" bottom="0.78740157499999996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Rekapitulace rozpočtu</vt:lpstr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Michl</dc:creator>
  <cp:lastModifiedBy>Filip Michl</cp:lastModifiedBy>
  <cp:lastPrinted>2020-05-19T11:31:09Z</cp:lastPrinted>
  <dcterms:created xsi:type="dcterms:W3CDTF">2020-05-19T11:29:32Z</dcterms:created>
  <dcterms:modified xsi:type="dcterms:W3CDTF">2020-08-17T13:18:02Z</dcterms:modified>
</cp:coreProperties>
</file>