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Skřivany/Barák/"/>
    </mc:Choice>
  </mc:AlternateContent>
  <xr:revisionPtr revIDLastSave="4" documentId="8_{4B4C966B-6DD2-4938-81BA-6B16D792C1BC}" xr6:coauthVersionLast="47" xr6:coauthVersionMax="47" xr10:uidLastSave="{72A31EBD-4F43-4F96-BD1E-97E851D6BD80}"/>
  <bookViews>
    <workbookView xWindow="-120" yWindow="-120" windowWidth="29040" windowHeight="15840" activeTab="2" xr2:uid="{63C21B27-4D96-47AB-B57E-F236CD1E404C}"/>
  </bookViews>
  <sheets>
    <sheet name="Krycí list" sheetId="1" r:id="rId1"/>
    <sheet name="Sadové úpravy" sheetId="2" r:id="rId2"/>
    <sheet name="Rostliny" sheetId="3" r:id="rId3"/>
    <sheet name="List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" l="1"/>
  <c r="F71" i="2"/>
  <c r="F73" i="2"/>
  <c r="F68" i="2"/>
  <c r="F65" i="2"/>
  <c r="F63" i="2"/>
  <c r="F54" i="2"/>
  <c r="F55" i="2"/>
  <c r="F56" i="2"/>
  <c r="F57" i="2"/>
  <c r="F58" i="2"/>
  <c r="F59" i="2"/>
  <c r="F60" i="2"/>
  <c r="F53" i="2"/>
  <c r="F49" i="2"/>
  <c r="F50" i="2"/>
  <c r="F48" i="2"/>
  <c r="F46" i="2"/>
  <c r="F37" i="2"/>
  <c r="F38" i="2"/>
  <c r="F39" i="2"/>
  <c r="F40" i="2"/>
  <c r="F41" i="2"/>
  <c r="F42" i="2"/>
  <c r="F43" i="2"/>
  <c r="F33" i="2"/>
  <c r="F34" i="2"/>
  <c r="F35" i="2"/>
  <c r="F32" i="2"/>
  <c r="F22" i="2"/>
  <c r="F23" i="2"/>
  <c r="F25" i="2"/>
  <c r="F26" i="2"/>
  <c r="F27" i="2"/>
  <c r="F28" i="2"/>
  <c r="F21" i="2"/>
  <c r="F16" i="2"/>
  <c r="F17" i="2"/>
  <c r="F15" i="2"/>
  <c r="F13" i="2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21" i="3"/>
  <c r="F13" i="3"/>
  <c r="F14" i="3"/>
  <c r="F15" i="3"/>
  <c r="F16" i="3"/>
  <c r="F17" i="3"/>
  <c r="F18" i="3"/>
  <c r="F19" i="3"/>
  <c r="F41" i="3" l="1"/>
  <c r="C14" i="1" s="1"/>
  <c r="F75" i="2"/>
  <c r="F76" i="2" s="1"/>
  <c r="F77" i="2" s="1"/>
  <c r="F42" i="3" l="1"/>
  <c r="F43" i="3" s="1"/>
  <c r="C13" i="1"/>
  <c r="C16" i="1" s="1"/>
  <c r="C17" i="1" s="1"/>
  <c r="C18" i="1" s="1"/>
</calcChain>
</file>

<file path=xl/sharedStrings.xml><?xml version="1.0" encoding="utf-8"?>
<sst xmlns="http://schemas.openxmlformats.org/spreadsheetml/2006/main" count="269" uniqueCount="154">
  <si>
    <t>KRYCÍ LIST - CELKOVÁ KALKULACE CENY DÍLA</t>
  </si>
  <si>
    <t>Zákazník:</t>
  </si>
  <si>
    <t>Obec Skřivany</t>
  </si>
  <si>
    <t>Adresa:</t>
  </si>
  <si>
    <t>Dr. Vojtěcha 199, Skřivany 503 52</t>
  </si>
  <si>
    <t>Telefon:</t>
  </si>
  <si>
    <t>E-mail:</t>
  </si>
  <si>
    <t>skrivany@skrivany.cz</t>
  </si>
  <si>
    <t>Zahradu projektoval:</t>
  </si>
  <si>
    <t>Projekt:</t>
  </si>
  <si>
    <t>OÚ Skřivany  (varianta B)</t>
  </si>
  <si>
    <t>Ing. Lenka Vávrová</t>
  </si>
  <si>
    <t>Popis</t>
  </si>
  <si>
    <t>Nabídka celkem</t>
  </si>
  <si>
    <t>Kč bez DPH</t>
  </si>
  <si>
    <t>Sadové úpravy</t>
  </si>
  <si>
    <t>Rostliny</t>
  </si>
  <si>
    <t>Součet celkem (Kč bez DPH)</t>
  </si>
  <si>
    <t>DPH 21%</t>
  </si>
  <si>
    <t>Celkem cena (Kč s DPH)</t>
  </si>
  <si>
    <t xml:space="preserve">Ze dne: </t>
  </si>
  <si>
    <t>Kalkulace neobsahuje</t>
  </si>
  <si>
    <t xml:space="preserve"> - HTÚ, zpevněné plochy,mlatovou plochu, schody, rampu, parkovací stání, likvidace stávajících stavebních prvků</t>
  </si>
  <si>
    <t xml:space="preserve"> - akumulační jímku, dotažení EL k jímce</t>
  </si>
  <si>
    <t xml:space="preserve"> - vlajkové stožáry, odpadkové koše, poštovní schránku, informační tabule atd.</t>
  </si>
  <si>
    <t xml:space="preserve"> - odstranění/přesazení stávající lípy před OÚ, asanace ovocných stromů v místě nového parkovacího stání</t>
  </si>
  <si>
    <t>Realizace vyžaduje prověření / upřesnění / upravení</t>
  </si>
  <si>
    <t xml:space="preserve"> - </t>
  </si>
  <si>
    <t>Cenová kalkulace je platná pouze při realizování v jedné etapě. Rozfázováním na více etap ze strany zákazníka může dojít k navýšení ceny.</t>
  </si>
  <si>
    <t>Sazba DPH je dle současné legislativy. V případě změn sazeb DPH může dojít k její úpravě. Poté bude účtována aktuální sazba daně dle platné legislativy. Platnost kalkulace je 30 dnů. Dodavatel nenese záruku za půdní a hydrologické poměry dané lokality.</t>
  </si>
  <si>
    <t>KALKULACE CENY SADOVÝCH ÚPRAV</t>
  </si>
  <si>
    <t>Obj. č.</t>
  </si>
  <si>
    <t>Počet</t>
  </si>
  <si>
    <t>Jedn.</t>
  </si>
  <si>
    <t xml:space="preserve"> Cena</t>
  </si>
  <si>
    <t>Kč
bez DPH</t>
  </si>
  <si>
    <t>Výsadba rostlin - keře, trvalky, traviny, cibuloviny 
(mimo vzrostlých stromů a keřů)</t>
  </si>
  <si>
    <t>ks</t>
  </si>
  <si>
    <t>Substrát 250 lit.</t>
  </si>
  <si>
    <t>Rozmístění rostlin dle projektu</t>
  </si>
  <si>
    <t>Výsadba rostlin</t>
  </si>
  <si>
    <t>Výsadba cibulovin</t>
  </si>
  <si>
    <r>
      <t xml:space="preserve">Zálivka </t>
    </r>
    <r>
      <rPr>
        <b/>
        <sz val="10"/>
        <rFont val="Arial"/>
        <family val="2"/>
        <charset val="238"/>
      </rPr>
      <t>- vlastní</t>
    </r>
  </si>
  <si>
    <t>litr</t>
  </si>
  <si>
    <r>
      <t xml:space="preserve">Výsadba vzrostlého keře, sloupovitého/zavětveného stromu 
a vícekmenného stromu </t>
    </r>
    <r>
      <rPr>
        <sz val="11"/>
        <color theme="1"/>
        <rFont val="Calibri"/>
        <family val="2"/>
        <charset val="238"/>
        <scheme val="minor"/>
      </rPr>
      <t>(výška nad 80 cm)</t>
    </r>
    <r>
      <rPr>
        <b/>
        <sz val="10"/>
        <color rgb="FFFF0000"/>
        <rFont val="Arial"/>
        <family val="2"/>
        <charset val="238"/>
      </rPr>
      <t xml:space="preserve"> AMELANCHIER</t>
    </r>
  </si>
  <si>
    <t>M0310</t>
  </si>
  <si>
    <t>Substrát 250 lit. - 0,2ks</t>
  </si>
  <si>
    <t>M0060</t>
  </si>
  <si>
    <r>
      <t>Kůra mulčovací - propařená, hrubá - 0,1m</t>
    </r>
    <r>
      <rPr>
        <vertAlign val="superscript"/>
        <sz val="10"/>
        <rFont val="Arial"/>
        <family val="2"/>
        <charset val="238"/>
      </rPr>
      <t xml:space="preserve">3 </t>
    </r>
    <r>
      <rPr>
        <sz val="11"/>
        <color theme="1"/>
        <rFont val="Calibri"/>
        <family val="2"/>
        <charset val="238"/>
        <scheme val="minor"/>
      </rPr>
      <t xml:space="preserve">- včetně dopravy                         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</si>
  <si>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</si>
  <si>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Hnojivo Silvamix - tablety 10g - 2ks/ks</t>
  </si>
  <si>
    <t>Zaměření a hloubení výsadbové jámy</t>
  </si>
  <si>
    <t>Výsadba stromu, včetně zhotovení závlahové mísy</t>
  </si>
  <si>
    <t>Přihnojení</t>
  </si>
  <si>
    <t>Zamulčování</t>
  </si>
  <si>
    <t>bm</t>
  </si>
  <si>
    <t>Založení záhonu - okrasný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</si>
  <si>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</si>
  <si>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Mulč - Kůra hrubá, propařená - včetně dopravy         </t>
  </si>
  <si>
    <t>t</t>
  </si>
  <si>
    <t>Mulč - Kamenivo, drcené, fr. 16-22mm - včetně dopravy</t>
  </si>
  <si>
    <t>www</t>
  </si>
  <si>
    <t>Obrubník betonový, tl. 5cm, barva přírodní šedá - Best Parkan</t>
  </si>
  <si>
    <t>Beton - včetně dopravy</t>
  </si>
  <si>
    <t>Vytýčení záhonů - okraj záhonů</t>
  </si>
  <si>
    <t>Odvoz shrabků a uložení na skládku</t>
  </si>
  <si>
    <r>
      <t>Srovnání terénu rotavátorem a ručně do 200m</t>
    </r>
    <r>
      <rPr>
        <vertAlign val="superscript"/>
        <sz val="10"/>
        <rFont val="Arial"/>
        <family val="2"/>
        <charset val="238"/>
      </rPr>
      <t>2</t>
    </r>
  </si>
  <si>
    <t>Přesunutí a rozhrnutí mulče - kůra</t>
  </si>
  <si>
    <t>Vykopání drážky pro obrubu záhonu</t>
  </si>
  <si>
    <t>Položení obruby - betonový/zahradní obrubník, do betonu</t>
  </si>
  <si>
    <r>
      <t xml:space="preserve">Likvidace stávajcí zeleně - </t>
    </r>
    <r>
      <rPr>
        <b/>
        <sz val="10"/>
        <color rgb="FFFF0000"/>
        <rFont val="Arial"/>
        <family val="2"/>
        <charset val="238"/>
      </rPr>
      <t>Chaenomeles, Magnolia</t>
    </r>
  </si>
  <si>
    <t>hod</t>
  </si>
  <si>
    <t>M0812</t>
  </si>
  <si>
    <t>Rašelina 250 lit.</t>
  </si>
  <si>
    <t>Přemístění zeminy na vzdálenost do 100m</t>
  </si>
  <si>
    <t>Založení rašeliniště - bodové, přimíchání rašeliny k rostlinám</t>
  </si>
  <si>
    <t>Výkopání větší výsadbové jámy</t>
  </si>
  <si>
    <t>Přimíchání rašeliny do výsadbového substrátu</t>
  </si>
  <si>
    <t>Osivo - travní směs - park</t>
  </si>
  <si>
    <t>kg</t>
  </si>
  <si>
    <t>M0325</t>
  </si>
  <si>
    <t>Výsev travní směsi</t>
  </si>
  <si>
    <t>Zapravení travní směsi</t>
  </si>
  <si>
    <t>Válcování terénu</t>
  </si>
  <si>
    <r>
      <t xml:space="preserve">Založení trávníku - výsevem - </t>
    </r>
    <r>
      <rPr>
        <b/>
        <sz val="10"/>
        <color rgb="FFFF0000"/>
        <rFont val="Arial"/>
        <family val="2"/>
        <charset val="238"/>
      </rPr>
      <t>ovocný sad- zatravnění v místech po instalaci akumulační jímky + závlahy (odběrných míst), podél nově vzniklých plotů.</t>
    </r>
  </si>
  <si>
    <r>
      <t xml:space="preserve">Substrát pro trávníky - včetně dopravy </t>
    </r>
    <r>
      <rPr>
        <b/>
        <sz val="10"/>
        <rFont val="Arial"/>
        <family val="2"/>
        <charset val="238"/>
      </rPr>
      <t>- vrstva 4cm</t>
    </r>
  </si>
  <si>
    <r>
      <t>Srovnání terénu zakladačem trávníků a ručně do 50m</t>
    </r>
    <r>
      <rPr>
        <vertAlign val="superscript"/>
        <sz val="10"/>
        <rFont val="Arial"/>
        <family val="2"/>
        <charset val="238"/>
      </rPr>
      <t>2</t>
    </r>
  </si>
  <si>
    <t>Odplevelení chemické, selektivní na dvoudložné plevele - BOFIX</t>
  </si>
  <si>
    <t>Soliterní kameny, šlapáky</t>
  </si>
  <si>
    <t>M0583</t>
  </si>
  <si>
    <t>Šlapák - dlaždice betonová, 400x400 mm, barva přírodní šedá</t>
  </si>
  <si>
    <t>Uložení šlapáku do písku včetně písku</t>
  </si>
  <si>
    <t>Ostatní materiál a práce</t>
  </si>
  <si>
    <r>
      <t xml:space="preserve">Zemina tříděná - dle potřeby - </t>
    </r>
    <r>
      <rPr>
        <b/>
        <sz val="10"/>
        <color rgb="FFFF0000"/>
        <rFont val="Arial"/>
        <family val="2"/>
        <charset val="238"/>
      </rPr>
      <t>ODHAD</t>
    </r>
  </si>
  <si>
    <t>Likvidace zeleně totálním herbicidem</t>
  </si>
  <si>
    <t>Likvidace zeleně pokosením (výška porostu nad 10cm) - včetně likvidace odpadu</t>
  </si>
  <si>
    <t>Doprava osob (doprava materiálu v rámci příslušných položek)</t>
  </si>
  <si>
    <t>Kalkulace neobsahuje elektroinstalaci 230V.</t>
  </si>
  <si>
    <t>Sazba DPH je dle současné legislativy. V případě změn sazeb DPH může dojít k její úpravě. Poté bude účtována  aktuální sazba daně dle platné legislativy. Platnost kalkulace je 30 dnů.</t>
  </si>
  <si>
    <t xml:space="preserve">Termín realizace je nutné konzultovat s dodavatelem z důvodu vegetačních zákonitostí výsadeb rostlin. </t>
  </si>
  <si>
    <t>KALKULACE CENY ROSTLIN</t>
  </si>
  <si>
    <t>Kategorie rostliny</t>
  </si>
  <si>
    <t>Název rostliny</t>
  </si>
  <si>
    <t>Velikost</t>
  </si>
  <si>
    <t>Cena celkem</t>
  </si>
  <si>
    <t>Ks</t>
  </si>
  <si>
    <t>Listnaté dřeviny</t>
  </si>
  <si>
    <t>vs</t>
  </si>
  <si>
    <t>Amelanchier lamarcki 'Vicky'</t>
  </si>
  <si>
    <t>175-200</t>
  </si>
  <si>
    <t>k</t>
  </si>
  <si>
    <t>Cornus alba 'Keselringii'</t>
  </si>
  <si>
    <t>60-80</t>
  </si>
  <si>
    <t>Hydrangea arborescens 'Annabelle'</t>
  </si>
  <si>
    <t>40-60</t>
  </si>
  <si>
    <t>Hydrangea paniculata 'Lime Light'</t>
  </si>
  <si>
    <t>30-40</t>
  </si>
  <si>
    <t>Hydrangea paniculata 'Little Lime'</t>
  </si>
  <si>
    <t>Prunus laurocerasus 'Grüner Teppich'</t>
  </si>
  <si>
    <t>Rosa - půdokryvná, růžová sv.</t>
  </si>
  <si>
    <t>15-20</t>
  </si>
  <si>
    <t>Viburnum plicatum 'Mariesii'</t>
  </si>
  <si>
    <t>80-100</t>
  </si>
  <si>
    <t>Trvalky, traviny a cibuloviny</t>
  </si>
  <si>
    <t>Alchemilla mollis</t>
  </si>
  <si>
    <t>K9</t>
  </si>
  <si>
    <t>cib</t>
  </si>
  <si>
    <t>Allium spharocephalon</t>
  </si>
  <si>
    <t>cibule</t>
  </si>
  <si>
    <t>Anemone hybrida 'Whirlwind'</t>
  </si>
  <si>
    <t>K11</t>
  </si>
  <si>
    <t>Aruncus dioicus</t>
  </si>
  <si>
    <t>Astilbe x arendsii 'Weisse Gloria'</t>
  </si>
  <si>
    <t>Carex grayi</t>
  </si>
  <si>
    <t>Echinacea purpurea ´Magnus´</t>
  </si>
  <si>
    <t>Gaura lindheimeri - bílý</t>
  </si>
  <si>
    <t>Helleborus orientalis 'White Spotted'</t>
  </si>
  <si>
    <t>Hemerocallis 'Aten'</t>
  </si>
  <si>
    <t>Iris barbata - elatior</t>
  </si>
  <si>
    <t>Molinia altissima 'Windspiel'</t>
  </si>
  <si>
    <t>Nepeta x faassenii</t>
  </si>
  <si>
    <t>Persicaria (Bistorta) amplexicaulis - růžová sv.</t>
  </si>
  <si>
    <t>Phlox paniculata - růžová</t>
  </si>
  <si>
    <t>Rudbeckia fulgida var. sullivantii 'Goldsturm'</t>
  </si>
  <si>
    <t>Stachys byzantina syn. lanata 'Silvercarpet'</t>
  </si>
  <si>
    <t>Stipa tenuissima 'Ponny Tail'</t>
  </si>
  <si>
    <t>Tulipa - jednoduchý, bílý, cca 50cm</t>
  </si>
  <si>
    <t>Počet rostlin</t>
  </si>
  <si>
    <t>DPH 12% ***</t>
  </si>
  <si>
    <t>*** Snížená sazba DPH 12% platí pouze v případě odběru rostlinného materiálu. V případě dodávky rostlin včetně výsadby a jiných prací platí DPH 21% (dle platné legislativy).</t>
  </si>
  <si>
    <t>Sortiment a velikosti rostlin budou dodrženy z 95% dle aktuálního sortimentu rostlin na trhu.</t>
  </si>
  <si>
    <t>Platnost kalkulace je 30 dnů.</t>
  </si>
  <si>
    <t xml:space="preserve">Vypracoval: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</si>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</sst>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&quot; Kč&quot;"/>
    <numFmt numFmtId="165" formatCode="0.0"/>
    <numFmt numFmtId="166" formatCode="_-* #,##0\ [$Kč-405]_-;\-* #,##0\ [$Kč-405]_-;_-* &quot;-&quot;??\ [$Kč-405]_-;_-@_-"/>
    <numFmt numFmtId="167" formatCode="_-* #,##0\ &quot;Kč&quot;_-;\-* #,##0\ &quot;Kč&quot;_-;_-* &quot;-&quot;??\ &quot;Kč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FFFF00"/>
      <name val="Arial"/>
      <family val="2"/>
      <charset val="238"/>
    </font>
    <font>
      <sz val="11"/>
      <color indexed="8"/>
      <name val="Georgia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3399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/>
    <xf numFmtId="0" fontId="18" fillId="0" borderId="0"/>
  </cellStyleXfs>
  <cellXfs count="249">
    <xf numFmtId="0" fontId="0" fillId="0" borderId="0" xfId="0"/>
    <xf numFmtId="0" fontId="4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1" fontId="2" fillId="0" borderId="0" xfId="2" applyNumberForma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right" vertical="center" wrapText="1"/>
    </xf>
    <xf numFmtId="14" fontId="4" fillId="0" borderId="21" xfId="0" applyNumberFormat="1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2" fontId="6" fillId="3" borderId="33" xfId="0" applyNumberFormat="1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9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center" vertical="center" wrapText="1"/>
    </xf>
    <xf numFmtId="2" fontId="0" fillId="0" borderId="36" xfId="0" applyNumberFormat="1" applyBorder="1" applyAlignment="1">
      <alignment horizontal="right" vertical="center" wrapText="1"/>
    </xf>
    <xf numFmtId="164" fontId="0" fillId="0" borderId="37" xfId="0" applyNumberFormat="1" applyBorder="1" applyAlignment="1">
      <alignment horizontal="right" vertical="center" wrapText="1"/>
    </xf>
    <xf numFmtId="2" fontId="0" fillId="0" borderId="9" xfId="0" applyNumberFormat="1" applyBorder="1" applyAlignment="1">
      <alignment horizontal="right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165" fontId="0" fillId="6" borderId="9" xfId="0" applyNumberFormat="1" applyFill="1" applyBorder="1" applyAlignment="1">
      <alignment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right" vertical="center" wrapText="1"/>
    </xf>
    <xf numFmtId="164" fontId="0" fillId="6" borderId="10" xfId="0" applyNumberFormat="1" applyFill="1" applyBorder="1" applyAlignment="1">
      <alignment horizontal="right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165" fontId="0" fillId="0" borderId="12" xfId="0" applyNumberFormat="1" applyBorder="1" applyAlignment="1">
      <alignment vertical="center" wrapText="1"/>
    </xf>
    <xf numFmtId="49" fontId="0" fillId="0" borderId="12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right" vertical="center" wrapText="1"/>
    </xf>
    <xf numFmtId="164" fontId="0" fillId="0" borderId="13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/>
    </xf>
    <xf numFmtId="165" fontId="0" fillId="0" borderId="17" xfId="0" applyNumberFormat="1" applyBorder="1" applyAlignment="1">
      <alignment vertical="center" wrapText="1"/>
    </xf>
    <xf numFmtId="49" fontId="0" fillId="0" borderId="17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165" fontId="0" fillId="0" borderId="9" xfId="0" applyNumberFormat="1" applyBorder="1" applyAlignment="1">
      <alignment horizontal="right"/>
    </xf>
    <xf numFmtId="0" fontId="0" fillId="0" borderId="8" xfId="0" applyBorder="1" applyAlignment="1">
      <alignment horizontal="center" vertical="center"/>
    </xf>
    <xf numFmtId="165" fontId="0" fillId="0" borderId="9" xfId="0" applyNumberFormat="1" applyBorder="1" applyAlignment="1">
      <alignment horizontal="right" vertical="center" wrapText="1"/>
    </xf>
    <xf numFmtId="0" fontId="0" fillId="0" borderId="16" xfId="0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17" xfId="2" applyNumberFormat="1" applyFill="1" applyBorder="1" applyAlignment="1" applyProtection="1">
      <alignment vertical="center"/>
    </xf>
    <xf numFmtId="165" fontId="0" fillId="0" borderId="17" xfId="0" applyNumberFormat="1" applyBorder="1" applyAlignment="1">
      <alignment horizontal="right" vertical="center"/>
    </xf>
    <xf numFmtId="0" fontId="0" fillId="0" borderId="9" xfId="2" applyNumberFormat="1" applyFont="1" applyFill="1" applyBorder="1" applyAlignment="1" applyProtection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2" xfId="0" applyNumberFormat="1" applyBorder="1" applyAlignment="1">
      <alignment vertical="center" wrapText="1"/>
    </xf>
    <xf numFmtId="164" fontId="7" fillId="3" borderId="42" xfId="0" applyNumberFormat="1" applyFont="1" applyFill="1" applyBorder="1" applyAlignment="1">
      <alignment horizontal="right" wrapText="1"/>
    </xf>
    <xf numFmtId="164" fontId="8" fillId="3" borderId="42" xfId="0" applyNumberFormat="1" applyFont="1" applyFill="1" applyBorder="1" applyAlignment="1">
      <alignment horizontal="right" wrapText="1"/>
    </xf>
    <xf numFmtId="164" fontId="8" fillId="3" borderId="21" xfId="0" applyNumberFormat="1" applyFont="1" applyFill="1" applyBorder="1" applyAlignment="1">
      <alignment horizontal="right" wrapText="1"/>
    </xf>
    <xf numFmtId="0" fontId="4" fillId="0" borderId="47" xfId="0" applyFont="1" applyBorder="1" applyAlignment="1">
      <alignment horizontal="right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6" fillId="3" borderId="61" xfId="0" applyNumberFormat="1" applyFont="1" applyFill="1" applyBorder="1" applyAlignment="1">
      <alignment horizontal="right" vertical="center" wrapText="1"/>
    </xf>
    <xf numFmtId="2" fontId="6" fillId="3" borderId="62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13" fillId="7" borderId="1" xfId="0" applyFont="1" applyFill="1" applyBorder="1" applyAlignment="1">
      <alignment wrapText="1"/>
    </xf>
    <xf numFmtId="0" fontId="14" fillId="7" borderId="2" xfId="0" applyFont="1" applyFill="1" applyBorder="1" applyAlignment="1">
      <alignment horizontal="center" wrapText="1"/>
    </xf>
    <xf numFmtId="166" fontId="15" fillId="7" borderId="2" xfId="0" applyNumberFormat="1" applyFont="1" applyFill="1" applyBorder="1"/>
    <xf numFmtId="167" fontId="15" fillId="7" borderId="2" xfId="1" applyNumberFormat="1" applyFont="1" applyFill="1" applyBorder="1" applyAlignment="1">
      <alignment horizontal="right"/>
    </xf>
    <xf numFmtId="167" fontId="15" fillId="7" borderId="3" xfId="1" applyNumberFormat="1" applyFont="1" applyFill="1" applyBorder="1" applyAlignment="1">
      <alignment horizontal="right"/>
    </xf>
    <xf numFmtId="49" fontId="4" fillId="0" borderId="8" xfId="0" applyNumberFormat="1" applyFont="1" applyBorder="1"/>
    <xf numFmtId="49" fontId="17" fillId="0" borderId="9" xfId="3" applyNumberFormat="1" applyFont="1" applyBorder="1" applyAlignment="1">
      <alignment horizontal="center"/>
    </xf>
    <xf numFmtId="42" fontId="19" fillId="0" borderId="9" xfId="4" applyNumberFormat="1" applyFont="1" applyBorder="1" applyAlignment="1">
      <alignment horizontal="right"/>
    </xf>
    <xf numFmtId="167" fontId="9" fillId="0" borderId="10" xfId="0" applyNumberFormat="1" applyFont="1" applyBorder="1"/>
    <xf numFmtId="49" fontId="4" fillId="0" borderId="11" xfId="0" applyNumberFormat="1" applyFont="1" applyBorder="1"/>
    <xf numFmtId="49" fontId="17" fillId="0" borderId="12" xfId="3" applyNumberFormat="1" applyFont="1" applyBorder="1" applyAlignment="1">
      <alignment horizontal="center"/>
    </xf>
    <xf numFmtId="42" fontId="19" fillId="0" borderId="12" xfId="4" applyNumberFormat="1" applyFont="1" applyBorder="1" applyAlignment="1">
      <alignment horizontal="right"/>
    </xf>
    <xf numFmtId="0" fontId="0" fillId="0" borderId="12" xfId="0" applyBorder="1"/>
    <xf numFmtId="0" fontId="8" fillId="3" borderId="64" xfId="0" applyFont="1" applyFill="1" applyBorder="1" applyAlignment="1">
      <alignment wrapText="1"/>
    </xf>
    <xf numFmtId="0" fontId="8" fillId="3" borderId="65" xfId="0" applyFont="1" applyFill="1" applyBorder="1" applyAlignment="1">
      <alignment horizontal="center" wrapText="1"/>
    </xf>
    <xf numFmtId="0" fontId="8" fillId="3" borderId="65" xfId="0" applyFont="1" applyFill="1" applyBorder="1" applyAlignment="1">
      <alignment wrapText="1"/>
    </xf>
    <xf numFmtId="1" fontId="8" fillId="3" borderId="65" xfId="0" applyNumberFormat="1" applyFont="1" applyFill="1" applyBorder="1" applyAlignment="1">
      <alignment horizontal="left" wrapText="1"/>
    </xf>
    <xf numFmtId="164" fontId="8" fillId="3" borderId="66" xfId="0" applyNumberFormat="1" applyFont="1" applyFill="1" applyBorder="1" applyAlignment="1">
      <alignment horizontal="right" wrapText="1"/>
    </xf>
    <xf numFmtId="0" fontId="7" fillId="3" borderId="43" xfId="0" applyFont="1" applyFill="1" applyBorder="1" applyAlignment="1">
      <alignment wrapText="1"/>
    </xf>
    <xf numFmtId="0" fontId="7" fillId="3" borderId="67" xfId="0" applyFont="1" applyFill="1" applyBorder="1" applyAlignment="1">
      <alignment horizontal="center" wrapText="1"/>
    </xf>
    <xf numFmtId="0" fontId="7" fillId="3" borderId="67" xfId="0" applyFont="1" applyFill="1" applyBorder="1" applyAlignment="1">
      <alignment wrapText="1"/>
    </xf>
    <xf numFmtId="164" fontId="7" fillId="3" borderId="68" xfId="0" applyNumberFormat="1" applyFont="1" applyFill="1" applyBorder="1" applyAlignment="1">
      <alignment horizontal="right" wrapText="1"/>
    </xf>
    <xf numFmtId="0" fontId="8" fillId="3" borderId="43" xfId="0" applyFont="1" applyFill="1" applyBorder="1" applyAlignment="1">
      <alignment wrapText="1"/>
    </xf>
    <xf numFmtId="0" fontId="8" fillId="3" borderId="67" xfId="0" applyFont="1" applyFill="1" applyBorder="1" applyAlignment="1">
      <alignment horizontal="center" wrapText="1"/>
    </xf>
    <xf numFmtId="0" fontId="8" fillId="3" borderId="67" xfId="0" applyFont="1" applyFill="1" applyBorder="1" applyAlignment="1">
      <alignment wrapText="1"/>
    </xf>
    <xf numFmtId="0" fontId="8" fillId="3" borderId="67" xfId="0" applyFont="1" applyFill="1" applyBorder="1" applyAlignment="1">
      <alignment horizontal="left" wrapText="1"/>
    </xf>
    <xf numFmtId="164" fontId="8" fillId="3" borderId="68" xfId="0" applyNumberFormat="1" applyFont="1" applyFill="1" applyBorder="1" applyAlignment="1">
      <alignment horizontal="right" wrapText="1"/>
    </xf>
    <xf numFmtId="0" fontId="8" fillId="3" borderId="45" xfId="0" applyFont="1" applyFill="1" applyBorder="1" applyAlignment="1">
      <alignment wrapText="1"/>
    </xf>
    <xf numFmtId="0" fontId="8" fillId="3" borderId="69" xfId="0" applyFont="1" applyFill="1" applyBorder="1" applyAlignment="1">
      <alignment horizontal="center" wrapText="1"/>
    </xf>
    <xf numFmtId="0" fontId="8" fillId="3" borderId="69" xfId="0" applyFont="1" applyFill="1" applyBorder="1" applyAlignment="1">
      <alignment wrapText="1"/>
    </xf>
    <xf numFmtId="0" fontId="8" fillId="3" borderId="69" xfId="0" applyFont="1" applyFill="1" applyBorder="1" applyAlignment="1">
      <alignment horizontal="left" wrapText="1"/>
    </xf>
    <xf numFmtId="164" fontId="8" fillId="3" borderId="70" xfId="0" applyNumberFormat="1" applyFont="1" applyFill="1" applyBorder="1" applyAlignment="1">
      <alignment horizontal="right" wrapText="1"/>
    </xf>
    <xf numFmtId="14" fontId="4" fillId="0" borderId="4" xfId="0" applyNumberFormat="1" applyFont="1" applyBorder="1" applyAlignment="1">
      <alignment horizontal="center" wrapText="1"/>
    </xf>
    <xf numFmtId="14" fontId="20" fillId="0" borderId="4" xfId="0" applyNumberFormat="1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9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right" vertical="center" wrapText="1"/>
    </xf>
    <xf numFmtId="164" fontId="8" fillId="3" borderId="9" xfId="0" applyNumberFormat="1" applyFont="1" applyFill="1" applyBorder="1" applyAlignment="1">
      <alignment horizontal="right" vertical="center" wrapText="1"/>
    </xf>
    <xf numFmtId="164" fontId="8" fillId="3" borderId="10" xfId="0" applyNumberFormat="1" applyFont="1" applyFill="1" applyBorder="1" applyAlignment="1">
      <alignment horizontal="right" vertical="center" wrapText="1"/>
    </xf>
    <xf numFmtId="164" fontId="8" fillId="3" borderId="17" xfId="0" applyNumberFormat="1" applyFont="1" applyFill="1" applyBorder="1" applyAlignment="1">
      <alignment horizontal="right" vertical="center" wrapText="1"/>
    </xf>
    <xf numFmtId="164" fontId="8" fillId="3" borderId="18" xfId="0" applyNumberFormat="1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4" fillId="0" borderId="2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9" xfId="0" applyFont="1" applyBorder="1" applyAlignment="1">
      <alignment horizontal="right" vertic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25" xfId="0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" fontId="10" fillId="3" borderId="27" xfId="0" applyNumberFormat="1" applyFont="1" applyFill="1" applyBorder="1" applyAlignment="1">
      <alignment horizontal="center" vertical="center" wrapText="1"/>
    </xf>
    <xf numFmtId="1" fontId="10" fillId="3" borderId="30" xfId="0" applyNumberFormat="1" applyFont="1" applyFill="1" applyBorder="1" applyAlignment="1">
      <alignment horizontal="center" vertical="center" wrapText="1"/>
    </xf>
    <xf numFmtId="2" fontId="5" fillId="3" borderId="27" xfId="0" applyNumberFormat="1" applyFont="1" applyFill="1" applyBorder="1" applyAlignment="1">
      <alignment horizontal="center" vertical="center" wrapText="1"/>
    </xf>
    <xf numFmtId="2" fontId="5" fillId="3" borderId="31" xfId="0" applyNumberFormat="1" applyFont="1" applyFill="1" applyBorder="1" applyAlignment="1">
      <alignment horizontal="center" vertical="center" wrapText="1"/>
    </xf>
    <xf numFmtId="2" fontId="5" fillId="3" borderId="28" xfId="0" applyNumberFormat="1" applyFont="1" applyFill="1" applyBorder="1" applyAlignment="1">
      <alignment horizontal="center" vertical="center" wrapText="1"/>
    </xf>
    <xf numFmtId="2" fontId="5" fillId="3" borderId="3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7" xfId="0" applyFont="1" applyBorder="1" applyAlignment="1">
      <alignment horizontal="right" wrapText="1"/>
    </xf>
    <xf numFmtId="0" fontId="7" fillId="3" borderId="40" xfId="0" applyFont="1" applyFill="1" applyBorder="1" applyAlignment="1">
      <alignment wrapText="1"/>
    </xf>
    <xf numFmtId="0" fontId="7" fillId="3" borderId="41" xfId="0" applyFont="1" applyFill="1" applyBorder="1" applyAlignment="1">
      <alignment wrapText="1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left" wrapText="1"/>
    </xf>
    <xf numFmtId="0" fontId="8" fillId="3" borderId="45" xfId="0" applyFont="1" applyFill="1" applyBorder="1" applyAlignment="1">
      <alignment horizontal="left" wrapText="1"/>
    </xf>
    <xf numFmtId="0" fontId="8" fillId="3" borderId="46" xfId="0" applyFont="1" applyFill="1" applyBorder="1" applyAlignment="1">
      <alignment horizontal="left" wrapText="1"/>
    </xf>
    <xf numFmtId="14" fontId="4" fillId="0" borderId="48" xfId="0" applyNumberFormat="1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0" fillId="0" borderId="47" xfId="0" applyBorder="1" applyAlignment="1">
      <alignment horizontal="right" wrapText="1"/>
    </xf>
    <xf numFmtId="0" fontId="0" fillId="0" borderId="48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1" fontId="5" fillId="3" borderId="53" xfId="0" applyNumberFormat="1" applyFont="1" applyFill="1" applyBorder="1" applyAlignment="1">
      <alignment horizontal="center" vertical="center" wrapText="1"/>
    </xf>
    <xf numFmtId="1" fontId="5" fillId="3" borderId="56" xfId="0" applyNumberFormat="1" applyFont="1" applyFill="1" applyBorder="1" applyAlignment="1">
      <alignment horizontal="center" vertical="center" wrapText="1"/>
    </xf>
    <xf numFmtId="1" fontId="5" fillId="3" borderId="60" xfId="0" applyNumberFormat="1" applyFont="1" applyFill="1" applyBorder="1" applyAlignment="1">
      <alignment horizontal="center" vertical="center" wrapText="1"/>
    </xf>
    <xf numFmtId="2" fontId="5" fillId="3" borderId="30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wrapText="1"/>
    </xf>
    <xf numFmtId="14" fontId="4" fillId="0" borderId="49" xfId="0" applyNumberFormat="1" applyFont="1" applyBorder="1" applyAlignment="1">
      <alignment horizontal="center" wrapText="1"/>
    </xf>
    <xf numFmtId="0" fontId="0" fillId="0" borderId="71" xfId="0" applyBorder="1" applyAlignment="1">
      <alignment horizontal="left" wrapText="1"/>
    </xf>
    <xf numFmtId="0" fontId="0" fillId="0" borderId="72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74" xfId="0" applyBorder="1" applyAlignment="1">
      <alignment wrapText="1"/>
    </xf>
    <xf numFmtId="2" fontId="5" fillId="3" borderId="57" xfId="0" applyNumberFormat="1" applyFont="1" applyFill="1" applyBorder="1" applyAlignment="1">
      <alignment horizontal="center" vertical="center" wrapText="1"/>
    </xf>
  </cellXfs>
  <cellStyles count="5">
    <cellStyle name="Hypertextový odkaz" xfId="2" builtinId="8"/>
    <cellStyle name="Měna" xfId="1" builtinId="4"/>
    <cellStyle name="Normální" xfId="0" builtinId="0"/>
    <cellStyle name="normální 24" xfId="4" xr:uid="{1C6B843D-56F9-4130-9FB2-093B5E324D3F}"/>
    <cellStyle name="normální_List2" xfId="3" xr:uid="{3868E3D9-E420-4B81-A469-3530D0CEC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rivany@skrivany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shop.okzahrady.cz/agro-travni-smes-park-p706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0C95-3FEB-4828-B49B-B1C6A72EAA9A}">
  <dimension ref="A1:F30"/>
  <sheetViews>
    <sheetView topLeftCell="A7" workbookViewId="0">
      <selection activeCell="C19" sqref="C19:F19"/>
    </sheetView>
  </sheetViews>
  <sheetFormatPr defaultRowHeight="15"/>
  <cols>
    <col min="1" max="1" width="9.7109375" customWidth="1"/>
    <col min="2" max="2" width="54.7109375" customWidth="1"/>
    <col min="3" max="3" width="6.7109375" customWidth="1"/>
    <col min="4" max="4" width="5.7109375" customWidth="1"/>
    <col min="5" max="5" width="8.7109375" customWidth="1"/>
    <col min="6" max="6" width="14.7109375" customWidth="1"/>
  </cols>
  <sheetData>
    <row r="1" spans="1:6" ht="16.149999999999999" customHeight="1" thickBot="1">
      <c r="A1" s="119" t="s">
        <v>0</v>
      </c>
      <c r="B1" s="120"/>
      <c r="C1" s="120"/>
      <c r="D1" s="120"/>
      <c r="E1" s="120"/>
      <c r="F1" s="121"/>
    </row>
    <row r="2" spans="1:6" ht="14.45" customHeight="1">
      <c r="A2" s="122"/>
      <c r="B2" s="122"/>
      <c r="C2" s="123"/>
      <c r="D2" s="123"/>
      <c r="E2" s="123"/>
      <c r="F2" s="123"/>
    </row>
    <row r="3" spans="1:6" ht="14.45" customHeight="1">
      <c r="A3" s="1" t="s">
        <v>1</v>
      </c>
      <c r="B3" s="2" t="s">
        <v>2</v>
      </c>
      <c r="C3" s="124"/>
      <c r="D3" s="124"/>
      <c r="E3" s="124"/>
      <c r="F3" s="124"/>
    </row>
    <row r="4" spans="1:6" ht="15" customHeight="1">
      <c r="A4" s="1" t="s">
        <v>3</v>
      </c>
      <c r="B4" s="2" t="s">
        <v>4</v>
      </c>
      <c r="C4" s="118"/>
      <c r="D4" s="118"/>
      <c r="E4" s="118"/>
      <c r="F4" s="118"/>
    </row>
    <row r="5" spans="1:6" ht="15" customHeight="1">
      <c r="A5" s="1" t="s">
        <v>5</v>
      </c>
      <c r="B5" s="4">
        <v>724183720</v>
      </c>
      <c r="C5" s="118"/>
      <c r="D5" s="118"/>
      <c r="E5" s="118"/>
      <c r="F5" s="118"/>
    </row>
    <row r="6" spans="1:6" ht="14.45" customHeight="1">
      <c r="A6" s="5" t="s">
        <v>6</v>
      </c>
      <c r="B6" s="6" t="s">
        <v>7</v>
      </c>
      <c r="C6" s="125" t="s">
        <v>8</v>
      </c>
      <c r="D6" s="125"/>
      <c r="E6" s="125"/>
      <c r="F6" s="125"/>
    </row>
    <row r="7" spans="1:6" ht="14.45" customHeight="1">
      <c r="A7" s="1" t="s">
        <v>9</v>
      </c>
      <c r="B7" s="7" t="s">
        <v>10</v>
      </c>
      <c r="C7" s="118" t="s">
        <v>11</v>
      </c>
      <c r="D7" s="118"/>
      <c r="E7" s="118"/>
      <c r="F7" s="118"/>
    </row>
    <row r="8" spans="1:6" ht="15.75" thickBot="1">
      <c r="A8" s="8"/>
      <c r="B8" s="8"/>
      <c r="C8" s="8"/>
    </row>
    <row r="9" spans="1:6" ht="14.45" customHeight="1">
      <c r="A9" s="126"/>
      <c r="B9" s="129" t="s">
        <v>12</v>
      </c>
      <c r="C9" s="132" t="s">
        <v>13</v>
      </c>
      <c r="D9" s="132"/>
      <c r="E9" s="132"/>
      <c r="F9" s="133"/>
    </row>
    <row r="10" spans="1:6">
      <c r="A10" s="127"/>
      <c r="B10" s="130"/>
      <c r="C10" s="134"/>
      <c r="D10" s="134"/>
      <c r="E10" s="134"/>
      <c r="F10" s="135"/>
    </row>
    <row r="11" spans="1:6" ht="15" customHeight="1" thickBot="1">
      <c r="A11" s="128"/>
      <c r="B11" s="131"/>
      <c r="C11" s="136" t="s">
        <v>14</v>
      </c>
      <c r="D11" s="136"/>
      <c r="E11" s="136"/>
      <c r="F11" s="137"/>
    </row>
    <row r="12" spans="1:6">
      <c r="A12" s="9"/>
      <c r="B12" s="10"/>
      <c r="C12" s="10"/>
      <c r="D12" s="10"/>
      <c r="E12" s="10"/>
      <c r="F12" s="11"/>
    </row>
    <row r="13" spans="1:6">
      <c r="A13" s="12"/>
      <c r="B13" s="13" t="s">
        <v>15</v>
      </c>
      <c r="C13" s="140">
        <f>'Sadové úpravy'!F75</f>
        <v>0</v>
      </c>
      <c r="D13" s="140"/>
      <c r="E13" s="140"/>
      <c r="F13" s="141"/>
    </row>
    <row r="14" spans="1:6">
      <c r="A14" s="12"/>
      <c r="B14" s="13" t="s">
        <v>16</v>
      </c>
      <c r="C14" s="140">
        <f>Rostliny!F41</f>
        <v>0</v>
      </c>
      <c r="D14" s="140"/>
      <c r="E14" s="140"/>
      <c r="F14" s="141"/>
    </row>
    <row r="15" spans="1:6" ht="15.75" thickBot="1">
      <c r="A15" s="15"/>
      <c r="B15" s="16"/>
      <c r="C15" s="142"/>
      <c r="D15" s="142"/>
      <c r="E15" s="142"/>
      <c r="F15" s="143"/>
    </row>
    <row r="16" spans="1:6" ht="15.6" customHeight="1">
      <c r="A16" s="175" t="s">
        <v>17</v>
      </c>
      <c r="B16" s="176"/>
      <c r="C16" s="144">
        <f>C13+C14</f>
        <v>0</v>
      </c>
      <c r="D16" s="144"/>
      <c r="E16" s="144"/>
      <c r="F16" s="145"/>
    </row>
    <row r="17" spans="1:6" ht="15" customHeight="1">
      <c r="A17" s="177" t="s">
        <v>18</v>
      </c>
      <c r="B17" s="178"/>
      <c r="C17" s="146">
        <f>0.21*C16</f>
        <v>0</v>
      </c>
      <c r="D17" s="146"/>
      <c r="E17" s="146"/>
      <c r="F17" s="147"/>
    </row>
    <row r="18" spans="1:6" ht="15.6" customHeight="1" thickBot="1">
      <c r="A18" s="179" t="s">
        <v>19</v>
      </c>
      <c r="B18" s="180"/>
      <c r="C18" s="148">
        <f>C16+C17</f>
        <v>0</v>
      </c>
      <c r="D18" s="148"/>
      <c r="E18" s="148"/>
      <c r="F18" s="149"/>
    </row>
    <row r="19" spans="1:6">
      <c r="A19" s="181"/>
      <c r="B19" s="182"/>
      <c r="C19" s="138"/>
      <c r="D19" s="138"/>
      <c r="E19" s="138"/>
      <c r="F19" s="139"/>
    </row>
    <row r="20" spans="1:6" ht="15" customHeight="1" thickBot="1">
      <c r="A20" s="183"/>
      <c r="B20" s="165"/>
      <c r="C20" s="165" t="s">
        <v>20</v>
      </c>
      <c r="D20" s="165"/>
      <c r="E20" s="165"/>
      <c r="F20" s="18"/>
    </row>
    <row r="21" spans="1:6" ht="15.75" thickBot="1">
      <c r="A21" s="166"/>
      <c r="B21" s="167"/>
      <c r="C21" s="167"/>
      <c r="D21" s="167"/>
      <c r="E21" s="167"/>
      <c r="F21" s="168"/>
    </row>
    <row r="22" spans="1:6">
      <c r="A22" s="169" t="s">
        <v>21</v>
      </c>
      <c r="B22" s="170"/>
      <c r="C22" s="170"/>
      <c r="D22" s="170"/>
      <c r="E22" s="170"/>
      <c r="F22" s="171"/>
    </row>
    <row r="23" spans="1:6">
      <c r="A23" s="162" t="s">
        <v>22</v>
      </c>
      <c r="B23" s="163"/>
      <c r="C23" s="163"/>
      <c r="D23" s="163"/>
      <c r="E23" s="163"/>
      <c r="F23" s="164"/>
    </row>
    <row r="24" spans="1:6">
      <c r="A24" s="162" t="s">
        <v>23</v>
      </c>
      <c r="B24" s="163"/>
      <c r="C24" s="163"/>
      <c r="D24" s="163"/>
      <c r="E24" s="163"/>
      <c r="F24" s="164"/>
    </row>
    <row r="25" spans="1:6">
      <c r="A25" s="162" t="s">
        <v>24</v>
      </c>
      <c r="B25" s="163"/>
      <c r="C25" s="163"/>
      <c r="D25" s="163"/>
      <c r="E25" s="163"/>
      <c r="F25" s="164"/>
    </row>
    <row r="26" spans="1:6" ht="15.75" thickBot="1">
      <c r="A26" s="172" t="s">
        <v>25</v>
      </c>
      <c r="B26" s="173"/>
      <c r="C26" s="173"/>
      <c r="D26" s="173"/>
      <c r="E26" s="173"/>
      <c r="F26" s="174"/>
    </row>
    <row r="27" spans="1:6">
      <c r="A27" s="150" t="s">
        <v>26</v>
      </c>
      <c r="B27" s="151"/>
      <c r="C27" s="151"/>
      <c r="D27" s="151"/>
      <c r="E27" s="151"/>
      <c r="F27" s="152"/>
    </row>
    <row r="28" spans="1:6" ht="15.75" thickBot="1">
      <c r="A28" s="153" t="s">
        <v>27</v>
      </c>
      <c r="B28" s="154"/>
      <c r="C28" s="154"/>
      <c r="D28" s="154"/>
      <c r="E28" s="154"/>
      <c r="F28" s="155"/>
    </row>
    <row r="29" spans="1:6" ht="14.45" customHeight="1">
      <c r="A29" s="156" t="s">
        <v>28</v>
      </c>
      <c r="B29" s="157"/>
      <c r="C29" s="157"/>
      <c r="D29" s="157"/>
      <c r="E29" s="157"/>
      <c r="F29" s="158"/>
    </row>
    <row r="30" spans="1:6" ht="15" customHeight="1" thickBot="1">
      <c r="A30" s="159" t="s">
        <v>29</v>
      </c>
      <c r="B30" s="160"/>
      <c r="C30" s="160"/>
      <c r="D30" s="160"/>
      <c r="E30" s="160"/>
      <c r="F30" s="161"/>
    </row>
  </sheetData>
  <mergeCells count="35">
    <mergeCell ref="A16:B16"/>
    <mergeCell ref="A17:B17"/>
    <mergeCell ref="A18:B18"/>
    <mergeCell ref="A19:B19"/>
    <mergeCell ref="A20:B20"/>
    <mergeCell ref="C20:E20"/>
    <mergeCell ref="A21:F21"/>
    <mergeCell ref="A22:F22"/>
    <mergeCell ref="A23:F23"/>
    <mergeCell ref="A26:F26"/>
    <mergeCell ref="A27:F27"/>
    <mergeCell ref="A28:F28"/>
    <mergeCell ref="A29:F29"/>
    <mergeCell ref="A30:F30"/>
    <mergeCell ref="A24:F24"/>
    <mergeCell ref="A25:F25"/>
    <mergeCell ref="C19:F19"/>
    <mergeCell ref="C13:F13"/>
    <mergeCell ref="C14:F14"/>
    <mergeCell ref="C15:F15"/>
    <mergeCell ref="C16:F16"/>
    <mergeCell ref="C17:F17"/>
    <mergeCell ref="C18:F18"/>
    <mergeCell ref="C6:F6"/>
    <mergeCell ref="C7:F7"/>
    <mergeCell ref="A9:A11"/>
    <mergeCell ref="B9:B11"/>
    <mergeCell ref="C9:F10"/>
    <mergeCell ref="C11:F11"/>
    <mergeCell ref="C5:F5"/>
    <mergeCell ref="A1:F1"/>
    <mergeCell ref="A2:B2"/>
    <mergeCell ref="C2:F2"/>
    <mergeCell ref="C3:F3"/>
    <mergeCell ref="C4:F4"/>
  </mergeCells>
  <dataValidations count="8">
    <dataValidation allowBlank="1" showInputMessage="1" showErrorMessage="1" promptTitle="Datum" prompt="Hodnota aktuálního data ZADEJ klávesovou kombinaci CTRL + ;" sqref="F20" xr:uid="{E61BE636-F337-4C44-82DF-9C475484B7B5}"/>
    <dataValidation type="list" allowBlank="1" showInputMessage="1" showErrorMessage="1" promptTitle="Vypracoval" prompt="Jméno rozpočtáře_x000a__x000a_Jméno VYBER v rozklikávacím pomocném seznamu = ŠIPKA VPRAVO OD BUŇKY_x000a__x000a_Hodnoty KONTAKTY se vyplní automaticky z pomocného seznamu vpravo!_x000a_Pokud je potřeba zadat nového zpracovatele, DOPLŇ údaje do zelených polí v pomocném seznamu vpravo!" sqref="C2:F2" xr:uid="{B0278444-3138-48E0-999F-A7231337B5C8}">
      <formula1>$N$2:$N$10</formula1>
    </dataValidation>
    <dataValidation type="list" allowBlank="1" showInputMessage="1" showErrorMessage="1" promptTitle="Projektoval" prompt="Jméno projektanta_x000a__x000a_Jméno VYBER v rozklikávacím pomocném seznamu = ŠIPKA VPRAVO OD BUŇKY_x000a__x000a_Pokud je potřeba zadat nového zpracovatele, DOPLŇ údaje v zelených polí v pomocném seznamu vpravo!" sqref="C7:F7" xr:uid="{004D4F52-DE8B-4423-8E56-FDF1E2BC205D}">
      <formula1>$N$13:$N$20</formula1>
    </dataValidation>
    <dataValidation allowBlank="1" showInputMessage="1" showErrorMessage="1" promptTitle="Verze projektu" prompt="Přesný název verze projektu dle popisu souboru v sadovnické projekci, (formát: tučně na žlutém pozadí), (př.: Město-Zákazník2)_x000a__x000a_Hodnotu ZADEJ zde" sqref="B7" xr:uid="{2B090D85-4FEF-4B78-99B5-E317426E4DE5}"/>
    <dataValidation allowBlank="1" showInputMessage="1" showErrorMessage="1" promptTitle="E-mail" prompt="E-mail zákazníka_x000a__x000a_Hodnotu ZADEJ zde" sqref="B6" xr:uid="{63F4C01E-CB6D-42B5-86E2-3F433D38B830}"/>
    <dataValidation allowBlank="1" showInputMessage="1" showErrorMessage="1" promptTitle="Telefon" prompt="Telefon zákazníka_x000a__x000a_Hodnotu ZADEJ zde" sqref="B5" xr:uid="{68469DE2-C814-4006-8180-C3F05D00B242}"/>
    <dataValidation allowBlank="1" showInputMessage="1" showErrorMessage="1" promptTitle="Adresa" prompt="Adresa fakturační dle objednávky (adresa zakázky při odlišnosti)_x000a__x000a_Hodnotu ZADEJ zde" sqref="B4" xr:uid="{9CE0F787-C208-4672-A84C-AE60769EC189}"/>
    <dataValidation allowBlank="1" showInputMessage="1" showErrorMessage="1" promptTitle="Zákazník" prompt="Iniciály zákazníka dle objednávky_x000a__x000a_Hodnotu ZADEJ zde" sqref="B3" xr:uid="{D80165D2-8EB7-4613-92CE-DE9CCEB38DDE}"/>
  </dataValidations>
  <hyperlinks>
    <hyperlink ref="B6" r:id="rId1" xr:uid="{78D93812-ED74-4D03-98F1-88ED038DB9FC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A9AD-3E36-4E4B-9F5D-4AA2CD788974}">
  <dimension ref="A1:F85"/>
  <sheetViews>
    <sheetView topLeftCell="A34" workbookViewId="0">
      <selection activeCell="E13" sqref="E13"/>
    </sheetView>
  </sheetViews>
  <sheetFormatPr defaultRowHeight="15"/>
  <cols>
    <col min="1" max="1" width="9.7109375" customWidth="1"/>
    <col min="2" max="2" width="54.7109375" customWidth="1"/>
    <col min="3" max="3" width="6.7109375" customWidth="1"/>
    <col min="4" max="4" width="5.7109375" customWidth="1"/>
    <col min="5" max="5" width="9.7109375" customWidth="1"/>
    <col min="6" max="6" width="14.7109375" customWidth="1"/>
  </cols>
  <sheetData>
    <row r="1" spans="1:6" ht="16.149999999999999" customHeight="1" thickBot="1">
      <c r="A1" s="184" t="s">
        <v>30</v>
      </c>
      <c r="B1" s="184"/>
      <c r="C1" s="184"/>
      <c r="D1" s="184"/>
      <c r="E1" s="184"/>
      <c r="F1" s="184"/>
    </row>
    <row r="2" spans="1:6" ht="14.45" customHeight="1">
      <c r="A2" s="185"/>
      <c r="B2" s="185"/>
      <c r="C2" s="186" t="s">
        <v>152</v>
      </c>
      <c r="D2" s="186"/>
      <c r="E2" s="186"/>
      <c r="F2" s="186"/>
    </row>
    <row r="3" spans="1:6">
      <c r="A3" s="19" t="s">
        <v>1</v>
      </c>
      <c r="B3" s="3" t="s">
        <v>2</v>
      </c>
      <c r="C3" s="187"/>
      <c r="D3" s="187"/>
      <c r="E3" s="187"/>
      <c r="F3" s="187"/>
    </row>
    <row r="4" spans="1:6">
      <c r="A4" s="19" t="s">
        <v>3</v>
      </c>
      <c r="B4" s="3" t="s">
        <v>4</v>
      </c>
      <c r="C4" s="118"/>
      <c r="D4" s="118"/>
      <c r="E4" s="118"/>
      <c r="F4" s="118"/>
    </row>
    <row r="5" spans="1:6" ht="14.45" customHeight="1">
      <c r="A5" s="19" t="s">
        <v>5</v>
      </c>
      <c r="B5" s="3">
        <v>724183720</v>
      </c>
      <c r="C5" s="118"/>
      <c r="D5" s="118"/>
      <c r="E5" s="118"/>
      <c r="F5" s="118"/>
    </row>
    <row r="6" spans="1:6">
      <c r="A6" s="20" t="s">
        <v>6</v>
      </c>
      <c r="B6" s="3" t="s">
        <v>7</v>
      </c>
      <c r="C6" s="188" t="s">
        <v>8</v>
      </c>
      <c r="D6" s="188"/>
      <c r="E6" s="188"/>
      <c r="F6" s="188"/>
    </row>
    <row r="7" spans="1:6">
      <c r="A7" s="19" t="s">
        <v>9</v>
      </c>
      <c r="B7" s="21" t="s">
        <v>10</v>
      </c>
      <c r="C7" s="124" t="s">
        <v>11</v>
      </c>
      <c r="D7" s="124"/>
      <c r="E7" s="124"/>
      <c r="F7" s="124"/>
    </row>
    <row r="8" spans="1:6" ht="15.75" thickBot="1">
      <c r="A8" s="8"/>
      <c r="B8" s="8"/>
      <c r="C8" s="189"/>
      <c r="D8" s="189"/>
      <c r="E8" s="189"/>
      <c r="F8" s="189"/>
    </row>
    <row r="9" spans="1:6" ht="14.45" customHeight="1">
      <c r="A9" s="190" t="s">
        <v>31</v>
      </c>
      <c r="B9" s="192" t="s">
        <v>12</v>
      </c>
      <c r="C9" s="194" t="s">
        <v>32</v>
      </c>
      <c r="D9" s="192" t="s">
        <v>33</v>
      </c>
      <c r="E9" s="196" t="s">
        <v>34</v>
      </c>
      <c r="F9" s="198" t="s">
        <v>13</v>
      </c>
    </row>
    <row r="10" spans="1:6">
      <c r="A10" s="191"/>
      <c r="B10" s="193"/>
      <c r="C10" s="195"/>
      <c r="D10" s="193"/>
      <c r="E10" s="197"/>
      <c r="F10" s="199"/>
    </row>
    <row r="11" spans="1:6" ht="26.25" thickBot="1">
      <c r="A11" s="191"/>
      <c r="B11" s="193"/>
      <c r="C11" s="195"/>
      <c r="D11" s="193"/>
      <c r="E11" s="22" t="s">
        <v>35</v>
      </c>
      <c r="F11" s="23" t="s">
        <v>14</v>
      </c>
    </row>
    <row r="12" spans="1:6" ht="28.9" customHeight="1">
      <c r="A12" s="200" t="s">
        <v>36</v>
      </c>
      <c r="B12" s="201"/>
      <c r="C12" s="25">
        <v>450</v>
      </c>
      <c r="D12" s="26" t="s">
        <v>37</v>
      </c>
      <c r="E12" s="27"/>
      <c r="F12" s="28"/>
    </row>
    <row r="13" spans="1:6">
      <c r="A13" s="12"/>
      <c r="B13" s="29" t="s">
        <v>38</v>
      </c>
      <c r="C13" s="30">
        <v>2</v>
      </c>
      <c r="D13" s="31" t="s">
        <v>37</v>
      </c>
      <c r="E13" s="32"/>
      <c r="F13" s="33">
        <f>C13*E13</f>
        <v>0</v>
      </c>
    </row>
    <row r="14" spans="1:6">
      <c r="A14" s="12"/>
      <c r="B14" s="29"/>
      <c r="C14" s="30"/>
      <c r="D14" s="31"/>
      <c r="E14" s="34"/>
      <c r="F14" s="14"/>
    </row>
    <row r="15" spans="1:6">
      <c r="A15" s="12"/>
      <c r="B15" s="29" t="s">
        <v>39</v>
      </c>
      <c r="C15" s="30">
        <v>450</v>
      </c>
      <c r="D15" s="31" t="s">
        <v>37</v>
      </c>
      <c r="E15" s="34"/>
      <c r="F15" s="33">
        <f>C15*E15</f>
        <v>0</v>
      </c>
    </row>
    <row r="16" spans="1:6">
      <c r="A16" s="12"/>
      <c r="B16" s="29" t="s">
        <v>40</v>
      </c>
      <c r="C16" s="30">
        <v>343</v>
      </c>
      <c r="D16" s="31" t="s">
        <v>37</v>
      </c>
      <c r="E16" s="34"/>
      <c r="F16" s="33">
        <f t="shared" ref="F16:F17" si="0">C16*E16</f>
        <v>0</v>
      </c>
    </row>
    <row r="17" spans="1:6">
      <c r="A17" s="12"/>
      <c r="B17" s="29" t="s">
        <v>41</v>
      </c>
      <c r="C17" s="30">
        <v>107</v>
      </c>
      <c r="D17" s="31" t="s">
        <v>37</v>
      </c>
      <c r="E17" s="34"/>
      <c r="F17" s="33">
        <f t="shared" si="0"/>
        <v>0</v>
      </c>
    </row>
    <row r="18" spans="1:6">
      <c r="A18" s="35"/>
      <c r="B18" s="36" t="s">
        <v>42</v>
      </c>
      <c r="C18" s="37"/>
      <c r="D18" s="38" t="s">
        <v>43</v>
      </c>
      <c r="E18" s="39"/>
      <c r="F18" s="40">
        <v>0</v>
      </c>
    </row>
    <row r="19" spans="1:6" ht="15.75" thickBot="1">
      <c r="A19" s="41"/>
      <c r="B19" s="42"/>
      <c r="C19" s="43"/>
      <c r="D19" s="44"/>
      <c r="E19" s="45"/>
      <c r="F19" s="46"/>
    </row>
    <row r="20" spans="1:6" ht="30.6" customHeight="1">
      <c r="A20" s="200" t="s">
        <v>44</v>
      </c>
      <c r="B20" s="201"/>
      <c r="C20" s="25">
        <v>1</v>
      </c>
      <c r="D20" s="47" t="s">
        <v>37</v>
      </c>
      <c r="E20" s="27"/>
      <c r="F20" s="28"/>
    </row>
    <row r="21" spans="1:6">
      <c r="A21" s="12" t="s">
        <v>45</v>
      </c>
      <c r="B21" s="29" t="s">
        <v>46</v>
      </c>
      <c r="C21" s="30">
        <v>0.2</v>
      </c>
      <c r="D21" s="31" t="s">
        <v>37</v>
      </c>
      <c r="E21" s="34"/>
      <c r="F21" s="14">
        <f>C21*E21</f>
        <v>0</v>
      </c>
    </row>
    <row r="22" spans="1:6">
      <c r="A22" s="12" t="s">
        <v>47</v>
      </c>
      <c r="B22" s="48" t="s">
        <v>48</v>
      </c>
      <c r="C22" s="30">
        <v>0.05</v>
      </c>
      <c r="D22" s="31" t="s">
        <v>49</v>
      </c>
      <c r="E22" s="34"/>
      <c r="F22" s="14">
        <f t="shared" ref="F22:F28" si="1">C22*E22</f>
        <v>0</v>
      </c>
    </row>
    <row r="23" spans="1:6">
      <c r="A23" s="12"/>
      <c r="B23" s="29" t="s">
        <v>50</v>
      </c>
      <c r="C23" s="30">
        <v>2</v>
      </c>
      <c r="D23" s="31" t="s">
        <v>37</v>
      </c>
      <c r="E23" s="34"/>
      <c r="F23" s="14">
        <f t="shared" si="1"/>
        <v>0</v>
      </c>
    </row>
    <row r="24" spans="1:6">
      <c r="A24" s="12"/>
      <c r="B24" s="49"/>
      <c r="C24" s="30"/>
      <c r="D24" s="31"/>
      <c r="E24" s="34"/>
      <c r="F24" s="14"/>
    </row>
    <row r="25" spans="1:6">
      <c r="A25" s="12"/>
      <c r="B25" s="49" t="s">
        <v>51</v>
      </c>
      <c r="C25" s="30">
        <v>1</v>
      </c>
      <c r="D25" s="31" t="s">
        <v>37</v>
      </c>
      <c r="E25" s="34"/>
      <c r="F25" s="14">
        <f t="shared" si="1"/>
        <v>0</v>
      </c>
    </row>
    <row r="26" spans="1:6">
      <c r="A26" s="12"/>
      <c r="B26" s="29" t="s">
        <v>52</v>
      </c>
      <c r="C26" s="30">
        <v>1</v>
      </c>
      <c r="D26" s="31" t="s">
        <v>37</v>
      </c>
      <c r="E26" s="34"/>
      <c r="F26" s="14">
        <f t="shared" si="1"/>
        <v>0</v>
      </c>
    </row>
    <row r="27" spans="1:6">
      <c r="A27" s="12"/>
      <c r="B27" s="50" t="s">
        <v>53</v>
      </c>
      <c r="C27" s="30">
        <v>2</v>
      </c>
      <c r="D27" s="31" t="s">
        <v>37</v>
      </c>
      <c r="E27" s="34"/>
      <c r="F27" s="14">
        <f t="shared" si="1"/>
        <v>0</v>
      </c>
    </row>
    <row r="28" spans="1:6">
      <c r="A28" s="12"/>
      <c r="B28" s="50" t="s">
        <v>54</v>
      </c>
      <c r="C28" s="30">
        <v>0.05</v>
      </c>
      <c r="D28" s="31" t="s">
        <v>49</v>
      </c>
      <c r="E28" s="34"/>
      <c r="F28" s="14">
        <f t="shared" si="1"/>
        <v>0</v>
      </c>
    </row>
    <row r="29" spans="1:6">
      <c r="A29" s="35"/>
      <c r="B29" s="36" t="s">
        <v>42</v>
      </c>
      <c r="C29" s="37"/>
      <c r="D29" s="38" t="s">
        <v>43</v>
      </c>
      <c r="E29" s="39"/>
      <c r="F29" s="40">
        <v>0</v>
      </c>
    </row>
    <row r="30" spans="1:6" ht="15.75" thickBot="1">
      <c r="A30" s="15"/>
      <c r="B30" s="51"/>
      <c r="C30" s="52"/>
      <c r="D30" s="53"/>
      <c r="E30" s="54"/>
      <c r="F30" s="17"/>
    </row>
    <row r="31" spans="1:6">
      <c r="A31" s="213" t="s">
        <v>56</v>
      </c>
      <c r="B31" s="214"/>
      <c r="C31" s="25">
        <v>139.5</v>
      </c>
      <c r="D31" s="47" t="s">
        <v>57</v>
      </c>
      <c r="E31" s="27"/>
      <c r="F31" s="28"/>
    </row>
    <row r="32" spans="1:6">
      <c r="A32" s="12" t="s">
        <v>47</v>
      </c>
      <c r="B32" s="29" t="s">
        <v>58</v>
      </c>
      <c r="C32" s="30">
        <v>8.24</v>
      </c>
      <c r="D32" s="57" t="s">
        <v>49</v>
      </c>
      <c r="E32" s="34"/>
      <c r="F32" s="14">
        <f>C32*E32</f>
        <v>0</v>
      </c>
    </row>
    <row r="33" spans="1:6">
      <c r="A33" s="12"/>
      <c r="B33" s="29" t="s">
        <v>60</v>
      </c>
      <c r="C33" s="30">
        <v>3.2850000000000006</v>
      </c>
      <c r="D33" s="31" t="s">
        <v>59</v>
      </c>
      <c r="E33" s="34"/>
      <c r="F33" s="14">
        <f t="shared" ref="F33:F43" si="2">C33*E33</f>
        <v>0</v>
      </c>
    </row>
    <row r="34" spans="1:6">
      <c r="A34" s="12"/>
      <c r="B34" s="29" t="s">
        <v>62</v>
      </c>
      <c r="C34" s="30">
        <v>11.3</v>
      </c>
      <c r="D34" s="31" t="s">
        <v>55</v>
      </c>
      <c r="E34" s="34"/>
      <c r="F34" s="14">
        <f t="shared" si="2"/>
        <v>0</v>
      </c>
    </row>
    <row r="35" spans="1:6">
      <c r="A35" s="12"/>
      <c r="B35" s="48" t="s">
        <v>63</v>
      </c>
      <c r="C35" s="30">
        <v>0.50217200000000006</v>
      </c>
      <c r="D35" s="57" t="s">
        <v>49</v>
      </c>
      <c r="E35" s="34"/>
      <c r="F35" s="14">
        <f t="shared" si="2"/>
        <v>0</v>
      </c>
    </row>
    <row r="36" spans="1:6">
      <c r="A36" s="12"/>
      <c r="B36" s="29"/>
      <c r="C36" s="30"/>
      <c r="D36" s="31"/>
      <c r="E36" s="34"/>
      <c r="F36" s="14"/>
    </row>
    <row r="37" spans="1:6">
      <c r="A37" s="12"/>
      <c r="B37" s="29" t="s">
        <v>64</v>
      </c>
      <c r="C37" s="30">
        <v>11.3</v>
      </c>
      <c r="D37" s="31" t="s">
        <v>55</v>
      </c>
      <c r="E37" s="34"/>
      <c r="F37" s="14">
        <f t="shared" si="2"/>
        <v>0</v>
      </c>
    </row>
    <row r="38" spans="1:6">
      <c r="A38" s="12"/>
      <c r="B38" s="29" t="s">
        <v>65</v>
      </c>
      <c r="C38" s="30">
        <v>0.69750000000000001</v>
      </c>
      <c r="D38" s="57" t="s">
        <v>59</v>
      </c>
      <c r="E38" s="34"/>
      <c r="F38" s="14">
        <f t="shared" si="2"/>
        <v>0</v>
      </c>
    </row>
    <row r="39" spans="1:6">
      <c r="A39" s="12"/>
      <c r="B39" s="29" t="s">
        <v>66</v>
      </c>
      <c r="C39" s="56">
        <v>139.5</v>
      </c>
      <c r="D39" s="57" t="s">
        <v>57</v>
      </c>
      <c r="E39" s="34"/>
      <c r="F39" s="14">
        <f t="shared" si="2"/>
        <v>0</v>
      </c>
    </row>
    <row r="40" spans="1:6">
      <c r="A40" s="12"/>
      <c r="B40" s="29" t="s">
        <v>67</v>
      </c>
      <c r="C40" s="30">
        <v>8.24</v>
      </c>
      <c r="D40" s="57" t="s">
        <v>49</v>
      </c>
      <c r="E40" s="34"/>
      <c r="F40" s="14">
        <f t="shared" si="2"/>
        <v>0</v>
      </c>
    </row>
    <row r="41" spans="1:6">
      <c r="A41" s="12"/>
      <c r="B41" s="29" t="s">
        <v>68</v>
      </c>
      <c r="C41" s="30">
        <v>11.3</v>
      </c>
      <c r="D41" s="57" t="s">
        <v>55</v>
      </c>
      <c r="E41" s="34"/>
      <c r="F41" s="14">
        <f t="shared" si="2"/>
        <v>0</v>
      </c>
    </row>
    <row r="42" spans="1:6">
      <c r="A42" s="12"/>
      <c r="B42" s="49" t="s">
        <v>69</v>
      </c>
      <c r="C42" s="30">
        <v>11.3</v>
      </c>
      <c r="D42" s="31" t="s">
        <v>55</v>
      </c>
      <c r="E42" s="34"/>
      <c r="F42" s="14">
        <f t="shared" si="2"/>
        <v>0</v>
      </c>
    </row>
    <row r="43" spans="1:6">
      <c r="A43" s="12"/>
      <c r="B43" s="49" t="s">
        <v>70</v>
      </c>
      <c r="C43" s="30">
        <v>10</v>
      </c>
      <c r="D43" s="31" t="s">
        <v>71</v>
      </c>
      <c r="E43" s="34"/>
      <c r="F43" s="14">
        <f t="shared" si="2"/>
        <v>0</v>
      </c>
    </row>
    <row r="44" spans="1:6" ht="15.75" thickBot="1">
      <c r="A44" s="15"/>
      <c r="B44" s="51"/>
      <c r="C44" s="52"/>
      <c r="D44" s="53"/>
      <c r="E44" s="54"/>
      <c r="F44" s="17"/>
    </row>
    <row r="45" spans="1:6">
      <c r="A45" s="213" t="s">
        <v>75</v>
      </c>
      <c r="B45" s="214"/>
      <c r="C45" s="25">
        <v>4.5</v>
      </c>
      <c r="D45" s="47" t="s">
        <v>57</v>
      </c>
      <c r="E45" s="27"/>
      <c r="F45" s="28"/>
    </row>
    <row r="46" spans="1:6">
      <c r="A46" s="60" t="s">
        <v>72</v>
      </c>
      <c r="B46" s="29" t="s">
        <v>73</v>
      </c>
      <c r="C46" s="59">
        <v>5</v>
      </c>
      <c r="D46" s="57" t="s">
        <v>37</v>
      </c>
      <c r="E46" s="34"/>
      <c r="F46" s="14">
        <f>C46*E46</f>
        <v>0</v>
      </c>
    </row>
    <row r="47" spans="1:6">
      <c r="A47" s="60"/>
      <c r="B47" s="29"/>
      <c r="C47" s="56"/>
      <c r="D47" s="57"/>
      <c r="E47" s="34"/>
      <c r="F47" s="14"/>
    </row>
    <row r="48" spans="1:6">
      <c r="A48" s="60"/>
      <c r="B48" s="29" t="s">
        <v>76</v>
      </c>
      <c r="C48" s="56">
        <v>4.5</v>
      </c>
      <c r="D48" s="57" t="s">
        <v>57</v>
      </c>
      <c r="E48" s="34"/>
      <c r="F48" s="14">
        <f>C48*E48</f>
        <v>0</v>
      </c>
    </row>
    <row r="49" spans="1:6">
      <c r="A49" s="12"/>
      <c r="B49" s="29" t="s">
        <v>74</v>
      </c>
      <c r="C49" s="61">
        <v>1.125</v>
      </c>
      <c r="D49" s="57" t="s">
        <v>49</v>
      </c>
      <c r="E49" s="34"/>
      <c r="F49" s="14">
        <f t="shared" ref="F49:F50" si="3">C49*E49</f>
        <v>0</v>
      </c>
    </row>
    <row r="50" spans="1:6">
      <c r="A50" s="12"/>
      <c r="B50" s="29" t="s">
        <v>77</v>
      </c>
      <c r="C50" s="61">
        <v>4.5</v>
      </c>
      <c r="D50" s="57" t="s">
        <v>57</v>
      </c>
      <c r="E50" s="34"/>
      <c r="F50" s="14">
        <f t="shared" si="3"/>
        <v>0</v>
      </c>
    </row>
    <row r="51" spans="1:6" ht="15.75" thickBot="1">
      <c r="A51" s="62"/>
      <c r="B51" s="51"/>
      <c r="C51" s="63"/>
      <c r="D51" s="64"/>
      <c r="E51" s="54"/>
      <c r="F51" s="17"/>
    </row>
    <row r="52" spans="1:6" ht="43.15" customHeight="1">
      <c r="A52" s="200" t="s">
        <v>84</v>
      </c>
      <c r="B52" s="201"/>
      <c r="C52" s="25">
        <v>277</v>
      </c>
      <c r="D52" s="47" t="s">
        <v>57</v>
      </c>
      <c r="E52" s="27"/>
      <c r="F52" s="28"/>
    </row>
    <row r="53" spans="1:6">
      <c r="A53" s="65" t="s">
        <v>61</v>
      </c>
      <c r="B53" s="29" t="s">
        <v>78</v>
      </c>
      <c r="C53" s="56">
        <v>13.850000000000001</v>
      </c>
      <c r="D53" s="57" t="s">
        <v>79</v>
      </c>
      <c r="E53" s="34"/>
      <c r="F53" s="14">
        <f>C53*E53</f>
        <v>0</v>
      </c>
    </row>
    <row r="54" spans="1:6">
      <c r="A54" s="60" t="s">
        <v>80</v>
      </c>
      <c r="B54" s="29" t="s">
        <v>85</v>
      </c>
      <c r="C54" s="56">
        <v>13.295999999999999</v>
      </c>
      <c r="D54" s="57" t="s">
        <v>59</v>
      </c>
      <c r="E54" s="34"/>
      <c r="F54" s="14">
        <f t="shared" ref="F54:F60" si="4">C54*E54</f>
        <v>0</v>
      </c>
    </row>
    <row r="55" spans="1:6">
      <c r="A55" s="60"/>
      <c r="B55" s="29"/>
      <c r="C55" s="56"/>
      <c r="D55" s="57"/>
      <c r="E55" s="34"/>
      <c r="F55" s="14">
        <f t="shared" si="4"/>
        <v>0</v>
      </c>
    </row>
    <row r="56" spans="1:6">
      <c r="A56" s="60"/>
      <c r="B56" s="29" t="s">
        <v>86</v>
      </c>
      <c r="C56" s="56">
        <v>277</v>
      </c>
      <c r="D56" s="57" t="s">
        <v>57</v>
      </c>
      <c r="E56" s="34"/>
      <c r="F56" s="14">
        <f t="shared" si="4"/>
        <v>0</v>
      </c>
    </row>
    <row r="57" spans="1:6">
      <c r="A57" s="12"/>
      <c r="B57" s="29" t="s">
        <v>81</v>
      </c>
      <c r="C57" s="61">
        <v>277</v>
      </c>
      <c r="D57" s="57" t="s">
        <v>57</v>
      </c>
      <c r="E57" s="34"/>
      <c r="F57" s="14">
        <f t="shared" si="4"/>
        <v>0</v>
      </c>
    </row>
    <row r="58" spans="1:6">
      <c r="A58" s="12"/>
      <c r="B58" s="29" t="s">
        <v>82</v>
      </c>
      <c r="C58" s="61">
        <v>277</v>
      </c>
      <c r="D58" s="57" t="s">
        <v>57</v>
      </c>
      <c r="E58" s="34"/>
      <c r="F58" s="14">
        <f t="shared" si="4"/>
        <v>0</v>
      </c>
    </row>
    <row r="59" spans="1:6">
      <c r="A59" s="12"/>
      <c r="B59" s="29" t="s">
        <v>83</v>
      </c>
      <c r="C59" s="56">
        <v>277</v>
      </c>
      <c r="D59" s="57" t="s">
        <v>57</v>
      </c>
      <c r="E59" s="34"/>
      <c r="F59" s="14">
        <f t="shared" si="4"/>
        <v>0</v>
      </c>
    </row>
    <row r="60" spans="1:6">
      <c r="A60" s="60"/>
      <c r="B60" s="29" t="s">
        <v>87</v>
      </c>
      <c r="C60" s="56">
        <v>277</v>
      </c>
      <c r="D60" s="57" t="s">
        <v>57</v>
      </c>
      <c r="E60" s="34"/>
      <c r="F60" s="14">
        <f t="shared" si="4"/>
        <v>0</v>
      </c>
    </row>
    <row r="61" spans="1:6" ht="15.75" thickBot="1">
      <c r="A61" s="62"/>
      <c r="B61" s="66"/>
      <c r="C61" s="67"/>
      <c r="D61" s="64"/>
      <c r="E61" s="54"/>
      <c r="F61" s="17"/>
    </row>
    <row r="62" spans="1:6" ht="14.45" customHeight="1">
      <c r="A62" s="215" t="s">
        <v>88</v>
      </c>
      <c r="B62" s="216"/>
      <c r="C62" s="24"/>
      <c r="D62" s="24"/>
      <c r="E62" s="27"/>
      <c r="F62" s="28"/>
    </row>
    <row r="63" spans="1:6">
      <c r="A63" s="55" t="s">
        <v>89</v>
      </c>
      <c r="B63" s="68" t="s">
        <v>90</v>
      </c>
      <c r="C63" s="30">
        <v>11</v>
      </c>
      <c r="D63" s="31" t="s">
        <v>37</v>
      </c>
      <c r="E63" s="34"/>
      <c r="F63" s="14">
        <f>C63*E63</f>
        <v>0</v>
      </c>
    </row>
    <row r="64" spans="1:6">
      <c r="A64" s="55"/>
      <c r="B64" s="29"/>
      <c r="C64" s="30"/>
      <c r="D64" s="31"/>
      <c r="E64" s="34"/>
      <c r="F64" s="14"/>
    </row>
    <row r="65" spans="1:6">
      <c r="A65" s="55"/>
      <c r="B65" s="29" t="s">
        <v>91</v>
      </c>
      <c r="C65" s="30">
        <v>11</v>
      </c>
      <c r="D65" s="31" t="s">
        <v>37</v>
      </c>
      <c r="E65" s="34"/>
      <c r="F65" s="14">
        <f t="shared" ref="F65" si="5">C65*E65</f>
        <v>0</v>
      </c>
    </row>
    <row r="66" spans="1:6" ht="15.75" thickBot="1">
      <c r="A66" s="69"/>
      <c r="B66" s="51"/>
      <c r="C66" s="52"/>
      <c r="D66" s="53"/>
      <c r="E66" s="54"/>
      <c r="F66" s="17"/>
    </row>
    <row r="67" spans="1:6" ht="14.45" customHeight="1">
      <c r="A67" s="215" t="s">
        <v>92</v>
      </c>
      <c r="B67" s="216"/>
      <c r="C67" s="24"/>
      <c r="D67" s="24"/>
      <c r="E67" s="27"/>
      <c r="F67" s="28"/>
    </row>
    <row r="68" spans="1:6">
      <c r="A68" s="70"/>
      <c r="B68" s="50" t="s">
        <v>93</v>
      </c>
      <c r="C68" s="30">
        <v>3</v>
      </c>
      <c r="D68" s="71" t="s">
        <v>59</v>
      </c>
      <c r="E68" s="72"/>
      <c r="F68" s="14">
        <f>C68*E68</f>
        <v>0</v>
      </c>
    </row>
    <row r="69" spans="1:6">
      <c r="A69" s="70"/>
      <c r="B69" s="50"/>
      <c r="C69" s="30"/>
      <c r="D69" s="71"/>
      <c r="E69" s="50"/>
      <c r="F69" s="14"/>
    </row>
    <row r="70" spans="1:6">
      <c r="A70" s="70"/>
      <c r="B70" s="50" t="s">
        <v>94</v>
      </c>
      <c r="C70" s="30">
        <v>140</v>
      </c>
      <c r="D70" s="57" t="s">
        <v>57</v>
      </c>
      <c r="E70" s="72"/>
      <c r="F70" s="14">
        <f t="shared" ref="F70:F73" si="6">C70*E70</f>
        <v>0</v>
      </c>
    </row>
    <row r="71" spans="1:6" ht="30">
      <c r="A71" s="70"/>
      <c r="B71" s="50" t="s">
        <v>95</v>
      </c>
      <c r="C71" s="30">
        <v>140</v>
      </c>
      <c r="D71" s="57" t="s">
        <v>57</v>
      </c>
      <c r="E71" s="72"/>
      <c r="F71" s="14">
        <f t="shared" si="6"/>
        <v>0</v>
      </c>
    </row>
    <row r="72" spans="1:6">
      <c r="A72" s="70"/>
      <c r="B72" s="50"/>
      <c r="C72" s="30"/>
      <c r="D72" s="71"/>
      <c r="E72" s="50"/>
      <c r="F72" s="14"/>
    </row>
    <row r="73" spans="1:6">
      <c r="A73" s="12"/>
      <c r="B73" s="29" t="s">
        <v>96</v>
      </c>
      <c r="C73" s="61">
        <v>1</v>
      </c>
      <c r="D73" s="31" t="s">
        <v>153</v>
      </c>
      <c r="E73" s="34"/>
      <c r="F73" s="14">
        <f t="shared" si="6"/>
        <v>0</v>
      </c>
    </row>
    <row r="74" spans="1:6" ht="15.75" thickBot="1">
      <c r="A74" s="73"/>
      <c r="B74" s="74"/>
      <c r="C74" s="43"/>
      <c r="D74" s="44"/>
      <c r="E74" s="45"/>
      <c r="F74" s="46"/>
    </row>
    <row r="75" spans="1:6" ht="15.6" customHeight="1">
      <c r="A75" s="203" t="s">
        <v>17</v>
      </c>
      <c r="B75" s="204"/>
      <c r="C75" s="204"/>
      <c r="D75" s="204"/>
      <c r="E75" s="204"/>
      <c r="F75" s="75">
        <f>SUM(F12:F73)</f>
        <v>0</v>
      </c>
    </row>
    <row r="76" spans="1:6" ht="15.6" customHeight="1">
      <c r="A76" s="205" t="s">
        <v>18</v>
      </c>
      <c r="B76" s="206"/>
      <c r="C76" s="206"/>
      <c r="D76" s="206"/>
      <c r="E76" s="206"/>
      <c r="F76" s="76">
        <f>0.21*F75</f>
        <v>0</v>
      </c>
    </row>
    <row r="77" spans="1:6" ht="16.149999999999999" customHeight="1" thickBot="1">
      <c r="A77" s="207" t="s">
        <v>19</v>
      </c>
      <c r="B77" s="208"/>
      <c r="C77" s="208"/>
      <c r="D77" s="208"/>
      <c r="E77" s="208"/>
      <c r="F77" s="77">
        <f>F75+F76</f>
        <v>0</v>
      </c>
    </row>
    <row r="78" spans="1:6">
      <c r="A78" s="202" t="s">
        <v>20</v>
      </c>
      <c r="B78" s="202"/>
      <c r="C78" s="209"/>
      <c r="D78" s="209"/>
      <c r="E78" s="209"/>
      <c r="F78" s="209"/>
    </row>
    <row r="79" spans="1:6" ht="15.75" thickBot="1">
      <c r="A79" s="217"/>
      <c r="B79" s="217"/>
      <c r="C79" s="218"/>
      <c r="D79" s="218"/>
      <c r="E79" s="218"/>
      <c r="F79" s="218"/>
    </row>
    <row r="80" spans="1:6">
      <c r="A80" s="219" t="s">
        <v>97</v>
      </c>
      <c r="B80" s="220"/>
      <c r="C80" s="220"/>
      <c r="D80" s="220"/>
      <c r="E80" s="220"/>
      <c r="F80" s="221"/>
    </row>
    <row r="81" spans="1:6" ht="14.45" customHeight="1">
      <c r="A81" s="222" t="s">
        <v>98</v>
      </c>
      <c r="B81" s="223"/>
      <c r="C81" s="223"/>
      <c r="D81" s="223"/>
      <c r="E81" s="223"/>
      <c r="F81" s="224"/>
    </row>
    <row r="82" spans="1:6">
      <c r="A82" s="222"/>
      <c r="B82" s="223"/>
      <c r="C82" s="223"/>
      <c r="D82" s="223"/>
      <c r="E82" s="223"/>
      <c r="F82" s="224"/>
    </row>
    <row r="83" spans="1:6" ht="14.45" customHeight="1">
      <c r="A83" s="225" t="s">
        <v>28</v>
      </c>
      <c r="B83" s="226"/>
      <c r="C83" s="226"/>
      <c r="D83" s="226"/>
      <c r="E83" s="226"/>
      <c r="F83" s="227"/>
    </row>
    <row r="84" spans="1:6">
      <c r="A84" s="225"/>
      <c r="B84" s="226"/>
      <c r="C84" s="226"/>
      <c r="D84" s="226"/>
      <c r="E84" s="226"/>
      <c r="F84" s="227"/>
    </row>
    <row r="85" spans="1:6" ht="15" customHeight="1" thickBot="1">
      <c r="A85" s="210" t="s">
        <v>99</v>
      </c>
      <c r="B85" s="211"/>
      <c r="C85" s="211"/>
      <c r="D85" s="211"/>
      <c r="E85" s="211"/>
      <c r="F85" s="212"/>
    </row>
  </sheetData>
  <mergeCells count="33">
    <mergeCell ref="A85:F85"/>
    <mergeCell ref="A20:B20"/>
    <mergeCell ref="A31:B31"/>
    <mergeCell ref="A45:B45"/>
    <mergeCell ref="A52:B52"/>
    <mergeCell ref="A62:B62"/>
    <mergeCell ref="A67:B67"/>
    <mergeCell ref="A79:B79"/>
    <mergeCell ref="C79:F79"/>
    <mergeCell ref="A80:F80"/>
    <mergeCell ref="A81:F82"/>
    <mergeCell ref="A83:F84"/>
    <mergeCell ref="A12:B12"/>
    <mergeCell ref="A78:B78"/>
    <mergeCell ref="A75:E75"/>
    <mergeCell ref="A76:E76"/>
    <mergeCell ref="A77:E77"/>
    <mergeCell ref="C78:F78"/>
    <mergeCell ref="C6:F6"/>
    <mergeCell ref="C7:F7"/>
    <mergeCell ref="C8:F8"/>
    <mergeCell ref="A9:A11"/>
    <mergeCell ref="B9:B11"/>
    <mergeCell ref="C9:C11"/>
    <mergeCell ref="D9:D11"/>
    <mergeCell ref="E9:E10"/>
    <mergeCell ref="F9:F10"/>
    <mergeCell ref="C5:F5"/>
    <mergeCell ref="A1:F1"/>
    <mergeCell ref="A2:B2"/>
    <mergeCell ref="C2:F2"/>
    <mergeCell ref="C3:F3"/>
    <mergeCell ref="C4:F4"/>
  </mergeCells>
  <dataValidations count="4">
    <dataValidation allowBlank="1" showInputMessage="1" showErrorMessage="1" promptTitle="POZOR" prompt="PAMATUJ na umístění zeminy z výkopu, zda půjde využít v rámci realizace nebo bude muset být ODVEZENO nebo SKLÁDOVÁNO" sqref="C49" xr:uid="{25D484A7-B130-4F82-824B-1B06794512CD}"/>
    <dataValidation allowBlank="1" showInputMessage="1" showErrorMessage="1" promptTitle="POZOR" prompt="VYPLŇ NA KRYCÍM LISTU" sqref="B4:B6 B7:F7" xr:uid="{1FB62677-EA9E-4A7E-B3DE-897F4B038672}"/>
    <dataValidation allowBlank="1" showInputMessage="1" showErrorMessage="1" errorTitle="Pozor" error="Vyplňuje se na hlavním listu!" promptTitle="POZOR" prompt="VYPLŇ NA KRYCÍM LISTU" sqref="B3" xr:uid="{6728E51B-B0DD-43B4-9924-7F9EAF91EA4E}"/>
    <dataValidation allowBlank="1" showInputMessage="1" showErrorMessage="1" promptTitle="Pozor" prompt="VYPLŇ za celou akci realizace sadových úprav._x000a__x000a_Hodnota je odvislá od počtu cest (POČET PRACOVNÍCH DNŮ), kalkulován je dvojnásobek vzdálenosti sídlo firmy-místo zakázky (cesta tam a zpět)_x000a__x000a_Vzorec: (CESTA TAM+CESTA ZPĚT)*POČET PRACOVNÍCH DNŮ AKCE" sqref="C73" xr:uid="{BA526D18-9CA1-4FA2-ACE1-862260A77219}"/>
  </dataValidations>
  <hyperlinks>
    <hyperlink ref="A53" r:id="rId1" display="web" xr:uid="{0E9F472A-968D-4587-BE40-EC8EBE904411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2FD1-D881-4FEF-9FBB-C2EF92575445}">
  <dimension ref="A1:F48"/>
  <sheetViews>
    <sheetView tabSelected="1" workbookViewId="0">
      <selection activeCell="I11" sqref="I11"/>
    </sheetView>
  </sheetViews>
  <sheetFormatPr defaultRowHeight="15"/>
  <cols>
    <col min="1" max="1" width="10.7109375" customWidth="1"/>
    <col min="2" max="2" width="48.42578125" customWidth="1"/>
    <col min="3" max="3" width="15.85546875" customWidth="1"/>
    <col min="4" max="4" width="11.28515625" customWidth="1"/>
    <col min="5" max="5" width="7.28515625" customWidth="1"/>
    <col min="6" max="6" width="17.42578125" customWidth="1"/>
  </cols>
  <sheetData>
    <row r="1" spans="1:6" ht="16.5" thickBot="1">
      <c r="B1" s="228" t="s">
        <v>100</v>
      </c>
      <c r="C1" s="229"/>
      <c r="D1" s="229"/>
      <c r="E1" s="229"/>
      <c r="F1" s="230"/>
    </row>
    <row r="2" spans="1:6">
      <c r="B2" s="19" t="s">
        <v>1</v>
      </c>
      <c r="C2" s="79"/>
      <c r="D2" s="188" t="s">
        <v>152</v>
      </c>
      <c r="E2" s="188"/>
      <c r="F2" s="188"/>
    </row>
    <row r="3" spans="1:6">
      <c r="B3" s="3" t="s">
        <v>2</v>
      </c>
      <c r="C3" s="79"/>
      <c r="D3" s="124"/>
      <c r="E3" s="124"/>
      <c r="F3" s="124"/>
    </row>
    <row r="4" spans="1:6">
      <c r="B4" s="3" t="s">
        <v>4</v>
      </c>
      <c r="C4" s="79"/>
      <c r="D4" s="124"/>
      <c r="E4" s="124"/>
      <c r="F4" s="124"/>
    </row>
    <row r="5" spans="1:6">
      <c r="B5" s="3">
        <v>724183720</v>
      </c>
      <c r="C5" s="79"/>
      <c r="D5" s="124"/>
      <c r="E5" s="124"/>
      <c r="F5" s="124"/>
    </row>
    <row r="6" spans="1:6">
      <c r="B6" s="3" t="s">
        <v>7</v>
      </c>
      <c r="C6" s="79"/>
      <c r="D6" s="188" t="s">
        <v>8</v>
      </c>
      <c r="E6" s="188"/>
      <c r="F6" s="188"/>
    </row>
    <row r="7" spans="1:6" ht="15.75" thickBot="1">
      <c r="B7" s="21" t="s">
        <v>10</v>
      </c>
      <c r="C7" s="80"/>
      <c r="D7" s="124" t="s">
        <v>11</v>
      </c>
      <c r="E7" s="124"/>
      <c r="F7" s="124"/>
    </row>
    <row r="8" spans="1:6" ht="15" customHeight="1" thickBot="1">
      <c r="A8" s="231" t="s">
        <v>101</v>
      </c>
      <c r="B8" s="234" t="s">
        <v>102</v>
      </c>
      <c r="C8" s="237" t="s">
        <v>103</v>
      </c>
      <c r="D8" s="196" t="s">
        <v>34</v>
      </c>
      <c r="E8" s="196" t="s">
        <v>32</v>
      </c>
      <c r="F8" s="198" t="s">
        <v>104</v>
      </c>
    </row>
    <row r="9" spans="1:6" ht="15.75" thickBot="1">
      <c r="A9" s="232"/>
      <c r="B9" s="235"/>
      <c r="C9" s="238"/>
      <c r="D9" s="240"/>
      <c r="E9" s="240"/>
      <c r="F9" s="248"/>
    </row>
    <row r="10" spans="1:6" ht="27" customHeight="1" thickBot="1">
      <c r="A10" s="233"/>
      <c r="B10" s="236"/>
      <c r="C10" s="239"/>
      <c r="D10" s="81" t="s">
        <v>14</v>
      </c>
      <c r="E10" s="82" t="s">
        <v>105</v>
      </c>
      <c r="F10" s="23" t="s">
        <v>14</v>
      </c>
    </row>
    <row r="11" spans="1:6" ht="19.5" thickBot="1">
      <c r="A11" s="83"/>
      <c r="B11" s="84" t="s">
        <v>106</v>
      </c>
      <c r="C11" s="85"/>
      <c r="D11" s="86"/>
      <c r="E11" s="87"/>
      <c r="F11" s="88"/>
    </row>
    <row r="12" spans="1:6">
      <c r="A12" s="83" t="s">
        <v>107</v>
      </c>
      <c r="B12" s="89" t="s">
        <v>108</v>
      </c>
      <c r="C12" s="90" t="s">
        <v>109</v>
      </c>
      <c r="D12" s="91"/>
      <c r="E12" s="58">
        <v>1</v>
      </c>
      <c r="F12" s="92"/>
    </row>
    <row r="13" spans="1:6">
      <c r="A13" s="83" t="s">
        <v>110</v>
      </c>
      <c r="B13" s="89" t="s">
        <v>111</v>
      </c>
      <c r="C13" s="90" t="s">
        <v>112</v>
      </c>
      <c r="D13" s="91"/>
      <c r="E13" s="58">
        <v>3</v>
      </c>
      <c r="F13" s="92">
        <f t="shared" ref="F13:F19" si="0">D13*E13</f>
        <v>0</v>
      </c>
    </row>
    <row r="14" spans="1:6">
      <c r="A14" s="83" t="s">
        <v>110</v>
      </c>
      <c r="B14" s="89" t="s">
        <v>113</v>
      </c>
      <c r="C14" s="90" t="s">
        <v>114</v>
      </c>
      <c r="D14" s="91"/>
      <c r="E14" s="58">
        <v>2</v>
      </c>
      <c r="F14" s="92">
        <f t="shared" si="0"/>
        <v>0</v>
      </c>
    </row>
    <row r="15" spans="1:6">
      <c r="A15" s="83" t="s">
        <v>110</v>
      </c>
      <c r="B15" s="89" t="s">
        <v>115</v>
      </c>
      <c r="C15" s="90" t="s">
        <v>116</v>
      </c>
      <c r="D15" s="91"/>
      <c r="E15" s="58">
        <v>1</v>
      </c>
      <c r="F15" s="92">
        <f t="shared" si="0"/>
        <v>0</v>
      </c>
    </row>
    <row r="16" spans="1:6">
      <c r="A16" s="83" t="s">
        <v>110</v>
      </c>
      <c r="B16" s="89" t="s">
        <v>117</v>
      </c>
      <c r="C16" s="90" t="s">
        <v>116</v>
      </c>
      <c r="D16" s="91"/>
      <c r="E16" s="58">
        <v>15</v>
      </c>
      <c r="F16" s="92">
        <f t="shared" si="0"/>
        <v>0</v>
      </c>
    </row>
    <row r="17" spans="1:6">
      <c r="A17" s="83" t="s">
        <v>110</v>
      </c>
      <c r="B17" s="89" t="s">
        <v>118</v>
      </c>
      <c r="C17" s="90" t="s">
        <v>116</v>
      </c>
      <c r="D17" s="91"/>
      <c r="E17" s="58">
        <v>18</v>
      </c>
      <c r="F17" s="92">
        <f t="shared" si="0"/>
        <v>0</v>
      </c>
    </row>
    <row r="18" spans="1:6">
      <c r="A18" s="83" t="s">
        <v>110</v>
      </c>
      <c r="B18" s="89" t="s">
        <v>119</v>
      </c>
      <c r="C18" s="90" t="s">
        <v>120</v>
      </c>
      <c r="D18" s="91"/>
      <c r="E18" s="58">
        <v>26</v>
      </c>
      <c r="F18" s="92">
        <f t="shared" si="0"/>
        <v>0</v>
      </c>
    </row>
    <row r="19" spans="1:6" ht="15.75" thickBot="1">
      <c r="A19" s="83" t="s">
        <v>110</v>
      </c>
      <c r="B19" s="89" t="s">
        <v>121</v>
      </c>
      <c r="C19" s="90" t="s">
        <v>122</v>
      </c>
      <c r="D19" s="91"/>
      <c r="E19" s="58">
        <v>2</v>
      </c>
      <c r="F19" s="92">
        <f t="shared" si="0"/>
        <v>0</v>
      </c>
    </row>
    <row r="20" spans="1:6" ht="19.5" thickBot="1">
      <c r="A20" s="83"/>
      <c r="B20" s="84" t="s">
        <v>123</v>
      </c>
      <c r="C20" s="85"/>
      <c r="D20" s="86"/>
      <c r="E20" s="87"/>
      <c r="F20" s="88"/>
    </row>
    <row r="21" spans="1:6">
      <c r="A21" s="83" t="s">
        <v>59</v>
      </c>
      <c r="B21" s="89" t="s">
        <v>124</v>
      </c>
      <c r="C21" s="90" t="s">
        <v>125</v>
      </c>
      <c r="D21" s="91"/>
      <c r="E21" s="58">
        <v>23</v>
      </c>
      <c r="F21" s="92">
        <f>D21*E21</f>
        <v>0</v>
      </c>
    </row>
    <row r="22" spans="1:6">
      <c r="A22" s="83" t="s">
        <v>126</v>
      </c>
      <c r="B22" s="89" t="s">
        <v>127</v>
      </c>
      <c r="C22" s="90" t="s">
        <v>128</v>
      </c>
      <c r="D22" s="91"/>
      <c r="E22" s="58">
        <v>65</v>
      </c>
      <c r="F22" s="92">
        <f t="shared" ref="F22:F39" si="1">D22*E22</f>
        <v>0</v>
      </c>
    </row>
    <row r="23" spans="1:6">
      <c r="A23" s="83" t="s">
        <v>59</v>
      </c>
      <c r="B23" s="89" t="s">
        <v>129</v>
      </c>
      <c r="C23" s="90" t="s">
        <v>130</v>
      </c>
      <c r="D23" s="91"/>
      <c r="E23" s="58">
        <v>33</v>
      </c>
      <c r="F23" s="92">
        <f t="shared" si="1"/>
        <v>0</v>
      </c>
    </row>
    <row r="24" spans="1:6">
      <c r="A24" s="83" t="s">
        <v>59</v>
      </c>
      <c r="B24" s="89" t="s">
        <v>131</v>
      </c>
      <c r="C24" s="90" t="s">
        <v>125</v>
      </c>
      <c r="D24" s="91"/>
      <c r="E24" s="58">
        <v>2</v>
      </c>
      <c r="F24" s="92">
        <f t="shared" si="1"/>
        <v>0</v>
      </c>
    </row>
    <row r="25" spans="1:6">
      <c r="A25" s="83" t="s">
        <v>59</v>
      </c>
      <c r="B25" s="89" t="s">
        <v>132</v>
      </c>
      <c r="C25" s="90" t="s">
        <v>125</v>
      </c>
      <c r="D25" s="91"/>
      <c r="E25" s="58">
        <v>5</v>
      </c>
      <c r="F25" s="92">
        <f t="shared" si="1"/>
        <v>0</v>
      </c>
    </row>
    <row r="26" spans="1:6">
      <c r="A26" s="83" t="s">
        <v>59</v>
      </c>
      <c r="B26" s="89" t="s">
        <v>133</v>
      </c>
      <c r="C26" s="90" t="s">
        <v>125</v>
      </c>
      <c r="D26" s="91"/>
      <c r="E26" s="58">
        <v>9</v>
      </c>
      <c r="F26" s="92">
        <f t="shared" si="1"/>
        <v>0</v>
      </c>
    </row>
    <row r="27" spans="1:6">
      <c r="A27" s="83" t="s">
        <v>59</v>
      </c>
      <c r="B27" s="89" t="s">
        <v>134</v>
      </c>
      <c r="C27" s="90" t="s">
        <v>125</v>
      </c>
      <c r="D27" s="91"/>
      <c r="E27" s="58">
        <v>34</v>
      </c>
      <c r="F27" s="92">
        <f t="shared" si="1"/>
        <v>0</v>
      </c>
    </row>
    <row r="28" spans="1:6">
      <c r="A28" s="83" t="s">
        <v>59</v>
      </c>
      <c r="B28" s="89" t="s">
        <v>135</v>
      </c>
      <c r="C28" s="90" t="s">
        <v>125</v>
      </c>
      <c r="D28" s="91"/>
      <c r="E28" s="58">
        <v>8</v>
      </c>
      <c r="F28" s="92">
        <f t="shared" si="1"/>
        <v>0</v>
      </c>
    </row>
    <row r="29" spans="1:6">
      <c r="A29" s="83" t="s">
        <v>59</v>
      </c>
      <c r="B29" s="89" t="s">
        <v>136</v>
      </c>
      <c r="C29" s="90" t="s">
        <v>130</v>
      </c>
      <c r="D29" s="91"/>
      <c r="E29" s="58">
        <v>3</v>
      </c>
      <c r="F29" s="92">
        <f t="shared" si="1"/>
        <v>0</v>
      </c>
    </row>
    <row r="30" spans="1:6">
      <c r="A30" s="83" t="s">
        <v>59</v>
      </c>
      <c r="B30" s="89" t="s">
        <v>137</v>
      </c>
      <c r="C30" s="90" t="s">
        <v>130</v>
      </c>
      <c r="D30" s="91"/>
      <c r="E30" s="58">
        <v>19</v>
      </c>
      <c r="F30" s="92">
        <f t="shared" si="1"/>
        <v>0</v>
      </c>
    </row>
    <row r="31" spans="1:6">
      <c r="A31" s="83" t="s">
        <v>59</v>
      </c>
      <c r="B31" s="89" t="s">
        <v>138</v>
      </c>
      <c r="C31" s="90" t="s">
        <v>130</v>
      </c>
      <c r="D31" s="91"/>
      <c r="E31" s="58">
        <v>8</v>
      </c>
      <c r="F31" s="92">
        <f t="shared" si="1"/>
        <v>0</v>
      </c>
    </row>
    <row r="32" spans="1:6">
      <c r="A32" s="83" t="s">
        <v>59</v>
      </c>
      <c r="B32" s="89" t="s">
        <v>139</v>
      </c>
      <c r="C32" s="90" t="s">
        <v>125</v>
      </c>
      <c r="D32" s="91"/>
      <c r="E32" s="58">
        <v>15</v>
      </c>
      <c r="F32" s="92">
        <f t="shared" si="1"/>
        <v>0</v>
      </c>
    </row>
    <row r="33" spans="1:6">
      <c r="A33" s="83" t="s">
        <v>59</v>
      </c>
      <c r="B33" s="89" t="s">
        <v>140</v>
      </c>
      <c r="C33" s="90" t="s">
        <v>125</v>
      </c>
      <c r="D33" s="91"/>
      <c r="E33" s="58">
        <v>41</v>
      </c>
      <c r="F33" s="92">
        <f t="shared" si="1"/>
        <v>0</v>
      </c>
    </row>
    <row r="34" spans="1:6">
      <c r="A34" s="83" t="s">
        <v>59</v>
      </c>
      <c r="B34" s="89" t="s">
        <v>141</v>
      </c>
      <c r="C34" s="90" t="s">
        <v>125</v>
      </c>
      <c r="D34" s="91"/>
      <c r="E34" s="58">
        <v>4</v>
      </c>
      <c r="F34" s="92">
        <f t="shared" si="1"/>
        <v>0</v>
      </c>
    </row>
    <row r="35" spans="1:6">
      <c r="A35" s="83" t="s">
        <v>59</v>
      </c>
      <c r="B35" s="89" t="s">
        <v>142</v>
      </c>
      <c r="C35" s="90" t="s">
        <v>125</v>
      </c>
      <c r="D35" s="91"/>
      <c r="E35" s="58">
        <v>20</v>
      </c>
      <c r="F35" s="92">
        <f t="shared" si="1"/>
        <v>0</v>
      </c>
    </row>
    <row r="36" spans="1:6">
      <c r="A36" s="83" t="s">
        <v>59</v>
      </c>
      <c r="B36" s="89" t="s">
        <v>143</v>
      </c>
      <c r="C36" s="90" t="s">
        <v>125</v>
      </c>
      <c r="D36" s="91"/>
      <c r="E36" s="58">
        <v>13</v>
      </c>
      <c r="F36" s="92">
        <f t="shared" si="1"/>
        <v>0</v>
      </c>
    </row>
    <row r="37" spans="1:6">
      <c r="A37" s="83" t="s">
        <v>59</v>
      </c>
      <c r="B37" s="89" t="s">
        <v>144</v>
      </c>
      <c r="C37" s="90" t="s">
        <v>125</v>
      </c>
      <c r="D37" s="91"/>
      <c r="E37" s="58">
        <v>8</v>
      </c>
      <c r="F37" s="92">
        <f t="shared" si="1"/>
        <v>0</v>
      </c>
    </row>
    <row r="38" spans="1:6">
      <c r="A38" s="83" t="s">
        <v>59</v>
      </c>
      <c r="B38" s="89" t="s">
        <v>145</v>
      </c>
      <c r="C38" s="90" t="s">
        <v>125</v>
      </c>
      <c r="D38" s="91"/>
      <c r="E38" s="58">
        <v>31</v>
      </c>
      <c r="F38" s="92">
        <f t="shared" si="1"/>
        <v>0</v>
      </c>
    </row>
    <row r="39" spans="1:6" ht="15.75" thickBot="1">
      <c r="A39" s="83" t="s">
        <v>126</v>
      </c>
      <c r="B39" s="93" t="s">
        <v>146</v>
      </c>
      <c r="C39" s="94" t="s">
        <v>128</v>
      </c>
      <c r="D39" s="95"/>
      <c r="E39" s="96">
        <v>42</v>
      </c>
      <c r="F39" s="92">
        <f t="shared" si="1"/>
        <v>0</v>
      </c>
    </row>
    <row r="40" spans="1:6" ht="15.75">
      <c r="B40" s="97" t="s">
        <v>147</v>
      </c>
      <c r="C40" s="98"/>
      <c r="D40" s="99"/>
      <c r="E40" s="100">
        <v>451</v>
      </c>
      <c r="F40" s="101"/>
    </row>
    <row r="41" spans="1:6" ht="15.75">
      <c r="B41" s="102" t="s">
        <v>17</v>
      </c>
      <c r="C41" s="103"/>
      <c r="D41" s="104"/>
      <c r="E41" s="104"/>
      <c r="F41" s="105">
        <f>SUM(F12:F39)</f>
        <v>0</v>
      </c>
    </row>
    <row r="42" spans="1:6" ht="15.75">
      <c r="B42" s="106" t="s">
        <v>148</v>
      </c>
      <c r="C42" s="107"/>
      <c r="D42" s="108"/>
      <c r="E42" s="109"/>
      <c r="F42" s="110">
        <f>0.12*F41</f>
        <v>0</v>
      </c>
    </row>
    <row r="43" spans="1:6" ht="16.5" thickBot="1">
      <c r="B43" s="111" t="s">
        <v>19</v>
      </c>
      <c r="C43" s="112"/>
      <c r="D43" s="113"/>
      <c r="E43" s="114"/>
      <c r="F43" s="115">
        <f>F41+F42</f>
        <v>0</v>
      </c>
    </row>
    <row r="44" spans="1:6" ht="15.75" thickBot="1">
      <c r="B44" s="78" t="s">
        <v>20</v>
      </c>
      <c r="C44" s="116"/>
      <c r="D44" s="117"/>
      <c r="E44" s="241"/>
      <c r="F44" s="242"/>
    </row>
    <row r="45" spans="1:6" ht="14.45" customHeight="1">
      <c r="B45" s="243" t="s">
        <v>149</v>
      </c>
      <c r="C45" s="243"/>
      <c r="D45" s="243"/>
      <c r="E45" s="243"/>
      <c r="F45" s="243"/>
    </row>
    <row r="46" spans="1:6" ht="14.45" customHeight="1">
      <c r="B46" s="244" t="s">
        <v>150</v>
      </c>
      <c r="C46" s="245"/>
      <c r="D46" s="245"/>
      <c r="E46" s="245"/>
      <c r="F46" s="246"/>
    </row>
    <row r="47" spans="1:6" ht="15.75" thickBot="1">
      <c r="B47" s="247" t="s">
        <v>151</v>
      </c>
      <c r="C47" s="247"/>
      <c r="D47" s="247"/>
      <c r="E47" s="247"/>
      <c r="F47" s="247"/>
    </row>
    <row r="48" spans="1:6" ht="15.75" thickBot="1">
      <c r="B48" s="247"/>
      <c r="C48" s="247"/>
      <c r="D48" s="247"/>
      <c r="E48" s="247"/>
      <c r="F48" s="247"/>
    </row>
  </sheetData>
  <mergeCells count="17">
    <mergeCell ref="E44:F44"/>
    <mergeCell ref="B45:F45"/>
    <mergeCell ref="B46:F46"/>
    <mergeCell ref="B47:F48"/>
    <mergeCell ref="D7:F7"/>
    <mergeCell ref="F8:F9"/>
    <mergeCell ref="A8:A10"/>
    <mergeCell ref="B8:B10"/>
    <mergeCell ref="C8:C10"/>
    <mergeCell ref="D8:D9"/>
    <mergeCell ref="E8:E9"/>
    <mergeCell ref="D6:F6"/>
    <mergeCell ref="B1:F1"/>
    <mergeCell ref="D2:F2"/>
    <mergeCell ref="D3:F3"/>
    <mergeCell ref="D4:F4"/>
    <mergeCell ref="D5:F5"/>
  </mergeCells>
  <dataValidations count="7">
    <dataValidation allowBlank="1" showInputMessage="1" showErrorMessage="1" promptTitle="POZOR" prompt="VYPLŇ NA KRYCÍM LISTU" sqref="B4:B7 D7:F7" xr:uid="{A893C786-0D4B-4FB8-8E79-A3388CD6E45A}"/>
    <dataValidation allowBlank="1" showInputMessage="1" showErrorMessage="1" promptTitle="Cena celkem" prompt="Celková prodejní cena za uvedený počet rostlin daného druhu (bez DPH)" sqref="F8:F9" xr:uid="{BBBB7D00-61FF-4E34-B101-5CBDC338243C}"/>
    <dataValidation allowBlank="1" showInputMessage="1" showErrorMessage="1" promptTitle="Počet" prompt="Počet rostlin uvedený v seznamu rostlin daného projektu v sadovnické projekci" sqref="E8:E9" xr:uid="{08F3387F-DE18-41E3-98EF-7528EE8B5D1E}"/>
    <dataValidation allowBlank="1" showInputMessage="1" showErrorMessage="1" promptTitle="Cena" prompt="Prodejní cena jednoho kusu rostliny (bez DPH)" sqref="D8:D9" xr:uid="{A9747E4E-36D0-4991-B261-C6E884BEF6B3}"/>
    <dataValidation allowBlank="1" showInputMessage="1" showErrorMessage="1" promptTitle="Velikost rostliny" prompt="Zadání velikosti rostliny dle požadavku projektanta (projektant) , ve finální verzi kalkulace upraveno dle reálných možností (rozpočtář rostlin) - pokud je nutná změna původního požadavku, uvede se původní velikost červeným písmem v POZNÁMKA" sqref="C8:C10" xr:uid="{F45CC33D-7234-4026-A5B0-10E644ABD9BD}"/>
    <dataValidation allowBlank="1" showInputMessage="1" showErrorMessage="1" promptTitle="Název rostliny" prompt="Kompletní latinský název rostliny uvedený v seznamu rostlin daného projektu v sadovnické projekci (doplnit úpřesňující informace u ovocných dřevin)" sqref="B8:B10" xr:uid="{18B74A34-44B9-444D-B9CF-3084BEB16D7D}"/>
    <dataValidation allowBlank="1" showInputMessage="1" showErrorMessage="1" promptTitle="Kategorie rostliny" prompt="Doplnit zkratku z interního seznamu níže (rozpočtář rostlin)" sqref="A8:A10" xr:uid="{022D15A9-9CDE-4ADB-A003-A7D8E80AFF97}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BC22-0BB3-4BF2-BED5-86A77002190A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1A477-0278-4F0E-97C3-6FEF57E440A6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customXml/itemProps2.xml><?xml version="1.0" encoding="utf-8"?>
<ds:datastoreItem xmlns:ds="http://schemas.openxmlformats.org/officeDocument/2006/customXml" ds:itemID="{DFFB4BD5-266C-4334-B916-88130ACA2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323F3-F01A-4F35-B9C4-94CA00D9E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Sadové úpravy</vt:lpstr>
      <vt:lpstr>Rostliny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Projekce OK ZAHRADY s.r.o.</dc:creator>
  <cp:lastModifiedBy>Lukáš  Dukay</cp:lastModifiedBy>
  <dcterms:created xsi:type="dcterms:W3CDTF">2025-03-11T05:08:19Z</dcterms:created>
  <dcterms:modified xsi:type="dcterms:W3CDTF">2025-03-11T14:27:30Z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