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Hanka\Documents\7. ÚZEMNĚ SAMOSPRÁVNÉ CELKY\TUKLATY - STŘECHA II\"/>
    </mc:Choice>
  </mc:AlternateContent>
  <xr:revisionPtr revIDLastSave="0" documentId="8_{1CC93DE0-6A23-472F-BFC1-C7BE78CE22E2}" xr6:coauthVersionLast="36" xr6:coauthVersionMax="36" xr10:uidLastSave="{00000000-0000-0000-0000-000000000000}"/>
  <bookViews>
    <workbookView xWindow="0" yWindow="0" windowWidth="23040" windowHeight="10035" activeTab="4" xr2:uid="{00000000-000D-0000-FFFF-FFFF00000000}"/>
  </bookViews>
  <sheets>
    <sheet name="Rekapitulace" sheetId="3" r:id="rId1"/>
    <sheet name="Střecha" sheetId="4" r:id="rId2"/>
    <sheet name="Hromosvod" sheetId="8" r:id="rId3"/>
    <sheet name="Strop" sheetId="6" r:id="rId4"/>
    <sheet name="VRN" sheetId="7" r:id="rId5"/>
  </sheets>
  <externalReferences>
    <externalReference r:id="rId6"/>
    <externalReference r:id="rId7"/>
  </externalReferences>
  <definedNames>
    <definedName name="__BB40E3E9_56A7_4FE2_BA5B_1AB9C5502FDF_FIGURE__" localSheetId="3">[1]Figury!#REF!</definedName>
    <definedName name="__BB40E3E9_56A7_4FE2_BA5B_1AB9C5502FDF_FIGURE__" localSheetId="4">[2]Figury!#REF!</definedName>
    <definedName name="__BB40E3E9_56A7_4FE2_BA5B_1AB9C5502FDF_FIGURE__">#REF!</definedName>
    <definedName name="__BB40E3E9_56A7_4FE2_BA5B_1AB9C5502FDF_ITEM__" localSheetId="3">Strop!$A$10:$Q$13</definedName>
    <definedName name="__BB40E3E9_56A7_4FE2_BA5B_1AB9C5502FDF_ITEM__" localSheetId="4">VRN!$A$10:$Q$12</definedName>
    <definedName name="__BB40E3E9_56A7_4FE2_BA5B_1AB9C5502FDF_ITEM__">Střecha!$A$10:$Q$12</definedName>
    <definedName name="__BB40E3E9_56A7_4FE2_BA5B_1AB9C5502FDF_ITEM_GROUP1__" localSheetId="3">Strop!$A$7:$Q$421</definedName>
    <definedName name="__BB40E3E9_56A7_4FE2_BA5B_1AB9C5502FDF_ITEM_GROUP1__" localSheetId="4">VRN!$A$7:$Q$33</definedName>
    <definedName name="__BB40E3E9_56A7_4FE2_BA5B_1AB9C5502FDF_ITEM_GROUP1__">Střecha!$A$7:$Q$383</definedName>
    <definedName name="__BB40E3E9_56A7_4FE2_BA5B_1AB9C5502FDF_ITEM_GROUP1_RECAP__">Rekapitulace!$A$7:$F$10</definedName>
    <definedName name="__BB40E3E9_56A7_4FE2_BA5B_1AB9C5502FDF_ITEM_GROUP2__" localSheetId="3">Strop!$A$8:$Q$420</definedName>
    <definedName name="__BB40E3E9_56A7_4FE2_BA5B_1AB9C5502FDF_ITEM_GROUP2__" localSheetId="4">VRN!$A$8:$Q$32</definedName>
    <definedName name="__BB40E3E9_56A7_4FE2_BA5B_1AB9C5502FDF_ITEM_GROUP2__">Střecha!$A$8:$Q$382</definedName>
    <definedName name="__BB40E3E9_56A7_4FE2_BA5B_1AB9C5502FDF_ITEM_GROUP2_RECAP__">Rekapitulace!$A$8:$F$10</definedName>
    <definedName name="__BB40E3E9_56A7_4FE2_BA5B_1AB9C5502FDF_ITEM_GROUP3__X" localSheetId="3">Strop!$A$9:$Q$14</definedName>
    <definedName name="__BB40E3E9_56A7_4FE2_BA5B_1AB9C5502FDF_ITEM_GROUP3__X" localSheetId="4">VRN!$A$9:$Q$15</definedName>
    <definedName name="__BB40E3E9_56A7_4FE2_BA5B_1AB9C5502FDF_ITEM_GROUP3__X">Střecha!$A$9:$Q$16</definedName>
    <definedName name="__BB40E3E9_56A7_4FE2_BA5B_1AB9C5502FDF_ITEM_GROUP3_RECAP__">Rekapitulace!$A$10:$F$10</definedName>
    <definedName name="__BB40E3E9_56A7_4FE2_BA5B_1AB9C5502FDF_QBILL__" localSheetId="3">Strop!$F$11:$H$11</definedName>
    <definedName name="__BB40E3E9_56A7_4FE2_BA5B_1AB9C5502FDF_QBILL__" localSheetId="4">VRN!$F$11:$H$11</definedName>
    <definedName name="__BB40E3E9_56A7_4FE2_BA5B_1AB9C5502FDF_QBILL__">Střecha!$F$11:$H$11</definedName>
    <definedName name="__BB40E3E9_56A7_4FE2_BA5B_1AB9C5502FDF_QBILLFIG__" localSheetId="3">[1]Figury!#REF!</definedName>
    <definedName name="__BB40E3E9_56A7_4FE2_BA5B_1AB9C5502FDF_QBILLFIG__" localSheetId="4">[2]Figury!#REF!</definedName>
    <definedName name="__BB40E3E9_56A7_4FE2_BA5B_1AB9C5502FDF_QBILLFIG__">#REF!</definedName>
    <definedName name="__BB40E3E9_56A7_4FE2_BA5B_1AB9C5502FDF_QINDEX__" localSheetId="3">Strop!#REF!</definedName>
    <definedName name="__BB40E3E9_56A7_4FE2_BA5B_1AB9C5502FDF_QINDEX__" localSheetId="4">VRN!#REF!</definedName>
    <definedName name="__BB40E3E9_56A7_4FE2_BA5B_1AB9C5502FDF_QINDEX__">Střecha!#REF!</definedName>
    <definedName name="GROUP_ID" localSheetId="3">Strop!$B$7:$B$422</definedName>
    <definedName name="GROUP_ID" localSheetId="4">VRN!$B$7:$B$34</definedName>
    <definedName name="GROUP_ID">Střecha!$B$7:$B$384</definedName>
    <definedName name="ITEM_PRICES" localSheetId="3">Strop!$J$7:$J$422</definedName>
    <definedName name="ITEM_PRICES" localSheetId="4">VRN!$J$7:$J$34</definedName>
    <definedName name="ITEM_PRICES">Střecha!$J$7:$J$384</definedName>
    <definedName name="_xlnm.Print_Titles" localSheetId="2">Hromosvod!$3:$3</definedName>
    <definedName name="_xlnm.Print_Titles" localSheetId="0">Rekapitulace!$5:$6</definedName>
    <definedName name="_xlnm.Print_Titles" localSheetId="3">Strop!$5:$6</definedName>
    <definedName name="_xlnm.Print_Titles" localSheetId="1">Střecha!$5:$6</definedName>
    <definedName name="_xlnm.Print_Titles" localSheetId="4">VRN!$5:$6</definedName>
    <definedName name="_xlnm.Print_Area" localSheetId="2">Hromosvod!$A$1:$F$33</definedName>
    <definedName name="_xlnm.Print_Area" localSheetId="0">Rekapitulace!$B$1:$F$18</definedName>
    <definedName name="_xlnm.Print_Area" localSheetId="3">Strop!$C$1:$Q$422</definedName>
    <definedName name="_xlnm.Print_Area" localSheetId="1">Střecha!$C$1:$Q$384</definedName>
    <definedName name="_xlnm.Print_Area" localSheetId="4">VRN!$C$1:$Q$34</definedName>
    <definedName name="VAT_RATES" localSheetId="3">Strop!$O$7:$O$422</definedName>
    <definedName name="VAT_RATES" localSheetId="4">VRN!$O$7:$O$34</definedName>
    <definedName name="VAT_RATES">Střecha!$O$7:$O$384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8" l="1"/>
  <c r="B9" i="3"/>
  <c r="F29" i="8"/>
  <c r="F28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B11" i="3"/>
  <c r="B10" i="3"/>
  <c r="B8" i="3"/>
  <c r="B7" i="3"/>
  <c r="F7" i="4"/>
  <c r="F7" i="6"/>
  <c r="F7" i="7"/>
  <c r="N31" i="7"/>
  <c r="L31" i="7"/>
  <c r="J31" i="7"/>
  <c r="J30" i="7" s="1"/>
  <c r="N30" i="7"/>
  <c r="L30" i="7"/>
  <c r="N28" i="7"/>
  <c r="L28" i="7"/>
  <c r="L27" i="7" s="1"/>
  <c r="J28" i="7"/>
  <c r="J27" i="7" s="1"/>
  <c r="N27" i="7"/>
  <c r="P25" i="7"/>
  <c r="P24" i="7" s="1"/>
  <c r="N25" i="7"/>
  <c r="N24" i="7" s="1"/>
  <c r="L25" i="7"/>
  <c r="L24" i="7" s="1"/>
  <c r="J25" i="7"/>
  <c r="J24" i="7" s="1"/>
  <c r="N22" i="7"/>
  <c r="L22" i="7"/>
  <c r="J22" i="7"/>
  <c r="N21" i="7"/>
  <c r="L21" i="7"/>
  <c r="J21" i="7"/>
  <c r="P21" i="7" s="1"/>
  <c r="N18" i="7"/>
  <c r="N16" i="7" s="1"/>
  <c r="L18" i="7"/>
  <c r="L16" i="7" s="1"/>
  <c r="J18" i="7"/>
  <c r="P18" i="7" s="1"/>
  <c r="Q18" i="7" s="1"/>
  <c r="N17" i="7"/>
  <c r="L17" i="7"/>
  <c r="J17" i="7"/>
  <c r="N14" i="7"/>
  <c r="L14" i="7"/>
  <c r="J14" i="7"/>
  <c r="N13" i="7"/>
  <c r="L13" i="7"/>
  <c r="J13" i="7"/>
  <c r="N10" i="7"/>
  <c r="L10" i="7"/>
  <c r="J10" i="7"/>
  <c r="N419" i="6"/>
  <c r="L419" i="6"/>
  <c r="J419" i="6"/>
  <c r="N415" i="6"/>
  <c r="L415" i="6"/>
  <c r="J415" i="6"/>
  <c r="N414" i="6"/>
  <c r="L414" i="6"/>
  <c r="J414" i="6"/>
  <c r="P414" i="6" s="1"/>
  <c r="Q414" i="6" s="1"/>
  <c r="N413" i="6"/>
  <c r="L413" i="6"/>
  <c r="J413" i="6"/>
  <c r="N410" i="6"/>
  <c r="L410" i="6"/>
  <c r="J410" i="6"/>
  <c r="P410" i="6" s="1"/>
  <c r="N407" i="6"/>
  <c r="L407" i="6"/>
  <c r="J407" i="6"/>
  <c r="N394" i="6"/>
  <c r="L394" i="6"/>
  <c r="J394" i="6"/>
  <c r="P394" i="6" s="1"/>
  <c r="N391" i="6"/>
  <c r="L391" i="6"/>
  <c r="J391" i="6"/>
  <c r="P391" i="6" s="1"/>
  <c r="Q391" i="6" s="1"/>
  <c r="N390" i="6"/>
  <c r="L390" i="6"/>
  <c r="J390" i="6"/>
  <c r="N389" i="6"/>
  <c r="L389" i="6"/>
  <c r="J389" i="6"/>
  <c r="N385" i="6"/>
  <c r="L385" i="6"/>
  <c r="J385" i="6"/>
  <c r="N381" i="6"/>
  <c r="L381" i="6"/>
  <c r="J381" i="6"/>
  <c r="N368" i="6"/>
  <c r="L368" i="6"/>
  <c r="J368" i="6"/>
  <c r="P368" i="6" s="1"/>
  <c r="Q368" i="6" s="1"/>
  <c r="N356" i="6"/>
  <c r="L356" i="6"/>
  <c r="J356" i="6"/>
  <c r="N353" i="6"/>
  <c r="L353" i="6"/>
  <c r="J353" i="6"/>
  <c r="P353" i="6" s="1"/>
  <c r="Q353" i="6" s="1"/>
  <c r="N350" i="6"/>
  <c r="L350" i="6"/>
  <c r="J350" i="6"/>
  <c r="N349" i="6"/>
  <c r="L349" i="6"/>
  <c r="J349" i="6"/>
  <c r="N346" i="6"/>
  <c r="L346" i="6"/>
  <c r="J346" i="6"/>
  <c r="P346" i="6" s="1"/>
  <c r="Q346" i="6" s="1"/>
  <c r="N342" i="6"/>
  <c r="L342" i="6"/>
  <c r="J342" i="6"/>
  <c r="N338" i="6"/>
  <c r="L338" i="6"/>
  <c r="J338" i="6"/>
  <c r="P338" i="6" s="1"/>
  <c r="Q338" i="6" s="1"/>
  <c r="N330" i="6"/>
  <c r="L330" i="6"/>
  <c r="J330" i="6"/>
  <c r="N321" i="6"/>
  <c r="L321" i="6"/>
  <c r="J321" i="6"/>
  <c r="N315" i="6"/>
  <c r="L315" i="6"/>
  <c r="J315" i="6"/>
  <c r="N310" i="6"/>
  <c r="L310" i="6"/>
  <c r="J310" i="6"/>
  <c r="N306" i="6"/>
  <c r="L306" i="6"/>
  <c r="J306" i="6"/>
  <c r="P306" i="6" s="1"/>
  <c r="Q306" i="6" s="1"/>
  <c r="N303" i="6"/>
  <c r="L303" i="6"/>
  <c r="J303" i="6"/>
  <c r="N299" i="6"/>
  <c r="L299" i="6"/>
  <c r="J299" i="6"/>
  <c r="P299" i="6" s="1"/>
  <c r="Q299" i="6" s="1"/>
  <c r="N296" i="6"/>
  <c r="L296" i="6"/>
  <c r="J296" i="6"/>
  <c r="N293" i="6"/>
  <c r="L293" i="6"/>
  <c r="J293" i="6"/>
  <c r="N292" i="6"/>
  <c r="L292" i="6"/>
  <c r="J292" i="6"/>
  <c r="P292" i="6" s="1"/>
  <c r="Q292" i="6" s="1"/>
  <c r="N288" i="6"/>
  <c r="L288" i="6"/>
  <c r="J288" i="6"/>
  <c r="N284" i="6"/>
  <c r="L284" i="6"/>
  <c r="J284" i="6"/>
  <c r="P284" i="6" s="1"/>
  <c r="Q284" i="6" s="1"/>
  <c r="N281" i="6"/>
  <c r="L281" i="6"/>
  <c r="J281" i="6"/>
  <c r="N278" i="6"/>
  <c r="L278" i="6"/>
  <c r="J278" i="6"/>
  <c r="N274" i="6"/>
  <c r="L274" i="6"/>
  <c r="J274" i="6"/>
  <c r="N271" i="6"/>
  <c r="L271" i="6"/>
  <c r="J271" i="6"/>
  <c r="N267" i="6"/>
  <c r="L267" i="6"/>
  <c r="J267" i="6"/>
  <c r="P267" i="6" s="1"/>
  <c r="Q267" i="6" s="1"/>
  <c r="N263" i="6"/>
  <c r="L263" i="6"/>
  <c r="J263" i="6"/>
  <c r="N260" i="6"/>
  <c r="L260" i="6"/>
  <c r="J260" i="6"/>
  <c r="N257" i="6"/>
  <c r="L257" i="6"/>
  <c r="J257" i="6"/>
  <c r="N256" i="6"/>
  <c r="L256" i="6"/>
  <c r="J256" i="6"/>
  <c r="N255" i="6"/>
  <c r="L255" i="6"/>
  <c r="J255" i="6"/>
  <c r="P255" i="6" s="1"/>
  <c r="Q255" i="6" s="1"/>
  <c r="N254" i="6"/>
  <c r="L254" i="6"/>
  <c r="J254" i="6"/>
  <c r="N253" i="6"/>
  <c r="L253" i="6"/>
  <c r="J253" i="6"/>
  <c r="P253" i="6" s="1"/>
  <c r="Q253" i="6" s="1"/>
  <c r="N233" i="6"/>
  <c r="L233" i="6"/>
  <c r="J233" i="6"/>
  <c r="N229" i="6"/>
  <c r="L229" i="6"/>
  <c r="J229" i="6"/>
  <c r="N225" i="6"/>
  <c r="L225" i="6"/>
  <c r="J225" i="6"/>
  <c r="N222" i="6"/>
  <c r="L222" i="6"/>
  <c r="J222" i="6"/>
  <c r="P222" i="6" s="1"/>
  <c r="Q222" i="6" s="1"/>
  <c r="N221" i="6"/>
  <c r="L221" i="6"/>
  <c r="J221" i="6"/>
  <c r="N218" i="6"/>
  <c r="L218" i="6"/>
  <c r="J218" i="6"/>
  <c r="N215" i="6"/>
  <c r="L215" i="6"/>
  <c r="J215" i="6"/>
  <c r="N212" i="6"/>
  <c r="L212" i="6"/>
  <c r="J212" i="6"/>
  <c r="P212" i="6" s="1"/>
  <c r="Q212" i="6" s="1"/>
  <c r="N208" i="6"/>
  <c r="L208" i="6"/>
  <c r="J208" i="6"/>
  <c r="P207" i="6"/>
  <c r="Q207" i="6" s="1"/>
  <c r="N207" i="6"/>
  <c r="L207" i="6"/>
  <c r="J207" i="6"/>
  <c r="N203" i="6"/>
  <c r="L203" i="6"/>
  <c r="J203" i="6"/>
  <c r="N199" i="6"/>
  <c r="L199" i="6"/>
  <c r="J199" i="6"/>
  <c r="N195" i="6"/>
  <c r="L195" i="6"/>
  <c r="J195" i="6"/>
  <c r="N191" i="6"/>
  <c r="L191" i="6"/>
  <c r="J191" i="6"/>
  <c r="P190" i="6"/>
  <c r="Q190" i="6" s="1"/>
  <c r="N190" i="6"/>
  <c r="L190" i="6"/>
  <c r="J190" i="6"/>
  <c r="N186" i="6"/>
  <c r="L186" i="6"/>
  <c r="J186" i="6"/>
  <c r="N181" i="6"/>
  <c r="L181" i="6"/>
  <c r="J181" i="6"/>
  <c r="P181" i="6" s="1"/>
  <c r="Q181" i="6" s="1"/>
  <c r="N177" i="6"/>
  <c r="L177" i="6"/>
  <c r="J177" i="6"/>
  <c r="N174" i="6"/>
  <c r="L174" i="6"/>
  <c r="J174" i="6"/>
  <c r="P174" i="6" s="1"/>
  <c r="Q174" i="6" s="1"/>
  <c r="N171" i="6"/>
  <c r="L171" i="6"/>
  <c r="J171" i="6"/>
  <c r="N168" i="6"/>
  <c r="L168" i="6"/>
  <c r="J168" i="6"/>
  <c r="P168" i="6" s="1"/>
  <c r="Q168" i="6" s="1"/>
  <c r="N165" i="6"/>
  <c r="L165" i="6"/>
  <c r="J165" i="6"/>
  <c r="N162" i="6"/>
  <c r="L162" i="6"/>
  <c r="J162" i="6"/>
  <c r="N159" i="6"/>
  <c r="L159" i="6"/>
  <c r="J159" i="6"/>
  <c r="N156" i="6"/>
  <c r="L156" i="6"/>
  <c r="J156" i="6"/>
  <c r="N155" i="6"/>
  <c r="L155" i="6"/>
  <c r="J155" i="6"/>
  <c r="P155" i="6" s="1"/>
  <c r="Q155" i="6" s="1"/>
  <c r="N154" i="6"/>
  <c r="L154" i="6"/>
  <c r="J154" i="6"/>
  <c r="N153" i="6"/>
  <c r="L153" i="6"/>
  <c r="J153" i="6"/>
  <c r="P153" i="6" s="1"/>
  <c r="Q153" i="6" s="1"/>
  <c r="N152" i="6"/>
  <c r="L152" i="6"/>
  <c r="J152" i="6"/>
  <c r="N149" i="6"/>
  <c r="L149" i="6"/>
  <c r="J149" i="6"/>
  <c r="N144" i="6"/>
  <c r="L144" i="6"/>
  <c r="J144" i="6"/>
  <c r="N141" i="6"/>
  <c r="L141" i="6"/>
  <c r="J141" i="6"/>
  <c r="P141" i="6" s="1"/>
  <c r="Q141" i="6" s="1"/>
  <c r="N140" i="6"/>
  <c r="L140" i="6"/>
  <c r="J140" i="6"/>
  <c r="N139" i="6"/>
  <c r="L139" i="6"/>
  <c r="J139" i="6"/>
  <c r="N138" i="6"/>
  <c r="L138" i="6"/>
  <c r="J138" i="6"/>
  <c r="N135" i="6"/>
  <c r="L135" i="6"/>
  <c r="J135" i="6"/>
  <c r="P132" i="6"/>
  <c r="Q132" i="6" s="1"/>
  <c r="N132" i="6"/>
  <c r="L132" i="6"/>
  <c r="J132" i="6"/>
  <c r="N112" i="6"/>
  <c r="L112" i="6"/>
  <c r="J112" i="6"/>
  <c r="N109" i="6"/>
  <c r="L109" i="6"/>
  <c r="J109" i="6"/>
  <c r="P109" i="6" s="1"/>
  <c r="Q109" i="6" s="1"/>
  <c r="N106" i="6"/>
  <c r="L106" i="6"/>
  <c r="J106" i="6"/>
  <c r="N105" i="6"/>
  <c r="L105" i="6"/>
  <c r="J105" i="6"/>
  <c r="N94" i="6"/>
  <c r="L94" i="6"/>
  <c r="J94" i="6"/>
  <c r="P94" i="6" s="1"/>
  <c r="Q94" i="6" s="1"/>
  <c r="N89" i="6"/>
  <c r="L89" i="6"/>
  <c r="J89" i="6"/>
  <c r="N86" i="6"/>
  <c r="L86" i="6"/>
  <c r="J86" i="6"/>
  <c r="P86" i="6" s="1"/>
  <c r="Q86" i="6" s="1"/>
  <c r="N83" i="6"/>
  <c r="L83" i="6"/>
  <c r="J83" i="6"/>
  <c r="N79" i="6"/>
  <c r="L79" i="6"/>
  <c r="J79" i="6"/>
  <c r="N76" i="6"/>
  <c r="L76" i="6"/>
  <c r="J76" i="6"/>
  <c r="N73" i="6"/>
  <c r="L73" i="6"/>
  <c r="J73" i="6"/>
  <c r="N72" i="6"/>
  <c r="L72" i="6"/>
  <c r="J72" i="6"/>
  <c r="P72" i="6" s="1"/>
  <c r="N66" i="6"/>
  <c r="L66" i="6"/>
  <c r="J66" i="6"/>
  <c r="N63" i="6"/>
  <c r="L63" i="6"/>
  <c r="J63" i="6"/>
  <c r="N59" i="6"/>
  <c r="L59" i="6"/>
  <c r="J59" i="6"/>
  <c r="N55" i="6"/>
  <c r="L55" i="6"/>
  <c r="J55" i="6"/>
  <c r="P55" i="6" s="1"/>
  <c r="Q55" i="6" s="1"/>
  <c r="N52" i="6"/>
  <c r="L52" i="6"/>
  <c r="J52" i="6"/>
  <c r="N49" i="6"/>
  <c r="L49" i="6"/>
  <c r="J49" i="6"/>
  <c r="P49" i="6" s="1"/>
  <c r="Q49" i="6" s="1"/>
  <c r="N46" i="6"/>
  <c r="L46" i="6"/>
  <c r="J46" i="6"/>
  <c r="N45" i="6"/>
  <c r="L45" i="6"/>
  <c r="J45" i="6"/>
  <c r="N44" i="6"/>
  <c r="L44" i="6"/>
  <c r="J44" i="6"/>
  <c r="N41" i="6"/>
  <c r="L41" i="6"/>
  <c r="J41" i="6"/>
  <c r="N37" i="6"/>
  <c r="L37" i="6"/>
  <c r="J37" i="6"/>
  <c r="P37" i="6" s="1"/>
  <c r="N32" i="6"/>
  <c r="L32" i="6"/>
  <c r="J32" i="6"/>
  <c r="P32" i="6" s="1"/>
  <c r="Q32" i="6" s="1"/>
  <c r="N19" i="6"/>
  <c r="L19" i="6"/>
  <c r="J19" i="6"/>
  <c r="N16" i="6"/>
  <c r="L16" i="6"/>
  <c r="J16" i="6"/>
  <c r="N10" i="6"/>
  <c r="L10" i="6"/>
  <c r="L9" i="6" s="1"/>
  <c r="J10" i="6"/>
  <c r="J9" i="6" s="1"/>
  <c r="N9" i="6"/>
  <c r="N381" i="4"/>
  <c r="N380" i="4" s="1"/>
  <c r="L381" i="4"/>
  <c r="L380" i="4" s="1"/>
  <c r="J381" i="4"/>
  <c r="N378" i="4"/>
  <c r="L378" i="4"/>
  <c r="J378" i="4"/>
  <c r="N377" i="4"/>
  <c r="L377" i="4"/>
  <c r="J377" i="4"/>
  <c r="N374" i="4"/>
  <c r="L374" i="4"/>
  <c r="J374" i="4"/>
  <c r="N373" i="4"/>
  <c r="L373" i="4"/>
  <c r="J373" i="4"/>
  <c r="N370" i="4"/>
  <c r="L370" i="4"/>
  <c r="J370" i="4"/>
  <c r="P370" i="4" s="1"/>
  <c r="Q370" i="4" s="1"/>
  <c r="N369" i="4"/>
  <c r="L369" i="4"/>
  <c r="J369" i="4"/>
  <c r="P369" i="4" s="1"/>
  <c r="Q369" i="4" s="1"/>
  <c r="N366" i="4"/>
  <c r="L366" i="4"/>
  <c r="J366" i="4"/>
  <c r="N361" i="4"/>
  <c r="L361" i="4"/>
  <c r="J361" i="4"/>
  <c r="N356" i="4"/>
  <c r="L356" i="4"/>
  <c r="J356" i="4"/>
  <c r="N352" i="4"/>
  <c r="L352" i="4"/>
  <c r="J352" i="4"/>
  <c r="P352" i="4" s="1"/>
  <c r="Q352" i="4" s="1"/>
  <c r="N351" i="4"/>
  <c r="L351" i="4"/>
  <c r="J351" i="4"/>
  <c r="N350" i="4"/>
  <c r="L350" i="4"/>
  <c r="J350" i="4"/>
  <c r="P350" i="4" s="1"/>
  <c r="Q350" i="4" s="1"/>
  <c r="N346" i="4"/>
  <c r="L346" i="4"/>
  <c r="J346" i="4"/>
  <c r="N345" i="4"/>
  <c r="L345" i="4"/>
  <c r="J345" i="4"/>
  <c r="P345" i="4" s="1"/>
  <c r="N342" i="4"/>
  <c r="L342" i="4"/>
  <c r="J342" i="4"/>
  <c r="N339" i="4"/>
  <c r="L339" i="4"/>
  <c r="J339" i="4"/>
  <c r="N336" i="4"/>
  <c r="L336" i="4"/>
  <c r="J336" i="4"/>
  <c r="P336" i="4" s="1"/>
  <c r="Q336" i="4" s="1"/>
  <c r="N335" i="4"/>
  <c r="L335" i="4"/>
  <c r="J335" i="4"/>
  <c r="N334" i="4"/>
  <c r="L334" i="4"/>
  <c r="J334" i="4"/>
  <c r="N333" i="4"/>
  <c r="L333" i="4"/>
  <c r="J333" i="4"/>
  <c r="N332" i="4"/>
  <c r="L332" i="4"/>
  <c r="J332" i="4"/>
  <c r="P332" i="4" s="1"/>
  <c r="Q332" i="4" s="1"/>
  <c r="N328" i="4"/>
  <c r="L328" i="4"/>
  <c r="J328" i="4"/>
  <c r="N324" i="4"/>
  <c r="L324" i="4"/>
  <c r="J324" i="4"/>
  <c r="N320" i="4"/>
  <c r="L320" i="4"/>
  <c r="J320" i="4"/>
  <c r="N317" i="4"/>
  <c r="L317" i="4"/>
  <c r="J317" i="4"/>
  <c r="P317" i="4" s="1"/>
  <c r="N316" i="4"/>
  <c r="L316" i="4"/>
  <c r="J316" i="4"/>
  <c r="P316" i="4" s="1"/>
  <c r="Q316" i="4" s="1"/>
  <c r="N313" i="4"/>
  <c r="L313" i="4"/>
  <c r="J313" i="4"/>
  <c r="N310" i="4"/>
  <c r="L310" i="4"/>
  <c r="J310" i="4"/>
  <c r="P310" i="4" s="1"/>
  <c r="Q310" i="4" s="1"/>
  <c r="N307" i="4"/>
  <c r="L307" i="4"/>
  <c r="J307" i="4"/>
  <c r="P307" i="4" s="1"/>
  <c r="Q307" i="4" s="1"/>
  <c r="N304" i="4"/>
  <c r="L304" i="4"/>
  <c r="J304" i="4"/>
  <c r="N303" i="4"/>
  <c r="L303" i="4"/>
  <c r="J303" i="4"/>
  <c r="N302" i="4"/>
  <c r="L302" i="4"/>
  <c r="J302" i="4"/>
  <c r="P302" i="4" s="1"/>
  <c r="Q302" i="4" s="1"/>
  <c r="N299" i="4"/>
  <c r="L299" i="4"/>
  <c r="J299" i="4"/>
  <c r="N298" i="4"/>
  <c r="L298" i="4"/>
  <c r="J298" i="4"/>
  <c r="N297" i="4"/>
  <c r="L297" i="4"/>
  <c r="J297" i="4"/>
  <c r="N293" i="4"/>
  <c r="L293" i="4"/>
  <c r="J293" i="4"/>
  <c r="N289" i="4"/>
  <c r="L289" i="4"/>
  <c r="J289" i="4"/>
  <c r="P289" i="4" s="1"/>
  <c r="Q289" i="4" s="1"/>
  <c r="N288" i="4"/>
  <c r="L288" i="4"/>
  <c r="J288" i="4"/>
  <c r="N287" i="4"/>
  <c r="L287" i="4"/>
  <c r="J287" i="4"/>
  <c r="N286" i="4"/>
  <c r="L286" i="4"/>
  <c r="J286" i="4"/>
  <c r="N282" i="4"/>
  <c r="L282" i="4"/>
  <c r="J282" i="4"/>
  <c r="P282" i="4" s="1"/>
  <c r="N278" i="4"/>
  <c r="L278" i="4"/>
  <c r="J278" i="4"/>
  <c r="N273" i="4"/>
  <c r="L273" i="4"/>
  <c r="J273" i="4"/>
  <c r="N269" i="4"/>
  <c r="L269" i="4"/>
  <c r="J269" i="4"/>
  <c r="P269" i="4" s="1"/>
  <c r="Q269" i="4" s="1"/>
  <c r="N268" i="4"/>
  <c r="L268" i="4"/>
  <c r="J268" i="4"/>
  <c r="N267" i="4"/>
  <c r="L267" i="4"/>
  <c r="J267" i="4"/>
  <c r="N266" i="4"/>
  <c r="L266" i="4"/>
  <c r="J266" i="4"/>
  <c r="N265" i="4"/>
  <c r="L265" i="4"/>
  <c r="J265" i="4"/>
  <c r="P265" i="4" s="1"/>
  <c r="N261" i="4"/>
  <c r="L261" i="4"/>
  <c r="J261" i="4"/>
  <c r="N258" i="4"/>
  <c r="L258" i="4"/>
  <c r="J258" i="4"/>
  <c r="P257" i="4"/>
  <c r="Q257" i="4" s="1"/>
  <c r="N257" i="4"/>
  <c r="L257" i="4"/>
  <c r="J257" i="4"/>
  <c r="N254" i="4"/>
  <c r="L254" i="4"/>
  <c r="J254" i="4"/>
  <c r="N249" i="4"/>
  <c r="L249" i="4"/>
  <c r="J249" i="4"/>
  <c r="P249" i="4" s="1"/>
  <c r="P235" i="4"/>
  <c r="Q235" i="4" s="1"/>
  <c r="N235" i="4"/>
  <c r="L235" i="4"/>
  <c r="J235" i="4"/>
  <c r="N222" i="4"/>
  <c r="L222" i="4"/>
  <c r="J222" i="4"/>
  <c r="N216" i="4"/>
  <c r="L216" i="4"/>
  <c r="J216" i="4"/>
  <c r="P216" i="4" s="1"/>
  <c r="Q216" i="4" s="1"/>
  <c r="N210" i="4"/>
  <c r="L210" i="4"/>
  <c r="J210" i="4"/>
  <c r="N201" i="4"/>
  <c r="L201" i="4"/>
  <c r="J201" i="4"/>
  <c r="N189" i="4"/>
  <c r="L189" i="4"/>
  <c r="J189" i="4"/>
  <c r="P189" i="4" s="1"/>
  <c r="Q189" i="4" s="1"/>
  <c r="N184" i="4"/>
  <c r="L184" i="4"/>
  <c r="J184" i="4"/>
  <c r="P184" i="4" s="1"/>
  <c r="N179" i="4"/>
  <c r="L179" i="4"/>
  <c r="J179" i="4"/>
  <c r="N174" i="4"/>
  <c r="L174" i="4"/>
  <c r="J174" i="4"/>
  <c r="N167" i="4"/>
  <c r="L167" i="4"/>
  <c r="J167" i="4"/>
  <c r="P167" i="4" s="1"/>
  <c r="Q167" i="4" s="1"/>
  <c r="N161" i="4"/>
  <c r="L161" i="4"/>
  <c r="J161" i="4"/>
  <c r="P152" i="4"/>
  <c r="N152" i="4"/>
  <c r="L152" i="4"/>
  <c r="J152" i="4"/>
  <c r="N144" i="4"/>
  <c r="L144" i="4"/>
  <c r="J144" i="4"/>
  <c r="N132" i="4"/>
  <c r="L132" i="4"/>
  <c r="J132" i="4"/>
  <c r="N127" i="4"/>
  <c r="L127" i="4"/>
  <c r="J127" i="4"/>
  <c r="P127" i="4" s="1"/>
  <c r="Q127" i="4" s="1"/>
  <c r="N121" i="4"/>
  <c r="L121" i="4"/>
  <c r="J121" i="4"/>
  <c r="N118" i="4"/>
  <c r="L118" i="4"/>
  <c r="J118" i="4"/>
  <c r="N115" i="4"/>
  <c r="L115" i="4"/>
  <c r="J115" i="4"/>
  <c r="P115" i="4" s="1"/>
  <c r="N112" i="4"/>
  <c r="L112" i="4"/>
  <c r="J112" i="4"/>
  <c r="N109" i="4"/>
  <c r="L109" i="4"/>
  <c r="J109" i="4"/>
  <c r="N106" i="4"/>
  <c r="L106" i="4"/>
  <c r="J106" i="4"/>
  <c r="P106" i="4" s="1"/>
  <c r="Q106" i="4" s="1"/>
  <c r="N103" i="4"/>
  <c r="L103" i="4"/>
  <c r="J103" i="4"/>
  <c r="N100" i="4"/>
  <c r="L100" i="4"/>
  <c r="J100" i="4"/>
  <c r="P100" i="4" s="1"/>
  <c r="N97" i="4"/>
  <c r="L97" i="4"/>
  <c r="J97" i="4"/>
  <c r="P97" i="4" s="1"/>
  <c r="Q97" i="4" s="1"/>
  <c r="N96" i="4"/>
  <c r="L96" i="4"/>
  <c r="J96" i="4"/>
  <c r="N95" i="4"/>
  <c r="L95" i="4"/>
  <c r="J95" i="4"/>
  <c r="P95" i="4" s="1"/>
  <c r="Q95" i="4" s="1"/>
  <c r="N92" i="4"/>
  <c r="L92" i="4"/>
  <c r="J92" i="4"/>
  <c r="N87" i="4"/>
  <c r="L87" i="4"/>
  <c r="J87" i="4"/>
  <c r="N84" i="4"/>
  <c r="L84" i="4"/>
  <c r="J84" i="4"/>
  <c r="P84" i="4" s="1"/>
  <c r="N83" i="4"/>
  <c r="L83" i="4"/>
  <c r="J83" i="4"/>
  <c r="P83" i="4" s="1"/>
  <c r="Q83" i="4" s="1"/>
  <c r="N79" i="4"/>
  <c r="L79" i="4"/>
  <c r="J79" i="4"/>
  <c r="N75" i="4"/>
  <c r="L75" i="4"/>
  <c r="J75" i="4"/>
  <c r="N74" i="4"/>
  <c r="L74" i="4"/>
  <c r="J74" i="4"/>
  <c r="N71" i="4"/>
  <c r="L71" i="4"/>
  <c r="J71" i="4"/>
  <c r="J52" i="4" s="1"/>
  <c r="P68" i="4"/>
  <c r="N68" i="4"/>
  <c r="L68" i="4"/>
  <c r="J68" i="4"/>
  <c r="N67" i="4"/>
  <c r="L67" i="4"/>
  <c r="J67" i="4"/>
  <c r="N64" i="4"/>
  <c r="L64" i="4"/>
  <c r="J64" i="4"/>
  <c r="P64" i="4" s="1"/>
  <c r="Q64" i="4" s="1"/>
  <c r="N63" i="4"/>
  <c r="L63" i="4"/>
  <c r="J63" i="4"/>
  <c r="N60" i="4"/>
  <c r="L60" i="4"/>
  <c r="J60" i="4"/>
  <c r="N59" i="4"/>
  <c r="L59" i="4"/>
  <c r="J59" i="4"/>
  <c r="P59" i="4" s="1"/>
  <c r="N56" i="4"/>
  <c r="L56" i="4"/>
  <c r="J56" i="4"/>
  <c r="P56" i="4" s="1"/>
  <c r="N53" i="4"/>
  <c r="L53" i="4"/>
  <c r="J53" i="4"/>
  <c r="N47" i="4"/>
  <c r="L47" i="4"/>
  <c r="J47" i="4"/>
  <c r="P47" i="4" s="1"/>
  <c r="Q47" i="4" s="1"/>
  <c r="N42" i="4"/>
  <c r="L42" i="4"/>
  <c r="J42" i="4"/>
  <c r="N36" i="4"/>
  <c r="L36" i="4"/>
  <c r="J36" i="4"/>
  <c r="P36" i="4" s="1"/>
  <c r="P30" i="4"/>
  <c r="Q30" i="4" s="1"/>
  <c r="N30" i="4"/>
  <c r="L30" i="4"/>
  <c r="J30" i="4"/>
  <c r="N29" i="4"/>
  <c r="L29" i="4"/>
  <c r="J29" i="4"/>
  <c r="N28" i="4"/>
  <c r="L28" i="4"/>
  <c r="J28" i="4"/>
  <c r="P28" i="4" s="1"/>
  <c r="Q28" i="4" s="1"/>
  <c r="N27" i="4"/>
  <c r="L27" i="4"/>
  <c r="J27" i="4"/>
  <c r="N24" i="4"/>
  <c r="L24" i="4"/>
  <c r="J24" i="4"/>
  <c r="N21" i="4"/>
  <c r="L21" i="4"/>
  <c r="J21" i="4"/>
  <c r="N18" i="4"/>
  <c r="L18" i="4"/>
  <c r="J18" i="4"/>
  <c r="P18" i="4" s="1"/>
  <c r="N13" i="4"/>
  <c r="L13" i="4"/>
  <c r="J13" i="4"/>
  <c r="P13" i="4" s="1"/>
  <c r="N10" i="4"/>
  <c r="L10" i="4"/>
  <c r="J10" i="4"/>
  <c r="P10" i="4" s="1"/>
  <c r="Q10" i="4" s="1"/>
  <c r="F30" i="8" l="1"/>
  <c r="F32" i="8" s="1"/>
  <c r="C9" i="3" s="1"/>
  <c r="Q68" i="4"/>
  <c r="J214" i="6"/>
  <c r="Q286" i="4"/>
  <c r="P298" i="4"/>
  <c r="Q298" i="4" s="1"/>
  <c r="J9" i="4"/>
  <c r="P75" i="4"/>
  <c r="Q75" i="4" s="1"/>
  <c r="P374" i="4"/>
  <c r="Q374" i="4" s="1"/>
  <c r="J17" i="4"/>
  <c r="P286" i="4"/>
  <c r="P324" i="4"/>
  <c r="Q324" i="4" s="1"/>
  <c r="L17" i="4"/>
  <c r="D11" i="3" s="1"/>
  <c r="L117" i="4"/>
  <c r="P267" i="4"/>
  <c r="Q267" i="4" s="1"/>
  <c r="P334" i="4"/>
  <c r="Q334" i="4" s="1"/>
  <c r="P9" i="4"/>
  <c r="P21" i="4"/>
  <c r="P17" i="4" s="1"/>
  <c r="E11" i="3" s="1"/>
  <c r="Q13" i="4"/>
  <c r="Q9" i="4" s="1"/>
  <c r="F10" i="3" s="1"/>
  <c r="P278" i="4"/>
  <c r="Q278" i="4" s="1"/>
  <c r="P361" i="4"/>
  <c r="Q361" i="4" s="1"/>
  <c r="L9" i="4"/>
  <c r="Q59" i="4"/>
  <c r="P287" i="4"/>
  <c r="Q287" i="4" s="1"/>
  <c r="N9" i="4"/>
  <c r="D10" i="3"/>
  <c r="J117" i="4"/>
  <c r="N306" i="4"/>
  <c r="N117" i="4"/>
  <c r="L338" i="4"/>
  <c r="J23" i="4"/>
  <c r="P71" i="4"/>
  <c r="Q71" i="4" s="1"/>
  <c r="L91" i="4"/>
  <c r="P118" i="4"/>
  <c r="Q118" i="4" s="1"/>
  <c r="P161" i="4"/>
  <c r="Q161" i="4" s="1"/>
  <c r="P293" i="4"/>
  <c r="Q293" i="4" s="1"/>
  <c r="P304" i="4"/>
  <c r="Q304" i="4" s="1"/>
  <c r="P377" i="4"/>
  <c r="Q377" i="4" s="1"/>
  <c r="L23" i="4"/>
  <c r="N52" i="4"/>
  <c r="N91" i="4"/>
  <c r="P179" i="4"/>
  <c r="Q179" i="4" s="1"/>
  <c r="P266" i="4"/>
  <c r="Q266" i="4" s="1"/>
  <c r="L306" i="4"/>
  <c r="P346" i="4"/>
  <c r="Q346" i="4" s="1"/>
  <c r="N23" i="4"/>
  <c r="P53" i="4"/>
  <c r="Q53" i="4" s="1"/>
  <c r="L52" i="4"/>
  <c r="P87" i="4"/>
  <c r="Q87" i="4" s="1"/>
  <c r="P103" i="4"/>
  <c r="Q103" i="4" s="1"/>
  <c r="P366" i="4"/>
  <c r="Q366" i="4" s="1"/>
  <c r="Q282" i="4"/>
  <c r="P24" i="4"/>
  <c r="Q24" i="4" s="1"/>
  <c r="P42" i="4"/>
  <c r="Q42" i="4" s="1"/>
  <c r="P112" i="4"/>
  <c r="Q112" i="4" s="1"/>
  <c r="P144" i="4"/>
  <c r="Q144" i="4" s="1"/>
  <c r="Q184" i="4"/>
  <c r="P201" i="4"/>
  <c r="Q201" i="4" s="1"/>
  <c r="P254" i="4"/>
  <c r="Q254" i="4" s="1"/>
  <c r="P320" i="4"/>
  <c r="Q320" i="4" s="1"/>
  <c r="Q56" i="4"/>
  <c r="P60" i="4"/>
  <c r="Q60" i="4" s="1"/>
  <c r="P74" i="4"/>
  <c r="Q74" i="4" s="1"/>
  <c r="P261" i="4"/>
  <c r="Q261" i="4" s="1"/>
  <c r="P297" i="4"/>
  <c r="Q297" i="4" s="1"/>
  <c r="P335" i="4"/>
  <c r="Q335" i="4" s="1"/>
  <c r="P342" i="4"/>
  <c r="Q342" i="4" s="1"/>
  <c r="P378" i="4"/>
  <c r="Q378" i="4" s="1"/>
  <c r="N17" i="4"/>
  <c r="N8" i="4" s="1"/>
  <c r="N7" i="4" s="1"/>
  <c r="Q115" i="4"/>
  <c r="Q152" i="4"/>
  <c r="Q265" i="4"/>
  <c r="Q345" i="4"/>
  <c r="Q18" i="4"/>
  <c r="Q84" i="4"/>
  <c r="Q100" i="4"/>
  <c r="Q21" i="4"/>
  <c r="Q17" i="4" s="1"/>
  <c r="F11" i="3" s="1"/>
  <c r="Q36" i="4"/>
  <c r="Q249" i="4"/>
  <c r="Q317" i="4"/>
  <c r="N338" i="4"/>
  <c r="P66" i="6"/>
  <c r="Q66" i="6" s="1"/>
  <c r="J15" i="6"/>
  <c r="L176" i="6"/>
  <c r="N176" i="6"/>
  <c r="L214" i="6"/>
  <c r="N214" i="6"/>
  <c r="P218" i="6"/>
  <c r="Q218" i="6" s="1"/>
  <c r="L224" i="6"/>
  <c r="P260" i="6"/>
  <c r="Q260" i="6" s="1"/>
  <c r="L15" i="6"/>
  <c r="L8" i="6" s="1"/>
  <c r="L7" i="6" s="1"/>
  <c r="N224" i="6"/>
  <c r="L393" i="6"/>
  <c r="N15" i="6"/>
  <c r="J148" i="6"/>
  <c r="N393" i="6"/>
  <c r="L148" i="6"/>
  <c r="L36" i="6"/>
  <c r="N148" i="6"/>
  <c r="L409" i="6"/>
  <c r="N36" i="6"/>
  <c r="L71" i="6"/>
  <c r="N409" i="6"/>
  <c r="N71" i="6"/>
  <c r="L9" i="7"/>
  <c r="N9" i="7"/>
  <c r="L20" i="7"/>
  <c r="J16" i="7"/>
  <c r="P28" i="7"/>
  <c r="P27" i="7" s="1"/>
  <c r="N20" i="7"/>
  <c r="P10" i="7"/>
  <c r="Q10" i="7" s="1"/>
  <c r="Q28" i="7"/>
  <c r="Q27" i="7" s="1"/>
  <c r="Q25" i="7"/>
  <c r="Q24" i="7" s="1"/>
  <c r="Q13" i="7"/>
  <c r="L8" i="7"/>
  <c r="L7" i="7" s="1"/>
  <c r="N8" i="7"/>
  <c r="N7" i="7" s="1"/>
  <c r="Q21" i="7"/>
  <c r="J20" i="7"/>
  <c r="J9" i="7"/>
  <c r="P22" i="7"/>
  <c r="Q22" i="7" s="1"/>
  <c r="P13" i="7"/>
  <c r="P17" i="7"/>
  <c r="P16" i="7" s="1"/>
  <c r="P14" i="7"/>
  <c r="Q14" i="7" s="1"/>
  <c r="P31" i="7"/>
  <c r="P30" i="7" s="1"/>
  <c r="P393" i="6"/>
  <c r="Q394" i="6"/>
  <c r="Q195" i="6"/>
  <c r="Q349" i="6"/>
  <c r="Q381" i="6"/>
  <c r="Q37" i="6"/>
  <c r="Q72" i="6"/>
  <c r="J176" i="6"/>
  <c r="J224" i="6"/>
  <c r="P45" i="6"/>
  <c r="Q45" i="6" s="1"/>
  <c r="P79" i="6"/>
  <c r="Q79" i="6" s="1"/>
  <c r="P139" i="6"/>
  <c r="Q139" i="6" s="1"/>
  <c r="P162" i="6"/>
  <c r="Q162" i="6" s="1"/>
  <c r="P199" i="6"/>
  <c r="Q199" i="6" s="1"/>
  <c r="P229" i="6"/>
  <c r="Q229" i="6" s="1"/>
  <c r="P278" i="6"/>
  <c r="Q278" i="6" s="1"/>
  <c r="P321" i="6"/>
  <c r="Q321" i="6" s="1"/>
  <c r="P389" i="6"/>
  <c r="Q389" i="6" s="1"/>
  <c r="J393" i="6"/>
  <c r="Q410" i="6"/>
  <c r="P16" i="6"/>
  <c r="J36" i="6"/>
  <c r="P59" i="6"/>
  <c r="Q59" i="6" s="1"/>
  <c r="J71" i="6"/>
  <c r="P105" i="6"/>
  <c r="Q105" i="6" s="1"/>
  <c r="P149" i="6"/>
  <c r="P256" i="6"/>
  <c r="Q256" i="6" s="1"/>
  <c r="P293" i="6"/>
  <c r="Q293" i="6" s="1"/>
  <c r="P349" i="6"/>
  <c r="P407" i="6"/>
  <c r="Q407" i="6" s="1"/>
  <c r="P41" i="6"/>
  <c r="P73" i="6"/>
  <c r="Q73" i="6" s="1"/>
  <c r="P135" i="6"/>
  <c r="Q135" i="6" s="1"/>
  <c r="P156" i="6"/>
  <c r="Q156" i="6" s="1"/>
  <c r="P191" i="6"/>
  <c r="Q191" i="6" s="1"/>
  <c r="P271" i="6"/>
  <c r="Q271" i="6" s="1"/>
  <c r="P310" i="6"/>
  <c r="Q310" i="6" s="1"/>
  <c r="P381" i="6"/>
  <c r="P415" i="6"/>
  <c r="Q415" i="6" s="1"/>
  <c r="P10" i="6"/>
  <c r="P9" i="6" s="1"/>
  <c r="P52" i="6"/>
  <c r="Q52" i="6" s="1"/>
  <c r="P89" i="6"/>
  <c r="Q89" i="6" s="1"/>
  <c r="P144" i="6"/>
  <c r="Q144" i="6" s="1"/>
  <c r="P171" i="6"/>
  <c r="Q171" i="6" s="1"/>
  <c r="P208" i="6"/>
  <c r="Q208" i="6" s="1"/>
  <c r="P254" i="6"/>
  <c r="Q254" i="6" s="1"/>
  <c r="P288" i="6"/>
  <c r="Q288" i="6" s="1"/>
  <c r="P342" i="6"/>
  <c r="Q342" i="6" s="1"/>
  <c r="J409" i="6"/>
  <c r="P112" i="6"/>
  <c r="Q112" i="6" s="1"/>
  <c r="P154" i="6"/>
  <c r="Q154" i="6" s="1"/>
  <c r="P186" i="6"/>
  <c r="Q186" i="6" s="1"/>
  <c r="P221" i="6"/>
  <c r="Q221" i="6" s="1"/>
  <c r="P263" i="6"/>
  <c r="Q263" i="6" s="1"/>
  <c r="P303" i="6"/>
  <c r="Q303" i="6" s="1"/>
  <c r="P356" i="6"/>
  <c r="Q356" i="6" s="1"/>
  <c r="P413" i="6"/>
  <c r="Q413" i="6" s="1"/>
  <c r="P46" i="6"/>
  <c r="Q46" i="6" s="1"/>
  <c r="P83" i="6"/>
  <c r="Q83" i="6" s="1"/>
  <c r="P140" i="6"/>
  <c r="Q140" i="6" s="1"/>
  <c r="P165" i="6"/>
  <c r="Q165" i="6" s="1"/>
  <c r="P203" i="6"/>
  <c r="Q203" i="6" s="1"/>
  <c r="P233" i="6"/>
  <c r="Q233" i="6" s="1"/>
  <c r="P281" i="6"/>
  <c r="Q281" i="6" s="1"/>
  <c r="P330" i="6"/>
  <c r="Q330" i="6" s="1"/>
  <c r="P390" i="6"/>
  <c r="Q390" i="6" s="1"/>
  <c r="P19" i="6"/>
  <c r="Q19" i="6" s="1"/>
  <c r="P63" i="6"/>
  <c r="Q63" i="6" s="1"/>
  <c r="P106" i="6"/>
  <c r="Q106" i="6" s="1"/>
  <c r="P152" i="6"/>
  <c r="Q152" i="6" s="1"/>
  <c r="P177" i="6"/>
  <c r="P215" i="6"/>
  <c r="P214" i="6" s="1"/>
  <c r="P257" i="6"/>
  <c r="Q257" i="6" s="1"/>
  <c r="P296" i="6"/>
  <c r="Q296" i="6" s="1"/>
  <c r="P350" i="6"/>
  <c r="Q350" i="6" s="1"/>
  <c r="P44" i="6"/>
  <c r="Q44" i="6" s="1"/>
  <c r="P76" i="6"/>
  <c r="Q76" i="6" s="1"/>
  <c r="P138" i="6"/>
  <c r="Q138" i="6" s="1"/>
  <c r="P159" i="6"/>
  <c r="Q159" i="6" s="1"/>
  <c r="P195" i="6"/>
  <c r="P225" i="6"/>
  <c r="Q225" i="6" s="1"/>
  <c r="P274" i="6"/>
  <c r="Q274" i="6" s="1"/>
  <c r="P315" i="6"/>
  <c r="Q315" i="6" s="1"/>
  <c r="P385" i="6"/>
  <c r="Q385" i="6" s="1"/>
  <c r="P419" i="6"/>
  <c r="Q419" i="6" s="1"/>
  <c r="E10" i="3"/>
  <c r="J338" i="4"/>
  <c r="J91" i="4"/>
  <c r="J380" i="4"/>
  <c r="J306" i="4"/>
  <c r="P29" i="4"/>
  <c r="Q29" i="4" s="1"/>
  <c r="P67" i="4"/>
  <c r="Q67" i="4" s="1"/>
  <c r="P96" i="4"/>
  <c r="Q96" i="4" s="1"/>
  <c r="P132" i="4"/>
  <c r="Q132" i="4" s="1"/>
  <c r="P222" i="4"/>
  <c r="Q222" i="4" s="1"/>
  <c r="P273" i="4"/>
  <c r="Q273" i="4" s="1"/>
  <c r="P303" i="4"/>
  <c r="Q303" i="4" s="1"/>
  <c r="P333" i="4"/>
  <c r="Q333" i="4" s="1"/>
  <c r="P356" i="4"/>
  <c r="Q356" i="4" s="1"/>
  <c r="P79" i="4"/>
  <c r="Q79" i="4" s="1"/>
  <c r="P109" i="4"/>
  <c r="Q109" i="4" s="1"/>
  <c r="P174" i="4"/>
  <c r="Q174" i="4" s="1"/>
  <c r="P258" i="4"/>
  <c r="Q258" i="4" s="1"/>
  <c r="P288" i="4"/>
  <c r="Q288" i="4" s="1"/>
  <c r="P313" i="4"/>
  <c r="Q313" i="4" s="1"/>
  <c r="P339" i="4"/>
  <c r="Q339" i="4" s="1"/>
  <c r="P373" i="4"/>
  <c r="Q373" i="4" s="1"/>
  <c r="P27" i="4"/>
  <c r="Q27" i="4" s="1"/>
  <c r="P63" i="4"/>
  <c r="P92" i="4"/>
  <c r="P121" i="4"/>
  <c r="P210" i="4"/>
  <c r="Q210" i="4" s="1"/>
  <c r="P268" i="4"/>
  <c r="Q268" i="4" s="1"/>
  <c r="P299" i="4"/>
  <c r="Q299" i="4" s="1"/>
  <c r="P328" i="4"/>
  <c r="Q328" i="4" s="1"/>
  <c r="P351" i="4"/>
  <c r="Q351" i="4" s="1"/>
  <c r="P381" i="4"/>
  <c r="P380" i="4" s="1"/>
  <c r="P176" i="6" l="1"/>
  <c r="P52" i="4"/>
  <c r="Q306" i="4"/>
  <c r="Q338" i="4"/>
  <c r="Q381" i="4"/>
  <c r="Q380" i="4" s="1"/>
  <c r="L8" i="4"/>
  <c r="P117" i="4"/>
  <c r="N8" i="6"/>
  <c r="N7" i="6" s="1"/>
  <c r="P36" i="6"/>
  <c r="J8" i="6"/>
  <c r="Q41" i="6"/>
  <c r="Q36" i="6" s="1"/>
  <c r="Q224" i="6"/>
  <c r="P148" i="6"/>
  <c r="P20" i="7"/>
  <c r="Q31" i="7"/>
  <c r="Q30" i="7" s="1"/>
  <c r="Q9" i="7"/>
  <c r="P9" i="7"/>
  <c r="P8" i="7" s="1"/>
  <c r="P7" i="7" s="1"/>
  <c r="Q20" i="7"/>
  <c r="Q17" i="7"/>
  <c r="Q16" i="7" s="1"/>
  <c r="Q8" i="7" s="1"/>
  <c r="Q7" i="7" s="1"/>
  <c r="J8" i="7"/>
  <c r="P71" i="6"/>
  <c r="Q177" i="6"/>
  <c r="Q176" i="6" s="1"/>
  <c r="Q149" i="6"/>
  <c r="Q148" i="6" s="1"/>
  <c r="Q393" i="6"/>
  <c r="P15" i="6"/>
  <c r="P409" i="6"/>
  <c r="Q409" i="6"/>
  <c r="P224" i="6"/>
  <c r="Q16" i="6"/>
  <c r="Q15" i="6" s="1"/>
  <c r="Q71" i="6"/>
  <c r="Q215" i="6"/>
  <c r="Q214" i="6" s="1"/>
  <c r="Q10" i="6"/>
  <c r="Q9" i="6" s="1"/>
  <c r="Q23" i="4"/>
  <c r="Q63" i="4"/>
  <c r="Q52" i="4" s="1"/>
  <c r="P23" i="4"/>
  <c r="P91" i="4"/>
  <c r="Q121" i="4"/>
  <c r="Q117" i="4" s="1"/>
  <c r="J8" i="4"/>
  <c r="C8" i="3" s="1"/>
  <c r="Q92" i="4"/>
  <c r="Q91" i="4" s="1"/>
  <c r="P338" i="4"/>
  <c r="P306" i="4"/>
  <c r="J7" i="6" l="1"/>
  <c r="C10" i="3"/>
  <c r="J7" i="7"/>
  <c r="C11" i="3"/>
  <c r="C13" i="3" s="1"/>
  <c r="D8" i="3"/>
  <c r="L7" i="4"/>
  <c r="D7" i="3" s="1"/>
  <c r="P8" i="6"/>
  <c r="P7" i="6" s="1"/>
  <c r="Q8" i="6"/>
  <c r="Q7" i="6" s="1"/>
  <c r="J7" i="4"/>
  <c r="P8" i="4"/>
  <c r="Q8" i="4"/>
  <c r="C15" i="3" l="1"/>
  <c r="C17" i="3" s="1"/>
  <c r="Q7" i="4"/>
  <c r="F7" i="3" s="1"/>
  <c r="F8" i="3"/>
  <c r="P7" i="4"/>
  <c r="E7" i="3" s="1"/>
  <c r="E8" i="3"/>
</calcChain>
</file>

<file path=xl/sharedStrings.xml><?xml version="1.0" encoding="utf-8"?>
<sst xmlns="http://schemas.openxmlformats.org/spreadsheetml/2006/main" count="1663" uniqueCount="789">
  <si>
    <t>Celkem (včetně DPH)</t>
  </si>
  <si>
    <t>Celkem (bez DPH)</t>
  </si>
  <si>
    <t>DPH</t>
  </si>
  <si>
    <t>Popis</t>
  </si>
  <si>
    <t>Poř.</t>
  </si>
  <si>
    <t>Typ</t>
  </si>
  <si>
    <t>Kód</t>
  </si>
  <si>
    <t>MJ</t>
  </si>
  <si>
    <t>Výměra</t>
  </si>
  <si>
    <t>Cena</t>
  </si>
  <si>
    <t>Jedn. hmotn.</t>
  </si>
  <si>
    <t>Hmotnost</t>
  </si>
  <si>
    <t>Jedn. suť</t>
  </si>
  <si>
    <t>Suť</t>
  </si>
  <si>
    <t>Sazba DPH</t>
  </si>
  <si>
    <t>Cena s DPH</t>
  </si>
  <si>
    <t>Výkaz výměr:</t>
  </si>
  <si>
    <t>Jedn. Cena</t>
  </si>
  <si>
    <t>S</t>
  </si>
  <si>
    <t>S/SO 01</t>
  </si>
  <si>
    <t>S/SO 01/003</t>
  </si>
  <si>
    <t>003: Svislé a kompletní konstrukce</t>
  </si>
  <si>
    <t>S/SO 01/004</t>
  </si>
  <si>
    <t>004: Vodorovné konstrukce</t>
  </si>
  <si>
    <t>S/SO 01/006</t>
  </si>
  <si>
    <t>006: Úpravy povrchů, podlahy a osazovaní výplní</t>
  </si>
  <si>
    <t>S/SO 01/009</t>
  </si>
  <si>
    <t>009: Ostatní konstrukce a práce, bourání</t>
  </si>
  <si>
    <t>S/SO 01/099</t>
  </si>
  <si>
    <t>099: Přesun hmot a manipulace se sutí</t>
  </si>
  <si>
    <t>S/SO 01/762</t>
  </si>
  <si>
    <t>762: Konstrukce tesařské</t>
  </si>
  <si>
    <t>S/SO 01/764</t>
  </si>
  <si>
    <t>764: Konstrukce klempířské</t>
  </si>
  <si>
    <t>S/SO 01/765</t>
  </si>
  <si>
    <t>765: Krytina skládaná</t>
  </si>
  <si>
    <t>S/SO 01/783</t>
  </si>
  <si>
    <t>783: Nátěry</t>
  </si>
  <si>
    <t>Stavba</t>
  </si>
  <si>
    <t>Objekt</t>
  </si>
  <si>
    <t>Oddíl</t>
  </si>
  <si>
    <t>SP</t>
  </si>
  <si>
    <t>314231127</t>
  </si>
  <si>
    <t>Zdivo komínů a ventilací z cihel dl 290 mm pevnosti P20 až P 20 na SMS 10 Mpa</t>
  </si>
  <si>
    <t>m3</t>
  </si>
  <si>
    <t>(1,3*1,3*3,1)*2;oprava komínových těles v nadstřešní části - 2x komín</t>
  </si>
  <si>
    <t>316381117</t>
  </si>
  <si>
    <t>Komínové krycí desky tl přes 100 do 120 mm z betonu tř. C 12/15 až C 16/20 s přesahy do 70 mm</t>
  </si>
  <si>
    <t>m2</t>
  </si>
  <si>
    <t>(1,7*1,7)*2;oprava komínových těles v nadstřešní části - 2x komín</t>
  </si>
  <si>
    <t>440351251R</t>
  </si>
  <si>
    <t>Zřízení podpěrné konstrukce střech v do 4 m</t>
  </si>
  <si>
    <t>605/3;cca 1/3 střechy</t>
  </si>
  <si>
    <t>440351252R</t>
  </si>
  <si>
    <t>Odstranění podpěrné konstrukce střech v do 4 m</t>
  </si>
  <si>
    <t>622121100R</t>
  </si>
  <si>
    <t>Zatření spár vápennou u maltou vnějších komínů z cihel</t>
  </si>
  <si>
    <t>(1,3+1,3)*2*3,1*2;oprava komínových těles v nadstřešní části - 2x komín</t>
  </si>
  <si>
    <t>623131121R</t>
  </si>
  <si>
    <t>Penetrační nátěr vnějších komínů nanášený ručně</t>
  </si>
  <si>
    <t>623131100R</t>
  </si>
  <si>
    <t>Vápenný postřik vnějších komínů nanášený celoplošně ručně</t>
  </si>
  <si>
    <t>623311141R</t>
  </si>
  <si>
    <t>Vápenná omítka štuková dvouvrstvá vnějších komínů nanášená ručně</t>
  </si>
  <si>
    <t>619991001</t>
  </si>
  <si>
    <t>Zakrytí podlahy fólií</t>
  </si>
  <si>
    <t>ochrana podkladu pod lešením</t>
  </si>
  <si>
    <t>832*1,2;lešení po obvodě</t>
  </si>
  <si>
    <t>(4*4)*2;oprava komínových těles v nadstřešní části - 2x komín</t>
  </si>
  <si>
    <t>1030,4*0,25;prořez</t>
  </si>
  <si>
    <t>619996117</t>
  </si>
  <si>
    <t>Ochrana podlahy obedněním z OSB desek</t>
  </si>
  <si>
    <t>1030,4*0,1;prořez</t>
  </si>
  <si>
    <t>619996145</t>
  </si>
  <si>
    <t>Ochrana konstrukcí nebo samostatných prvků obalením geotextilií</t>
  </si>
  <si>
    <t>H</t>
  </si>
  <si>
    <t>69311088</t>
  </si>
  <si>
    <t>geotextilie netkaná separační, ochranná, filtrační, drenážní PES 500g/m2</t>
  </si>
  <si>
    <t>1030,4;plocha</t>
  </si>
  <si>
    <t>1030,4*0,15;prořez</t>
  </si>
  <si>
    <t>978019391</t>
  </si>
  <si>
    <t>Otlučení (osekání) vnější vápenné nebo vápenocementové omítky stupně členitosti 3 až 5 vrozsahu přes 80 do 100 %</t>
  </si>
  <si>
    <t>962032631</t>
  </si>
  <si>
    <t>Bourání zdiva komínového nad střechou z cihel na MV nebo MVC</t>
  </si>
  <si>
    <t>978023471</t>
  </si>
  <si>
    <t>Vyškrabání spár zdiva cihelného komínového</t>
  </si>
  <si>
    <t>943211111</t>
  </si>
  <si>
    <t>Montáž lešení prostorového rámového lehkého s podlahami zatížení do 200 kg/m2 v do 10 m</t>
  </si>
  <si>
    <t>(4*4*6,3)*2;oprava komínových těles v nadstřešní části - 2x komín</t>
  </si>
  <si>
    <t>943211119</t>
  </si>
  <si>
    <t>Příplatek k lešení prostorovému rámovému lehkému s podlahami za půdorysnou plochu do 6 m2</t>
  </si>
  <si>
    <t>943211211</t>
  </si>
  <si>
    <t>Příplatek k lešení prostorovému rámovému lehkému s podlahami v do 10 m za první a ZKD den použití</t>
  </si>
  <si>
    <t>201,6*30*2;předpoklad 2x měsíc</t>
  </si>
  <si>
    <t>943211811</t>
  </si>
  <si>
    <t>Demontáž lešení prostorového rámového lehkého s podlahami zatížení do 200 kg/m2 v do 10 m</t>
  </si>
  <si>
    <t>941111121</t>
  </si>
  <si>
    <t>Montáž lešení řadového trubkového lehkého s podlahami zatížení do 200 kg/m2 š od 0,9 do 1,2 m v do 10 m</t>
  </si>
  <si>
    <t>(28,5+75,5)*8;lešení po obvodě</t>
  </si>
  <si>
    <t>941111221</t>
  </si>
  <si>
    <t>Příplatek k lešení řadovému trubkovému lehkému s podlahami š 1,2 m v 10 m za první a ZKD den použití</t>
  </si>
  <si>
    <t>832*30*6;předpoklad 6x měsíc</t>
  </si>
  <si>
    <t>941111821</t>
  </si>
  <si>
    <t>Demontáž lešení řadového trubkového lehkého s podlahami zatížení do 200 kg/m2 š od 0,9 do 1,2 m v do 10 m</t>
  </si>
  <si>
    <t>944511111</t>
  </si>
  <si>
    <t>Montáž ochranné sítě z textilie z umělých vláken</t>
  </si>
  <si>
    <t>832;lešení po obvodě</t>
  </si>
  <si>
    <t>(4+4)*2*6,3*2;oprava komínových těles v nadstřešní části - 2x komín</t>
  </si>
  <si>
    <t>944511211</t>
  </si>
  <si>
    <t>Příplatek k ochranné síti za každý den použití</t>
  </si>
  <si>
    <t>944511811</t>
  </si>
  <si>
    <t>Demontáž ochranné sítě z textilie z umělých vláken</t>
  </si>
  <si>
    <t>945412112</t>
  </si>
  <si>
    <t>Teleskopická hydraulická montážní plošina výška zdvihu do 21 m</t>
  </si>
  <si>
    <t>den</t>
  </si>
  <si>
    <t>30*2;plošina - předpoklad 2x měsíc</t>
  </si>
  <si>
    <t>952901411R</t>
  </si>
  <si>
    <t>Vyčištění venkovních objektů při jakékoliv výšce podlaží</t>
  </si>
  <si>
    <t>(28,5+75,5)*3;venkovní úklid</t>
  </si>
  <si>
    <t>997013213</t>
  </si>
  <si>
    <t>Vnitrostaveništní doprava suti a vybouraných hmot pro budovy v přes 9 do 12 m ručně</t>
  </si>
  <si>
    <t>t</t>
  </si>
  <si>
    <t>29,589+6,477+19,457+1,5+1,059;suť</t>
  </si>
  <si>
    <t>997211611</t>
  </si>
  <si>
    <t>Nakládání suti na dopravní prostředky pro vodorovnou dopravu</t>
  </si>
  <si>
    <t>997013501</t>
  </si>
  <si>
    <t>Odvoz suti a vybouraných hmot na skládku nebo meziskládku do 1 km se složením</t>
  </si>
  <si>
    <t>997013509</t>
  </si>
  <si>
    <t>Příplatek k odvozu suti a vybouraných hmot na skládku ZKD 1 km přes 1 km</t>
  </si>
  <si>
    <t>58,082*19;skládka do 20 km</t>
  </si>
  <si>
    <t>997013867</t>
  </si>
  <si>
    <t>Poplatek za uložení stavebního odpadu na recyklační skládce (skládkovné) z tašek a keramických výrobků kód odpadu 17 01 03</t>
  </si>
  <si>
    <t>29,589;tašky</t>
  </si>
  <si>
    <t>997013811</t>
  </si>
  <si>
    <t>Poplatek za uložení na skládce (skládkovné) stavebního odpadu dřevěného kód odpadu 17 02 01</t>
  </si>
  <si>
    <t>6,477;dřevo</t>
  </si>
  <si>
    <t>997013609</t>
  </si>
  <si>
    <t>Poplatek za uložení na skládce (skládkovné) stavebního odpadu ze směsí nebo oddělených frakcí betonu, cihel a keramických výrobků kód odpadu 17 01 07</t>
  </si>
  <si>
    <t>19,457;směsný nebo oddělené frakce</t>
  </si>
  <si>
    <t>997013631</t>
  </si>
  <si>
    <t>Poplatek za uložení na skládce (skládkovné) stavebního odpadu směsného kód odpadu 17 09 04</t>
  </si>
  <si>
    <t>1,5;směsný odpad</t>
  </si>
  <si>
    <t>997_výkup</t>
  </si>
  <si>
    <t>Výkup železa a oceli ve sběrném dvoru</t>
  </si>
  <si>
    <t>kg</t>
  </si>
  <si>
    <t>-1,059*1000;železo a ocel (klempířské prvky)</t>
  </si>
  <si>
    <t>998018002</t>
  </si>
  <si>
    <t>Přesun hmot ruční pro budovy v přes 6 do 12 m</t>
  </si>
  <si>
    <t>762342811</t>
  </si>
  <si>
    <t>Demontáž laťování střech z latí osové vzdálenosti do 0,22 m</t>
  </si>
  <si>
    <t>165+440;stávající krytina</t>
  </si>
  <si>
    <t>762331812</t>
  </si>
  <si>
    <t>Demontáž vázaných kcí krovů z hranolů průřezové pl přes 120 do 224 cm2</t>
  </si>
  <si>
    <t>m</t>
  </si>
  <si>
    <t>dle výpisu prvků</t>
  </si>
  <si>
    <t>7*2,2;NSS-1</t>
  </si>
  <si>
    <t>4*1,7;NSS-2</t>
  </si>
  <si>
    <t>2*1,7;NSS-3</t>
  </si>
  <si>
    <t>762331813</t>
  </si>
  <si>
    <t>Demontáž vázaných kcí krovů z hranolů průřezové pl přes 224 do 288 cm2</t>
  </si>
  <si>
    <t>4;č.87</t>
  </si>
  <si>
    <t>9;TA</t>
  </si>
  <si>
    <t>762331814</t>
  </si>
  <si>
    <t>Demontáž vázaných kcí krovů z hranolů průřezové pl přes 288 do 450 cm2</t>
  </si>
  <si>
    <t>6,5;č.88</t>
  </si>
  <si>
    <t>11,8;č.100</t>
  </si>
  <si>
    <t>9;č.107</t>
  </si>
  <si>
    <t>5;P1</t>
  </si>
  <si>
    <t>1,7;P2</t>
  </si>
  <si>
    <t>6,7;P3</t>
  </si>
  <si>
    <t>2;P4</t>
  </si>
  <si>
    <t>1,3;P5</t>
  </si>
  <si>
    <t>1,3;P6</t>
  </si>
  <si>
    <t>762331815</t>
  </si>
  <si>
    <t>Demontáž vázaných kcí krovů z hranolů průřezové pl přes 450 do 600 cm2</t>
  </si>
  <si>
    <t>0,8;č.91</t>
  </si>
  <si>
    <t>6,3;č.109</t>
  </si>
  <si>
    <t>3,5;VY</t>
  </si>
  <si>
    <t>5,2;DV1</t>
  </si>
  <si>
    <t>4,5;DV2</t>
  </si>
  <si>
    <t>1,8;č.48</t>
  </si>
  <si>
    <t>3,2;č.49</t>
  </si>
  <si>
    <t>1,8;č.50</t>
  </si>
  <si>
    <t>1,8;č.51</t>
  </si>
  <si>
    <t>0,8;č.55</t>
  </si>
  <si>
    <t>0,8;č.56</t>
  </si>
  <si>
    <t>762333142</t>
  </si>
  <si>
    <t>Montáž vázaných kcí krovů nepravidelných pomocí tesařských spojů a ocelových spojek z hraněného řeziva pl přes 120 do 224 cm2</t>
  </si>
  <si>
    <t>7*2,2;NSS-1 - krokev střešní stříšky</t>
  </si>
  <si>
    <t>4*1,7;NSS-2 - krokev střešní stříšky</t>
  </si>
  <si>
    <t>2*1,7;NSS-3 - výměna krokví S stříšky</t>
  </si>
  <si>
    <t>60512130</t>
  </si>
  <si>
    <t>hranol stavební řezivo průřezu do 224cm2 do dl 6m</t>
  </si>
  <si>
    <t>7*2,2*0,1*0,2;NSS-1 - krokev střešní stříšky</t>
  </si>
  <si>
    <t>4*1,7*0,1*0,2;NSS-2 - krokev střešní stříšky</t>
  </si>
  <si>
    <t>2*1,7*0,1*0,2;NSS-3 - výměna krokví S stříšky</t>
  </si>
  <si>
    <t>0,512*0,2;prořez</t>
  </si>
  <si>
    <t>762333143</t>
  </si>
  <si>
    <t>Montáž vázaných kcí krovů nepravidelných pomocí tesařských spojů a ocelových spojek z hraněného řeziva pl přes 224 do 288 cm2</t>
  </si>
  <si>
    <t>4;č.87 - námětná krokev</t>
  </si>
  <si>
    <t>9;TA - táhlo</t>
  </si>
  <si>
    <t>60512135</t>
  </si>
  <si>
    <t>hranol stavební řezivo průřezu do 288cm2 do dl 6m</t>
  </si>
  <si>
    <t>4*0,15*0,17;č.87 - námětná krokev</t>
  </si>
  <si>
    <t>0,102*0,2;prořez</t>
  </si>
  <si>
    <t>60512137</t>
  </si>
  <si>
    <t>hranol stavební řezivo průřezu do 288cm2 přes dl 8m</t>
  </si>
  <si>
    <t>9*0,12*0,2;TA - táhlo</t>
  </si>
  <si>
    <t>0,216*0,2;prořez</t>
  </si>
  <si>
    <t>762333144</t>
  </si>
  <si>
    <t>Montáž vázaných kcí krovů nepravidelných pomocí tesařských spojů a ocelových spojek z hraněného řeziva pl přes 288 do 450 cm2</t>
  </si>
  <si>
    <t>6,5;č.88 - úžlabní krokev</t>
  </si>
  <si>
    <t>11,8;č.100 - úžlabní krokev</t>
  </si>
  <si>
    <t>9;č.107 - úžlabní krokev</t>
  </si>
  <si>
    <t>5;P1 - pozednice</t>
  </si>
  <si>
    <t>1,7;P2 - dodatečná pozednice</t>
  </si>
  <si>
    <t>6,7;P3 - dodatečná pozednice</t>
  </si>
  <si>
    <t>2;P4 - dodatečná pozednice</t>
  </si>
  <si>
    <t>1,3;P5 - pozednice</t>
  </si>
  <si>
    <t>1,3;P6 - pozednice</t>
  </si>
  <si>
    <t>60512140</t>
  </si>
  <si>
    <t>hranol stavební řezivo průřezu do 450cm2 do dl 6m</t>
  </si>
  <si>
    <t>5*0,14*0,22;P1 - pozednice</t>
  </si>
  <si>
    <t>1,7*0,2*0,2;P2 - dodatečná pozednice</t>
  </si>
  <si>
    <t>2*0,2*0,2;P4 - dodatečná pozednice</t>
  </si>
  <si>
    <t>1,3*0,14*0,22;P6 - dodatečná pozednice</t>
  </si>
  <si>
    <t>1,3*0,14*0,22;P5 - dodatečná pozednice</t>
  </si>
  <si>
    <t>0,382*0,2;prořez</t>
  </si>
  <si>
    <t>60512141</t>
  </si>
  <si>
    <t>hranol stavební řezivo průřezu do 450cm2 dl 6-8m</t>
  </si>
  <si>
    <t>6,5*0,16*0,25;č.88 - úžlabní krokev</t>
  </si>
  <si>
    <t>6,7*0,2*0,2;P3 - dodatečná pozednice</t>
  </si>
  <si>
    <t>0,528*0,2;prořez</t>
  </si>
  <si>
    <t>60512142</t>
  </si>
  <si>
    <t>hranol stavební řezivo průřezu do 450cm2 přes dl 8m</t>
  </si>
  <si>
    <t>11,8*0,16*0,25;č.100 - úžlabní krokev</t>
  </si>
  <si>
    <t>9*0,16*0,25;č.107 - úžlabní krokev</t>
  </si>
  <si>
    <t>0,832*0,2;prořez</t>
  </si>
  <si>
    <t>762333145</t>
  </si>
  <si>
    <t>Montáž vázaných kcí krovů nepravidelných pomocí tesařských spojů a ocelových spojek z hraněného řeziva pl přes 450 cm2</t>
  </si>
  <si>
    <t>0,8;č.91 - krátče</t>
  </si>
  <si>
    <t>6,3;č.109 - protéza vazného trámu</t>
  </si>
  <si>
    <t>3,5;VY - výměna vazných trámů</t>
  </si>
  <si>
    <t>1,8;č.48 - krátče</t>
  </si>
  <si>
    <t>3,2;č.49 - protéza vazného trámu</t>
  </si>
  <si>
    <t>1,8;č.50 - krátče</t>
  </si>
  <si>
    <t>1,8;č.51 - krátče</t>
  </si>
  <si>
    <t>0,8;č.55 - krátče</t>
  </si>
  <si>
    <t>0,8;č.56 - krátče</t>
  </si>
  <si>
    <t>5,2;DV1 - dodatečná vaznice</t>
  </si>
  <si>
    <t>4,5;DV2 - dodatečná vaznice</t>
  </si>
  <si>
    <t>60512145</t>
  </si>
  <si>
    <t>hranol stavební řezivo průřezu nad 450cm2 do dl 6m</t>
  </si>
  <si>
    <t>dle výpis prvků</t>
  </si>
  <si>
    <t>0,8*0,23*0,28;č.91 - krátče</t>
  </si>
  <si>
    <t>3,5*0,23*0,28;VY - výměna vazných trámů</t>
  </si>
  <si>
    <t>1,8*0,23*0,28;č.48 - krátče</t>
  </si>
  <si>
    <t>3,2*0,23*0,28;č.49 - protéza vazného trámu</t>
  </si>
  <si>
    <t>1,8*0,23*0,28;č.50 - krátče</t>
  </si>
  <si>
    <t>1,8*0,23*0,28;č.51 - krátče</t>
  </si>
  <si>
    <t>0,8*0,23*0,28;č.55 - krátče</t>
  </si>
  <si>
    <t>0,8*0,23*0,28;č.56 - krátče</t>
  </si>
  <si>
    <t>5,2*0,2*0,25;DV1 - dodatečná vaznice</t>
  </si>
  <si>
    <t>4,5*0,2*0,25;DV2 - dodatečná vaznice</t>
  </si>
  <si>
    <t>1,419*0,2;prořez</t>
  </si>
  <si>
    <t>60512146</t>
  </si>
  <si>
    <t>hranol stavební řezivo průřezu nad 450cm2 dl 6-8m</t>
  </si>
  <si>
    <t>6,3*0,23*0,28;č.109 - protéza vazného trámu</t>
  </si>
  <si>
    <t>0,406*0,2;prořez</t>
  </si>
  <si>
    <t>762083111</t>
  </si>
  <si>
    <t>Impregnace řeziva proti dřevokaznému hmyzu a houbám máčením třída ohrožení 1 a 2</t>
  </si>
  <si>
    <t>0,614+0,122+0,259+0,458+0,634+0,998+1,703+0,487;součet</t>
  </si>
  <si>
    <t>762395000</t>
  </si>
  <si>
    <t>Spojovací prostředky krovů, bednění, laťování, nadstřešních konstrukcí</t>
  </si>
  <si>
    <t>762342311</t>
  </si>
  <si>
    <t>Montáž laťování na střechách složitých sklonu do 60° osové vzdálenosti do 150 mm</t>
  </si>
  <si>
    <t>165+440;nová krytina</t>
  </si>
  <si>
    <t>60514114</t>
  </si>
  <si>
    <t>řezivo jehličnaté lať impregnovaná dl 4 m</t>
  </si>
  <si>
    <t>(1200+3100)*0,04*0,06;nová krytina</t>
  </si>
  <si>
    <t>10,32*0,2;prořez</t>
  </si>
  <si>
    <t>762311006R</t>
  </si>
  <si>
    <t>Protézy s celodřevěnými pláty dle metodiky 2015</t>
  </si>
  <si>
    <t>kus</t>
  </si>
  <si>
    <t>762085113R</t>
  </si>
  <si>
    <t>Montáž tesařských kramlí dl přes 300 do 450 mm</t>
  </si>
  <si>
    <t>54872510R</t>
  </si>
  <si>
    <t>kramle tesařská 15x400mm</t>
  </si>
  <si>
    <t>762086111</t>
  </si>
  <si>
    <t>Montáž KDK hmotnosti prvku do 5 kg</t>
  </si>
  <si>
    <t>viz výpis prvků</t>
  </si>
  <si>
    <t>7,1+35,8;tyč ocelová plochá</t>
  </si>
  <si>
    <t>13010272R</t>
  </si>
  <si>
    <t>tyč ocelová plochá jakost S235JR (11 375)</t>
  </si>
  <si>
    <t>(7,1+35,8)*0,001;tyč ocelová plochá</t>
  </si>
  <si>
    <t>0,043*0,2;prořez</t>
  </si>
  <si>
    <t>762085114</t>
  </si>
  <si>
    <t>Montáž svorníků nebo šroubů dl přes 450 do 1000 mm</t>
  </si>
  <si>
    <t>7+2;svorník - závitová tyč M16</t>
  </si>
  <si>
    <t>31197006</t>
  </si>
  <si>
    <t>tyč závitová Pz 4.6 M16</t>
  </si>
  <si>
    <t>7*0,5+2*0,7;závitová tyč M16</t>
  </si>
  <si>
    <t>31121005R</t>
  </si>
  <si>
    <t>podložka pod dřevěnou konstrukci DIN 440 D 16mm</t>
  </si>
  <si>
    <t>31111008R</t>
  </si>
  <si>
    <t>matice přesná čtyřhranná atyp Pz DIN 934-8 M16</t>
  </si>
  <si>
    <t>61231002R</t>
  </si>
  <si>
    <t>hmoždík klínový dub/akát 50-80/300mm</t>
  </si>
  <si>
    <t>762085113</t>
  </si>
  <si>
    <t>Montáž svorníků nebo šroubů dl přes 300 do 450 mm</t>
  </si>
  <si>
    <t>6+3+2+2;svorník - závitová tyč M30</t>
  </si>
  <si>
    <t>6*0,425+3*0,33;závitová tyč M16</t>
  </si>
  <si>
    <t>matice přesná šestihranná Pz DIN 934-8 M16</t>
  </si>
  <si>
    <t>31197009R</t>
  </si>
  <si>
    <t>tyč závitová Pz 4.6 M30</t>
  </si>
  <si>
    <t>2*0,33+2*0,33;závitová tyč M30</t>
  </si>
  <si>
    <t>31121034R</t>
  </si>
  <si>
    <t>podložka pod dřevěnou konstrukci DIN 440 D 30mm</t>
  </si>
  <si>
    <t>31111012R</t>
  </si>
  <si>
    <t>matice přesná čtyřhranná atyp Pz DIN 934-8 M30</t>
  </si>
  <si>
    <t>998762102</t>
  </si>
  <si>
    <t>Přesun hmot tonážní pro kce tesařské v objektech v přes 6 do 12 m</t>
  </si>
  <si>
    <t>764002881</t>
  </si>
  <si>
    <t>Demontáž lemování střešních prostupů do suti</t>
  </si>
  <si>
    <t>(2,7+2,7)*2*2+(1,2+1,2)*2*6;stávající krytina - 2x komín a 6x světlík</t>
  </si>
  <si>
    <t>764001891</t>
  </si>
  <si>
    <t>Demontáž úžlabí do suti</t>
  </si>
  <si>
    <t>23,5+23,5;stávající krytina</t>
  </si>
  <si>
    <t>764002812</t>
  </si>
  <si>
    <t>Demontáž okapového plechu do suti v krytině skládané</t>
  </si>
  <si>
    <t>20+78;stávající krytina</t>
  </si>
  <si>
    <t>764004801</t>
  </si>
  <si>
    <t>Demontáž podokapního žlabu do suti</t>
  </si>
  <si>
    <t>764004861</t>
  </si>
  <si>
    <t>Demontáž svodu do suti</t>
  </si>
  <si>
    <t>2*8+3*8;stávající krytina (5x svod)</t>
  </si>
  <si>
    <t>764334412</t>
  </si>
  <si>
    <t>Lemování prostupů střech s krytinou skládanou nebo plechovou bez lišty z Cu plechu</t>
  </si>
  <si>
    <t>(2,7+2,7)*2*2+(1,2+1,2)*2*6;nová krytina - 2x komín a 6x světlík</t>
  </si>
  <si>
    <t>50,4*0,1;prořez</t>
  </si>
  <si>
    <t>764231472</t>
  </si>
  <si>
    <t>Oplechování úžlabí z Cu plechu rš 1000 mm</t>
  </si>
  <si>
    <t>23,5+23,5;nová krytina</t>
  </si>
  <si>
    <t>47*0,1;prořez</t>
  </si>
  <si>
    <t>764232434</t>
  </si>
  <si>
    <t>Oplechování rovné okapové hrany z Cu plechu rš 330 mm</t>
  </si>
  <si>
    <t>20+78;nová krytina</t>
  </si>
  <si>
    <t>98*0,1;prořez</t>
  </si>
  <si>
    <t>764531404</t>
  </si>
  <si>
    <t>Žlab podokapní půlkruhový z Cu plechu rš 330 mm</t>
  </si>
  <si>
    <t>764531424</t>
  </si>
  <si>
    <t>Roh nebo kout půlkruhového podokapního žlabu z Cu plechu rš 330 mm</t>
  </si>
  <si>
    <t>764531444</t>
  </si>
  <si>
    <t>Kotlík oválný (trychtýřový) pro podokapní žlaby z Cu plechu 330/100 mm</t>
  </si>
  <si>
    <t>764538422</t>
  </si>
  <si>
    <t>Svody kruhové včetně objímek, kolen, odskoků z Cu plechu průměru 100 mm</t>
  </si>
  <si>
    <t>998764102</t>
  </si>
  <si>
    <t>Přesun hmot tonážní pro konstrukce klempířské v objektech v přes 6 do 12 m</t>
  </si>
  <si>
    <t>765192811</t>
  </si>
  <si>
    <t>Demontáž střešního výlezu jakékoliv plochy</t>
  </si>
  <si>
    <t>1+5;stávající střešní výlezy</t>
  </si>
  <si>
    <t>765111801</t>
  </si>
  <si>
    <t>Demontáž krytiny keramické drážkové sklonu do 30° na sucho do suti</t>
  </si>
  <si>
    <t>765111811</t>
  </si>
  <si>
    <t>Příplatek k demontáži krytiny keramické drážkové do suti za sklon přes 30°</t>
  </si>
  <si>
    <t>765111869</t>
  </si>
  <si>
    <t>Demontáž krytiny keramické hřebenů a nároží sklonu do 30° s tvrdou maltou do suti</t>
  </si>
  <si>
    <t>stávající krytina</t>
  </si>
  <si>
    <t>61+81;hřeben+nároží</t>
  </si>
  <si>
    <t>765121891</t>
  </si>
  <si>
    <t>Příplatek k demontáži hřebenů a nároží krytiny betonové do suti za sklon přes 30°</t>
  </si>
  <si>
    <t>765192001R</t>
  </si>
  <si>
    <t>Nouzové (provizorní) zakrytí střechy plachtou včetně pomocné konstrukce</t>
  </si>
  <si>
    <t>765114021</t>
  </si>
  <si>
    <t>Krytina keramická bobrovka režná šupinové krytí sklonu do 30° na sucho</t>
  </si>
  <si>
    <t>605*0,1;prořez</t>
  </si>
  <si>
    <t>765114311</t>
  </si>
  <si>
    <t>Krytina keramická bobrovka hřeben z hřebenáčů režných na sucho s větracím pásem olověným</t>
  </si>
  <si>
    <t>nová krytina</t>
  </si>
  <si>
    <t>18,8+3,6;hřeben</t>
  </si>
  <si>
    <t>22,4*0,1;prořez</t>
  </si>
  <si>
    <t>765114211</t>
  </si>
  <si>
    <t>Krytina keramická bobrovka nárožní hrana z hřebenáčů režných na sucho s větracím pásem olověným</t>
  </si>
  <si>
    <t>42,2+77,4;nároží</t>
  </si>
  <si>
    <t>119,6*0,1;prořez</t>
  </si>
  <si>
    <t>765115021</t>
  </si>
  <si>
    <t>Montáž keramické speciální tašky (větrací, protisněhové, prostupové) bobrovky na sucho</t>
  </si>
  <si>
    <t>84+63+126;dle tabulky Kartička větrání (Wienerberger)</t>
  </si>
  <si>
    <t>59660026</t>
  </si>
  <si>
    <t>taška bobrovka režná větrací</t>
  </si>
  <si>
    <t>765115302</t>
  </si>
  <si>
    <t>Montáž střešního výlezu pl jednotlivě přes 0,25 m2 pro keramickou krytinu</t>
  </si>
  <si>
    <t>1+5;náhrada střešních výlezů</t>
  </si>
  <si>
    <t>55345010</t>
  </si>
  <si>
    <t>výlez na střechu prosklený 600x600mm</t>
  </si>
  <si>
    <t>765115421</t>
  </si>
  <si>
    <t>Montáž bezpečnostního háku pro keramickou krytinu</t>
  </si>
  <si>
    <t>90;bezpečnostní háky (sloužící jako záchtný systém)</t>
  </si>
  <si>
    <t>59660887</t>
  </si>
  <si>
    <t>hák Pz bezpečnostní střešní včetně kotevního materiálu</t>
  </si>
  <si>
    <t>sada</t>
  </si>
  <si>
    <t>998765102</t>
  </si>
  <si>
    <t>Přesun hmot tonážní pro krytiny skládané v objektech v přes 6 do 12 m</t>
  </si>
  <si>
    <t>783900901R</t>
  </si>
  <si>
    <t>Příplatek ke spojovacím prvkům za kovářskou čerň</t>
  </si>
  <si>
    <t>soubor</t>
  </si>
  <si>
    <t>312231127</t>
  </si>
  <si>
    <t>Zdivo výplňové z cihel dl 290 mm P20 až 25 na SMS 10 MPa (koruna zdi)</t>
  </si>
  <si>
    <t>1,5;koruna zdi</t>
  </si>
  <si>
    <t>1,5*0,5;prořez</t>
  </si>
  <si>
    <t>413231211</t>
  </si>
  <si>
    <t>Zazdívka zhlaví stropních trámů průřezu do 0,02 m2</t>
  </si>
  <si>
    <t>2;dodatečný průvlak krovu</t>
  </si>
  <si>
    <t>413231231</t>
  </si>
  <si>
    <t>Zazdívka zhlaví stropních trámů průřezu přes 0,04 m2</t>
  </si>
  <si>
    <t>2;č.1 - 230/320</t>
  </si>
  <si>
    <t>1;č.2 - 170/250</t>
  </si>
  <si>
    <t>1;č.3 - 210/320</t>
  </si>
  <si>
    <t>1;č.4 - 250/250</t>
  </si>
  <si>
    <t>1;č.5 - 200/300</t>
  </si>
  <si>
    <t>1;č.6 - 200/260</t>
  </si>
  <si>
    <t>2;č.7 - 270/330</t>
  </si>
  <si>
    <t>1;č.10 - 210/260</t>
  </si>
  <si>
    <t>1;č.11 - 220/300</t>
  </si>
  <si>
    <t>1;č.12 - 190/250</t>
  </si>
  <si>
    <t>1;č.14 - 220/280</t>
  </si>
  <si>
    <t>413232221</t>
  </si>
  <si>
    <t>Zazdívka zhlaví válcovaných nosníků v přes 150 do 300 mm</t>
  </si>
  <si>
    <t>1;kolejnice</t>
  </si>
  <si>
    <t>611311121</t>
  </si>
  <si>
    <t>Vápenná omítka hladká jednovrstvá vnitřních stropů rovných nanášená ručně</t>
  </si>
  <si>
    <t>strop S1/S2</t>
  </si>
  <si>
    <t>90;omítka</t>
  </si>
  <si>
    <t>611311191</t>
  </si>
  <si>
    <t>Příplatek k vápenné omítce vnitřních stropů za každých dalších 5 mm tloušťky ručně</t>
  </si>
  <si>
    <t>90*2;příplatek za tl.</t>
  </si>
  <si>
    <t>611142022R</t>
  </si>
  <si>
    <t>Rákosová rohož vnitřních stropů v jedné vrstvě (přírodní rákosová stébla tl. 10 mm)</t>
  </si>
  <si>
    <t>611311131</t>
  </si>
  <si>
    <t>Vápenný štuk vnitřních rovných stropů tloušťky do 3 mm</t>
  </si>
  <si>
    <t>628642112R</t>
  </si>
  <si>
    <t>Oprava vnitřní omítky říms v rozsahu plochy přes 30 do 50 % s opravou trhlin a s celoplošným přeštukováním</t>
  </si>
  <si>
    <t>35*0,9;vnitřní římsa pod stropem</t>
  </si>
  <si>
    <t>612325419</t>
  </si>
  <si>
    <t>Oprava vnitřní vápenocementové hladké omítky stěn v rozsahu plochy přes 30 do 50 % s celoplošným přeštukováním</t>
  </si>
  <si>
    <t>35*1;omítka stěn pod stropem</t>
  </si>
  <si>
    <t>612325417</t>
  </si>
  <si>
    <t>Oprava vnitřní vápenocementové hladké omítky stěn v rozsahu plochy přes 10 do 30 % s celoplošným přeštukováním</t>
  </si>
  <si>
    <t>35*3;omítka stěn zbývající</t>
  </si>
  <si>
    <t>100;ochrana podlah</t>
  </si>
  <si>
    <t>100*0,25;prořez</t>
  </si>
  <si>
    <t>100*0,1;prořez</t>
  </si>
  <si>
    <t>100;plocha</t>
  </si>
  <si>
    <t>009_pozn.č.1</t>
  </si>
  <si>
    <t>Přesun stávajícího mobiliáře není součásti výkazu výměr - samostatná dodávka investora</t>
  </si>
  <si>
    <t>ON</t>
  </si>
  <si>
    <t>009900901R</t>
  </si>
  <si>
    <t>Odpojení inženýrských sítí souvisejících se stropní konstrukcí</t>
  </si>
  <si>
    <t>1;odpojení inž sítí - rozvody elektro související se stropní konstrukcí</t>
  </si>
  <si>
    <t>966071131</t>
  </si>
  <si>
    <t>Demontáž ocelových kcí hmotnosti do 5 t z profilů hmotnosti přes 30 kg/m (kolejnice)</t>
  </si>
  <si>
    <t>3,5*65*0,001;kolejnice - váha cca 65 kg/m</t>
  </si>
  <si>
    <t>978012191</t>
  </si>
  <si>
    <t>Otlučení (osekání) vnitřní vápenné nebo vápenocementové omítky stropů rákosových v rozsahu přes 50 do 100 %</t>
  </si>
  <si>
    <t>90;podbití s omítkou</t>
  </si>
  <si>
    <t>978011191R</t>
  </si>
  <si>
    <t>Otlučení (osekání) vnitřní vápenné nebo vápenocementové omítky říms v rozsahu přes 50 do 100 %</t>
  </si>
  <si>
    <t>964061321</t>
  </si>
  <si>
    <t>Uvolnění zhlaví trámů ze zdiva cihelného průřezu zhlaví do 0,03 m2</t>
  </si>
  <si>
    <t>964061331</t>
  </si>
  <si>
    <t>Uvolnění zhlaví trámů ze zdiva cihelného průřezu zhlaví do 0,05 m2</t>
  </si>
  <si>
    <t>964061341</t>
  </si>
  <si>
    <t>Uvolnění zhlaví trámů ze zdiva cihelného průřezu zhlaví přes 0,05 m2</t>
  </si>
  <si>
    <t>971033581</t>
  </si>
  <si>
    <t>Vybourání otvorů ve zdivu cihelném pl do 1 m2 na MVC nebo MV tl do 900 mm (koruna zdi)</t>
  </si>
  <si>
    <t>978013161</t>
  </si>
  <si>
    <t>Otlučení (osekání) vnitřní vápenné nebo vápenocementové omítky stěn v rozsahu přes 30 do 50 %</t>
  </si>
  <si>
    <t>978013141</t>
  </si>
  <si>
    <t>Otlučení (osekání) vnitřní vápenné nebo vápenocementové omítky stěn v rozsahu přes 10 do 30 %</t>
  </si>
  <si>
    <t>975011250R</t>
  </si>
  <si>
    <t>Zřízení a odstranění podpěrné konstrukce stávajících stropních nosníků výšky podepření do 5 m</t>
  </si>
  <si>
    <t>stávající stropní nosníky</t>
  </si>
  <si>
    <t>6,5;č.1</t>
  </si>
  <si>
    <t>6,1;č.2</t>
  </si>
  <si>
    <t>6,9;č.3</t>
  </si>
  <si>
    <t>7,4;č.4</t>
  </si>
  <si>
    <t>9,3;č.5</t>
  </si>
  <si>
    <t>9,2;č.6</t>
  </si>
  <si>
    <t>9,7;č.7</t>
  </si>
  <si>
    <t>9,2;č.8</t>
  </si>
  <si>
    <t>9,3;č.9</t>
  </si>
  <si>
    <t>9,1;č.10</t>
  </si>
  <si>
    <t>9,3;č.11</t>
  </si>
  <si>
    <t>9,1;č.12</t>
  </si>
  <si>
    <t>9,3;č.13</t>
  </si>
  <si>
    <t>9,1;č.14</t>
  </si>
  <si>
    <t>8,5;č.15</t>
  </si>
  <si>
    <t>7,4;č.16</t>
  </si>
  <si>
    <t>5,7;č.17</t>
  </si>
  <si>
    <t>100*4;prostorové lešení</t>
  </si>
  <si>
    <t>Příplatek k lešení prostorovému rámovému lehkému s podlahami do 200 kg/m2 v do 10 m za každý den použití</t>
  </si>
  <si>
    <t>400*30*4;předpoklad 4x měsíc</t>
  </si>
  <si>
    <t>949101112</t>
  </si>
  <si>
    <t>Lešení pomocné pro objekty pozemních staveb s lešeňovou podlahou v přes 1,9 do 3,5 m zatížení do 150 kg/m2</t>
  </si>
  <si>
    <t>952901111</t>
  </si>
  <si>
    <t>Vyčištění budov bytové a občanské výstavby při výšce podlaží do 4 m</t>
  </si>
  <si>
    <t>HZS1301</t>
  </si>
  <si>
    <t>Hodinová zúčtovací sazba zedník</t>
  </si>
  <si>
    <t>hod</t>
  </si>
  <si>
    <t>24;hodinové zúčtovací sazby - zednické výpomoci</t>
  </si>
  <si>
    <t>HZS1292</t>
  </si>
  <si>
    <t>Hodinová zúčtovací sazba stavební dělník</t>
  </si>
  <si>
    <t>40;hodinové zúčtovací sazby - stavební přípomocné práce</t>
  </si>
  <si>
    <t>0,263+6,468+12,918+1,5+0,228;suť</t>
  </si>
  <si>
    <t>997211111</t>
  </si>
  <si>
    <t>Svislá doprava suti na v 3,5 m</t>
  </si>
  <si>
    <t>997211119</t>
  </si>
  <si>
    <t>Příplatek ZKD 3,5 m výšky u svislé dopravy suti</t>
  </si>
  <si>
    <t>21,377*19;skládka do 20 km</t>
  </si>
  <si>
    <t>997013814</t>
  </si>
  <si>
    <t>Poplatek za uložení na skládce (skládkovné) stavebního odpadu izolací kód odpadu 17 06 04</t>
  </si>
  <si>
    <t>0,263;izolace</t>
  </si>
  <si>
    <t>6,468;dřevo</t>
  </si>
  <si>
    <t>12,918;směsný nebo oddělené frakce</t>
  </si>
  <si>
    <t>-0,228*1000;železo a ocel</t>
  </si>
  <si>
    <t>Přesun hmot pro budovy ruční pro budovy v přes 6 do 12 m</t>
  </si>
  <si>
    <t>S/SO 01/713</t>
  </si>
  <si>
    <t>713: Izolace tepelné</t>
  </si>
  <si>
    <t>713110814</t>
  </si>
  <si>
    <t>Odstranění tepelné izolace stropů volně kladené z vláknitých materiálů nasáklých vodou tl přes 100 mm</t>
  </si>
  <si>
    <t>25;izolace strop</t>
  </si>
  <si>
    <t>713110813</t>
  </si>
  <si>
    <t>Odstranění tepelné izolace stropů volně kladené z vláknitých materiálů suchých tl přes 100 mm</t>
  </si>
  <si>
    <t>výkaz výměr uvažuje s kompletní výměnou tepelné izolace, při zjištění, že izolace nevyžaduje vady, tak bude izolace zpětně použita</t>
  </si>
  <si>
    <t>100-25;izolace strop</t>
  </si>
  <si>
    <t>713291333</t>
  </si>
  <si>
    <t>Montáž izolace tepelné parotěsné zábrany podlah folií</t>
  </si>
  <si>
    <t>100;pod záklop</t>
  </si>
  <si>
    <t>713191133R</t>
  </si>
  <si>
    <t>Příplatek k montáži izolace tepelné podlah, stropů vrchem s přelepeným spojem</t>
  </si>
  <si>
    <t>28329031R</t>
  </si>
  <si>
    <t>pojistná hydroizolační fólie difúzně otevřená tl. 1,0 mm (min. kvalita STEICO multi UDB)</t>
  </si>
  <si>
    <t>713111136</t>
  </si>
  <si>
    <t>Montáž izolace tepelné stropů volně kladenými rohožemi, pásy, dílci, deskami mezi trámy</t>
  </si>
  <si>
    <t>(25+75)*2;izolace strop - 2x vrstva</t>
  </si>
  <si>
    <t>60715177</t>
  </si>
  <si>
    <t>deska dřevovláknitá tepelně izolační λ=0,038 tl 100mm (min. kvalita STEICO flex 038)</t>
  </si>
  <si>
    <t>200;plocha</t>
  </si>
  <si>
    <t>200*0,15;prořez</t>
  </si>
  <si>
    <t>713291132</t>
  </si>
  <si>
    <t>Montáž izolace tepelné parotěsné zábrany stropů vrchem fólií</t>
  </si>
  <si>
    <t>100;nad podbití</t>
  </si>
  <si>
    <t>28329012</t>
  </si>
  <si>
    <t>fólie PE vyztužená pro parotěsnou vrstvu (reakce na oheň - třída F) 140g/m2 (min. kvalita N 140 Standard)</t>
  </si>
  <si>
    <t>998713102</t>
  </si>
  <si>
    <t>Přesun hmot tonážní pro izolace tepelné v objektech v přes 6 do 12 m</t>
  </si>
  <si>
    <t>S/SO 01/741</t>
  </si>
  <si>
    <t>741: Silnoproud</t>
  </si>
  <si>
    <t>741374803</t>
  </si>
  <si>
    <t>Demontáž led pásku v profilu bez difuzoru se zachováním funkčnosti</t>
  </si>
  <si>
    <t>35;LED páska - římsa</t>
  </si>
  <si>
    <t>741372042</t>
  </si>
  <si>
    <t>Montáž svítidlo LED interiérové přisazené stropní páskové lištové se zapojením vodičů</t>
  </si>
  <si>
    <t>34774014R</t>
  </si>
  <si>
    <t>LED pásek 12V přes 20W/m - typ diody: 2835, počet diod / metr = 240, světelný tok = 4975 lm, provozní napětí = 24V DC, příkon 28,8 w/m, podání barev CRI = 85, trafo bude přizpůsobeno celkové délce pásku</t>
  </si>
  <si>
    <t>998741102</t>
  </si>
  <si>
    <t>Přesun hmot tonážní pro silnoproud v objektech v přes 6 do 12 m</t>
  </si>
  <si>
    <t>762521811</t>
  </si>
  <si>
    <t>Demontáž podlah bez polštářů z prken tloušťky do 32 mm</t>
  </si>
  <si>
    <t>630*0,16;záklop</t>
  </si>
  <si>
    <t>762841811</t>
  </si>
  <si>
    <t>Demontáž podbíjení obkladů stropů a střech sklonu do 60° z hrubých prken tl do 35 mm</t>
  </si>
  <si>
    <t>770*0,12;podbití s omítkou</t>
  </si>
  <si>
    <t>762361810</t>
  </si>
  <si>
    <t>Demontáž spádových klínů z prken fošen průřezové pl do 120 cm2</t>
  </si>
  <si>
    <t>stávající příložky</t>
  </si>
  <si>
    <t>762823810</t>
  </si>
  <si>
    <t>Demontáž stropních trámů k dalšímu použití z hraněného řeziva průřezové pl do 144 cm2</t>
  </si>
  <si>
    <t>762823830</t>
  </si>
  <si>
    <t>Demontáž stropních trámů k dalšímu použití z hraněného řeziva průřezové pl přes 288 do 450 cm2</t>
  </si>
  <si>
    <t>762823840</t>
  </si>
  <si>
    <t>Demontáž stropních trámů k dalšímu použití z hraněného řeziva průřezové pl přes 450 do 540 cm2</t>
  </si>
  <si>
    <t>762823850</t>
  </si>
  <si>
    <t>Demontáž stropních trámů k dalšímu použití z hraněného řeziva průřezové pl přes 540 cm2</t>
  </si>
  <si>
    <t>762822850</t>
  </si>
  <si>
    <t>Demontáž stropních trámů z hraněného řeziva průřezové pl přes 540 cm2</t>
  </si>
  <si>
    <t>2;č.5 - 200/300</t>
  </si>
  <si>
    <t>762823820</t>
  </si>
  <si>
    <t>Demontáž stropních trámů k dalšímu použití z hraněného řeziva průřezové pl přes 144 do 288 cm2</t>
  </si>
  <si>
    <t>10,6;dodatečný průvlak krovu</t>
  </si>
  <si>
    <t>762523108</t>
  </si>
  <si>
    <t>Položení podlahy z hoblovaných fošen na sraz</t>
  </si>
  <si>
    <t>60511130</t>
  </si>
  <si>
    <t>řezivo stavební fošny prismované středové š 160-220mm dl 2-5m</t>
  </si>
  <si>
    <t>630*0,16*0,04;přepočet</t>
  </si>
  <si>
    <t>4,032*0,2;prořez</t>
  </si>
  <si>
    <t>762522922</t>
  </si>
  <si>
    <t>Montáž doplnění části podlah hoblovanými prkny tl do 32 mm pl jednotlivě přes 0,25 do 1 m2</t>
  </si>
  <si>
    <t>3,5*0,2;podkladní podložka dubová 200/30</t>
  </si>
  <si>
    <t>60556100</t>
  </si>
  <si>
    <t>řezivo dubové sušené tl 30mm</t>
  </si>
  <si>
    <t>3,5*0,2*0,03;podkladní podložka dubová 200/30</t>
  </si>
  <si>
    <t>0,021*0,2;prořez</t>
  </si>
  <si>
    <t>762081150</t>
  </si>
  <si>
    <t>Hoblování hraněného řeziva ve staveništní dílně</t>
  </si>
  <si>
    <t>4,838+0,025;součet</t>
  </si>
  <si>
    <t>762595001</t>
  </si>
  <si>
    <t>Spojovací prostředky pro položení dřevěných podlah a zakrytí kanálů</t>
  </si>
  <si>
    <t>100,8+0,7;součet</t>
  </si>
  <si>
    <t>762841110</t>
  </si>
  <si>
    <t>Montáž podbíjení stropů a střech rovných z hrubých prken na sraz</t>
  </si>
  <si>
    <t>60515111</t>
  </si>
  <si>
    <t>řezivo jehličnaté boční prkno 20-30mm</t>
  </si>
  <si>
    <t>92,4*0,025;přepočet</t>
  </si>
  <si>
    <t>2,31*0,2;prořez</t>
  </si>
  <si>
    <t>762495000</t>
  </si>
  <si>
    <t>Spojovací prostředky pro montáž olištování, obložení stropů, střešních podhledů a stěn</t>
  </si>
  <si>
    <t>4,838+0,025+2,772;součet</t>
  </si>
  <si>
    <t>762822932</t>
  </si>
  <si>
    <t>Doplnění části stropního trámu z hranolů průřezové pl přes 120 do 224 cm2 - montáž</t>
  </si>
  <si>
    <t>50;vyrovnávací vložka podlahy 120/40</t>
  </si>
  <si>
    <t>60512125</t>
  </si>
  <si>
    <t>hranol stavební řezivo průřezu do 120cm2 do dl 6m</t>
  </si>
  <si>
    <t>50*0,12*0,04;vyrovnávací vložka podlahy 120/40</t>
  </si>
  <si>
    <t>0,24*0,2;prořez</t>
  </si>
  <si>
    <t>762822934</t>
  </si>
  <si>
    <t>Doplnění části stropního trámu z hranolů průřezové pl přes 288 do 450 cm2 - montáž</t>
  </si>
  <si>
    <t>4;č.2 - 170/250</t>
  </si>
  <si>
    <t>4*0,17*0,25;č.2 - 170/250</t>
  </si>
  <si>
    <t>0,17*0,2;prořez</t>
  </si>
  <si>
    <t>762822935</t>
  </si>
  <si>
    <t>Doplnění části stropního trámu z hranolů průřezové pl přes 450 do 600 cm2 - montáž</t>
  </si>
  <si>
    <t>3;č.6 - 200/260</t>
  </si>
  <si>
    <t>3;č.10 - 210/260</t>
  </si>
  <si>
    <t>3;č.12 - 190/250</t>
  </si>
  <si>
    <t>3*0,2*0,26;č.6 - 200/260</t>
  </si>
  <si>
    <t>3*0,21*0,26;č.10 - 210/260</t>
  </si>
  <si>
    <t>3*0,19*0,25;č.12 - 190/250</t>
  </si>
  <si>
    <t>0,462*0,2;prořez</t>
  </si>
  <si>
    <t>762822936R</t>
  </si>
  <si>
    <t>Doplnění části stropního trámu z hranolů průřezové pl přes 600 cm2 - montáž</t>
  </si>
  <si>
    <t>7;č.1 - 230/320</t>
  </si>
  <si>
    <t>4;č.3 - 210/320</t>
  </si>
  <si>
    <t>4;č.4 - 250/250</t>
  </si>
  <si>
    <t>5;č.5 - 200/300</t>
  </si>
  <si>
    <t>9,5;č.7 - 270/330</t>
  </si>
  <si>
    <t>3;č.11 - 220/300</t>
  </si>
  <si>
    <t>3,5;č.14 - 220/280</t>
  </si>
  <si>
    <t>4*0,21*0,32;č.3 - 210/320</t>
  </si>
  <si>
    <t>4*0,25*0,25;č.4 - 250/250</t>
  </si>
  <si>
    <t>5*0,2*0,3;č.5 - 200/300</t>
  </si>
  <si>
    <t>3*0,22*0,3;č.11 - 220/300</t>
  </si>
  <si>
    <t>3,5*0,22*0,28;č.14 - 220/280</t>
  </si>
  <si>
    <t>1,232*0,2;prořez</t>
  </si>
  <si>
    <t>7*0,23*0,32;č.1 - 230/320</t>
  </si>
  <si>
    <t>0,515*0,2;prořez</t>
  </si>
  <si>
    <t>60512147</t>
  </si>
  <si>
    <t>hranol stavební řezivo průřezu nad 450cm2 přes dl 8m</t>
  </si>
  <si>
    <t>9,5*0,27*0,33;č.7 - 270/330</t>
  </si>
  <si>
    <t>0,846*0,2;prořez</t>
  </si>
  <si>
    <t>762795000</t>
  </si>
  <si>
    <t>Spojovací prostředky pro montáž prostorových vázaných kcí</t>
  </si>
  <si>
    <t>0,288+0,204+0,555+1,479+0,618+1,016;součet</t>
  </si>
  <si>
    <t>762823911</t>
  </si>
  <si>
    <t>Otesání části stropního trámu z hranolů průřezové pl do 120 cm2</t>
  </si>
  <si>
    <t>762823914</t>
  </si>
  <si>
    <t>Otesání části stropního trámu z hranolů průřezové pl přes 288 do 450 cm2</t>
  </si>
  <si>
    <t>762823915</t>
  </si>
  <si>
    <t>Otesání části stropního trámu z hranolů průřezové pl přes 450 cm2</t>
  </si>
  <si>
    <t>3;č.10- 210/260</t>
  </si>
  <si>
    <t>762082440R</t>
  </si>
  <si>
    <t>Provedení tesařského profilování zhlaví trámu pl přes 320 cm2</t>
  </si>
  <si>
    <t>4;svorník - závitová tyč M14</t>
  </si>
  <si>
    <t>31197005</t>
  </si>
  <si>
    <t>tyč závitová Pz 4.6 M14</t>
  </si>
  <si>
    <t>4*0,4;závitová tyč M16</t>
  </si>
  <si>
    <t>31121024R</t>
  </si>
  <si>
    <t>podložka pod dřevěnou konstrukci DIN 440 D 14mm</t>
  </si>
  <si>
    <t>31111007R</t>
  </si>
  <si>
    <t>matice přesná šestihranná Pz DIN 934-8 M14</t>
  </si>
  <si>
    <t>783258221</t>
  </si>
  <si>
    <t>Nitrokombinační nátěr s mezibroušením tesařských konstrukcí (min. kvalita Bochemit OPTI F +)</t>
  </si>
  <si>
    <t>2*(0,23+0,32)*2*1;č.1 - 230/320</t>
  </si>
  <si>
    <t>1*(0,17+0,25)*2*1;č.2 - 170/250</t>
  </si>
  <si>
    <t>1*(0,21+0,23)*2*1;č.3 - 210/320</t>
  </si>
  <si>
    <t>1*(0,25+0,25)*2*1;č.4 - 250/250</t>
  </si>
  <si>
    <t>1*(0,2+0,3)*2*1;č.5 - 200/300</t>
  </si>
  <si>
    <t>1*(0,2+0,26)*2*1;č.6 - 200/260</t>
  </si>
  <si>
    <t>2*(0,27+0,33)*2*1;č.7 - 270/330</t>
  </si>
  <si>
    <t>1*(0,21+0,26)*2*1;č.10 - 210/260</t>
  </si>
  <si>
    <t>1*(0,22+0,3)*2*1;č.11 - 220/300</t>
  </si>
  <si>
    <t>1*(0,19+0,25)*2*1;č.12 - 190/250</t>
  </si>
  <si>
    <t>1*(0,22+0,28)*2*1;č.14 - 220/280</t>
  </si>
  <si>
    <t>S/SO 01/784</t>
  </si>
  <si>
    <t>784: Malby a tapety</t>
  </si>
  <si>
    <t>784111001</t>
  </si>
  <si>
    <t>Oprášení (ometení ) podkladu v místnostech v do 3,80 m</t>
  </si>
  <si>
    <t>35+105;stěny</t>
  </si>
  <si>
    <t>784121001</t>
  </si>
  <si>
    <t>Oškrabání malby v místnostech v do 3,80 m</t>
  </si>
  <si>
    <t>784121011</t>
  </si>
  <si>
    <t>Rozmývání podkladu po oškrabání malby v místnostech v do 3,80 m</t>
  </si>
  <si>
    <t>784181121</t>
  </si>
  <si>
    <t>Hloubková jednonásobná bezbarvá penetrace podkladu v místnostech v do 3,80 m</t>
  </si>
  <si>
    <t>90;strop</t>
  </si>
  <si>
    <t>784211101</t>
  </si>
  <si>
    <t>Dvojnásobné bílé malby ze směsí za mokra výborně oděruvzdorných v místnostech v do 3,80 m</t>
  </si>
  <si>
    <t>S/SO 01/V01</t>
  </si>
  <si>
    <t>V01: Průzkumné, geodetické a projektové práce</t>
  </si>
  <si>
    <t>011514000</t>
  </si>
  <si>
    <t>Stavebně-statický průzkum</t>
  </si>
  <si>
    <t>1;průzkum konstrukcí, které nešlo odkrýt před realizací</t>
  </si>
  <si>
    <t>013203000</t>
  </si>
  <si>
    <t>Dokumentace stavby bez rozlišení - dílenská dokumentace dodavatele - střecha a krov</t>
  </si>
  <si>
    <t>013254000</t>
  </si>
  <si>
    <t>Dokumentace skutečného provedení stavby</t>
  </si>
  <si>
    <t>S/SO 01/V03</t>
  </si>
  <si>
    <t>V03: Zařízení staveniště</t>
  </si>
  <si>
    <t>031303000</t>
  </si>
  <si>
    <t>Náklady na zábor - nebude řešeno, v rámci provozu investora</t>
  </si>
  <si>
    <t>030001000</t>
  </si>
  <si>
    <t>Zařízení staveniště</t>
  </si>
  <si>
    <t>S/SO 01/V04</t>
  </si>
  <si>
    <t>V04: Inženýrská činnost</t>
  </si>
  <si>
    <t>045002000</t>
  </si>
  <si>
    <t>Kompletační a koordinační činnost dodavatele</t>
  </si>
  <si>
    <t>040001000</t>
  </si>
  <si>
    <t>Inženýrská činnost</t>
  </si>
  <si>
    <t>S/SO 01/V06</t>
  </si>
  <si>
    <t>V06: Územní vlivy</t>
  </si>
  <si>
    <t>065002000</t>
  </si>
  <si>
    <t>Mimostaveništní doprava</t>
  </si>
  <si>
    <t>S/SO 01/V07</t>
  </si>
  <si>
    <t>V07: Provozní vlivy</t>
  </si>
  <si>
    <t>070001000</t>
  </si>
  <si>
    <t>Provozní vlivy</t>
  </si>
  <si>
    <t>S/SO 01/V09</t>
  </si>
  <si>
    <t>V09: Ostatní náklady</t>
  </si>
  <si>
    <t>091404000</t>
  </si>
  <si>
    <t>Práce na památkovém objektu</t>
  </si>
  <si>
    <t>Investor: Obec Tuklaty</t>
  </si>
  <si>
    <t>OÚ Tuklaty (bývalá fara) - Rekonstrukce střechy a stropu sálu v 2.NP</t>
  </si>
  <si>
    <t>VRN: Vedlejší rozpočtové náklady</t>
  </si>
  <si>
    <t>Rekonstrukce stropu sálu v 2.NP</t>
  </si>
  <si>
    <t>Rekonstrukce střechy</t>
  </si>
  <si>
    <t>DPH: 21% ze základny</t>
  </si>
  <si>
    <t>Výkaz výměr - aktivní hromosvod</t>
  </si>
  <si>
    <t>Objekt OÚ (bývalá fara), ul. Na Valech 19, Tuklaty</t>
  </si>
  <si>
    <t>p.č.</t>
  </si>
  <si>
    <t>popis položky</t>
  </si>
  <si>
    <t>mj.</t>
  </si>
  <si>
    <t>množství</t>
  </si>
  <si>
    <t>cena/mj.</t>
  </si>
  <si>
    <t>cena celkem</t>
  </si>
  <si>
    <t>VKP</t>
  </si>
  <si>
    <t>TC</t>
  </si>
  <si>
    <t>kap.</t>
  </si>
  <si>
    <t xml:space="preserve">Jímač typu E.S.E s iniciačním předstihem 10µs. </t>
  </si>
  <si>
    <t>ks</t>
  </si>
  <si>
    <t>CE</t>
  </si>
  <si>
    <t>Nosná tyč A nerez d=+2m nad komín  (3m)</t>
  </si>
  <si>
    <t>Kotvení nosné tyče nerez – na komín (odstup dle potřeby)</t>
  </si>
  <si>
    <t>Chemická kotva a spojovací materiál</t>
  </si>
  <si>
    <t>Svorka ST3 N – připojení stožáru jímače</t>
  </si>
  <si>
    <t>Svorka SS Cu - spoje</t>
  </si>
  <si>
    <t>Svorka SUB Cu - pospojení</t>
  </si>
  <si>
    <t>Svorka SO Cu</t>
  </si>
  <si>
    <t>Podpěra vedení na hřeben střechy PV15 – Bobrovka (fixace max. po 0,5m!)</t>
  </si>
  <si>
    <t>Podpěra vedení na šikmou střechu PV22 – Bobrovka (fixace max. po 0,5m!)</t>
  </si>
  <si>
    <t>Podpěry vedení na okap. svod Cu                             (fixace max. po 0,5m!)</t>
  </si>
  <si>
    <t xml:space="preserve">Vodič Cu 8mm    (m) </t>
  </si>
  <si>
    <t>Svorka SZ nerez na okapový svod</t>
  </si>
  <si>
    <t>Svorka na propojení zemničů</t>
  </si>
  <si>
    <t>Označovací štítek pro svod ke ZS</t>
  </si>
  <si>
    <t>Výstražná tabulka</t>
  </si>
  <si>
    <t>Zemnící tyč FeZn 1,0m vč. svorky - pro hloubkový zemnič</t>
  </si>
  <si>
    <t>Drát Fezn 10mm</t>
  </si>
  <si>
    <t>Antikorozní ochrana - PVC bužírka</t>
  </si>
  <si>
    <t>Antikorozní ochrana - asfaltový sprej</t>
  </si>
  <si>
    <t>Blíže nespecifikované položky</t>
  </si>
  <si>
    <t>Výchozí revizní zpráva vč. výkresu skutečného provedení</t>
  </si>
  <si>
    <t>kpl</t>
  </si>
  <si>
    <t>Montáž - svody z lešení (lešení v rámci stavby)</t>
  </si>
  <si>
    <t>Likvidace odpadu</t>
  </si>
  <si>
    <t>Doprava osob a materiálu na stavbu - dle realizační firmy</t>
  </si>
  <si>
    <t xml:space="preserve"> součet</t>
  </si>
  <si>
    <t>Datum: 09/2025</t>
  </si>
  <si>
    <t>cena celkem bez DPH</t>
  </si>
  <si>
    <t>Demontáž hromosvodu včetně likvidace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</si>
</sst>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#,##0_);[Red]\-\ #,##0_);&quot;–&quot;??;_(@_)"/>
    <numFmt numFmtId="165" formatCode="_(#,##0.00_);[Red]\-\ #,##0.00_);&quot;–&quot;??;_(@_)"/>
    <numFmt numFmtId="166" formatCode="_(#,##0.000_);[Red]\-\ #,##0.000_);&quot;–&quot;??;_(@_)"/>
    <numFmt numFmtId="167" formatCode="#\ ###\ ###"/>
    <numFmt numFmtId="168" formatCode="0.000;0.000;"/>
    <numFmt numFmtId="169" formatCode="0.00;0.00;"/>
    <numFmt numFmtId="170" formatCode="000000000"/>
  </numFmts>
  <fonts count="21" x14ac:knownFonts="1">
    <font>
      <sz val="10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6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6"/>
      <color rgb="FFC00000"/>
      <name val="Arial"/>
      <family val="2"/>
      <charset val="238"/>
    </font>
    <font>
      <sz val="6"/>
      <color rgb="FF777777"/>
      <name val="Arial"/>
      <family val="2"/>
      <charset val="238"/>
    </font>
    <font>
      <sz val="6"/>
      <color rgb="FF0070C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rgb="FF008000"/>
      <name val="Arial"/>
      <family val="2"/>
      <charset val="238"/>
    </font>
    <font>
      <sz val="10"/>
      <name val="Arial CE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DB303B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3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0" xfId="0" applyFont="1"/>
    <xf numFmtId="49" fontId="4" fillId="0" borderId="0" xfId="0" applyNumberFormat="1" applyFont="1"/>
    <xf numFmtId="49" fontId="4" fillId="0" borderId="1" xfId="0" applyNumberFormat="1" applyFont="1" applyBorder="1"/>
    <xf numFmtId="49" fontId="4" fillId="0" borderId="0" xfId="0" applyNumberFormat="1" applyFont="1" applyAlignment="1">
      <alignment horizontal="left" vertical="top"/>
    </xf>
    <xf numFmtId="164" fontId="4" fillId="0" borderId="0" xfId="0" applyNumberFormat="1" applyFont="1"/>
    <xf numFmtId="164" fontId="4" fillId="0" borderId="0" xfId="0" applyNumberFormat="1" applyFont="1" applyAlignment="1">
      <alignment horizontal="right" vertical="top"/>
    </xf>
    <xf numFmtId="164" fontId="4" fillId="0" borderId="1" xfId="0" applyNumberFormat="1" applyFont="1" applyBorder="1"/>
    <xf numFmtId="166" fontId="4" fillId="0" borderId="0" xfId="0" applyNumberFormat="1" applyFont="1"/>
    <xf numFmtId="166" fontId="8" fillId="0" borderId="0" xfId="0" applyNumberFormat="1" applyFont="1"/>
    <xf numFmtId="166" fontId="4" fillId="0" borderId="0" xfId="0" applyNumberFormat="1" applyFont="1" applyAlignment="1">
      <alignment horizontal="right" vertical="top"/>
    </xf>
    <xf numFmtId="166" fontId="4" fillId="0" borderId="1" xfId="0" applyNumberFormat="1" applyFont="1" applyBorder="1"/>
    <xf numFmtId="164" fontId="8" fillId="0" borderId="0" xfId="0" applyNumberFormat="1" applyFont="1"/>
    <xf numFmtId="49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166" fontId="3" fillId="0" borderId="0" xfId="0" applyNumberFormat="1" applyFont="1"/>
    <xf numFmtId="164" fontId="3" fillId="0" borderId="0" xfId="0" applyNumberFormat="1" applyFont="1"/>
    <xf numFmtId="49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right" vertical="top"/>
    </xf>
    <xf numFmtId="166" fontId="2" fillId="0" borderId="0" xfId="0" applyNumberFormat="1" applyFont="1"/>
    <xf numFmtId="164" fontId="2" fillId="0" borderId="0" xfId="0" applyNumberFormat="1" applyFont="1"/>
    <xf numFmtId="49" fontId="2" fillId="0" borderId="1" xfId="0" applyNumberFormat="1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6" fontId="2" fillId="0" borderId="1" xfId="0" applyNumberFormat="1" applyFont="1" applyBorder="1"/>
    <xf numFmtId="164" fontId="2" fillId="0" borderId="1" xfId="0" applyNumberFormat="1" applyFont="1" applyBorder="1"/>
    <xf numFmtId="0" fontId="10" fillId="0" borderId="0" xfId="0" applyFont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166" fontId="10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right" vertical="top"/>
    </xf>
    <xf numFmtId="164" fontId="9" fillId="0" borderId="0" xfId="0" applyNumberFormat="1" applyFont="1" applyAlignment="1">
      <alignment horizontal="right" vertical="top"/>
    </xf>
    <xf numFmtId="166" fontId="9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1" fontId="4" fillId="0" borderId="0" xfId="0" applyNumberFormat="1" applyFont="1"/>
    <xf numFmtId="1" fontId="6" fillId="0" borderId="0" xfId="0" applyNumberFormat="1" applyFont="1"/>
    <xf numFmtId="1" fontId="4" fillId="0" borderId="0" xfId="0" applyNumberFormat="1" applyFont="1" applyAlignment="1">
      <alignment horizontal="right" vertical="top"/>
    </xf>
    <xf numFmtId="1" fontId="7" fillId="0" borderId="0" xfId="0" applyNumberFormat="1" applyFont="1" applyAlignment="1">
      <alignment horizontal="right" vertical="top"/>
    </xf>
    <xf numFmtId="49" fontId="8" fillId="0" borderId="0" xfId="0" applyNumberFormat="1" applyFont="1"/>
    <xf numFmtId="49" fontId="4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horizontal="left" vertical="top"/>
    </xf>
    <xf numFmtId="166" fontId="6" fillId="0" borderId="0" xfId="0" applyNumberFormat="1" applyFont="1" applyAlignment="1">
      <alignment horizontal="right" vertical="top"/>
    </xf>
    <xf numFmtId="165" fontId="4" fillId="0" borderId="0" xfId="0" applyNumberFormat="1" applyFont="1"/>
    <xf numFmtId="165" fontId="4" fillId="0" borderId="0" xfId="0" applyNumberFormat="1" applyFont="1" applyAlignment="1">
      <alignment horizontal="right" vertical="top"/>
    </xf>
    <xf numFmtId="1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right" vertical="top"/>
    </xf>
    <xf numFmtId="1" fontId="10" fillId="0" borderId="0" xfId="0" applyNumberFormat="1" applyFont="1"/>
    <xf numFmtId="49" fontId="10" fillId="0" borderId="0" xfId="0" applyNumberFormat="1" applyFont="1"/>
    <xf numFmtId="166" fontId="10" fillId="0" borderId="0" xfId="0" applyNumberFormat="1" applyFont="1"/>
    <xf numFmtId="164" fontId="10" fillId="0" borderId="0" xfId="0" applyNumberFormat="1" applyFont="1"/>
    <xf numFmtId="1" fontId="9" fillId="0" borderId="0" xfId="0" applyNumberFormat="1" applyFont="1" applyAlignment="1">
      <alignment horizontal="right" vertical="top"/>
    </xf>
    <xf numFmtId="1" fontId="9" fillId="0" borderId="0" xfId="0" applyNumberFormat="1" applyFont="1"/>
    <xf numFmtId="49" fontId="9" fillId="0" borderId="0" xfId="0" applyNumberFormat="1" applyFont="1"/>
    <xf numFmtId="166" fontId="9" fillId="0" borderId="0" xfId="0" applyNumberFormat="1" applyFont="1"/>
    <xf numFmtId="164" fontId="9" fillId="0" borderId="0" xfId="0" applyNumberFormat="1" applyFont="1"/>
    <xf numFmtId="1" fontId="5" fillId="0" borderId="0" xfId="0" applyNumberFormat="1" applyFont="1" applyAlignment="1">
      <alignment horizontal="right" vertical="top"/>
    </xf>
    <xf numFmtId="1" fontId="5" fillId="0" borderId="0" xfId="0" applyNumberFormat="1" applyFont="1"/>
    <xf numFmtId="49" fontId="5" fillId="0" borderId="0" xfId="0" applyNumberFormat="1" applyFont="1"/>
    <xf numFmtId="49" fontId="5" fillId="0" borderId="0" xfId="0" applyNumberFormat="1" applyFont="1" applyAlignment="1">
      <alignment horizontal="left" vertical="top" wrapText="1"/>
    </xf>
    <xf numFmtId="166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" fontId="11" fillId="0" borderId="0" xfId="0" applyNumberFormat="1" applyFont="1" applyAlignment="1">
      <alignment horizontal="right" vertical="top"/>
    </xf>
    <xf numFmtId="1" fontId="11" fillId="0" borderId="2" xfId="0" applyNumberFormat="1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right" vertical="top"/>
    </xf>
    <xf numFmtId="49" fontId="11" fillId="0" borderId="3" xfId="0" applyNumberFormat="1" applyFont="1" applyBorder="1" applyAlignment="1">
      <alignment horizontal="left" vertical="top" wrapText="1"/>
    </xf>
    <xf numFmtId="166" fontId="11" fillId="0" borderId="3" xfId="0" applyNumberFormat="1" applyFont="1" applyBorder="1" applyAlignment="1">
      <alignment horizontal="right" vertical="top"/>
    </xf>
    <xf numFmtId="165" fontId="11" fillId="0" borderId="3" xfId="0" applyNumberFormat="1" applyFont="1" applyBorder="1" applyAlignment="1" applyProtection="1">
      <alignment horizontal="right" vertical="top"/>
      <protection locked="0"/>
    </xf>
    <xf numFmtId="164" fontId="11" fillId="0" borderId="3" xfId="0" applyNumberFormat="1" applyFont="1" applyBorder="1" applyAlignment="1">
      <alignment horizontal="right" vertical="top"/>
    </xf>
    <xf numFmtId="0" fontId="12" fillId="0" borderId="0" xfId="0" applyFont="1"/>
    <xf numFmtId="1" fontId="12" fillId="0" borderId="0" xfId="0" applyNumberFormat="1" applyFont="1" applyAlignment="1">
      <alignment horizontal="right" vertical="top"/>
    </xf>
    <xf numFmtId="49" fontId="12" fillId="0" borderId="0" xfId="0" applyNumberFormat="1" applyFont="1" applyAlignment="1">
      <alignment horizontal="center" vertical="top"/>
    </xf>
    <xf numFmtId="49" fontId="12" fillId="0" borderId="0" xfId="0" applyNumberFormat="1" applyFont="1" applyAlignment="1">
      <alignment horizontal="left" vertical="top" wrapText="1"/>
    </xf>
    <xf numFmtId="166" fontId="12" fillId="0" borderId="0" xfId="0" applyNumberFormat="1" applyFont="1" applyAlignment="1">
      <alignment horizontal="right" vertical="top"/>
    </xf>
    <xf numFmtId="165" fontId="12" fillId="0" borderId="0" xfId="0" applyNumberFormat="1" applyFont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49" fontId="12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49" fontId="10" fillId="2" borderId="0" xfId="0" applyNumberFormat="1" applyFont="1" applyFill="1"/>
    <xf numFmtId="166" fontId="10" fillId="2" borderId="0" xfId="0" applyNumberFormat="1" applyFont="1" applyFill="1"/>
    <xf numFmtId="165" fontId="10" fillId="2" borderId="0" xfId="0" applyNumberFormat="1" applyFont="1" applyFill="1"/>
    <xf numFmtId="164" fontId="10" fillId="2" borderId="0" xfId="0" applyNumberFormat="1" applyFont="1" applyFill="1" applyAlignment="1">
      <alignment horizontal="right" vertical="top"/>
    </xf>
    <xf numFmtId="0" fontId="9" fillId="3" borderId="0" xfId="0" applyFont="1" applyFill="1" applyAlignment="1">
      <alignment horizontal="left" vertical="top" wrapText="1"/>
    </xf>
    <xf numFmtId="49" fontId="9" fillId="3" borderId="0" xfId="0" applyNumberFormat="1" applyFont="1" applyFill="1"/>
    <xf numFmtId="166" fontId="9" fillId="3" borderId="0" xfId="0" applyNumberFormat="1" applyFont="1" applyFill="1"/>
    <xf numFmtId="165" fontId="9" fillId="3" borderId="0" xfId="0" applyNumberFormat="1" applyFont="1" applyFill="1"/>
    <xf numFmtId="164" fontId="9" fillId="3" borderId="0" xfId="0" applyNumberFormat="1" applyFont="1" applyFill="1" applyAlignment="1">
      <alignment horizontal="right" vertical="top"/>
    </xf>
    <xf numFmtId="0" fontId="9" fillId="0" borderId="0" xfId="0" applyFont="1" applyAlignment="1">
      <alignment horizontal="left" vertical="top" wrapText="1" indent="1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0" fontId="16" fillId="0" borderId="4" xfId="1" applyFont="1" applyBorder="1"/>
    <xf numFmtId="0" fontId="16" fillId="0" borderId="5" xfId="1" applyFont="1" applyBorder="1"/>
    <xf numFmtId="2" fontId="16" fillId="0" borderId="5" xfId="1" applyNumberFormat="1" applyFont="1" applyBorder="1"/>
    <xf numFmtId="167" fontId="16" fillId="0" borderId="5" xfId="1" applyNumberFormat="1" applyFont="1" applyBorder="1"/>
    <xf numFmtId="168" fontId="16" fillId="0" borderId="6" xfId="1" applyNumberFormat="1" applyFont="1" applyBorder="1"/>
    <xf numFmtId="169" fontId="16" fillId="0" borderId="0" xfId="1" applyNumberFormat="1" applyFont="1"/>
    <xf numFmtId="0" fontId="16" fillId="0" borderId="5" xfId="1" applyFont="1" applyBorder="1" applyAlignment="1">
      <alignment horizontal="center"/>
    </xf>
    <xf numFmtId="0" fontId="16" fillId="0" borderId="0" xfId="1" applyFont="1"/>
    <xf numFmtId="49" fontId="16" fillId="0" borderId="0" xfId="1" applyNumberFormat="1" applyFont="1"/>
    <xf numFmtId="2" fontId="16" fillId="0" borderId="0" xfId="1" applyNumberFormat="1" applyFont="1"/>
    <xf numFmtId="4" fontId="16" fillId="0" borderId="0" xfId="1" applyNumberFormat="1" applyFont="1"/>
    <xf numFmtId="168" fontId="16" fillId="0" borderId="0" xfId="1" applyNumberFormat="1" applyFont="1"/>
    <xf numFmtId="49" fontId="16" fillId="0" borderId="0" xfId="1" applyNumberFormat="1" applyFont="1" applyAlignment="1">
      <alignment horizontal="center"/>
    </xf>
    <xf numFmtId="0" fontId="17" fillId="0" borderId="0" xfId="1" applyFont="1" applyAlignment="1">
      <alignment vertical="center"/>
    </xf>
    <xf numFmtId="0" fontId="16" fillId="0" borderId="7" xfId="1" applyFont="1" applyBorder="1"/>
    <xf numFmtId="49" fontId="16" fillId="0" borderId="7" xfId="1" applyNumberFormat="1" applyFont="1" applyBorder="1"/>
    <xf numFmtId="2" fontId="16" fillId="0" borderId="7" xfId="1" applyNumberFormat="1" applyFont="1" applyBorder="1"/>
    <xf numFmtId="4" fontId="16" fillId="0" borderId="7" xfId="1" applyNumberFormat="1" applyFont="1" applyBorder="1"/>
    <xf numFmtId="49" fontId="18" fillId="0" borderId="0" xfId="1" applyNumberFormat="1" applyFont="1"/>
    <xf numFmtId="49" fontId="16" fillId="0" borderId="7" xfId="1" applyNumberFormat="1" applyFont="1" applyBorder="1" applyAlignment="1">
      <alignment horizontal="center"/>
    </xf>
    <xf numFmtId="0" fontId="18" fillId="0" borderId="0" xfId="1" applyFont="1"/>
    <xf numFmtId="170" fontId="18" fillId="0" borderId="0" xfId="1" applyNumberFormat="1" applyFont="1"/>
    <xf numFmtId="2" fontId="18" fillId="0" borderId="0" xfId="1" applyNumberFormat="1" applyFont="1"/>
    <xf numFmtId="4" fontId="18" fillId="0" borderId="5" xfId="1" applyNumberFormat="1" applyFont="1" applyBorder="1"/>
    <xf numFmtId="4" fontId="18" fillId="0" borderId="0" xfId="1" applyNumberFormat="1" applyFont="1"/>
    <xf numFmtId="168" fontId="18" fillId="0" borderId="0" xfId="1" applyNumberFormat="1" applyFont="1"/>
    <xf numFmtId="169" fontId="18" fillId="0" borderId="0" xfId="1" applyNumberFormat="1" applyFont="1"/>
    <xf numFmtId="49" fontId="18" fillId="0" borderId="0" xfId="1" applyNumberFormat="1" applyFont="1" applyAlignment="1">
      <alignment horizontal="center"/>
    </xf>
    <xf numFmtId="9" fontId="16" fillId="0" borderId="0" xfId="1" applyNumberFormat="1" applyFont="1"/>
    <xf numFmtId="0" fontId="16" fillId="0" borderId="0" xfId="1" applyFont="1" applyAlignment="1">
      <alignment horizontal="center"/>
    </xf>
    <xf numFmtId="0" fontId="19" fillId="0" borderId="0" xfId="1" applyFont="1"/>
    <xf numFmtId="4" fontId="20" fillId="0" borderId="8" xfId="1" applyNumberFormat="1" applyFont="1" applyBorder="1"/>
  </cellXfs>
  <cellStyles count="2">
    <cellStyle name="Normální" xfId="0" builtinId="0"/>
    <cellStyle name="Normální 2" xfId="1" xr:uid="{1682D6A9-B064-4DA9-A85C-EBED1A3E64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28032</xdr:rowOff>
    </xdr:from>
    <xdr:to>
      <xdr:col>0</xdr:col>
      <xdr:colOff>13607</xdr:colOff>
      <xdr:row>32</xdr:row>
      <xdr:rowOff>73751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FABCAAFE-AD93-4CE1-9690-43CAB2CC8711}"/>
            </a:ext>
          </a:extLst>
        </xdr:cNvPr>
        <xdr:cNvSpPr txBox="1"/>
      </xdr:nvSpPr>
      <xdr:spPr>
        <a:xfrm flipH="1">
          <a:off x="0" y="5247732"/>
          <a:ext cx="13607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l3000/Desktop/O&#218;%20Tuklaty_Rekonstrukce%20stropu%20s&#225;lu%202.NP_2025%20-%20Rozpo&#269;et%20se%20zdrojov&#253;m%20V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l3000/Desktop/vrn%20-%20Rozpo&#269;et%20se%20zdrojov&#253;m%20V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Zakázka"/>
      <sheetName val="Figury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Zakázka"/>
      <sheetName val="Figury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2:G19"/>
  <sheetViews>
    <sheetView topLeftCell="B1" zoomScale="110" zoomScaleNormal="110" workbookViewId="0">
      <selection activeCell="B2" sqref="B2"/>
    </sheetView>
  </sheetViews>
  <sheetFormatPr defaultColWidth="9.1328125" defaultRowHeight="7.5" outlineLevelRow="2" x14ac:dyDescent="0.2"/>
  <cols>
    <col min="1" max="1" width="34.73046875" style="2" hidden="1" customWidth="1"/>
    <col min="2" max="2" width="80.73046875" style="2" customWidth="1"/>
    <col min="3" max="3" width="15.73046875" style="2" customWidth="1"/>
    <col min="4" max="6" width="15.73046875" style="2" hidden="1" customWidth="1"/>
    <col min="7" max="16384" width="9.1328125" style="2"/>
  </cols>
  <sheetData>
    <row r="2" spans="1:7" ht="15" x14ac:dyDescent="0.2">
      <c r="B2" s="90" t="s">
        <v>741</v>
      </c>
    </row>
    <row r="3" spans="1:7" ht="15" x14ac:dyDescent="0.2">
      <c r="B3" s="90" t="s">
        <v>740</v>
      </c>
      <c r="C3" s="13"/>
      <c r="D3" s="16"/>
      <c r="E3" s="13"/>
      <c r="F3" s="13"/>
    </row>
    <row r="4" spans="1:7" ht="7.5" customHeight="1" x14ac:dyDescent="0.2">
      <c r="A4" s="6"/>
      <c r="B4" s="10"/>
      <c r="C4" s="13"/>
      <c r="D4" s="17"/>
      <c r="E4" s="20"/>
      <c r="F4" s="20"/>
    </row>
    <row r="5" spans="1:7" ht="10.15" x14ac:dyDescent="0.3">
      <c r="A5" s="4"/>
      <c r="B5" s="21" t="s">
        <v>3</v>
      </c>
      <c r="C5" s="22" t="s">
        <v>9</v>
      </c>
      <c r="D5" s="23" t="s">
        <v>11</v>
      </c>
      <c r="E5" s="22" t="s">
        <v>2</v>
      </c>
      <c r="F5" s="22" t="s">
        <v>15</v>
      </c>
      <c r="G5" s="8"/>
    </row>
    <row r="6" spans="1:7" ht="7.5" customHeight="1" x14ac:dyDescent="0.2">
      <c r="B6" s="10"/>
      <c r="C6" s="13"/>
      <c r="D6" s="16"/>
      <c r="E6" s="13"/>
      <c r="F6" s="13"/>
    </row>
    <row r="7" spans="1:7" ht="11.65" x14ac:dyDescent="0.2">
      <c r="A7" s="36" t="s">
        <v>18</v>
      </c>
      <c r="B7" s="91" t="str">
        <f>B2</f>
        <v>OÚ Tuklaty (bývalá fara) - Rekonstrukce střechy a stropu sálu v 2.NP</v>
      </c>
      <c r="C7" s="95"/>
      <c r="D7" s="38">
        <f>VLOOKUP($A7,Střecha!$A:$Q,12,FALSE)</f>
        <v>99.974167193333344</v>
      </c>
      <c r="E7" s="37">
        <f>VLOOKUP($A7,Střecha!$A:$Q,16,FALSE)</f>
        <v>0</v>
      </c>
      <c r="F7" s="37">
        <f>VLOOKUP($A7,Střecha!$A:$Q,17,FALSE)</f>
        <v>0</v>
      </c>
      <c r="G7" s="8"/>
    </row>
    <row r="8" spans="1:7" ht="11.65" outlineLevel="1" x14ac:dyDescent="0.2">
      <c r="A8" s="39" t="s">
        <v>19</v>
      </c>
      <c r="B8" s="101" t="str">
        <f>Střecha!F8</f>
        <v>Rekonstrukce střechy</v>
      </c>
      <c r="C8" s="40">
        <f>Střecha!J8</f>
        <v>0</v>
      </c>
      <c r="D8" s="41">
        <f>VLOOKUP($A8,Střecha!$A:$Q,12,FALSE)</f>
        <v>99.974167193333344</v>
      </c>
      <c r="E8" s="40">
        <f>VLOOKUP($A8,Střecha!$A:$Q,16,FALSE)</f>
        <v>0</v>
      </c>
      <c r="F8" s="40">
        <f>VLOOKUP($A8,Střecha!$A:$Q,17,FALSE)</f>
        <v>0</v>
      </c>
      <c r="G8" s="8"/>
    </row>
    <row r="9" spans="1:7" ht="11.65" outlineLevel="1" x14ac:dyDescent="0.2">
      <c r="A9" s="39"/>
      <c r="B9" s="101" t="str">
        <f>Hromosvod!A1</f>
        <v>Výkaz výměr - aktivní hromosvod</v>
      </c>
      <c r="C9" s="40">
        <f>Hromosvod!F32</f>
        <v>0</v>
      </c>
      <c r="D9" s="41"/>
      <c r="E9" s="40"/>
      <c r="F9" s="40"/>
      <c r="G9" s="8"/>
    </row>
    <row r="10" spans="1:7" ht="11.65" outlineLevel="2" x14ac:dyDescent="0.2">
      <c r="A10" s="42" t="s">
        <v>20</v>
      </c>
      <c r="B10" s="101" t="str">
        <f>Strop!F8</f>
        <v>Rekonstrukce stropu sálu v 2.NP</v>
      </c>
      <c r="C10" s="40">
        <f>Strop!J8</f>
        <v>0</v>
      </c>
      <c r="D10" s="44">
        <f>VLOOKUP($A10,Střecha!$A:$Q,12,FALSE)</f>
        <v>19.440406400000004</v>
      </c>
      <c r="E10" s="43">
        <f>VLOOKUP($A10,Střecha!$A:$Q,16,FALSE)</f>
        <v>0</v>
      </c>
      <c r="F10" s="43">
        <f>VLOOKUP($A10,Střecha!$A:$Q,17,FALSE)</f>
        <v>0</v>
      </c>
      <c r="G10" s="8"/>
    </row>
    <row r="11" spans="1:7" ht="11.65" outlineLevel="2" x14ac:dyDescent="0.2">
      <c r="A11" s="42" t="s">
        <v>22</v>
      </c>
      <c r="B11" s="101" t="str">
        <f>VRN!F8</f>
        <v>VRN: Vedlejší rozpočtové náklady</v>
      </c>
      <c r="C11" s="40">
        <f>VRN!J8</f>
        <v>0</v>
      </c>
      <c r="D11" s="44">
        <f>VLOOKUP($A11,Střecha!$A:$Q,12,FALSE)</f>
        <v>0.27023333333333333</v>
      </c>
      <c r="E11" s="43">
        <f>VLOOKUP($A11,Střecha!$A:$Q,16,FALSE)</f>
        <v>0</v>
      </c>
      <c r="F11" s="43">
        <f>VLOOKUP($A11,Střecha!$A:$Q,17,FALSE)</f>
        <v>0</v>
      </c>
      <c r="G11" s="8"/>
    </row>
    <row r="12" spans="1:7" ht="7.5" customHeight="1" x14ac:dyDescent="0.2">
      <c r="B12" s="11"/>
      <c r="C12" s="15"/>
      <c r="D12" s="19"/>
      <c r="E12" s="15"/>
      <c r="F12" s="15"/>
    </row>
    <row r="13" spans="1:7" ht="13.15" x14ac:dyDescent="0.4">
      <c r="A13" s="5"/>
      <c r="B13" s="24" t="s">
        <v>1</v>
      </c>
      <c r="C13" s="25">
        <f>SUM(C8:C11)</f>
        <v>0</v>
      </c>
      <c r="D13" s="26"/>
      <c r="E13" s="27"/>
      <c r="F13" s="27"/>
      <c r="G13" s="8"/>
    </row>
    <row r="14" spans="1:7" ht="13.15" x14ac:dyDescent="0.4">
      <c r="A14" s="5"/>
      <c r="B14" s="24" t="s">
        <v>2</v>
      </c>
      <c r="C14" s="25"/>
      <c r="D14" s="26"/>
      <c r="E14" s="27"/>
      <c r="F14" s="27"/>
      <c r="G14" s="8"/>
    </row>
    <row r="15" spans="1:7" ht="12.75" x14ac:dyDescent="0.35">
      <c r="A15" s="1"/>
      <c r="B15" s="28" t="s">
        <v>745</v>
      </c>
      <c r="C15" s="29">
        <f>0.21*C13</f>
        <v>0</v>
      </c>
      <c r="D15" s="30"/>
      <c r="E15" s="31"/>
      <c r="F15" s="31"/>
      <c r="G15" s="8"/>
    </row>
    <row r="16" spans="1:7" ht="12.75" x14ac:dyDescent="0.35">
      <c r="A16" s="1"/>
      <c r="B16" s="32"/>
      <c r="C16" s="33"/>
      <c r="D16" s="34"/>
      <c r="E16" s="35"/>
      <c r="F16" s="35"/>
      <c r="G16" s="8"/>
    </row>
    <row r="17" spans="1:7" ht="13.15" x14ac:dyDescent="0.4">
      <c r="A17" s="5"/>
      <c r="B17" s="24" t="s">
        <v>0</v>
      </c>
      <c r="C17" s="25">
        <f>C13+C15</f>
        <v>0</v>
      </c>
      <c r="D17" s="26"/>
      <c r="E17" s="27"/>
      <c r="F17" s="27"/>
      <c r="G17" s="8"/>
    </row>
    <row r="18" spans="1:7" x14ac:dyDescent="0.2">
      <c r="B18" s="10"/>
      <c r="C18" s="13"/>
      <c r="D18" s="16"/>
      <c r="E18" s="13"/>
      <c r="F18" s="13"/>
    </row>
    <row r="19" spans="1:7" x14ac:dyDescent="0.2">
      <c r="B19" s="6"/>
      <c r="C19" s="8"/>
      <c r="D19" s="6"/>
      <c r="E19" s="8"/>
      <c r="F19" s="8"/>
    </row>
  </sheetData>
  <pageMargins left="0.70866141732283505" right="0.70866141732283505" top="0.78740157480314998" bottom="0.78740157480314998" header="0.31496062992126" footer="0.31496062992126"/>
  <pageSetup paperSize="9" scale="92" fitToHeight="0" pageOrder="overThenDown" orientation="portrait" r:id="rId1"/>
  <headerFooter>
    <oddFooter>&amp;L&amp;8Rekapitulace&amp;C&amp;P/&amp;N&amp;R&amp;8&amp;D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2:U383"/>
  <sheetViews>
    <sheetView topLeftCell="C1" zoomScale="110" zoomScaleNormal="110" workbookViewId="0">
      <selection activeCell="F2" sqref="F2"/>
    </sheetView>
  </sheetViews>
  <sheetFormatPr defaultColWidth="9.1328125" defaultRowHeight="7.5" outlineLevelRow="4" x14ac:dyDescent="0.2"/>
  <cols>
    <col min="1" max="1" width="28.73046875" style="2" hidden="1" customWidth="1"/>
    <col min="2" max="2" width="3.73046875" style="2" hidden="1" customWidth="1"/>
    <col min="3" max="3" width="5.73046875" style="2" customWidth="1"/>
    <col min="4" max="4" width="4.86328125" style="2" hidden="1" customWidth="1"/>
    <col min="5" max="5" width="14.73046875" style="2" customWidth="1"/>
    <col min="6" max="6" width="72.73046875" style="2" customWidth="1"/>
    <col min="7" max="7" width="6" style="2" bestFit="1" customWidth="1"/>
    <col min="8" max="8" width="14.73046875" style="2" customWidth="1"/>
    <col min="9" max="9" width="12.73046875" style="2" customWidth="1"/>
    <col min="10" max="10" width="15.73046875" style="2" customWidth="1"/>
    <col min="11" max="11" width="11.73046875" style="2" hidden="1" customWidth="1"/>
    <col min="12" max="12" width="14.73046875" style="2" hidden="1" customWidth="1"/>
    <col min="13" max="13" width="11.73046875" style="2" hidden="1" customWidth="1"/>
    <col min="14" max="14" width="14.73046875" style="2" hidden="1" customWidth="1"/>
    <col min="15" max="15" width="9.73046875" style="2" hidden="1" customWidth="1"/>
    <col min="16" max="16" width="14.73046875" style="2" hidden="1" customWidth="1"/>
    <col min="17" max="17" width="15.73046875" style="2" hidden="1" customWidth="1"/>
    <col min="18" max="20" width="9.1328125" style="2"/>
    <col min="21" max="21" width="9.1328125" style="2" customWidth="1"/>
    <col min="22" max="22" width="5.59765625" style="2" customWidth="1"/>
    <col min="23" max="16384" width="9.1328125" style="2"/>
  </cols>
  <sheetData>
    <row r="2" spans="1:21" ht="15" x14ac:dyDescent="0.2">
      <c r="F2" s="90" t="s">
        <v>741</v>
      </c>
    </row>
    <row r="3" spans="1:21" ht="15" x14ac:dyDescent="0.2">
      <c r="B3" s="45"/>
      <c r="C3" s="45"/>
      <c r="D3" s="10"/>
      <c r="E3" s="10"/>
      <c r="F3" s="90" t="s">
        <v>740</v>
      </c>
      <c r="G3" s="10"/>
      <c r="H3" s="16"/>
      <c r="I3" s="53"/>
      <c r="J3" s="13"/>
      <c r="K3" s="16"/>
      <c r="L3" s="16"/>
      <c r="M3" s="16"/>
      <c r="N3" s="16"/>
      <c r="O3" s="13"/>
      <c r="P3" s="13"/>
      <c r="Q3" s="13"/>
      <c r="R3" s="7"/>
      <c r="U3" s="3"/>
    </row>
    <row r="4" spans="1:21" ht="7.5" customHeight="1" x14ac:dyDescent="0.2">
      <c r="A4" s="6"/>
      <c r="B4" s="46"/>
      <c r="C4" s="45"/>
      <c r="D4" s="49"/>
      <c r="E4" s="10"/>
      <c r="F4" s="10"/>
      <c r="G4" s="10"/>
      <c r="H4" s="16"/>
      <c r="I4" s="53"/>
      <c r="J4" s="13"/>
      <c r="K4" s="17"/>
      <c r="L4" s="17"/>
      <c r="M4" s="17"/>
      <c r="N4" s="17"/>
      <c r="O4" s="20"/>
      <c r="P4" s="20"/>
      <c r="Q4" s="20"/>
    </row>
    <row r="5" spans="1:21" ht="10.15" x14ac:dyDescent="0.3">
      <c r="A5" s="4"/>
      <c r="B5" s="55"/>
      <c r="C5" s="55" t="s">
        <v>4</v>
      </c>
      <c r="D5" s="21" t="s">
        <v>5</v>
      </c>
      <c r="E5" s="21" t="s">
        <v>6</v>
      </c>
      <c r="F5" s="21" t="s">
        <v>3</v>
      </c>
      <c r="G5" s="21" t="s">
        <v>7</v>
      </c>
      <c r="H5" s="23" t="s">
        <v>8</v>
      </c>
      <c r="I5" s="56" t="s">
        <v>17</v>
      </c>
      <c r="J5" s="22" t="s">
        <v>9</v>
      </c>
      <c r="K5" s="23" t="s">
        <v>10</v>
      </c>
      <c r="L5" s="23" t="s">
        <v>11</v>
      </c>
      <c r="M5" s="23" t="s">
        <v>12</v>
      </c>
      <c r="N5" s="23" t="s">
        <v>13</v>
      </c>
      <c r="O5" s="22" t="s">
        <v>14</v>
      </c>
      <c r="P5" s="22" t="s">
        <v>2</v>
      </c>
      <c r="Q5" s="22" t="s">
        <v>15</v>
      </c>
      <c r="R5" s="8"/>
    </row>
    <row r="6" spans="1:21" ht="7.5" customHeight="1" x14ac:dyDescent="0.2">
      <c r="B6" s="45"/>
      <c r="C6" s="45"/>
      <c r="D6" s="10"/>
      <c r="E6" s="10"/>
      <c r="F6" s="10"/>
      <c r="G6" s="10"/>
      <c r="H6" s="16"/>
      <c r="I6" s="53"/>
      <c r="J6" s="13"/>
      <c r="K6" s="16"/>
      <c r="L6" s="16"/>
      <c r="M6" s="16"/>
      <c r="N6" s="16"/>
      <c r="O6" s="13"/>
      <c r="P6" s="13"/>
      <c r="Q6" s="13"/>
    </row>
    <row r="7" spans="1:21" ht="11.65" x14ac:dyDescent="0.35">
      <c r="A7" s="36" t="s">
        <v>18</v>
      </c>
      <c r="B7" s="57">
        <v>1</v>
      </c>
      <c r="C7" s="58"/>
      <c r="D7" s="59" t="s">
        <v>38</v>
      </c>
      <c r="E7" s="59"/>
      <c r="F7" s="91" t="str">
        <f>F2</f>
        <v>OÚ Tuklaty (bývalá fara) - Rekonstrukce střechy a stropu sálu v 2.NP</v>
      </c>
      <c r="G7" s="92"/>
      <c r="H7" s="93"/>
      <c r="I7" s="94"/>
      <c r="J7" s="95">
        <f>SUBTOTAL(9,J8:J383)</f>
        <v>0</v>
      </c>
      <c r="K7" s="60"/>
      <c r="L7" s="38">
        <f>SUBTOTAL(9,L8:L383)</f>
        <v>99.974167193333344</v>
      </c>
      <c r="M7" s="60"/>
      <c r="N7" s="38">
        <f>SUBTOTAL(9,N8:N383)</f>
        <v>81.406667999999996</v>
      </c>
      <c r="O7" s="61"/>
      <c r="P7" s="37">
        <f>SUBTOTAL(9,P8:P383)</f>
        <v>0</v>
      </c>
      <c r="Q7" s="37">
        <f>SUBTOTAL(9,Q8:Q383)</f>
        <v>0</v>
      </c>
      <c r="R7" s="8"/>
      <c r="S7" s="8"/>
    </row>
    <row r="8" spans="1:21" ht="11.65" outlineLevel="1" x14ac:dyDescent="0.35">
      <c r="A8" s="39" t="s">
        <v>19</v>
      </c>
      <c r="B8" s="62">
        <v>2</v>
      </c>
      <c r="C8" s="63"/>
      <c r="D8" s="64" t="s">
        <v>39</v>
      </c>
      <c r="E8" s="64"/>
      <c r="F8" s="96" t="s">
        <v>744</v>
      </c>
      <c r="G8" s="97"/>
      <c r="H8" s="98"/>
      <c r="I8" s="99"/>
      <c r="J8" s="100">
        <f>SUBTOTAL(9,J9:J382)</f>
        <v>0</v>
      </c>
      <c r="K8" s="65"/>
      <c r="L8" s="41">
        <f>SUBTOTAL(9,L9:L382)</f>
        <v>99.974167193333344</v>
      </c>
      <c r="M8" s="65"/>
      <c r="N8" s="41">
        <f>SUBTOTAL(9,N9:N382)</f>
        <v>81.406667999999996</v>
      </c>
      <c r="O8" s="66"/>
      <c r="P8" s="40">
        <f>SUBTOTAL(9,P9:P382)</f>
        <v>0</v>
      </c>
      <c r="Q8" s="40">
        <f>SUBTOTAL(9,Q9:Q382)</f>
        <v>0</v>
      </c>
      <c r="R8" s="8"/>
      <c r="S8" s="8"/>
    </row>
    <row r="9" spans="1:21" ht="10.15" outlineLevel="2" x14ac:dyDescent="0.3">
      <c r="A9" s="42" t="s">
        <v>20</v>
      </c>
      <c r="B9" s="67">
        <v>3</v>
      </c>
      <c r="C9" s="68"/>
      <c r="D9" s="69" t="s">
        <v>40</v>
      </c>
      <c r="E9" s="69"/>
      <c r="F9" s="70" t="s">
        <v>21</v>
      </c>
      <c r="G9" s="69"/>
      <c r="H9" s="71"/>
      <c r="I9" s="72"/>
      <c r="J9" s="43">
        <f>SUBTOTAL(9,J10:J16)</f>
        <v>0</v>
      </c>
      <c r="K9" s="71"/>
      <c r="L9" s="44">
        <f>SUBTOTAL(9,L10:L16)</f>
        <v>19.440406400000004</v>
      </c>
      <c r="M9" s="71"/>
      <c r="N9" s="44">
        <f>SUBTOTAL(9,N10:N16)</f>
        <v>0</v>
      </c>
      <c r="O9" s="73"/>
      <c r="P9" s="43">
        <f>SUBTOTAL(9,P10:P16)</f>
        <v>0</v>
      </c>
      <c r="Q9" s="43">
        <f>SUBTOTAL(9,Q10:Q16)</f>
        <v>0</v>
      </c>
      <c r="R9" s="8"/>
      <c r="S9" s="8"/>
    </row>
    <row r="10" spans="1:21" ht="10.15" outlineLevel="3" x14ac:dyDescent="0.3">
      <c r="A10" s="9"/>
      <c r="B10" s="74"/>
      <c r="C10" s="75">
        <v>1</v>
      </c>
      <c r="D10" s="76" t="s">
        <v>41</v>
      </c>
      <c r="E10" s="77" t="s">
        <v>42</v>
      </c>
      <c r="F10" s="78" t="s">
        <v>43</v>
      </c>
      <c r="G10" s="76" t="s">
        <v>44</v>
      </c>
      <c r="H10" s="79">
        <v>10.478000000000002</v>
      </c>
      <c r="I10" s="80"/>
      <c r="J10" s="81">
        <f>H10*I10</f>
        <v>0</v>
      </c>
      <c r="K10" s="79">
        <v>1.6873</v>
      </c>
      <c r="L10" s="79">
        <f>H10*K10</f>
        <v>17.679529400000003</v>
      </c>
      <c r="M10" s="79"/>
      <c r="N10" s="79">
        <f>H10*M10</f>
        <v>0</v>
      </c>
      <c r="O10" s="81">
        <v>21</v>
      </c>
      <c r="P10" s="81">
        <f>J10*(O10/100)</f>
        <v>0</v>
      </c>
      <c r="Q10" s="81">
        <f>J10+P10</f>
        <v>0</v>
      </c>
      <c r="R10" s="8"/>
      <c r="S10" s="8"/>
    </row>
    <row r="11" spans="1:21" ht="9" outlineLevel="4" x14ac:dyDescent="0.25">
      <c r="A11" s="82"/>
      <c r="B11" s="83"/>
      <c r="C11" s="83"/>
      <c r="D11" s="84"/>
      <c r="E11" s="89" t="s">
        <v>16</v>
      </c>
      <c r="F11" s="85" t="s">
        <v>45</v>
      </c>
      <c r="G11" s="84"/>
      <c r="H11" s="86">
        <v>10.478000000000002</v>
      </c>
      <c r="I11" s="87"/>
      <c r="J11" s="88"/>
      <c r="K11" s="86"/>
      <c r="L11" s="86"/>
      <c r="M11" s="86"/>
      <c r="N11" s="86"/>
      <c r="O11" s="88"/>
      <c r="P11" s="88"/>
      <c r="Q11" s="88"/>
      <c r="R11" s="8"/>
    </row>
    <row r="12" spans="1:21" ht="7.5" customHeight="1" outlineLevel="4" x14ac:dyDescent="0.2">
      <c r="A12" s="8"/>
      <c r="B12" s="48"/>
      <c r="C12" s="47"/>
      <c r="D12" s="50"/>
      <c r="E12" s="12"/>
      <c r="F12" s="51"/>
      <c r="G12" s="50"/>
      <c r="H12" s="52"/>
      <c r="I12" s="54"/>
      <c r="J12" s="14"/>
      <c r="K12" s="18"/>
      <c r="L12" s="18"/>
      <c r="M12" s="18"/>
      <c r="N12" s="18"/>
      <c r="O12" s="14"/>
      <c r="P12" s="14"/>
      <c r="Q12" s="14"/>
      <c r="R12" s="8"/>
    </row>
    <row r="13" spans="1:21" ht="10.15" outlineLevel="3" x14ac:dyDescent="0.3">
      <c r="A13" s="9"/>
      <c r="B13" s="74"/>
      <c r="C13" s="75">
        <v>2</v>
      </c>
      <c r="D13" s="76" t="s">
        <v>41</v>
      </c>
      <c r="E13" s="77" t="s">
        <v>46</v>
      </c>
      <c r="F13" s="78" t="s">
        <v>47</v>
      </c>
      <c r="G13" s="76" t="s">
        <v>48</v>
      </c>
      <c r="H13" s="79">
        <v>5.78</v>
      </c>
      <c r="I13" s="80"/>
      <c r="J13" s="81">
        <f>H13*I13</f>
        <v>0</v>
      </c>
      <c r="K13" s="79">
        <v>0.30464999999999998</v>
      </c>
      <c r="L13" s="79">
        <f>H13*K13</f>
        <v>1.760877</v>
      </c>
      <c r="M13" s="79"/>
      <c r="N13" s="79">
        <f>H13*M13</f>
        <v>0</v>
      </c>
      <c r="O13" s="81">
        <v>21</v>
      </c>
      <c r="P13" s="81">
        <f>J13*(O13/100)</f>
        <v>0</v>
      </c>
      <c r="Q13" s="81">
        <f>J13+P13</f>
        <v>0</v>
      </c>
      <c r="R13" s="8"/>
      <c r="S13" s="8"/>
    </row>
    <row r="14" spans="1:21" ht="9" outlineLevel="4" x14ac:dyDescent="0.25">
      <c r="A14" s="82"/>
      <c r="B14" s="83"/>
      <c r="C14" s="83"/>
      <c r="D14" s="84"/>
      <c r="E14" s="89" t="s">
        <v>16</v>
      </c>
      <c r="F14" s="85" t="s">
        <v>49</v>
      </c>
      <c r="G14" s="84"/>
      <c r="H14" s="86">
        <v>5.78</v>
      </c>
      <c r="I14" s="87"/>
      <c r="J14" s="88"/>
      <c r="K14" s="86"/>
      <c r="L14" s="86"/>
      <c r="M14" s="86"/>
      <c r="N14" s="86"/>
      <c r="O14" s="88"/>
      <c r="P14" s="88"/>
      <c r="Q14" s="88"/>
      <c r="R14" s="8"/>
    </row>
    <row r="15" spans="1:21" ht="7.5" customHeight="1" outlineLevel="4" x14ac:dyDescent="0.2">
      <c r="A15" s="8"/>
      <c r="B15" s="48"/>
      <c r="C15" s="47"/>
      <c r="D15" s="50"/>
      <c r="E15" s="12"/>
      <c r="F15" s="51"/>
      <c r="G15" s="50"/>
      <c r="H15" s="52"/>
      <c r="I15" s="54"/>
      <c r="J15" s="14"/>
      <c r="K15" s="18"/>
      <c r="L15" s="18"/>
      <c r="M15" s="18"/>
      <c r="N15" s="18"/>
      <c r="O15" s="14"/>
      <c r="P15" s="14"/>
      <c r="Q15" s="14"/>
      <c r="R15" s="8"/>
    </row>
    <row r="16" spans="1:21" outlineLevel="3" x14ac:dyDescent="0.2">
      <c r="B16" s="6"/>
      <c r="C16" s="6"/>
      <c r="D16" s="6"/>
      <c r="E16" s="6"/>
      <c r="F16" s="6"/>
      <c r="G16" s="6"/>
      <c r="H16" s="6"/>
      <c r="I16" s="8"/>
      <c r="J16" s="8"/>
      <c r="K16" s="6"/>
      <c r="L16" s="6"/>
      <c r="M16" s="6"/>
      <c r="N16" s="6"/>
      <c r="O16" s="6"/>
      <c r="P16" s="8"/>
      <c r="Q16" s="8"/>
    </row>
    <row r="17" spans="1:19" ht="10.15" outlineLevel="2" x14ac:dyDescent="0.3">
      <c r="A17" s="42" t="s">
        <v>22</v>
      </c>
      <c r="B17" s="67">
        <v>3</v>
      </c>
      <c r="C17" s="68"/>
      <c r="D17" s="69" t="s">
        <v>40</v>
      </c>
      <c r="E17" s="69"/>
      <c r="F17" s="70" t="s">
        <v>23</v>
      </c>
      <c r="G17" s="69"/>
      <c r="H17" s="71"/>
      <c r="I17" s="72"/>
      <c r="J17" s="43">
        <f>SUBTOTAL(9,J18:J22)</f>
        <v>0</v>
      </c>
      <c r="K17" s="71"/>
      <c r="L17" s="44">
        <f>SUBTOTAL(9,L18:L22)</f>
        <v>0.27023333333333333</v>
      </c>
      <c r="M17" s="71"/>
      <c r="N17" s="44">
        <f>SUBTOTAL(9,N18:N22)</f>
        <v>0</v>
      </c>
      <c r="O17" s="73"/>
      <c r="P17" s="43">
        <f>SUBTOTAL(9,P18:P22)</f>
        <v>0</v>
      </c>
      <c r="Q17" s="43">
        <f>SUBTOTAL(9,Q18:Q22)</f>
        <v>0</v>
      </c>
      <c r="R17" s="8"/>
      <c r="S17" s="8"/>
    </row>
    <row r="18" spans="1:19" ht="10.15" outlineLevel="3" x14ac:dyDescent="0.3">
      <c r="A18" s="9"/>
      <c r="B18" s="74"/>
      <c r="C18" s="75">
        <v>1</v>
      </c>
      <c r="D18" s="76" t="s">
        <v>41</v>
      </c>
      <c r="E18" s="77" t="s">
        <v>50</v>
      </c>
      <c r="F18" s="78" t="s">
        <v>51</v>
      </c>
      <c r="G18" s="76" t="s">
        <v>48</v>
      </c>
      <c r="H18" s="79">
        <v>201.66666666666666</v>
      </c>
      <c r="I18" s="80"/>
      <c r="J18" s="81">
        <f>H18*I18</f>
        <v>0</v>
      </c>
      <c r="K18" s="79">
        <v>1.34E-3</v>
      </c>
      <c r="L18" s="79">
        <f>H18*K18</f>
        <v>0.27023333333333333</v>
      </c>
      <c r="M18" s="79"/>
      <c r="N18" s="79">
        <f>H18*M18</f>
        <v>0</v>
      </c>
      <c r="O18" s="81">
        <v>21</v>
      </c>
      <c r="P18" s="81">
        <f>J18*(O18/100)</f>
        <v>0</v>
      </c>
      <c r="Q18" s="81">
        <f>J18+P18</f>
        <v>0</v>
      </c>
      <c r="R18" s="8"/>
      <c r="S18" s="8"/>
    </row>
    <row r="19" spans="1:19" ht="9" outlineLevel="4" x14ac:dyDescent="0.25">
      <c r="A19" s="82"/>
      <c r="B19" s="83"/>
      <c r="C19" s="83"/>
      <c r="D19" s="84"/>
      <c r="E19" s="89" t="s">
        <v>16</v>
      </c>
      <c r="F19" s="85" t="s">
        <v>52</v>
      </c>
      <c r="G19" s="84"/>
      <c r="H19" s="86">
        <v>201.66666666666666</v>
      </c>
      <c r="I19" s="87"/>
      <c r="J19" s="88"/>
      <c r="K19" s="86"/>
      <c r="L19" s="86"/>
      <c r="M19" s="86"/>
      <c r="N19" s="86"/>
      <c r="O19" s="88"/>
      <c r="P19" s="88"/>
      <c r="Q19" s="88"/>
      <c r="R19" s="8"/>
    </row>
    <row r="20" spans="1:19" ht="7.5" customHeight="1" outlineLevel="4" x14ac:dyDescent="0.2">
      <c r="A20" s="8"/>
      <c r="B20" s="48"/>
      <c r="C20" s="47"/>
      <c r="D20" s="50"/>
      <c r="E20" s="12"/>
      <c r="F20" s="51"/>
      <c r="G20" s="50"/>
      <c r="H20" s="52"/>
      <c r="I20" s="54"/>
      <c r="J20" s="14"/>
      <c r="K20" s="18"/>
      <c r="L20" s="18"/>
      <c r="M20" s="18"/>
      <c r="N20" s="18"/>
      <c r="O20" s="14"/>
      <c r="P20" s="14"/>
      <c r="Q20" s="14"/>
      <c r="R20" s="8"/>
    </row>
    <row r="21" spans="1:19" ht="10.15" outlineLevel="3" x14ac:dyDescent="0.3">
      <c r="A21" s="9"/>
      <c r="B21" s="74"/>
      <c r="C21" s="75">
        <v>2</v>
      </c>
      <c r="D21" s="76" t="s">
        <v>41</v>
      </c>
      <c r="E21" s="77" t="s">
        <v>53</v>
      </c>
      <c r="F21" s="78" t="s">
        <v>54</v>
      </c>
      <c r="G21" s="76" t="s">
        <v>48</v>
      </c>
      <c r="H21" s="79">
        <v>201.667</v>
      </c>
      <c r="I21" s="80"/>
      <c r="J21" s="81">
        <f>H21*I21</f>
        <v>0</v>
      </c>
      <c r="K21" s="79"/>
      <c r="L21" s="79">
        <f>H21*K21</f>
        <v>0</v>
      </c>
      <c r="M21" s="79"/>
      <c r="N21" s="79">
        <f>H21*M21</f>
        <v>0</v>
      </c>
      <c r="O21" s="81">
        <v>21</v>
      </c>
      <c r="P21" s="81">
        <f>J21*(O21/100)</f>
        <v>0</v>
      </c>
      <c r="Q21" s="81">
        <f>J21+P21</f>
        <v>0</v>
      </c>
      <c r="R21" s="8"/>
      <c r="S21" s="8"/>
    </row>
    <row r="22" spans="1:19" outlineLevel="3" x14ac:dyDescent="0.2">
      <c r="B22" s="6"/>
      <c r="C22" s="6"/>
      <c r="D22" s="6"/>
      <c r="E22" s="6"/>
      <c r="F22" s="6"/>
      <c r="G22" s="6"/>
      <c r="H22" s="6"/>
      <c r="I22" s="8"/>
      <c r="J22" s="8"/>
      <c r="K22" s="6"/>
      <c r="L22" s="6"/>
      <c r="M22" s="6"/>
      <c r="N22" s="6"/>
      <c r="O22" s="6"/>
      <c r="P22" s="8"/>
      <c r="Q22" s="8"/>
    </row>
    <row r="23" spans="1:19" ht="10.15" outlineLevel="2" x14ac:dyDescent="0.3">
      <c r="A23" s="42" t="s">
        <v>24</v>
      </c>
      <c r="B23" s="67">
        <v>3</v>
      </c>
      <c r="C23" s="68"/>
      <c r="D23" s="69" t="s">
        <v>40</v>
      </c>
      <c r="E23" s="69"/>
      <c r="F23" s="70" t="s">
        <v>25</v>
      </c>
      <c r="G23" s="69"/>
      <c r="H23" s="71"/>
      <c r="I23" s="72"/>
      <c r="J23" s="43">
        <f>SUBTOTAL(9,J24:J51)</f>
        <v>0</v>
      </c>
      <c r="K23" s="71"/>
      <c r="L23" s="44">
        <f>SUBTOTAL(9,L24:L51)</f>
        <v>21.976495199999999</v>
      </c>
      <c r="M23" s="71"/>
      <c r="N23" s="44">
        <f>SUBTOTAL(9,N24:N51)</f>
        <v>24.80688</v>
      </c>
      <c r="O23" s="73"/>
      <c r="P23" s="43">
        <f>SUBTOTAL(9,P24:P51)</f>
        <v>0</v>
      </c>
      <c r="Q23" s="43">
        <f>SUBTOTAL(9,Q24:Q51)</f>
        <v>0</v>
      </c>
      <c r="R23" s="8"/>
      <c r="S23" s="8"/>
    </row>
    <row r="24" spans="1:19" ht="10.15" outlineLevel="3" x14ac:dyDescent="0.3">
      <c r="A24" s="9"/>
      <c r="B24" s="74"/>
      <c r="C24" s="75">
        <v>1</v>
      </c>
      <c r="D24" s="76" t="s">
        <v>41</v>
      </c>
      <c r="E24" s="77" t="s">
        <v>55</v>
      </c>
      <c r="F24" s="78" t="s">
        <v>56</v>
      </c>
      <c r="G24" s="76" t="s">
        <v>48</v>
      </c>
      <c r="H24" s="79">
        <v>32.24</v>
      </c>
      <c r="I24" s="80"/>
      <c r="J24" s="81">
        <f>H24*I24</f>
        <v>0</v>
      </c>
      <c r="K24" s="79">
        <v>1.9300000000000001E-3</v>
      </c>
      <c r="L24" s="79">
        <f>H24*K24</f>
        <v>6.2223200000000006E-2</v>
      </c>
      <c r="M24" s="79"/>
      <c r="N24" s="79">
        <f>H24*M24</f>
        <v>0</v>
      </c>
      <c r="O24" s="81">
        <v>21</v>
      </c>
      <c r="P24" s="81">
        <f>J24*(O24/100)</f>
        <v>0</v>
      </c>
      <c r="Q24" s="81">
        <f>J24+P24</f>
        <v>0</v>
      </c>
      <c r="R24" s="8"/>
      <c r="S24" s="8"/>
    </row>
    <row r="25" spans="1:19" ht="9" outlineLevel="4" x14ac:dyDescent="0.25">
      <c r="A25" s="82"/>
      <c r="B25" s="83"/>
      <c r="C25" s="83"/>
      <c r="D25" s="84"/>
      <c r="E25" s="89" t="s">
        <v>16</v>
      </c>
      <c r="F25" s="85" t="s">
        <v>57</v>
      </c>
      <c r="G25" s="84"/>
      <c r="H25" s="86">
        <v>32.24</v>
      </c>
      <c r="I25" s="87"/>
      <c r="J25" s="88"/>
      <c r="K25" s="86"/>
      <c r="L25" s="86"/>
      <c r="M25" s="86"/>
      <c r="N25" s="86"/>
      <c r="O25" s="88"/>
      <c r="P25" s="88"/>
      <c r="Q25" s="88"/>
      <c r="R25" s="8"/>
    </row>
    <row r="26" spans="1:19" ht="7.5" customHeight="1" outlineLevel="4" x14ac:dyDescent="0.2">
      <c r="A26" s="8"/>
      <c r="B26" s="48"/>
      <c r="C26" s="47"/>
      <c r="D26" s="50"/>
      <c r="E26" s="12"/>
      <c r="F26" s="51"/>
      <c r="G26" s="50"/>
      <c r="H26" s="52"/>
      <c r="I26" s="54"/>
      <c r="J26" s="14"/>
      <c r="K26" s="18"/>
      <c r="L26" s="18"/>
      <c r="M26" s="18"/>
      <c r="N26" s="18"/>
      <c r="O26" s="14"/>
      <c r="P26" s="14"/>
      <c r="Q26" s="14"/>
      <c r="R26" s="8"/>
    </row>
    <row r="27" spans="1:19" ht="10.15" outlineLevel="3" x14ac:dyDescent="0.3">
      <c r="A27" s="9"/>
      <c r="B27" s="74"/>
      <c r="C27" s="75">
        <v>2</v>
      </c>
      <c r="D27" s="76" t="s">
        <v>41</v>
      </c>
      <c r="E27" s="77" t="s">
        <v>58</v>
      </c>
      <c r="F27" s="78" t="s">
        <v>59</v>
      </c>
      <c r="G27" s="76" t="s">
        <v>48</v>
      </c>
      <c r="H27" s="79">
        <v>32.24</v>
      </c>
      <c r="I27" s="80"/>
      <c r="J27" s="81">
        <f>H27*I27</f>
        <v>0</v>
      </c>
      <c r="K27" s="79">
        <v>2.5999999999999998E-4</v>
      </c>
      <c r="L27" s="79">
        <f>H27*K27</f>
        <v>8.3823999999999999E-3</v>
      </c>
      <c r="M27" s="79"/>
      <c r="N27" s="79">
        <f>H27*M27</f>
        <v>0</v>
      </c>
      <c r="O27" s="81">
        <v>21</v>
      </c>
      <c r="P27" s="81">
        <f>J27*(O27/100)</f>
        <v>0</v>
      </c>
      <c r="Q27" s="81">
        <f>J27+P27</f>
        <v>0</v>
      </c>
      <c r="R27" s="8"/>
      <c r="S27" s="8"/>
    </row>
    <row r="28" spans="1:19" ht="10.15" outlineLevel="3" x14ac:dyDescent="0.3">
      <c r="A28" s="9"/>
      <c r="B28" s="74"/>
      <c r="C28" s="75">
        <v>3</v>
      </c>
      <c r="D28" s="76" t="s">
        <v>41</v>
      </c>
      <c r="E28" s="77" t="s">
        <v>60</v>
      </c>
      <c r="F28" s="78" t="s">
        <v>61</v>
      </c>
      <c r="G28" s="76" t="s">
        <v>48</v>
      </c>
      <c r="H28" s="79">
        <v>32.24</v>
      </c>
      <c r="I28" s="80"/>
      <c r="J28" s="81">
        <f>H28*I28</f>
        <v>0</v>
      </c>
      <c r="K28" s="79">
        <v>6.4999999999999997E-3</v>
      </c>
      <c r="L28" s="79">
        <f>H28*K28</f>
        <v>0.20956</v>
      </c>
      <c r="M28" s="79"/>
      <c r="N28" s="79">
        <f>H28*M28</f>
        <v>0</v>
      </c>
      <c r="O28" s="81">
        <v>21</v>
      </c>
      <c r="P28" s="81">
        <f>J28*(O28/100)</f>
        <v>0</v>
      </c>
      <c r="Q28" s="81">
        <f>J28+P28</f>
        <v>0</v>
      </c>
      <c r="R28" s="8"/>
      <c r="S28" s="8"/>
    </row>
    <row r="29" spans="1:19" ht="10.15" outlineLevel="3" x14ac:dyDescent="0.3">
      <c r="A29" s="9"/>
      <c r="B29" s="74"/>
      <c r="C29" s="75">
        <v>4</v>
      </c>
      <c r="D29" s="76" t="s">
        <v>41</v>
      </c>
      <c r="E29" s="77" t="s">
        <v>62</v>
      </c>
      <c r="F29" s="78" t="s">
        <v>63</v>
      </c>
      <c r="G29" s="76" t="s">
        <v>48</v>
      </c>
      <c r="H29" s="79">
        <v>32.24</v>
      </c>
      <c r="I29" s="80"/>
      <c r="J29" s="81">
        <f>H29*I29</f>
        <v>0</v>
      </c>
      <c r="K29" s="79">
        <v>2.5000000000000001E-2</v>
      </c>
      <c r="L29" s="79">
        <f>H29*K29</f>
        <v>0.80600000000000005</v>
      </c>
      <c r="M29" s="79"/>
      <c r="N29" s="79">
        <f>H29*M29</f>
        <v>0</v>
      </c>
      <c r="O29" s="81">
        <v>21</v>
      </c>
      <c r="P29" s="81">
        <f>J29*(O29/100)</f>
        <v>0</v>
      </c>
      <c r="Q29" s="81">
        <f>J29+P29</f>
        <v>0</v>
      </c>
      <c r="R29" s="8"/>
      <c r="S29" s="8"/>
    </row>
    <row r="30" spans="1:19" ht="10.15" outlineLevel="3" x14ac:dyDescent="0.3">
      <c r="A30" s="9"/>
      <c r="B30" s="74"/>
      <c r="C30" s="75">
        <v>5</v>
      </c>
      <c r="D30" s="76" t="s">
        <v>41</v>
      </c>
      <c r="E30" s="77" t="s">
        <v>64</v>
      </c>
      <c r="F30" s="78" t="s">
        <v>65</v>
      </c>
      <c r="G30" s="76" t="s">
        <v>48</v>
      </c>
      <c r="H30" s="79">
        <v>1288</v>
      </c>
      <c r="I30" s="80"/>
      <c r="J30" s="81">
        <f>H30*I30</f>
        <v>0</v>
      </c>
      <c r="K30" s="79">
        <v>6.0000000000000002E-5</v>
      </c>
      <c r="L30" s="79">
        <f>H30*K30</f>
        <v>7.7280000000000001E-2</v>
      </c>
      <c r="M30" s="79">
        <v>6.0000000000000002E-5</v>
      </c>
      <c r="N30" s="79">
        <f>H30*M30</f>
        <v>7.7280000000000001E-2</v>
      </c>
      <c r="O30" s="81">
        <v>21</v>
      </c>
      <c r="P30" s="81">
        <f>J30*(O30/100)</f>
        <v>0</v>
      </c>
      <c r="Q30" s="81">
        <f>J30+P30</f>
        <v>0</v>
      </c>
      <c r="R30" s="8"/>
      <c r="S30" s="8"/>
    </row>
    <row r="31" spans="1:19" ht="9" outlineLevel="4" x14ac:dyDescent="0.25">
      <c r="A31" s="82"/>
      <c r="B31" s="83"/>
      <c r="C31" s="83"/>
      <c r="D31" s="84"/>
      <c r="E31" s="89" t="s">
        <v>16</v>
      </c>
      <c r="F31" s="85" t="s">
        <v>66</v>
      </c>
      <c r="G31" s="84"/>
      <c r="H31" s="86">
        <v>0</v>
      </c>
      <c r="I31" s="87"/>
      <c r="J31" s="88"/>
      <c r="K31" s="86"/>
      <c r="L31" s="86"/>
      <c r="M31" s="86"/>
      <c r="N31" s="86"/>
      <c r="O31" s="88"/>
      <c r="P31" s="88"/>
      <c r="Q31" s="88"/>
      <c r="R31" s="8"/>
    </row>
    <row r="32" spans="1:19" ht="9" outlineLevel="4" x14ac:dyDescent="0.25">
      <c r="A32" s="82"/>
      <c r="B32" s="83"/>
      <c r="C32" s="83"/>
      <c r="D32" s="84"/>
      <c r="E32" s="89"/>
      <c r="F32" s="85" t="s">
        <v>67</v>
      </c>
      <c r="G32" s="84"/>
      <c r="H32" s="86">
        <v>998.4</v>
      </c>
      <c r="I32" s="87"/>
      <c r="J32" s="88"/>
      <c r="K32" s="86"/>
      <c r="L32" s="86"/>
      <c r="M32" s="86"/>
      <c r="N32" s="86"/>
      <c r="O32" s="88"/>
      <c r="P32" s="88"/>
      <c r="Q32" s="88"/>
      <c r="R32" s="8"/>
    </row>
    <row r="33" spans="1:19" ht="9" outlineLevel="4" x14ac:dyDescent="0.25">
      <c r="A33" s="82"/>
      <c r="B33" s="83"/>
      <c r="C33" s="83"/>
      <c r="D33" s="84"/>
      <c r="E33" s="89"/>
      <c r="F33" s="85" t="s">
        <v>68</v>
      </c>
      <c r="G33" s="84"/>
      <c r="H33" s="86">
        <v>32</v>
      </c>
      <c r="I33" s="87"/>
      <c r="J33" s="88"/>
      <c r="K33" s="86"/>
      <c r="L33" s="86"/>
      <c r="M33" s="86"/>
      <c r="N33" s="86"/>
      <c r="O33" s="88"/>
      <c r="P33" s="88"/>
      <c r="Q33" s="88"/>
      <c r="R33" s="8"/>
    </row>
    <row r="34" spans="1:19" ht="9" outlineLevel="4" x14ac:dyDescent="0.25">
      <c r="A34" s="82"/>
      <c r="B34" s="83"/>
      <c r="C34" s="83"/>
      <c r="D34" s="84"/>
      <c r="E34" s="89"/>
      <c r="F34" s="85" t="s">
        <v>69</v>
      </c>
      <c r="G34" s="84"/>
      <c r="H34" s="86">
        <v>257.60000000000002</v>
      </c>
      <c r="I34" s="87"/>
      <c r="J34" s="88"/>
      <c r="K34" s="86"/>
      <c r="L34" s="86"/>
      <c r="M34" s="86"/>
      <c r="N34" s="86"/>
      <c r="O34" s="88"/>
      <c r="P34" s="88"/>
      <c r="Q34" s="88"/>
      <c r="R34" s="8"/>
    </row>
    <row r="35" spans="1:19" ht="7.5" customHeight="1" outlineLevel="4" x14ac:dyDescent="0.2">
      <c r="A35" s="8"/>
      <c r="B35" s="48"/>
      <c r="C35" s="47"/>
      <c r="D35" s="50"/>
      <c r="E35" s="12"/>
      <c r="F35" s="51"/>
      <c r="G35" s="50"/>
      <c r="H35" s="52"/>
      <c r="I35" s="54"/>
      <c r="J35" s="14"/>
      <c r="K35" s="18"/>
      <c r="L35" s="18"/>
      <c r="M35" s="18"/>
      <c r="N35" s="18"/>
      <c r="O35" s="14"/>
      <c r="P35" s="14"/>
      <c r="Q35" s="14"/>
      <c r="R35" s="8"/>
    </row>
    <row r="36" spans="1:19" ht="10.15" outlineLevel="3" x14ac:dyDescent="0.3">
      <c r="A36" s="9"/>
      <c r="B36" s="74"/>
      <c r="C36" s="75">
        <v>6</v>
      </c>
      <c r="D36" s="76" t="s">
        <v>41</v>
      </c>
      <c r="E36" s="77" t="s">
        <v>70</v>
      </c>
      <c r="F36" s="78" t="s">
        <v>71</v>
      </c>
      <c r="G36" s="76" t="s">
        <v>48</v>
      </c>
      <c r="H36" s="79">
        <v>1133.44</v>
      </c>
      <c r="I36" s="80"/>
      <c r="J36" s="81">
        <f>H36*I36</f>
        <v>0</v>
      </c>
      <c r="K36" s="79">
        <v>1.7639999999999999E-2</v>
      </c>
      <c r="L36" s="79">
        <f>H36*K36</f>
        <v>19.993881600000002</v>
      </c>
      <c r="M36" s="79">
        <v>0.02</v>
      </c>
      <c r="N36" s="79">
        <f>H36*M36</f>
        <v>22.668800000000001</v>
      </c>
      <c r="O36" s="81">
        <v>21</v>
      </c>
      <c r="P36" s="81">
        <f>J36*(O36/100)</f>
        <v>0</v>
      </c>
      <c r="Q36" s="81">
        <f>J36+P36</f>
        <v>0</v>
      </c>
      <c r="R36" s="8"/>
      <c r="S36" s="8"/>
    </row>
    <row r="37" spans="1:19" ht="9" outlineLevel="4" x14ac:dyDescent="0.25">
      <c r="A37" s="82"/>
      <c r="B37" s="83"/>
      <c r="C37" s="83"/>
      <c r="D37" s="84"/>
      <c r="E37" s="89" t="s">
        <v>16</v>
      </c>
      <c r="F37" s="85" t="s">
        <v>66</v>
      </c>
      <c r="G37" s="84"/>
      <c r="H37" s="86">
        <v>0</v>
      </c>
      <c r="I37" s="87"/>
      <c r="J37" s="88"/>
      <c r="K37" s="86"/>
      <c r="L37" s="86"/>
      <c r="M37" s="86"/>
      <c r="N37" s="86"/>
      <c r="O37" s="88"/>
      <c r="P37" s="88"/>
      <c r="Q37" s="88"/>
      <c r="R37" s="8"/>
    </row>
    <row r="38" spans="1:19" ht="9" outlineLevel="4" x14ac:dyDescent="0.25">
      <c r="A38" s="82"/>
      <c r="B38" s="83"/>
      <c r="C38" s="83"/>
      <c r="D38" s="84"/>
      <c r="E38" s="89"/>
      <c r="F38" s="85" t="s">
        <v>67</v>
      </c>
      <c r="G38" s="84"/>
      <c r="H38" s="86">
        <v>998.4</v>
      </c>
      <c r="I38" s="87"/>
      <c r="J38" s="88"/>
      <c r="K38" s="86"/>
      <c r="L38" s="86"/>
      <c r="M38" s="86"/>
      <c r="N38" s="86"/>
      <c r="O38" s="88"/>
      <c r="P38" s="88"/>
      <c r="Q38" s="88"/>
      <c r="R38" s="8"/>
    </row>
    <row r="39" spans="1:19" ht="9" outlineLevel="4" x14ac:dyDescent="0.25">
      <c r="A39" s="82"/>
      <c r="B39" s="83"/>
      <c r="C39" s="83"/>
      <c r="D39" s="84"/>
      <c r="E39" s="89"/>
      <c r="F39" s="85" t="s">
        <v>68</v>
      </c>
      <c r="G39" s="84"/>
      <c r="H39" s="86">
        <v>32</v>
      </c>
      <c r="I39" s="87"/>
      <c r="J39" s="88"/>
      <c r="K39" s="86"/>
      <c r="L39" s="86"/>
      <c r="M39" s="86"/>
      <c r="N39" s="86"/>
      <c r="O39" s="88"/>
      <c r="P39" s="88"/>
      <c r="Q39" s="88"/>
      <c r="R39" s="8"/>
    </row>
    <row r="40" spans="1:19" ht="9" outlineLevel="4" x14ac:dyDescent="0.25">
      <c r="A40" s="82"/>
      <c r="B40" s="83"/>
      <c r="C40" s="83"/>
      <c r="D40" s="84"/>
      <c r="E40" s="89"/>
      <c r="F40" s="85" t="s">
        <v>72</v>
      </c>
      <c r="G40" s="84"/>
      <c r="H40" s="86">
        <v>103.04000000000003</v>
      </c>
      <c r="I40" s="87"/>
      <c r="J40" s="88"/>
      <c r="K40" s="86"/>
      <c r="L40" s="86"/>
      <c r="M40" s="86"/>
      <c r="N40" s="86"/>
      <c r="O40" s="88"/>
      <c r="P40" s="88"/>
      <c r="Q40" s="88"/>
      <c r="R40" s="8"/>
    </row>
    <row r="41" spans="1:19" ht="7.5" customHeight="1" outlineLevel="4" x14ac:dyDescent="0.2">
      <c r="A41" s="8"/>
      <c r="B41" s="48"/>
      <c r="C41" s="47"/>
      <c r="D41" s="50"/>
      <c r="E41" s="12"/>
      <c r="F41" s="51"/>
      <c r="G41" s="50"/>
      <c r="H41" s="52"/>
      <c r="I41" s="54"/>
      <c r="J41" s="14"/>
      <c r="K41" s="18"/>
      <c r="L41" s="18"/>
      <c r="M41" s="18"/>
      <c r="N41" s="18"/>
      <c r="O41" s="14"/>
      <c r="P41" s="14"/>
      <c r="Q41" s="14"/>
      <c r="R41" s="8"/>
    </row>
    <row r="42" spans="1:19" ht="10.15" outlineLevel="3" x14ac:dyDescent="0.3">
      <c r="A42" s="9"/>
      <c r="B42" s="74"/>
      <c r="C42" s="75">
        <v>7</v>
      </c>
      <c r="D42" s="76" t="s">
        <v>41</v>
      </c>
      <c r="E42" s="77" t="s">
        <v>73</v>
      </c>
      <c r="F42" s="78" t="s">
        <v>74</v>
      </c>
      <c r="G42" s="76" t="s">
        <v>48</v>
      </c>
      <c r="H42" s="79">
        <v>1030.4000000000001</v>
      </c>
      <c r="I42" s="80"/>
      <c r="J42" s="81">
        <f>H42*I42</f>
        <v>0</v>
      </c>
      <c r="K42" s="79">
        <v>2.2000000000000001E-4</v>
      </c>
      <c r="L42" s="79">
        <f>H42*K42</f>
        <v>0.22668800000000003</v>
      </c>
      <c r="M42" s="79">
        <v>2E-3</v>
      </c>
      <c r="N42" s="79">
        <f>H42*M42</f>
        <v>2.0608000000000004</v>
      </c>
      <c r="O42" s="81">
        <v>21</v>
      </c>
      <c r="P42" s="81">
        <f>J42*(O42/100)</f>
        <v>0</v>
      </c>
      <c r="Q42" s="81">
        <f>J42+P42</f>
        <v>0</v>
      </c>
      <c r="R42" s="8"/>
      <c r="S42" s="8"/>
    </row>
    <row r="43" spans="1:19" ht="9" outlineLevel="4" x14ac:dyDescent="0.25">
      <c r="A43" s="82"/>
      <c r="B43" s="83"/>
      <c r="C43" s="83"/>
      <c r="D43" s="84"/>
      <c r="E43" s="89" t="s">
        <v>16</v>
      </c>
      <c r="F43" s="85" t="s">
        <v>66</v>
      </c>
      <c r="G43" s="84"/>
      <c r="H43" s="86">
        <v>0</v>
      </c>
      <c r="I43" s="87"/>
      <c r="J43" s="88"/>
      <c r="K43" s="86"/>
      <c r="L43" s="86"/>
      <c r="M43" s="86"/>
      <c r="N43" s="86"/>
      <c r="O43" s="88"/>
      <c r="P43" s="88"/>
      <c r="Q43" s="88"/>
      <c r="R43" s="8"/>
    </row>
    <row r="44" spans="1:19" ht="9" outlineLevel="4" x14ac:dyDescent="0.25">
      <c r="A44" s="82"/>
      <c r="B44" s="83"/>
      <c r="C44" s="83"/>
      <c r="D44" s="84"/>
      <c r="E44" s="89"/>
      <c r="F44" s="85" t="s">
        <v>67</v>
      </c>
      <c r="G44" s="84"/>
      <c r="H44" s="86">
        <v>998.4</v>
      </c>
      <c r="I44" s="87"/>
      <c r="J44" s="88"/>
      <c r="K44" s="86"/>
      <c r="L44" s="86"/>
      <c r="M44" s="86"/>
      <c r="N44" s="86"/>
      <c r="O44" s="88"/>
      <c r="P44" s="88"/>
      <c r="Q44" s="88"/>
      <c r="R44" s="8"/>
    </row>
    <row r="45" spans="1:19" ht="9" outlineLevel="4" x14ac:dyDescent="0.25">
      <c r="A45" s="82"/>
      <c r="B45" s="83"/>
      <c r="C45" s="83"/>
      <c r="D45" s="84"/>
      <c r="E45" s="89"/>
      <c r="F45" s="85" t="s">
        <v>68</v>
      </c>
      <c r="G45" s="84"/>
      <c r="H45" s="86">
        <v>32</v>
      </c>
      <c r="I45" s="87"/>
      <c r="J45" s="88"/>
      <c r="K45" s="86"/>
      <c r="L45" s="86"/>
      <c r="M45" s="86"/>
      <c r="N45" s="86"/>
      <c r="O45" s="88"/>
      <c r="P45" s="88"/>
      <c r="Q45" s="88"/>
      <c r="R45" s="8"/>
    </row>
    <row r="46" spans="1:19" ht="7.5" customHeight="1" outlineLevel="4" x14ac:dyDescent="0.2">
      <c r="A46" s="8"/>
      <c r="B46" s="48"/>
      <c r="C46" s="47"/>
      <c r="D46" s="50"/>
      <c r="E46" s="12"/>
      <c r="F46" s="51"/>
      <c r="G46" s="50"/>
      <c r="H46" s="52"/>
      <c r="I46" s="54"/>
      <c r="J46" s="14"/>
      <c r="K46" s="18"/>
      <c r="L46" s="18"/>
      <c r="M46" s="18"/>
      <c r="N46" s="18"/>
      <c r="O46" s="14"/>
      <c r="P46" s="14"/>
      <c r="Q46" s="14"/>
      <c r="R46" s="8"/>
    </row>
    <row r="47" spans="1:19" ht="10.15" outlineLevel="3" x14ac:dyDescent="0.3">
      <c r="A47" s="9"/>
      <c r="B47" s="74"/>
      <c r="C47" s="75">
        <v>8</v>
      </c>
      <c r="D47" s="76" t="s">
        <v>75</v>
      </c>
      <c r="E47" s="77" t="s">
        <v>76</v>
      </c>
      <c r="F47" s="78" t="s">
        <v>77</v>
      </c>
      <c r="G47" s="76" t="s">
        <v>48</v>
      </c>
      <c r="H47" s="79">
        <v>1184.96</v>
      </c>
      <c r="I47" s="80"/>
      <c r="J47" s="81">
        <f>H47*I47</f>
        <v>0</v>
      </c>
      <c r="K47" s="79">
        <v>5.0000000000000001E-4</v>
      </c>
      <c r="L47" s="79">
        <f>H47*K47</f>
        <v>0.59248000000000001</v>
      </c>
      <c r="M47" s="79"/>
      <c r="N47" s="79">
        <f>H47*M47</f>
        <v>0</v>
      </c>
      <c r="O47" s="81">
        <v>21</v>
      </c>
      <c r="P47" s="81">
        <f>J47*(O47/100)</f>
        <v>0</v>
      </c>
      <c r="Q47" s="81">
        <f>J47+P47</f>
        <v>0</v>
      </c>
      <c r="R47" s="8"/>
      <c r="S47" s="8"/>
    </row>
    <row r="48" spans="1:19" ht="9" outlineLevel="4" x14ac:dyDescent="0.25">
      <c r="A48" s="82"/>
      <c r="B48" s="83"/>
      <c r="C48" s="83"/>
      <c r="D48" s="84"/>
      <c r="E48" s="89" t="s">
        <v>16</v>
      </c>
      <c r="F48" s="85" t="s">
        <v>78</v>
      </c>
      <c r="G48" s="84"/>
      <c r="H48" s="86">
        <v>1030.4000000000001</v>
      </c>
      <c r="I48" s="87"/>
      <c r="J48" s="88"/>
      <c r="K48" s="86"/>
      <c r="L48" s="86"/>
      <c r="M48" s="86"/>
      <c r="N48" s="86"/>
      <c r="O48" s="88"/>
      <c r="P48" s="88"/>
      <c r="Q48" s="88"/>
      <c r="R48" s="8"/>
    </row>
    <row r="49" spans="1:19" ht="9" outlineLevel="4" x14ac:dyDescent="0.25">
      <c r="A49" s="82"/>
      <c r="B49" s="83"/>
      <c r="C49" s="83"/>
      <c r="D49" s="84"/>
      <c r="E49" s="89"/>
      <c r="F49" s="85" t="s">
        <v>79</v>
      </c>
      <c r="G49" s="84"/>
      <c r="H49" s="86">
        <v>154.56</v>
      </c>
      <c r="I49" s="87"/>
      <c r="J49" s="88"/>
      <c r="K49" s="86"/>
      <c r="L49" s="86"/>
      <c r="M49" s="86"/>
      <c r="N49" s="86"/>
      <c r="O49" s="88"/>
      <c r="P49" s="88"/>
      <c r="Q49" s="88"/>
      <c r="R49" s="8"/>
    </row>
    <row r="50" spans="1:19" ht="7.5" customHeight="1" outlineLevel="4" x14ac:dyDescent="0.2">
      <c r="A50" s="8"/>
      <c r="B50" s="48"/>
      <c r="C50" s="47"/>
      <c r="D50" s="50"/>
      <c r="E50" s="12"/>
      <c r="F50" s="51"/>
      <c r="G50" s="50"/>
      <c r="H50" s="52"/>
      <c r="I50" s="54"/>
      <c r="J50" s="14"/>
      <c r="K50" s="18"/>
      <c r="L50" s="18"/>
      <c r="M50" s="18"/>
      <c r="N50" s="18"/>
      <c r="O50" s="14"/>
      <c r="P50" s="14"/>
      <c r="Q50" s="14"/>
      <c r="R50" s="8"/>
    </row>
    <row r="51" spans="1:19" outlineLevel="3" x14ac:dyDescent="0.2">
      <c r="B51" s="6"/>
      <c r="C51" s="6"/>
      <c r="D51" s="6"/>
      <c r="E51" s="6"/>
      <c r="F51" s="6"/>
      <c r="G51" s="6"/>
      <c r="H51" s="6"/>
      <c r="I51" s="8"/>
      <c r="J51" s="8"/>
      <c r="K51" s="6"/>
      <c r="L51" s="6"/>
      <c r="M51" s="6"/>
      <c r="N51" s="6"/>
      <c r="O51" s="6"/>
      <c r="P51" s="8"/>
      <c r="Q51" s="8"/>
    </row>
    <row r="52" spans="1:19" ht="10.15" outlineLevel="2" x14ac:dyDescent="0.3">
      <c r="A52" s="42" t="s">
        <v>26</v>
      </c>
      <c r="B52" s="67">
        <v>3</v>
      </c>
      <c r="C52" s="68"/>
      <c r="D52" s="69" t="s">
        <v>40</v>
      </c>
      <c r="E52" s="69"/>
      <c r="F52" s="70" t="s">
        <v>27</v>
      </c>
      <c r="G52" s="69"/>
      <c r="H52" s="71"/>
      <c r="I52" s="72"/>
      <c r="J52" s="43">
        <f>SUBTOTAL(9,J53:J90)</f>
        <v>0</v>
      </c>
      <c r="K52" s="71"/>
      <c r="L52" s="44">
        <f>SUBTOTAL(9,L53:L90)</f>
        <v>0</v>
      </c>
      <c r="M52" s="71"/>
      <c r="N52" s="44">
        <f>SUBTOTAL(9,N53:N90)</f>
        <v>19.474572000000002</v>
      </c>
      <c r="O52" s="73"/>
      <c r="P52" s="43">
        <f>SUBTOTAL(9,P53:P90)</f>
        <v>0</v>
      </c>
      <c r="Q52" s="43">
        <f>SUBTOTAL(9,Q53:Q90)</f>
        <v>0</v>
      </c>
      <c r="R52" s="8"/>
      <c r="S52" s="8"/>
    </row>
    <row r="53" spans="1:19" ht="20.25" outlineLevel="3" x14ac:dyDescent="0.3">
      <c r="A53" s="9"/>
      <c r="B53" s="74"/>
      <c r="C53" s="75">
        <v>1</v>
      </c>
      <c r="D53" s="76" t="s">
        <v>41</v>
      </c>
      <c r="E53" s="77" t="s">
        <v>80</v>
      </c>
      <c r="F53" s="78" t="s">
        <v>81</v>
      </c>
      <c r="G53" s="76" t="s">
        <v>48</v>
      </c>
      <c r="H53" s="79">
        <v>32.24</v>
      </c>
      <c r="I53" s="80"/>
      <c r="J53" s="81">
        <f>H53*I53</f>
        <v>0</v>
      </c>
      <c r="K53" s="79"/>
      <c r="L53" s="79">
        <f>H53*K53</f>
        <v>0</v>
      </c>
      <c r="M53" s="79">
        <v>7.1999999999999995E-2</v>
      </c>
      <c r="N53" s="79">
        <f>H53*M53</f>
        <v>2.3212799999999998</v>
      </c>
      <c r="O53" s="81">
        <v>21</v>
      </c>
      <c r="P53" s="81">
        <f>J53*(O53/100)</f>
        <v>0</v>
      </c>
      <c r="Q53" s="81">
        <f>J53+P53</f>
        <v>0</v>
      </c>
      <c r="R53" s="8"/>
      <c r="S53" s="8"/>
    </row>
    <row r="54" spans="1:19" ht="9" outlineLevel="4" x14ac:dyDescent="0.25">
      <c r="A54" s="82"/>
      <c r="B54" s="83"/>
      <c r="C54" s="83"/>
      <c r="D54" s="84"/>
      <c r="E54" s="89" t="s">
        <v>16</v>
      </c>
      <c r="F54" s="85" t="s">
        <v>57</v>
      </c>
      <c r="G54" s="84"/>
      <c r="H54" s="86">
        <v>32.24</v>
      </c>
      <c r="I54" s="87"/>
      <c r="J54" s="88"/>
      <c r="K54" s="86"/>
      <c r="L54" s="86"/>
      <c r="M54" s="86"/>
      <c r="N54" s="86"/>
      <c r="O54" s="88"/>
      <c r="P54" s="88"/>
      <c r="Q54" s="88"/>
      <c r="R54" s="8"/>
    </row>
    <row r="55" spans="1:19" ht="7.5" customHeight="1" outlineLevel="4" x14ac:dyDescent="0.2">
      <c r="A55" s="8"/>
      <c r="B55" s="48"/>
      <c r="C55" s="47"/>
      <c r="D55" s="50"/>
      <c r="E55" s="12"/>
      <c r="F55" s="51"/>
      <c r="G55" s="50"/>
      <c r="H55" s="52"/>
      <c r="I55" s="54"/>
      <c r="J55" s="14"/>
      <c r="K55" s="18"/>
      <c r="L55" s="18"/>
      <c r="M55" s="18"/>
      <c r="N55" s="18"/>
      <c r="O55" s="14"/>
      <c r="P55" s="14"/>
      <c r="Q55" s="14"/>
      <c r="R55" s="8"/>
    </row>
    <row r="56" spans="1:19" ht="10.15" outlineLevel="3" x14ac:dyDescent="0.3">
      <c r="A56" s="9"/>
      <c r="B56" s="74"/>
      <c r="C56" s="75">
        <v>2</v>
      </c>
      <c r="D56" s="76" t="s">
        <v>41</v>
      </c>
      <c r="E56" s="77" t="s">
        <v>82</v>
      </c>
      <c r="F56" s="78" t="s">
        <v>83</v>
      </c>
      <c r="G56" s="76" t="s">
        <v>44</v>
      </c>
      <c r="H56" s="79">
        <v>10.478000000000002</v>
      </c>
      <c r="I56" s="80"/>
      <c r="J56" s="81">
        <f>H56*I56</f>
        <v>0</v>
      </c>
      <c r="K56" s="79"/>
      <c r="L56" s="79">
        <f>H56*K56</f>
        <v>0</v>
      </c>
      <c r="M56" s="79">
        <v>1.5940000000000001</v>
      </c>
      <c r="N56" s="79">
        <f>H56*M56</f>
        <v>16.701932000000003</v>
      </c>
      <c r="O56" s="81">
        <v>21</v>
      </c>
      <c r="P56" s="81">
        <f>J56*(O56/100)</f>
        <v>0</v>
      </c>
      <c r="Q56" s="81">
        <f>J56+P56</f>
        <v>0</v>
      </c>
      <c r="R56" s="8"/>
      <c r="S56" s="8"/>
    </row>
    <row r="57" spans="1:19" ht="9" outlineLevel="4" x14ac:dyDescent="0.25">
      <c r="A57" s="82"/>
      <c r="B57" s="83"/>
      <c r="C57" s="83"/>
      <c r="D57" s="84"/>
      <c r="E57" s="89" t="s">
        <v>16</v>
      </c>
      <c r="F57" s="85" t="s">
        <v>45</v>
      </c>
      <c r="G57" s="84"/>
      <c r="H57" s="86">
        <v>10.478000000000002</v>
      </c>
      <c r="I57" s="87"/>
      <c r="J57" s="88"/>
      <c r="K57" s="86"/>
      <c r="L57" s="86"/>
      <c r="M57" s="86"/>
      <c r="N57" s="86"/>
      <c r="O57" s="88"/>
      <c r="P57" s="88"/>
      <c r="Q57" s="88"/>
      <c r="R57" s="8"/>
    </row>
    <row r="58" spans="1:19" ht="7.5" customHeight="1" outlineLevel="4" x14ac:dyDescent="0.2">
      <c r="A58" s="8"/>
      <c r="B58" s="48"/>
      <c r="C58" s="47"/>
      <c r="D58" s="50"/>
      <c r="E58" s="12"/>
      <c r="F58" s="51"/>
      <c r="G58" s="50"/>
      <c r="H58" s="52"/>
      <c r="I58" s="54"/>
      <c r="J58" s="14"/>
      <c r="K58" s="18"/>
      <c r="L58" s="18"/>
      <c r="M58" s="18"/>
      <c r="N58" s="18"/>
      <c r="O58" s="14"/>
      <c r="P58" s="14"/>
      <c r="Q58" s="14"/>
      <c r="R58" s="8"/>
    </row>
    <row r="59" spans="1:19" ht="10.15" outlineLevel="3" x14ac:dyDescent="0.3">
      <c r="A59" s="9"/>
      <c r="B59" s="74"/>
      <c r="C59" s="75">
        <v>3</v>
      </c>
      <c r="D59" s="76" t="s">
        <v>41</v>
      </c>
      <c r="E59" s="77" t="s">
        <v>84</v>
      </c>
      <c r="F59" s="78" t="s">
        <v>85</v>
      </c>
      <c r="G59" s="76" t="s">
        <v>48</v>
      </c>
      <c r="H59" s="79">
        <v>32.24</v>
      </c>
      <c r="I59" s="80"/>
      <c r="J59" s="81">
        <f>H59*I59</f>
        <v>0</v>
      </c>
      <c r="K59" s="79"/>
      <c r="L59" s="79">
        <f>H59*K59</f>
        <v>0</v>
      </c>
      <c r="M59" s="79">
        <v>1.4E-2</v>
      </c>
      <c r="N59" s="79">
        <f>H59*M59</f>
        <v>0.45136000000000004</v>
      </c>
      <c r="O59" s="81">
        <v>21</v>
      </c>
      <c r="P59" s="81">
        <f>J59*(O59/100)</f>
        <v>0</v>
      </c>
      <c r="Q59" s="81">
        <f>J59+P59</f>
        <v>0</v>
      </c>
      <c r="R59" s="8"/>
      <c r="S59" s="8"/>
    </row>
    <row r="60" spans="1:19" ht="10.15" outlineLevel="3" x14ac:dyDescent="0.3">
      <c r="A60" s="9"/>
      <c r="B60" s="74"/>
      <c r="C60" s="75">
        <v>4</v>
      </c>
      <c r="D60" s="76" t="s">
        <v>41</v>
      </c>
      <c r="E60" s="77" t="s">
        <v>86</v>
      </c>
      <c r="F60" s="78" t="s">
        <v>87</v>
      </c>
      <c r="G60" s="76" t="s">
        <v>44</v>
      </c>
      <c r="H60" s="79">
        <v>201.6</v>
      </c>
      <c r="I60" s="80"/>
      <c r="J60" s="81">
        <f>H60*I60</f>
        <v>0</v>
      </c>
      <c r="K60" s="79"/>
      <c r="L60" s="79">
        <f>H60*K60</f>
        <v>0</v>
      </c>
      <c r="M60" s="79"/>
      <c r="N60" s="79">
        <f>H60*M60</f>
        <v>0</v>
      </c>
      <c r="O60" s="81">
        <v>21</v>
      </c>
      <c r="P60" s="81">
        <f>J60*(O60/100)</f>
        <v>0</v>
      </c>
      <c r="Q60" s="81">
        <f>J60+P60</f>
        <v>0</v>
      </c>
      <c r="R60" s="8"/>
      <c r="S60" s="8"/>
    </row>
    <row r="61" spans="1:19" ht="9" outlineLevel="4" x14ac:dyDescent="0.25">
      <c r="A61" s="82"/>
      <c r="B61" s="83"/>
      <c r="C61" s="83"/>
      <c r="D61" s="84"/>
      <c r="E61" s="89" t="s">
        <v>16</v>
      </c>
      <c r="F61" s="85" t="s">
        <v>88</v>
      </c>
      <c r="G61" s="84"/>
      <c r="H61" s="86">
        <v>201.6</v>
      </c>
      <c r="I61" s="87"/>
      <c r="J61" s="88"/>
      <c r="K61" s="86"/>
      <c r="L61" s="86"/>
      <c r="M61" s="86"/>
      <c r="N61" s="86"/>
      <c r="O61" s="88"/>
      <c r="P61" s="88"/>
      <c r="Q61" s="88"/>
      <c r="R61" s="8"/>
    </row>
    <row r="62" spans="1:19" ht="7.5" customHeight="1" outlineLevel="4" x14ac:dyDescent="0.2">
      <c r="A62" s="8"/>
      <c r="B62" s="48"/>
      <c r="C62" s="47"/>
      <c r="D62" s="50"/>
      <c r="E62" s="12"/>
      <c r="F62" s="51"/>
      <c r="G62" s="50"/>
      <c r="H62" s="52"/>
      <c r="I62" s="54"/>
      <c r="J62" s="14"/>
      <c r="K62" s="18"/>
      <c r="L62" s="18"/>
      <c r="M62" s="18"/>
      <c r="N62" s="18"/>
      <c r="O62" s="14"/>
      <c r="P62" s="14"/>
      <c r="Q62" s="14"/>
      <c r="R62" s="8"/>
    </row>
    <row r="63" spans="1:19" ht="10.15" outlineLevel="3" x14ac:dyDescent="0.3">
      <c r="A63" s="9"/>
      <c r="B63" s="74"/>
      <c r="C63" s="75">
        <v>5</v>
      </c>
      <c r="D63" s="76" t="s">
        <v>41</v>
      </c>
      <c r="E63" s="77" t="s">
        <v>89</v>
      </c>
      <c r="F63" s="78" t="s">
        <v>90</v>
      </c>
      <c r="G63" s="76" t="s">
        <v>44</v>
      </c>
      <c r="H63" s="79">
        <v>201.6</v>
      </c>
      <c r="I63" s="80"/>
      <c r="J63" s="81">
        <f>H63*I63</f>
        <v>0</v>
      </c>
      <c r="K63" s="79"/>
      <c r="L63" s="79">
        <f>H63*K63</f>
        <v>0</v>
      </c>
      <c r="M63" s="79"/>
      <c r="N63" s="79">
        <f>H63*M63</f>
        <v>0</v>
      </c>
      <c r="O63" s="81">
        <v>21</v>
      </c>
      <c r="P63" s="81">
        <f>J63*(O63/100)</f>
        <v>0</v>
      </c>
      <c r="Q63" s="81">
        <f>J63+P63</f>
        <v>0</v>
      </c>
      <c r="R63" s="8"/>
      <c r="S63" s="8"/>
    </row>
    <row r="64" spans="1:19" ht="10.15" outlineLevel="3" x14ac:dyDescent="0.3">
      <c r="A64" s="9"/>
      <c r="B64" s="74"/>
      <c r="C64" s="75">
        <v>6</v>
      </c>
      <c r="D64" s="76" t="s">
        <v>41</v>
      </c>
      <c r="E64" s="77" t="s">
        <v>91</v>
      </c>
      <c r="F64" s="78" t="s">
        <v>92</v>
      </c>
      <c r="G64" s="76" t="s">
        <v>44</v>
      </c>
      <c r="H64" s="79">
        <v>12096</v>
      </c>
      <c r="I64" s="80"/>
      <c r="J64" s="81">
        <f>H64*I64</f>
        <v>0</v>
      </c>
      <c r="K64" s="79"/>
      <c r="L64" s="79">
        <f>H64*K64</f>
        <v>0</v>
      </c>
      <c r="M64" s="79"/>
      <c r="N64" s="79">
        <f>H64*M64</f>
        <v>0</v>
      </c>
      <c r="O64" s="81">
        <v>21</v>
      </c>
      <c r="P64" s="81">
        <f>J64*(O64/100)</f>
        <v>0</v>
      </c>
      <c r="Q64" s="81">
        <f>J64+P64</f>
        <v>0</v>
      </c>
      <c r="R64" s="8"/>
      <c r="S64" s="8"/>
    </row>
    <row r="65" spans="1:19" ht="9" outlineLevel="4" x14ac:dyDescent="0.25">
      <c r="A65" s="82"/>
      <c r="B65" s="83"/>
      <c r="C65" s="83"/>
      <c r="D65" s="84"/>
      <c r="E65" s="89" t="s">
        <v>16</v>
      </c>
      <c r="F65" s="85" t="s">
        <v>93</v>
      </c>
      <c r="G65" s="84"/>
      <c r="H65" s="86">
        <v>12096</v>
      </c>
      <c r="I65" s="87"/>
      <c r="J65" s="88"/>
      <c r="K65" s="86"/>
      <c r="L65" s="86"/>
      <c r="M65" s="86"/>
      <c r="N65" s="86"/>
      <c r="O65" s="88"/>
      <c r="P65" s="88"/>
      <c r="Q65" s="88"/>
      <c r="R65" s="8"/>
    </row>
    <row r="66" spans="1:19" ht="7.5" customHeight="1" outlineLevel="4" x14ac:dyDescent="0.2">
      <c r="A66" s="8"/>
      <c r="B66" s="48"/>
      <c r="C66" s="47"/>
      <c r="D66" s="50"/>
      <c r="E66" s="12"/>
      <c r="F66" s="51"/>
      <c r="G66" s="50"/>
      <c r="H66" s="52"/>
      <c r="I66" s="54"/>
      <c r="J66" s="14"/>
      <c r="K66" s="18"/>
      <c r="L66" s="18"/>
      <c r="M66" s="18"/>
      <c r="N66" s="18"/>
      <c r="O66" s="14"/>
      <c r="P66" s="14"/>
      <c r="Q66" s="14"/>
      <c r="R66" s="8"/>
    </row>
    <row r="67" spans="1:19" ht="10.15" outlineLevel="3" x14ac:dyDescent="0.3">
      <c r="A67" s="9"/>
      <c r="B67" s="74"/>
      <c r="C67" s="75">
        <v>7</v>
      </c>
      <c r="D67" s="76" t="s">
        <v>41</v>
      </c>
      <c r="E67" s="77" t="s">
        <v>94</v>
      </c>
      <c r="F67" s="78" t="s">
        <v>95</v>
      </c>
      <c r="G67" s="76" t="s">
        <v>44</v>
      </c>
      <c r="H67" s="79">
        <v>201.6</v>
      </c>
      <c r="I67" s="80"/>
      <c r="J67" s="81">
        <f>H67*I67</f>
        <v>0</v>
      </c>
      <c r="K67" s="79"/>
      <c r="L67" s="79">
        <f>H67*K67</f>
        <v>0</v>
      </c>
      <c r="M67" s="79"/>
      <c r="N67" s="79">
        <f>H67*M67</f>
        <v>0</v>
      </c>
      <c r="O67" s="81">
        <v>21</v>
      </c>
      <c r="P67" s="81">
        <f>J67*(O67/100)</f>
        <v>0</v>
      </c>
      <c r="Q67" s="81">
        <f>J67+P67</f>
        <v>0</v>
      </c>
      <c r="R67" s="8"/>
      <c r="S67" s="8"/>
    </row>
    <row r="68" spans="1:19" ht="10.15" outlineLevel="3" x14ac:dyDescent="0.3">
      <c r="A68" s="9"/>
      <c r="B68" s="74"/>
      <c r="C68" s="75">
        <v>8</v>
      </c>
      <c r="D68" s="76" t="s">
        <v>41</v>
      </c>
      <c r="E68" s="77" t="s">
        <v>96</v>
      </c>
      <c r="F68" s="78" t="s">
        <v>97</v>
      </c>
      <c r="G68" s="76" t="s">
        <v>48</v>
      </c>
      <c r="H68" s="79">
        <v>832</v>
      </c>
      <c r="I68" s="80"/>
      <c r="J68" s="81">
        <f>H68*I68</f>
        <v>0</v>
      </c>
      <c r="K68" s="79"/>
      <c r="L68" s="79">
        <f>H68*K68</f>
        <v>0</v>
      </c>
      <c r="M68" s="79"/>
      <c r="N68" s="79">
        <f>H68*M68</f>
        <v>0</v>
      </c>
      <c r="O68" s="81">
        <v>21</v>
      </c>
      <c r="P68" s="81">
        <f>J68*(O68/100)</f>
        <v>0</v>
      </c>
      <c r="Q68" s="81">
        <f>J68+P68</f>
        <v>0</v>
      </c>
      <c r="R68" s="8"/>
      <c r="S68" s="8"/>
    </row>
    <row r="69" spans="1:19" ht="9" outlineLevel="4" x14ac:dyDescent="0.25">
      <c r="A69" s="82"/>
      <c r="B69" s="83"/>
      <c r="C69" s="83"/>
      <c r="D69" s="84"/>
      <c r="E69" s="89" t="s">
        <v>16</v>
      </c>
      <c r="F69" s="85" t="s">
        <v>98</v>
      </c>
      <c r="G69" s="84"/>
      <c r="H69" s="86">
        <v>832</v>
      </c>
      <c r="I69" s="87"/>
      <c r="J69" s="88"/>
      <c r="K69" s="86"/>
      <c r="L69" s="86"/>
      <c r="M69" s="86"/>
      <c r="N69" s="86"/>
      <c r="O69" s="88"/>
      <c r="P69" s="88"/>
      <c r="Q69" s="88"/>
      <c r="R69" s="8"/>
    </row>
    <row r="70" spans="1:19" ht="7.5" customHeight="1" outlineLevel="4" x14ac:dyDescent="0.2">
      <c r="A70" s="8"/>
      <c r="B70" s="48"/>
      <c r="C70" s="47"/>
      <c r="D70" s="50"/>
      <c r="E70" s="12"/>
      <c r="F70" s="51"/>
      <c r="G70" s="50"/>
      <c r="H70" s="52"/>
      <c r="I70" s="54"/>
      <c r="J70" s="14"/>
      <c r="K70" s="18"/>
      <c r="L70" s="18"/>
      <c r="M70" s="18"/>
      <c r="N70" s="18"/>
      <c r="O70" s="14"/>
      <c r="P70" s="14"/>
      <c r="Q70" s="14"/>
      <c r="R70" s="8"/>
    </row>
    <row r="71" spans="1:19" ht="10.15" outlineLevel="3" x14ac:dyDescent="0.3">
      <c r="A71" s="9"/>
      <c r="B71" s="74"/>
      <c r="C71" s="75">
        <v>9</v>
      </c>
      <c r="D71" s="76" t="s">
        <v>41</v>
      </c>
      <c r="E71" s="77" t="s">
        <v>99</v>
      </c>
      <c r="F71" s="78" t="s">
        <v>100</v>
      </c>
      <c r="G71" s="76" t="s">
        <v>48</v>
      </c>
      <c r="H71" s="79">
        <v>149760</v>
      </c>
      <c r="I71" s="80"/>
      <c r="J71" s="81">
        <f>H71*I71</f>
        <v>0</v>
      </c>
      <c r="K71" s="79"/>
      <c r="L71" s="79">
        <f>H71*K71</f>
        <v>0</v>
      </c>
      <c r="M71" s="79"/>
      <c r="N71" s="79">
        <f>H71*M71</f>
        <v>0</v>
      </c>
      <c r="O71" s="81">
        <v>21</v>
      </c>
      <c r="P71" s="81">
        <f>J71*(O71/100)</f>
        <v>0</v>
      </c>
      <c r="Q71" s="81">
        <f>J71+P71</f>
        <v>0</v>
      </c>
      <c r="R71" s="8"/>
      <c r="S71" s="8"/>
    </row>
    <row r="72" spans="1:19" ht="9" outlineLevel="4" x14ac:dyDescent="0.25">
      <c r="A72" s="82"/>
      <c r="B72" s="83"/>
      <c r="C72" s="83"/>
      <c r="D72" s="84"/>
      <c r="E72" s="89" t="s">
        <v>16</v>
      </c>
      <c r="F72" s="85" t="s">
        <v>101</v>
      </c>
      <c r="G72" s="84"/>
      <c r="H72" s="86">
        <v>149760</v>
      </c>
      <c r="I72" s="87"/>
      <c r="J72" s="88"/>
      <c r="K72" s="86"/>
      <c r="L72" s="86"/>
      <c r="M72" s="86"/>
      <c r="N72" s="86"/>
      <c r="O72" s="88"/>
      <c r="P72" s="88"/>
      <c r="Q72" s="88"/>
      <c r="R72" s="8"/>
    </row>
    <row r="73" spans="1:19" ht="7.5" customHeight="1" outlineLevel="4" x14ac:dyDescent="0.2">
      <c r="A73" s="8"/>
      <c r="B73" s="48"/>
      <c r="C73" s="47"/>
      <c r="D73" s="50"/>
      <c r="E73" s="12"/>
      <c r="F73" s="51"/>
      <c r="G73" s="50"/>
      <c r="H73" s="52"/>
      <c r="I73" s="54"/>
      <c r="J73" s="14"/>
      <c r="K73" s="18"/>
      <c r="L73" s="18"/>
      <c r="M73" s="18"/>
      <c r="N73" s="18"/>
      <c r="O73" s="14"/>
      <c r="P73" s="14"/>
      <c r="Q73" s="14"/>
      <c r="R73" s="8"/>
    </row>
    <row r="74" spans="1:19" ht="10.15" outlineLevel="3" x14ac:dyDescent="0.3">
      <c r="A74" s="9"/>
      <c r="B74" s="74"/>
      <c r="C74" s="75">
        <v>10</v>
      </c>
      <c r="D74" s="76" t="s">
        <v>41</v>
      </c>
      <c r="E74" s="77" t="s">
        <v>102</v>
      </c>
      <c r="F74" s="78" t="s">
        <v>103</v>
      </c>
      <c r="G74" s="76" t="s">
        <v>48</v>
      </c>
      <c r="H74" s="79">
        <v>832</v>
      </c>
      <c r="I74" s="80"/>
      <c r="J74" s="81">
        <f>H74*I74</f>
        <v>0</v>
      </c>
      <c r="K74" s="79"/>
      <c r="L74" s="79">
        <f>H74*K74</f>
        <v>0</v>
      </c>
      <c r="M74" s="79"/>
      <c r="N74" s="79">
        <f>H74*M74</f>
        <v>0</v>
      </c>
      <c r="O74" s="81">
        <v>21</v>
      </c>
      <c r="P74" s="81">
        <f>J74*(O74/100)</f>
        <v>0</v>
      </c>
      <c r="Q74" s="81">
        <f>J74+P74</f>
        <v>0</v>
      </c>
      <c r="R74" s="8"/>
      <c r="S74" s="8"/>
    </row>
    <row r="75" spans="1:19" ht="10.15" outlineLevel="3" x14ac:dyDescent="0.3">
      <c r="A75" s="9"/>
      <c r="B75" s="74"/>
      <c r="C75" s="75">
        <v>11</v>
      </c>
      <c r="D75" s="76" t="s">
        <v>41</v>
      </c>
      <c r="E75" s="77" t="s">
        <v>104</v>
      </c>
      <c r="F75" s="78" t="s">
        <v>105</v>
      </c>
      <c r="G75" s="76" t="s">
        <v>48</v>
      </c>
      <c r="H75" s="79">
        <v>1033.5999999999999</v>
      </c>
      <c r="I75" s="80"/>
      <c r="J75" s="81">
        <f>H75*I75</f>
        <v>0</v>
      </c>
      <c r="K75" s="79"/>
      <c r="L75" s="79">
        <f>H75*K75</f>
        <v>0</v>
      </c>
      <c r="M75" s="79"/>
      <c r="N75" s="79">
        <f>H75*M75</f>
        <v>0</v>
      </c>
      <c r="O75" s="81">
        <v>21</v>
      </c>
      <c r="P75" s="81">
        <f>J75*(O75/100)</f>
        <v>0</v>
      </c>
      <c r="Q75" s="81">
        <f>J75+P75</f>
        <v>0</v>
      </c>
      <c r="R75" s="8"/>
      <c r="S75" s="8"/>
    </row>
    <row r="76" spans="1:19" ht="9" outlineLevel="4" x14ac:dyDescent="0.25">
      <c r="A76" s="82"/>
      <c r="B76" s="83"/>
      <c r="C76" s="83"/>
      <c r="D76" s="84"/>
      <c r="E76" s="89" t="s">
        <v>16</v>
      </c>
      <c r="F76" s="85" t="s">
        <v>106</v>
      </c>
      <c r="G76" s="84"/>
      <c r="H76" s="86">
        <v>832</v>
      </c>
      <c r="I76" s="87"/>
      <c r="J76" s="88"/>
      <c r="K76" s="86"/>
      <c r="L76" s="86"/>
      <c r="M76" s="86"/>
      <c r="N76" s="86"/>
      <c r="O76" s="88"/>
      <c r="P76" s="88"/>
      <c r="Q76" s="88"/>
      <c r="R76" s="8"/>
    </row>
    <row r="77" spans="1:19" ht="9" outlineLevel="4" x14ac:dyDescent="0.25">
      <c r="A77" s="82"/>
      <c r="B77" s="83"/>
      <c r="C77" s="83"/>
      <c r="D77" s="84"/>
      <c r="E77" s="89"/>
      <c r="F77" s="85" t="s">
        <v>107</v>
      </c>
      <c r="G77" s="84"/>
      <c r="H77" s="86">
        <v>201.6</v>
      </c>
      <c r="I77" s="87"/>
      <c r="J77" s="88"/>
      <c r="K77" s="86"/>
      <c r="L77" s="86"/>
      <c r="M77" s="86"/>
      <c r="N77" s="86"/>
      <c r="O77" s="88"/>
      <c r="P77" s="88"/>
      <c r="Q77" s="88"/>
      <c r="R77" s="8"/>
    </row>
    <row r="78" spans="1:19" ht="7.5" customHeight="1" outlineLevel="4" x14ac:dyDescent="0.2">
      <c r="A78" s="8"/>
      <c r="B78" s="48"/>
      <c r="C78" s="47"/>
      <c r="D78" s="50"/>
      <c r="E78" s="12"/>
      <c r="F78" s="51"/>
      <c r="G78" s="50"/>
      <c r="H78" s="52"/>
      <c r="I78" s="54"/>
      <c r="J78" s="14"/>
      <c r="K78" s="18"/>
      <c r="L78" s="18"/>
      <c r="M78" s="18"/>
      <c r="N78" s="18"/>
      <c r="O78" s="14"/>
      <c r="P78" s="14"/>
      <c r="Q78" s="14"/>
      <c r="R78" s="8"/>
    </row>
    <row r="79" spans="1:19" ht="10.15" outlineLevel="3" x14ac:dyDescent="0.3">
      <c r="A79" s="9"/>
      <c r="B79" s="74"/>
      <c r="C79" s="75">
        <v>12</v>
      </c>
      <c r="D79" s="76" t="s">
        <v>41</v>
      </c>
      <c r="E79" s="77" t="s">
        <v>108</v>
      </c>
      <c r="F79" s="78" t="s">
        <v>109</v>
      </c>
      <c r="G79" s="76" t="s">
        <v>48</v>
      </c>
      <c r="H79" s="79">
        <v>161856</v>
      </c>
      <c r="I79" s="80"/>
      <c r="J79" s="81">
        <f>H79*I79</f>
        <v>0</v>
      </c>
      <c r="K79" s="79"/>
      <c r="L79" s="79">
        <f>H79*K79</f>
        <v>0</v>
      </c>
      <c r="M79" s="79"/>
      <c r="N79" s="79">
        <f>H79*M79</f>
        <v>0</v>
      </c>
      <c r="O79" s="81">
        <v>21</v>
      </c>
      <c r="P79" s="81">
        <f>J79*(O79/100)</f>
        <v>0</v>
      </c>
      <c r="Q79" s="81">
        <f>J79+P79</f>
        <v>0</v>
      </c>
      <c r="R79" s="8"/>
      <c r="S79" s="8"/>
    </row>
    <row r="80" spans="1:19" ht="9" outlineLevel="4" x14ac:dyDescent="0.25">
      <c r="A80" s="82"/>
      <c r="B80" s="83"/>
      <c r="C80" s="83"/>
      <c r="D80" s="84"/>
      <c r="E80" s="89" t="s">
        <v>16</v>
      </c>
      <c r="F80" s="85" t="s">
        <v>101</v>
      </c>
      <c r="G80" s="84"/>
      <c r="H80" s="86">
        <v>149760</v>
      </c>
      <c r="I80" s="87"/>
      <c r="J80" s="88"/>
      <c r="K80" s="86"/>
      <c r="L80" s="86"/>
      <c r="M80" s="86"/>
      <c r="N80" s="86"/>
      <c r="O80" s="88"/>
      <c r="P80" s="88"/>
      <c r="Q80" s="88"/>
      <c r="R80" s="8"/>
    </row>
    <row r="81" spans="1:19" ht="9" outlineLevel="4" x14ac:dyDescent="0.25">
      <c r="A81" s="82"/>
      <c r="B81" s="83"/>
      <c r="C81" s="83"/>
      <c r="D81" s="84"/>
      <c r="E81" s="89"/>
      <c r="F81" s="85" t="s">
        <v>93</v>
      </c>
      <c r="G81" s="84"/>
      <c r="H81" s="86">
        <v>12096</v>
      </c>
      <c r="I81" s="87"/>
      <c r="J81" s="88"/>
      <c r="K81" s="86"/>
      <c r="L81" s="86"/>
      <c r="M81" s="86"/>
      <c r="N81" s="86"/>
      <c r="O81" s="88"/>
      <c r="P81" s="88"/>
      <c r="Q81" s="88"/>
      <c r="R81" s="8"/>
    </row>
    <row r="82" spans="1:19" ht="7.5" customHeight="1" outlineLevel="4" x14ac:dyDescent="0.2">
      <c r="A82" s="8"/>
      <c r="B82" s="48"/>
      <c r="C82" s="47"/>
      <c r="D82" s="50"/>
      <c r="E82" s="12"/>
      <c r="F82" s="51"/>
      <c r="G82" s="50"/>
      <c r="H82" s="52"/>
      <c r="I82" s="54"/>
      <c r="J82" s="14"/>
      <c r="K82" s="18"/>
      <c r="L82" s="18"/>
      <c r="M82" s="18"/>
      <c r="N82" s="18"/>
      <c r="O82" s="14"/>
      <c r="P82" s="14"/>
      <c r="Q82" s="14"/>
      <c r="R82" s="8"/>
    </row>
    <row r="83" spans="1:19" ht="10.15" outlineLevel="3" x14ac:dyDescent="0.3">
      <c r="A83" s="9"/>
      <c r="B83" s="74"/>
      <c r="C83" s="75">
        <v>13</v>
      </c>
      <c r="D83" s="76" t="s">
        <v>41</v>
      </c>
      <c r="E83" s="77" t="s">
        <v>110</v>
      </c>
      <c r="F83" s="78" t="s">
        <v>111</v>
      </c>
      <c r="G83" s="76" t="s">
        <v>48</v>
      </c>
      <c r="H83" s="79">
        <v>1033.5999999999999</v>
      </c>
      <c r="I83" s="80"/>
      <c r="J83" s="81">
        <f>H83*I83</f>
        <v>0</v>
      </c>
      <c r="K83" s="79"/>
      <c r="L83" s="79">
        <f>H83*K83</f>
        <v>0</v>
      </c>
      <c r="M83" s="79"/>
      <c r="N83" s="79">
        <f>H83*M83</f>
        <v>0</v>
      </c>
      <c r="O83" s="81">
        <v>21</v>
      </c>
      <c r="P83" s="81">
        <f>J83*(O83/100)</f>
        <v>0</v>
      </c>
      <c r="Q83" s="81">
        <f>J83+P83</f>
        <v>0</v>
      </c>
      <c r="R83" s="8"/>
      <c r="S83" s="8"/>
    </row>
    <row r="84" spans="1:19" ht="10.15" outlineLevel="3" x14ac:dyDescent="0.3">
      <c r="A84" s="9"/>
      <c r="B84" s="74"/>
      <c r="C84" s="75">
        <v>14</v>
      </c>
      <c r="D84" s="76" t="s">
        <v>41</v>
      </c>
      <c r="E84" s="77" t="s">
        <v>112</v>
      </c>
      <c r="F84" s="78" t="s">
        <v>113</v>
      </c>
      <c r="G84" s="76" t="s">
        <v>114</v>
      </c>
      <c r="H84" s="79">
        <v>60</v>
      </c>
      <c r="I84" s="80"/>
      <c r="J84" s="81">
        <f>H84*I84</f>
        <v>0</v>
      </c>
      <c r="K84" s="79"/>
      <c r="L84" s="79">
        <f>H84*K84</f>
        <v>0</v>
      </c>
      <c r="M84" s="79"/>
      <c r="N84" s="79">
        <f>H84*M84</f>
        <v>0</v>
      </c>
      <c r="O84" s="81">
        <v>21</v>
      </c>
      <c r="P84" s="81">
        <f>J84*(O84/100)</f>
        <v>0</v>
      </c>
      <c r="Q84" s="81">
        <f>J84+P84</f>
        <v>0</v>
      </c>
      <c r="R84" s="8"/>
      <c r="S84" s="8"/>
    </row>
    <row r="85" spans="1:19" ht="9" outlineLevel="4" x14ac:dyDescent="0.25">
      <c r="A85" s="82"/>
      <c r="B85" s="83"/>
      <c r="C85" s="83"/>
      <c r="D85" s="84"/>
      <c r="E85" s="89" t="s">
        <v>16</v>
      </c>
      <c r="F85" s="85" t="s">
        <v>115</v>
      </c>
      <c r="G85" s="84"/>
      <c r="H85" s="86">
        <v>60</v>
      </c>
      <c r="I85" s="87"/>
      <c r="J85" s="88"/>
      <c r="K85" s="86"/>
      <c r="L85" s="86"/>
      <c r="M85" s="86"/>
      <c r="N85" s="86"/>
      <c r="O85" s="88"/>
      <c r="P85" s="88"/>
      <c r="Q85" s="88"/>
      <c r="R85" s="8"/>
    </row>
    <row r="86" spans="1:19" ht="7.5" customHeight="1" outlineLevel="4" x14ac:dyDescent="0.2">
      <c r="A86" s="8"/>
      <c r="B86" s="48"/>
      <c r="C86" s="47"/>
      <c r="D86" s="50"/>
      <c r="E86" s="12"/>
      <c r="F86" s="51"/>
      <c r="G86" s="50"/>
      <c r="H86" s="52"/>
      <c r="I86" s="54"/>
      <c r="J86" s="14"/>
      <c r="K86" s="18"/>
      <c r="L86" s="18"/>
      <c r="M86" s="18"/>
      <c r="N86" s="18"/>
      <c r="O86" s="14"/>
      <c r="P86" s="14"/>
      <c r="Q86" s="14"/>
      <c r="R86" s="8"/>
    </row>
    <row r="87" spans="1:19" ht="10.15" outlineLevel="3" x14ac:dyDescent="0.3">
      <c r="A87" s="9"/>
      <c r="B87" s="74"/>
      <c r="C87" s="75">
        <v>15</v>
      </c>
      <c r="D87" s="76" t="s">
        <v>41</v>
      </c>
      <c r="E87" s="77" t="s">
        <v>116</v>
      </c>
      <c r="F87" s="78" t="s">
        <v>117</v>
      </c>
      <c r="G87" s="76" t="s">
        <v>48</v>
      </c>
      <c r="H87" s="79">
        <v>312</v>
      </c>
      <c r="I87" s="80"/>
      <c r="J87" s="81">
        <f>H87*I87</f>
        <v>0</v>
      </c>
      <c r="K87" s="79"/>
      <c r="L87" s="79">
        <f>H87*K87</f>
        <v>0</v>
      </c>
      <c r="M87" s="79"/>
      <c r="N87" s="79">
        <f>H87*M87</f>
        <v>0</v>
      </c>
      <c r="O87" s="81">
        <v>21</v>
      </c>
      <c r="P87" s="81">
        <f>J87*(O87/100)</f>
        <v>0</v>
      </c>
      <c r="Q87" s="81">
        <f>J87+P87</f>
        <v>0</v>
      </c>
      <c r="R87" s="8"/>
      <c r="S87" s="8"/>
    </row>
    <row r="88" spans="1:19" ht="9" outlineLevel="4" x14ac:dyDescent="0.25">
      <c r="A88" s="82"/>
      <c r="B88" s="83"/>
      <c r="C88" s="83"/>
      <c r="D88" s="84"/>
      <c r="E88" s="89" t="s">
        <v>16</v>
      </c>
      <c r="F88" s="85" t="s">
        <v>118</v>
      </c>
      <c r="G88" s="84"/>
      <c r="H88" s="86">
        <v>312</v>
      </c>
      <c r="I88" s="87"/>
      <c r="J88" s="88"/>
      <c r="K88" s="86"/>
      <c r="L88" s="86"/>
      <c r="M88" s="86"/>
      <c r="N88" s="86"/>
      <c r="O88" s="88"/>
      <c r="P88" s="88"/>
      <c r="Q88" s="88"/>
      <c r="R88" s="8"/>
    </row>
    <row r="89" spans="1:19" ht="7.5" customHeight="1" outlineLevel="4" x14ac:dyDescent="0.2">
      <c r="A89" s="8"/>
      <c r="B89" s="48"/>
      <c r="C89" s="47"/>
      <c r="D89" s="50"/>
      <c r="E89" s="12"/>
      <c r="F89" s="51"/>
      <c r="G89" s="50"/>
      <c r="H89" s="52"/>
      <c r="I89" s="54"/>
      <c r="J89" s="14"/>
      <c r="K89" s="18"/>
      <c r="L89" s="18"/>
      <c r="M89" s="18"/>
      <c r="N89" s="18"/>
      <c r="O89" s="14"/>
      <c r="P89" s="14"/>
      <c r="Q89" s="14"/>
      <c r="R89" s="8"/>
    </row>
    <row r="90" spans="1:19" outlineLevel="3" x14ac:dyDescent="0.2">
      <c r="B90" s="6"/>
      <c r="C90" s="6"/>
      <c r="D90" s="6"/>
      <c r="E90" s="6"/>
      <c r="F90" s="6"/>
      <c r="G90" s="6"/>
      <c r="H90" s="6"/>
      <c r="I90" s="8"/>
      <c r="J90" s="8"/>
      <c r="K90" s="6"/>
      <c r="L90" s="6"/>
      <c r="M90" s="6"/>
      <c r="N90" s="6"/>
      <c r="O90" s="6"/>
      <c r="P90" s="8"/>
      <c r="Q90" s="8"/>
    </row>
    <row r="91" spans="1:19" ht="10.15" outlineLevel="2" x14ac:dyDescent="0.3">
      <c r="A91" s="42" t="s">
        <v>28</v>
      </c>
      <c r="B91" s="67">
        <v>3</v>
      </c>
      <c r="C91" s="68"/>
      <c r="D91" s="69" t="s">
        <v>40</v>
      </c>
      <c r="E91" s="69"/>
      <c r="F91" s="70" t="s">
        <v>29</v>
      </c>
      <c r="G91" s="69"/>
      <c r="H91" s="71"/>
      <c r="I91" s="72"/>
      <c r="J91" s="43">
        <f>SUBTOTAL(9,J92:J116)</f>
        <v>0</v>
      </c>
      <c r="K91" s="71"/>
      <c r="L91" s="44">
        <f>SUBTOTAL(9,L92:L116)</f>
        <v>0</v>
      </c>
      <c r="M91" s="71"/>
      <c r="N91" s="44">
        <f>SUBTOTAL(9,N92:N116)</f>
        <v>0</v>
      </c>
      <c r="O91" s="73"/>
      <c r="P91" s="43">
        <f>SUBTOTAL(9,P92:P116)</f>
        <v>0</v>
      </c>
      <c r="Q91" s="43">
        <f>SUBTOTAL(9,Q92:Q116)</f>
        <v>0</v>
      </c>
      <c r="R91" s="8"/>
      <c r="S91" s="8"/>
    </row>
    <row r="92" spans="1:19" ht="10.15" outlineLevel="3" x14ac:dyDescent="0.3">
      <c r="A92" s="9"/>
      <c r="B92" s="74"/>
      <c r="C92" s="75">
        <v>1</v>
      </c>
      <c r="D92" s="76" t="s">
        <v>41</v>
      </c>
      <c r="E92" s="77" t="s">
        <v>119</v>
      </c>
      <c r="F92" s="78" t="s">
        <v>120</v>
      </c>
      <c r="G92" s="76" t="s">
        <v>121</v>
      </c>
      <c r="H92" s="79">
        <v>58.082000000000001</v>
      </c>
      <c r="I92" s="80"/>
      <c r="J92" s="81">
        <f>H92*I92</f>
        <v>0</v>
      </c>
      <c r="K92" s="79"/>
      <c r="L92" s="79">
        <f>H92*K92</f>
        <v>0</v>
      </c>
      <c r="M92" s="79"/>
      <c r="N92" s="79">
        <f>H92*M92</f>
        <v>0</v>
      </c>
      <c r="O92" s="81">
        <v>21</v>
      </c>
      <c r="P92" s="81">
        <f>J92*(O92/100)</f>
        <v>0</v>
      </c>
      <c r="Q92" s="81">
        <f>J92+P92</f>
        <v>0</v>
      </c>
      <c r="R92" s="8"/>
      <c r="S92" s="8"/>
    </row>
    <row r="93" spans="1:19" ht="9" outlineLevel="4" x14ac:dyDescent="0.25">
      <c r="A93" s="82"/>
      <c r="B93" s="83"/>
      <c r="C93" s="83"/>
      <c r="D93" s="84"/>
      <c r="E93" s="89" t="s">
        <v>16</v>
      </c>
      <c r="F93" s="85" t="s">
        <v>122</v>
      </c>
      <c r="G93" s="84"/>
      <c r="H93" s="86">
        <v>58.082000000000001</v>
      </c>
      <c r="I93" s="87"/>
      <c r="J93" s="88"/>
      <c r="K93" s="86"/>
      <c r="L93" s="86"/>
      <c r="M93" s="86"/>
      <c r="N93" s="86"/>
      <c r="O93" s="88"/>
      <c r="P93" s="88"/>
      <c r="Q93" s="88"/>
      <c r="R93" s="8"/>
    </row>
    <row r="94" spans="1:19" ht="7.5" customHeight="1" outlineLevel="4" x14ac:dyDescent="0.2">
      <c r="A94" s="8"/>
      <c r="B94" s="48"/>
      <c r="C94" s="47"/>
      <c r="D94" s="50"/>
      <c r="E94" s="12"/>
      <c r="F94" s="51"/>
      <c r="G94" s="50"/>
      <c r="H94" s="52"/>
      <c r="I94" s="54"/>
      <c r="J94" s="14"/>
      <c r="K94" s="18"/>
      <c r="L94" s="18"/>
      <c r="M94" s="18"/>
      <c r="N94" s="18"/>
      <c r="O94" s="14"/>
      <c r="P94" s="14"/>
      <c r="Q94" s="14"/>
      <c r="R94" s="8"/>
    </row>
    <row r="95" spans="1:19" ht="10.15" outlineLevel="3" x14ac:dyDescent="0.3">
      <c r="A95" s="9"/>
      <c r="B95" s="74"/>
      <c r="C95" s="75">
        <v>2</v>
      </c>
      <c r="D95" s="76" t="s">
        <v>41</v>
      </c>
      <c r="E95" s="77" t="s">
        <v>123</v>
      </c>
      <c r="F95" s="78" t="s">
        <v>124</v>
      </c>
      <c r="G95" s="76" t="s">
        <v>121</v>
      </c>
      <c r="H95" s="79">
        <v>58.082000000000001</v>
      </c>
      <c r="I95" s="80"/>
      <c r="J95" s="81">
        <f>H95*I95</f>
        <v>0</v>
      </c>
      <c r="K95" s="79"/>
      <c r="L95" s="79">
        <f>H95*K95</f>
        <v>0</v>
      </c>
      <c r="M95" s="79"/>
      <c r="N95" s="79">
        <f>H95*M95</f>
        <v>0</v>
      </c>
      <c r="O95" s="81">
        <v>21</v>
      </c>
      <c r="P95" s="81">
        <f>J95*(O95/100)</f>
        <v>0</v>
      </c>
      <c r="Q95" s="81">
        <f>J95+P95</f>
        <v>0</v>
      </c>
      <c r="R95" s="8"/>
      <c r="S95" s="8"/>
    </row>
    <row r="96" spans="1:19" ht="10.15" outlineLevel="3" x14ac:dyDescent="0.3">
      <c r="A96" s="9"/>
      <c r="B96" s="74"/>
      <c r="C96" s="75">
        <v>3</v>
      </c>
      <c r="D96" s="76" t="s">
        <v>41</v>
      </c>
      <c r="E96" s="77" t="s">
        <v>125</v>
      </c>
      <c r="F96" s="78" t="s">
        <v>126</v>
      </c>
      <c r="G96" s="76" t="s">
        <v>121</v>
      </c>
      <c r="H96" s="79">
        <v>58.082000000000001</v>
      </c>
      <c r="I96" s="80"/>
      <c r="J96" s="81">
        <f>H96*I96</f>
        <v>0</v>
      </c>
      <c r="K96" s="79"/>
      <c r="L96" s="79">
        <f>H96*K96</f>
        <v>0</v>
      </c>
      <c r="M96" s="79"/>
      <c r="N96" s="79">
        <f>H96*M96</f>
        <v>0</v>
      </c>
      <c r="O96" s="81">
        <v>21</v>
      </c>
      <c r="P96" s="81">
        <f>J96*(O96/100)</f>
        <v>0</v>
      </c>
      <c r="Q96" s="81">
        <f>J96+P96</f>
        <v>0</v>
      </c>
      <c r="R96" s="8"/>
      <c r="S96" s="8"/>
    </row>
    <row r="97" spans="1:19" ht="10.15" outlineLevel="3" x14ac:dyDescent="0.3">
      <c r="A97" s="9"/>
      <c r="B97" s="74"/>
      <c r="C97" s="75">
        <v>4</v>
      </c>
      <c r="D97" s="76" t="s">
        <v>41</v>
      </c>
      <c r="E97" s="77" t="s">
        <v>127</v>
      </c>
      <c r="F97" s="78" t="s">
        <v>128</v>
      </c>
      <c r="G97" s="76" t="s">
        <v>121</v>
      </c>
      <c r="H97" s="79">
        <v>1103.558</v>
      </c>
      <c r="I97" s="80"/>
      <c r="J97" s="81">
        <f>H97*I97</f>
        <v>0</v>
      </c>
      <c r="K97" s="79"/>
      <c r="L97" s="79">
        <f>H97*K97</f>
        <v>0</v>
      </c>
      <c r="M97" s="79"/>
      <c r="N97" s="79">
        <f>H97*M97</f>
        <v>0</v>
      </c>
      <c r="O97" s="81">
        <v>21</v>
      </c>
      <c r="P97" s="81">
        <f>J97*(O97/100)</f>
        <v>0</v>
      </c>
      <c r="Q97" s="81">
        <f>J97+P97</f>
        <v>0</v>
      </c>
      <c r="R97" s="8"/>
      <c r="S97" s="8"/>
    </row>
    <row r="98" spans="1:19" ht="9" outlineLevel="4" x14ac:dyDescent="0.25">
      <c r="A98" s="82"/>
      <c r="B98" s="83"/>
      <c r="C98" s="83"/>
      <c r="D98" s="84"/>
      <c r="E98" s="89" t="s">
        <v>16</v>
      </c>
      <c r="F98" s="85" t="s">
        <v>129</v>
      </c>
      <c r="G98" s="84"/>
      <c r="H98" s="86">
        <v>1103.558</v>
      </c>
      <c r="I98" s="87"/>
      <c r="J98" s="88"/>
      <c r="K98" s="86"/>
      <c r="L98" s="86"/>
      <c r="M98" s="86"/>
      <c r="N98" s="86"/>
      <c r="O98" s="88"/>
      <c r="P98" s="88"/>
      <c r="Q98" s="88"/>
      <c r="R98" s="8"/>
    </row>
    <row r="99" spans="1:19" ht="7.5" customHeight="1" outlineLevel="4" x14ac:dyDescent="0.2">
      <c r="A99" s="8"/>
      <c r="B99" s="48"/>
      <c r="C99" s="47"/>
      <c r="D99" s="50"/>
      <c r="E99" s="12"/>
      <c r="F99" s="51"/>
      <c r="G99" s="50"/>
      <c r="H99" s="52"/>
      <c r="I99" s="54"/>
      <c r="J99" s="14"/>
      <c r="K99" s="18"/>
      <c r="L99" s="18"/>
      <c r="M99" s="18"/>
      <c r="N99" s="18"/>
      <c r="O99" s="14"/>
      <c r="P99" s="14"/>
      <c r="Q99" s="14"/>
      <c r="R99" s="8"/>
    </row>
    <row r="100" spans="1:19" ht="20.25" outlineLevel="3" x14ac:dyDescent="0.3">
      <c r="A100" s="9"/>
      <c r="B100" s="74"/>
      <c r="C100" s="75">
        <v>5</v>
      </c>
      <c r="D100" s="76" t="s">
        <v>41</v>
      </c>
      <c r="E100" s="77" t="s">
        <v>130</v>
      </c>
      <c r="F100" s="78" t="s">
        <v>131</v>
      </c>
      <c r="G100" s="76" t="s">
        <v>121</v>
      </c>
      <c r="H100" s="79">
        <v>29.588999999999999</v>
      </c>
      <c r="I100" s="80"/>
      <c r="J100" s="81">
        <f>H100*I100</f>
        <v>0</v>
      </c>
      <c r="K100" s="79"/>
      <c r="L100" s="79">
        <f>H100*K100</f>
        <v>0</v>
      </c>
      <c r="M100" s="79"/>
      <c r="N100" s="79">
        <f>H100*M100</f>
        <v>0</v>
      </c>
      <c r="O100" s="81">
        <v>21</v>
      </c>
      <c r="P100" s="81">
        <f>J100*(O100/100)</f>
        <v>0</v>
      </c>
      <c r="Q100" s="81">
        <f>J100+P100</f>
        <v>0</v>
      </c>
      <c r="R100" s="8"/>
      <c r="S100" s="8"/>
    </row>
    <row r="101" spans="1:19" ht="9" outlineLevel="4" x14ac:dyDescent="0.25">
      <c r="A101" s="82"/>
      <c r="B101" s="83"/>
      <c r="C101" s="83"/>
      <c r="D101" s="84"/>
      <c r="E101" s="89" t="s">
        <v>16</v>
      </c>
      <c r="F101" s="85" t="s">
        <v>132</v>
      </c>
      <c r="G101" s="84"/>
      <c r="H101" s="86">
        <v>29.588999999999999</v>
      </c>
      <c r="I101" s="87"/>
      <c r="J101" s="88"/>
      <c r="K101" s="86"/>
      <c r="L101" s="86"/>
      <c r="M101" s="86"/>
      <c r="N101" s="86"/>
      <c r="O101" s="88"/>
      <c r="P101" s="88"/>
      <c r="Q101" s="88"/>
      <c r="R101" s="8"/>
    </row>
    <row r="102" spans="1:19" ht="7.5" customHeight="1" outlineLevel="4" x14ac:dyDescent="0.2">
      <c r="A102" s="8"/>
      <c r="B102" s="48"/>
      <c r="C102" s="47"/>
      <c r="D102" s="50"/>
      <c r="E102" s="12"/>
      <c r="F102" s="51"/>
      <c r="G102" s="50"/>
      <c r="H102" s="52"/>
      <c r="I102" s="54"/>
      <c r="J102" s="14"/>
      <c r="K102" s="18"/>
      <c r="L102" s="18"/>
      <c r="M102" s="18"/>
      <c r="N102" s="18"/>
      <c r="O102" s="14"/>
      <c r="P102" s="14"/>
      <c r="Q102" s="14"/>
      <c r="R102" s="8"/>
    </row>
    <row r="103" spans="1:19" ht="10.15" outlineLevel="3" x14ac:dyDescent="0.3">
      <c r="A103" s="9"/>
      <c r="B103" s="74"/>
      <c r="C103" s="75">
        <v>6</v>
      </c>
      <c r="D103" s="76" t="s">
        <v>41</v>
      </c>
      <c r="E103" s="77" t="s">
        <v>133</v>
      </c>
      <c r="F103" s="78" t="s">
        <v>134</v>
      </c>
      <c r="G103" s="76" t="s">
        <v>121</v>
      </c>
      <c r="H103" s="79">
        <v>6.4770000000000003</v>
      </c>
      <c r="I103" s="80"/>
      <c r="J103" s="81">
        <f>H103*I103</f>
        <v>0</v>
      </c>
      <c r="K103" s="79"/>
      <c r="L103" s="79">
        <f>H103*K103</f>
        <v>0</v>
      </c>
      <c r="M103" s="79"/>
      <c r="N103" s="79">
        <f>H103*M103</f>
        <v>0</v>
      </c>
      <c r="O103" s="81">
        <v>21</v>
      </c>
      <c r="P103" s="81">
        <f>J103*(O103/100)</f>
        <v>0</v>
      </c>
      <c r="Q103" s="81">
        <f>J103+P103</f>
        <v>0</v>
      </c>
      <c r="R103" s="8"/>
      <c r="S103" s="8"/>
    </row>
    <row r="104" spans="1:19" ht="9" outlineLevel="4" x14ac:dyDescent="0.25">
      <c r="A104" s="82"/>
      <c r="B104" s="83"/>
      <c r="C104" s="83"/>
      <c r="D104" s="84"/>
      <c r="E104" s="89" t="s">
        <v>16</v>
      </c>
      <c r="F104" s="85" t="s">
        <v>135</v>
      </c>
      <c r="G104" s="84"/>
      <c r="H104" s="86">
        <v>6.4770000000000003</v>
      </c>
      <c r="I104" s="87"/>
      <c r="J104" s="88"/>
      <c r="K104" s="86"/>
      <c r="L104" s="86"/>
      <c r="M104" s="86"/>
      <c r="N104" s="86"/>
      <c r="O104" s="88"/>
      <c r="P104" s="88"/>
      <c r="Q104" s="88"/>
      <c r="R104" s="8"/>
    </row>
    <row r="105" spans="1:19" ht="7.5" customHeight="1" outlineLevel="4" x14ac:dyDescent="0.2">
      <c r="A105" s="8"/>
      <c r="B105" s="48"/>
      <c r="C105" s="47"/>
      <c r="D105" s="50"/>
      <c r="E105" s="12"/>
      <c r="F105" s="51"/>
      <c r="G105" s="50"/>
      <c r="H105" s="52"/>
      <c r="I105" s="54"/>
      <c r="J105" s="14"/>
      <c r="K105" s="18"/>
      <c r="L105" s="18"/>
      <c r="M105" s="18"/>
      <c r="N105" s="18"/>
      <c r="O105" s="14"/>
      <c r="P105" s="14"/>
      <c r="Q105" s="14"/>
      <c r="R105" s="8"/>
    </row>
    <row r="106" spans="1:19" ht="20.25" outlineLevel="3" x14ac:dyDescent="0.3">
      <c r="A106" s="9"/>
      <c r="B106" s="74"/>
      <c r="C106" s="75">
        <v>7</v>
      </c>
      <c r="D106" s="76" t="s">
        <v>41</v>
      </c>
      <c r="E106" s="77" t="s">
        <v>136</v>
      </c>
      <c r="F106" s="78" t="s">
        <v>137</v>
      </c>
      <c r="G106" s="76" t="s">
        <v>121</v>
      </c>
      <c r="H106" s="79">
        <v>19.457000000000001</v>
      </c>
      <c r="I106" s="80"/>
      <c r="J106" s="81">
        <f>H106*I106</f>
        <v>0</v>
      </c>
      <c r="K106" s="79"/>
      <c r="L106" s="79">
        <f>H106*K106</f>
        <v>0</v>
      </c>
      <c r="M106" s="79"/>
      <c r="N106" s="79">
        <f>H106*M106</f>
        <v>0</v>
      </c>
      <c r="O106" s="81">
        <v>21</v>
      </c>
      <c r="P106" s="81">
        <f>J106*(O106/100)</f>
        <v>0</v>
      </c>
      <c r="Q106" s="81">
        <f>J106+P106</f>
        <v>0</v>
      </c>
      <c r="R106" s="8"/>
      <c r="S106" s="8"/>
    </row>
    <row r="107" spans="1:19" ht="9" outlineLevel="4" x14ac:dyDescent="0.25">
      <c r="A107" s="82"/>
      <c r="B107" s="83"/>
      <c r="C107" s="83"/>
      <c r="D107" s="84"/>
      <c r="E107" s="89" t="s">
        <v>16</v>
      </c>
      <c r="F107" s="85" t="s">
        <v>138</v>
      </c>
      <c r="G107" s="84"/>
      <c r="H107" s="86">
        <v>19.457000000000001</v>
      </c>
      <c r="I107" s="87"/>
      <c r="J107" s="88"/>
      <c r="K107" s="86"/>
      <c r="L107" s="86"/>
      <c r="M107" s="86"/>
      <c r="N107" s="86"/>
      <c r="O107" s="88"/>
      <c r="P107" s="88"/>
      <c r="Q107" s="88"/>
      <c r="R107" s="8"/>
    </row>
    <row r="108" spans="1:19" ht="7.5" customHeight="1" outlineLevel="4" x14ac:dyDescent="0.2">
      <c r="A108" s="8"/>
      <c r="B108" s="48"/>
      <c r="C108" s="47"/>
      <c r="D108" s="50"/>
      <c r="E108" s="12"/>
      <c r="F108" s="51"/>
      <c r="G108" s="50"/>
      <c r="H108" s="52"/>
      <c r="I108" s="54"/>
      <c r="J108" s="14"/>
      <c r="K108" s="18"/>
      <c r="L108" s="18"/>
      <c r="M108" s="18"/>
      <c r="N108" s="18"/>
      <c r="O108" s="14"/>
      <c r="P108" s="14"/>
      <c r="Q108" s="14"/>
      <c r="R108" s="8"/>
    </row>
    <row r="109" spans="1:19" ht="10.15" outlineLevel="3" x14ac:dyDescent="0.3">
      <c r="A109" s="9"/>
      <c r="B109" s="74"/>
      <c r="C109" s="75">
        <v>8</v>
      </c>
      <c r="D109" s="76" t="s">
        <v>41</v>
      </c>
      <c r="E109" s="77" t="s">
        <v>139</v>
      </c>
      <c r="F109" s="78" t="s">
        <v>140</v>
      </c>
      <c r="G109" s="76" t="s">
        <v>121</v>
      </c>
      <c r="H109" s="79">
        <v>1.5</v>
      </c>
      <c r="I109" s="80"/>
      <c r="J109" s="81">
        <f>H109*I109</f>
        <v>0</v>
      </c>
      <c r="K109" s="79"/>
      <c r="L109" s="79">
        <f>H109*K109</f>
        <v>0</v>
      </c>
      <c r="M109" s="79"/>
      <c r="N109" s="79">
        <f>H109*M109</f>
        <v>0</v>
      </c>
      <c r="O109" s="81">
        <v>21</v>
      </c>
      <c r="P109" s="81">
        <f>J109*(O109/100)</f>
        <v>0</v>
      </c>
      <c r="Q109" s="81">
        <f>J109+P109</f>
        <v>0</v>
      </c>
      <c r="R109" s="8"/>
      <c r="S109" s="8"/>
    </row>
    <row r="110" spans="1:19" ht="9" outlineLevel="4" x14ac:dyDescent="0.25">
      <c r="A110" s="82"/>
      <c r="B110" s="83"/>
      <c r="C110" s="83"/>
      <c r="D110" s="84"/>
      <c r="E110" s="89" t="s">
        <v>16</v>
      </c>
      <c r="F110" s="85" t="s">
        <v>141</v>
      </c>
      <c r="G110" s="84"/>
      <c r="H110" s="86">
        <v>1.5</v>
      </c>
      <c r="I110" s="87"/>
      <c r="J110" s="88"/>
      <c r="K110" s="86"/>
      <c r="L110" s="86"/>
      <c r="M110" s="86"/>
      <c r="N110" s="86"/>
      <c r="O110" s="88"/>
      <c r="P110" s="88"/>
      <c r="Q110" s="88"/>
      <c r="R110" s="8"/>
    </row>
    <row r="111" spans="1:19" ht="7.5" customHeight="1" outlineLevel="4" x14ac:dyDescent="0.2">
      <c r="A111" s="8"/>
      <c r="B111" s="48"/>
      <c r="C111" s="47"/>
      <c r="D111" s="50"/>
      <c r="E111" s="12"/>
      <c r="F111" s="51"/>
      <c r="G111" s="50"/>
      <c r="H111" s="52"/>
      <c r="I111" s="54"/>
      <c r="J111" s="14"/>
      <c r="K111" s="18"/>
      <c r="L111" s="18"/>
      <c r="M111" s="18"/>
      <c r="N111" s="18"/>
      <c r="O111" s="14"/>
      <c r="P111" s="14"/>
      <c r="Q111" s="14"/>
      <c r="R111" s="8"/>
    </row>
    <row r="112" spans="1:19" ht="10.15" outlineLevel="3" x14ac:dyDescent="0.3">
      <c r="A112" s="9"/>
      <c r="B112" s="74"/>
      <c r="C112" s="75">
        <v>9</v>
      </c>
      <c r="D112" s="76" t="s">
        <v>41</v>
      </c>
      <c r="E112" s="77" t="s">
        <v>142</v>
      </c>
      <c r="F112" s="78" t="s">
        <v>143</v>
      </c>
      <c r="G112" s="76" t="s">
        <v>144</v>
      </c>
      <c r="H112" s="79">
        <v>-1059</v>
      </c>
      <c r="I112" s="80"/>
      <c r="J112" s="81">
        <f>H112*I112</f>
        <v>0</v>
      </c>
      <c r="K112" s="79"/>
      <c r="L112" s="79">
        <f>H112*K112</f>
        <v>0</v>
      </c>
      <c r="M112" s="79"/>
      <c r="N112" s="79">
        <f>H112*M112</f>
        <v>0</v>
      </c>
      <c r="O112" s="81">
        <v>21</v>
      </c>
      <c r="P112" s="81">
        <f>J112*(O112/100)</f>
        <v>0</v>
      </c>
      <c r="Q112" s="81">
        <f>J112+P112</f>
        <v>0</v>
      </c>
      <c r="R112" s="8"/>
      <c r="S112" s="8"/>
    </row>
    <row r="113" spans="1:19" ht="9" outlineLevel="4" x14ac:dyDescent="0.25">
      <c r="A113" s="82"/>
      <c r="B113" s="83"/>
      <c r="C113" s="83"/>
      <c r="D113" s="84"/>
      <c r="E113" s="89" t="s">
        <v>16</v>
      </c>
      <c r="F113" s="85" t="s">
        <v>145</v>
      </c>
      <c r="G113" s="84"/>
      <c r="H113" s="86">
        <v>-1059</v>
      </c>
      <c r="I113" s="87"/>
      <c r="J113" s="88"/>
      <c r="K113" s="86"/>
      <c r="L113" s="86"/>
      <c r="M113" s="86"/>
      <c r="N113" s="86"/>
      <c r="O113" s="88"/>
      <c r="P113" s="88"/>
      <c r="Q113" s="88"/>
      <c r="R113" s="8"/>
    </row>
    <row r="114" spans="1:19" ht="7.5" customHeight="1" outlineLevel="4" x14ac:dyDescent="0.2">
      <c r="A114" s="8"/>
      <c r="B114" s="48"/>
      <c r="C114" s="47"/>
      <c r="D114" s="50"/>
      <c r="E114" s="12"/>
      <c r="F114" s="51"/>
      <c r="G114" s="50"/>
      <c r="H114" s="52"/>
      <c r="I114" s="54"/>
      <c r="J114" s="14"/>
      <c r="K114" s="18"/>
      <c r="L114" s="18"/>
      <c r="M114" s="18"/>
      <c r="N114" s="18"/>
      <c r="O114" s="14"/>
      <c r="P114" s="14"/>
      <c r="Q114" s="14"/>
      <c r="R114" s="8"/>
    </row>
    <row r="115" spans="1:19" ht="10.15" outlineLevel="3" x14ac:dyDescent="0.3">
      <c r="A115" s="9"/>
      <c r="B115" s="74"/>
      <c r="C115" s="75">
        <v>10</v>
      </c>
      <c r="D115" s="76" t="s">
        <v>41</v>
      </c>
      <c r="E115" s="77" t="s">
        <v>146</v>
      </c>
      <c r="F115" s="78" t="s">
        <v>147</v>
      </c>
      <c r="G115" s="76" t="s">
        <v>121</v>
      </c>
      <c r="H115" s="79">
        <v>41.68713493333334</v>
      </c>
      <c r="I115" s="80"/>
      <c r="J115" s="81">
        <f>H115*I115</f>
        <v>0</v>
      </c>
      <c r="K115" s="79"/>
      <c r="L115" s="79">
        <f>H115*K115</f>
        <v>0</v>
      </c>
      <c r="M115" s="79"/>
      <c r="N115" s="79">
        <f>H115*M115</f>
        <v>0</v>
      </c>
      <c r="O115" s="81">
        <v>21</v>
      </c>
      <c r="P115" s="81">
        <f>J115*(O115/100)</f>
        <v>0</v>
      </c>
      <c r="Q115" s="81">
        <f>J115+P115</f>
        <v>0</v>
      </c>
      <c r="R115" s="8"/>
      <c r="S115" s="8"/>
    </row>
    <row r="116" spans="1:19" outlineLevel="3" x14ac:dyDescent="0.2">
      <c r="B116" s="6"/>
      <c r="C116" s="6"/>
      <c r="D116" s="6"/>
      <c r="E116" s="6"/>
      <c r="F116" s="6"/>
      <c r="G116" s="6"/>
      <c r="H116" s="6"/>
      <c r="I116" s="8"/>
      <c r="J116" s="8"/>
      <c r="K116" s="6"/>
      <c r="L116" s="6"/>
      <c r="M116" s="6"/>
      <c r="N116" s="6"/>
      <c r="O116" s="6"/>
      <c r="P116" s="8"/>
      <c r="Q116" s="8"/>
    </row>
    <row r="117" spans="1:19" ht="10.15" outlineLevel="2" x14ac:dyDescent="0.3">
      <c r="A117" s="42" t="s">
        <v>30</v>
      </c>
      <c r="B117" s="67">
        <v>3</v>
      </c>
      <c r="C117" s="68"/>
      <c r="D117" s="69" t="s">
        <v>40</v>
      </c>
      <c r="E117" s="69"/>
      <c r="F117" s="70" t="s">
        <v>31</v>
      </c>
      <c r="G117" s="69"/>
      <c r="H117" s="71"/>
      <c r="I117" s="72"/>
      <c r="J117" s="43">
        <f>SUBTOTAL(9,J118:J305)</f>
        <v>0</v>
      </c>
      <c r="K117" s="71"/>
      <c r="L117" s="44">
        <f>SUBTOTAL(9,L118:L305)</f>
        <v>10.94769266</v>
      </c>
      <c r="M117" s="71"/>
      <c r="N117" s="44">
        <f>SUBTOTAL(9,N118:N305)</f>
        <v>6.4770000000000012</v>
      </c>
      <c r="O117" s="73"/>
      <c r="P117" s="43">
        <f>SUBTOTAL(9,P118:P305)</f>
        <v>0</v>
      </c>
      <c r="Q117" s="43">
        <f>SUBTOTAL(9,Q118:Q305)</f>
        <v>0</v>
      </c>
      <c r="R117" s="8"/>
      <c r="S117" s="8"/>
    </row>
    <row r="118" spans="1:19" ht="10.15" outlineLevel="3" x14ac:dyDescent="0.3">
      <c r="A118" s="9"/>
      <c r="B118" s="74"/>
      <c r="C118" s="75">
        <v>1</v>
      </c>
      <c r="D118" s="76" t="s">
        <v>41</v>
      </c>
      <c r="E118" s="77" t="s">
        <v>148</v>
      </c>
      <c r="F118" s="78" t="s">
        <v>149</v>
      </c>
      <c r="G118" s="76" t="s">
        <v>48</v>
      </c>
      <c r="H118" s="79">
        <v>605</v>
      </c>
      <c r="I118" s="80"/>
      <c r="J118" s="81">
        <f>H118*I118</f>
        <v>0</v>
      </c>
      <c r="K118" s="79"/>
      <c r="L118" s="79">
        <f>H118*K118</f>
        <v>0</v>
      </c>
      <c r="M118" s="79">
        <v>7.0000000000000001E-3</v>
      </c>
      <c r="N118" s="79">
        <f>H118*M118</f>
        <v>4.2350000000000003</v>
      </c>
      <c r="O118" s="81">
        <v>21</v>
      </c>
      <c r="P118" s="81">
        <f>J118*(O118/100)</f>
        <v>0</v>
      </c>
      <c r="Q118" s="81">
        <f>J118+P118</f>
        <v>0</v>
      </c>
      <c r="R118" s="8"/>
      <c r="S118" s="8"/>
    </row>
    <row r="119" spans="1:19" ht="9" outlineLevel="4" x14ac:dyDescent="0.25">
      <c r="A119" s="82"/>
      <c r="B119" s="83"/>
      <c r="C119" s="83"/>
      <c r="D119" s="84"/>
      <c r="E119" s="89" t="s">
        <v>16</v>
      </c>
      <c r="F119" s="85" t="s">
        <v>150</v>
      </c>
      <c r="G119" s="84"/>
      <c r="H119" s="86">
        <v>605</v>
      </c>
      <c r="I119" s="87"/>
      <c r="J119" s="88"/>
      <c r="K119" s="86"/>
      <c r="L119" s="86"/>
      <c r="M119" s="86"/>
      <c r="N119" s="86"/>
      <c r="O119" s="88"/>
      <c r="P119" s="88"/>
      <c r="Q119" s="88"/>
      <c r="R119" s="8"/>
    </row>
    <row r="120" spans="1:19" ht="7.5" customHeight="1" outlineLevel="4" x14ac:dyDescent="0.2">
      <c r="A120" s="8"/>
      <c r="B120" s="48"/>
      <c r="C120" s="47"/>
      <c r="D120" s="50"/>
      <c r="E120" s="12"/>
      <c r="F120" s="51"/>
      <c r="G120" s="50"/>
      <c r="H120" s="52"/>
      <c r="I120" s="54"/>
      <c r="J120" s="14"/>
      <c r="K120" s="18"/>
      <c r="L120" s="18"/>
      <c r="M120" s="18"/>
      <c r="N120" s="18"/>
      <c r="O120" s="14"/>
      <c r="P120" s="14"/>
      <c r="Q120" s="14"/>
      <c r="R120" s="8"/>
    </row>
    <row r="121" spans="1:19" ht="10.15" outlineLevel="3" x14ac:dyDescent="0.3">
      <c r="A121" s="9"/>
      <c r="B121" s="74"/>
      <c r="C121" s="75">
        <v>2</v>
      </c>
      <c r="D121" s="76" t="s">
        <v>41</v>
      </c>
      <c r="E121" s="77" t="s">
        <v>151</v>
      </c>
      <c r="F121" s="78" t="s">
        <v>152</v>
      </c>
      <c r="G121" s="76" t="s">
        <v>153</v>
      </c>
      <c r="H121" s="79">
        <v>25.6</v>
      </c>
      <c r="I121" s="80"/>
      <c r="J121" s="81">
        <f>H121*I121</f>
        <v>0</v>
      </c>
      <c r="K121" s="79"/>
      <c r="L121" s="79">
        <f>H121*K121</f>
        <v>0</v>
      </c>
      <c r="M121" s="79">
        <v>1.4E-2</v>
      </c>
      <c r="N121" s="79">
        <f>H121*M121</f>
        <v>0.35840000000000005</v>
      </c>
      <c r="O121" s="81">
        <v>21</v>
      </c>
      <c r="P121" s="81">
        <f>J121*(O121/100)</f>
        <v>0</v>
      </c>
      <c r="Q121" s="81">
        <f>J121+P121</f>
        <v>0</v>
      </c>
      <c r="R121" s="8"/>
      <c r="S121" s="8"/>
    </row>
    <row r="122" spans="1:19" ht="9" outlineLevel="4" x14ac:dyDescent="0.25">
      <c r="A122" s="82"/>
      <c r="B122" s="83"/>
      <c r="C122" s="83"/>
      <c r="D122" s="84"/>
      <c r="E122" s="89" t="s">
        <v>16</v>
      </c>
      <c r="F122" s="85" t="s">
        <v>154</v>
      </c>
      <c r="G122" s="84"/>
      <c r="H122" s="86">
        <v>0</v>
      </c>
      <c r="I122" s="87"/>
      <c r="J122" s="88"/>
      <c r="K122" s="86"/>
      <c r="L122" s="86"/>
      <c r="M122" s="86"/>
      <c r="N122" s="86"/>
      <c r="O122" s="88"/>
      <c r="P122" s="88"/>
      <c r="Q122" s="88"/>
      <c r="R122" s="8"/>
    </row>
    <row r="123" spans="1:19" ht="9" outlineLevel="4" x14ac:dyDescent="0.25">
      <c r="A123" s="82"/>
      <c r="B123" s="83"/>
      <c r="C123" s="83"/>
      <c r="D123" s="84"/>
      <c r="E123" s="89"/>
      <c r="F123" s="85" t="s">
        <v>155</v>
      </c>
      <c r="G123" s="84"/>
      <c r="H123" s="86">
        <v>15.400000000000002</v>
      </c>
      <c r="I123" s="87"/>
      <c r="J123" s="88"/>
      <c r="K123" s="86"/>
      <c r="L123" s="86"/>
      <c r="M123" s="86"/>
      <c r="N123" s="86"/>
      <c r="O123" s="88"/>
      <c r="P123" s="88"/>
      <c r="Q123" s="88"/>
      <c r="R123" s="8"/>
    </row>
    <row r="124" spans="1:19" ht="9" outlineLevel="4" x14ac:dyDescent="0.25">
      <c r="A124" s="82"/>
      <c r="B124" s="83"/>
      <c r="C124" s="83"/>
      <c r="D124" s="84"/>
      <c r="E124" s="89"/>
      <c r="F124" s="85" t="s">
        <v>156</v>
      </c>
      <c r="G124" s="84"/>
      <c r="H124" s="86">
        <v>6.8</v>
      </c>
      <c r="I124" s="87"/>
      <c r="J124" s="88"/>
      <c r="K124" s="86"/>
      <c r="L124" s="86"/>
      <c r="M124" s="86"/>
      <c r="N124" s="86"/>
      <c r="O124" s="88"/>
      <c r="P124" s="88"/>
      <c r="Q124" s="88"/>
      <c r="R124" s="8"/>
    </row>
    <row r="125" spans="1:19" ht="9" outlineLevel="4" x14ac:dyDescent="0.25">
      <c r="A125" s="82"/>
      <c r="B125" s="83"/>
      <c r="C125" s="83"/>
      <c r="D125" s="84"/>
      <c r="E125" s="89"/>
      <c r="F125" s="85" t="s">
        <v>157</v>
      </c>
      <c r="G125" s="84"/>
      <c r="H125" s="86">
        <v>3.4</v>
      </c>
      <c r="I125" s="87"/>
      <c r="J125" s="88"/>
      <c r="K125" s="86"/>
      <c r="L125" s="86"/>
      <c r="M125" s="86"/>
      <c r="N125" s="86"/>
      <c r="O125" s="88"/>
      <c r="P125" s="88"/>
      <c r="Q125" s="88"/>
      <c r="R125" s="8"/>
    </row>
    <row r="126" spans="1:19" ht="7.5" customHeight="1" outlineLevel="4" x14ac:dyDescent="0.2">
      <c r="A126" s="8"/>
      <c r="B126" s="48"/>
      <c r="C126" s="47"/>
      <c r="D126" s="50"/>
      <c r="E126" s="12"/>
      <c r="F126" s="51"/>
      <c r="G126" s="50"/>
      <c r="H126" s="52"/>
      <c r="I126" s="54"/>
      <c r="J126" s="14"/>
      <c r="K126" s="18"/>
      <c r="L126" s="18"/>
      <c r="M126" s="18"/>
      <c r="N126" s="18"/>
      <c r="O126" s="14"/>
      <c r="P126" s="14"/>
      <c r="Q126" s="14"/>
      <c r="R126" s="8"/>
    </row>
    <row r="127" spans="1:19" ht="10.15" outlineLevel="3" x14ac:dyDescent="0.3">
      <c r="A127" s="9"/>
      <c r="B127" s="74"/>
      <c r="C127" s="75">
        <v>3</v>
      </c>
      <c r="D127" s="76" t="s">
        <v>41</v>
      </c>
      <c r="E127" s="77" t="s">
        <v>158</v>
      </c>
      <c r="F127" s="78" t="s">
        <v>159</v>
      </c>
      <c r="G127" s="76" t="s">
        <v>153</v>
      </c>
      <c r="H127" s="79">
        <v>13</v>
      </c>
      <c r="I127" s="80"/>
      <c r="J127" s="81">
        <f>H127*I127</f>
        <v>0</v>
      </c>
      <c r="K127" s="79"/>
      <c r="L127" s="79">
        <f>H127*K127</f>
        <v>0</v>
      </c>
      <c r="M127" s="79">
        <v>2.4E-2</v>
      </c>
      <c r="N127" s="79">
        <f>H127*M127</f>
        <v>0.312</v>
      </c>
      <c r="O127" s="81">
        <v>21</v>
      </c>
      <c r="P127" s="81">
        <f>J127*(O127/100)</f>
        <v>0</v>
      </c>
      <c r="Q127" s="81">
        <f>J127+P127</f>
        <v>0</v>
      </c>
      <c r="R127" s="8"/>
      <c r="S127" s="8"/>
    </row>
    <row r="128" spans="1:19" ht="9" outlineLevel="4" x14ac:dyDescent="0.25">
      <c r="A128" s="82"/>
      <c r="B128" s="83"/>
      <c r="C128" s="83"/>
      <c r="D128" s="84"/>
      <c r="E128" s="89" t="s">
        <v>16</v>
      </c>
      <c r="F128" s="85" t="s">
        <v>154</v>
      </c>
      <c r="G128" s="84"/>
      <c r="H128" s="86">
        <v>0</v>
      </c>
      <c r="I128" s="87"/>
      <c r="J128" s="88"/>
      <c r="K128" s="86"/>
      <c r="L128" s="86"/>
      <c r="M128" s="86"/>
      <c r="N128" s="86"/>
      <c r="O128" s="88"/>
      <c r="P128" s="88"/>
      <c r="Q128" s="88"/>
      <c r="R128" s="8"/>
    </row>
    <row r="129" spans="1:19" ht="9" outlineLevel="4" x14ac:dyDescent="0.25">
      <c r="A129" s="82"/>
      <c r="B129" s="83"/>
      <c r="C129" s="83"/>
      <c r="D129" s="84"/>
      <c r="E129" s="89"/>
      <c r="F129" s="85" t="s">
        <v>160</v>
      </c>
      <c r="G129" s="84"/>
      <c r="H129" s="86">
        <v>4</v>
      </c>
      <c r="I129" s="87"/>
      <c r="J129" s="88"/>
      <c r="K129" s="86"/>
      <c r="L129" s="86"/>
      <c r="M129" s="86"/>
      <c r="N129" s="86"/>
      <c r="O129" s="88"/>
      <c r="P129" s="88"/>
      <c r="Q129" s="88"/>
      <c r="R129" s="8"/>
    </row>
    <row r="130" spans="1:19" ht="9" outlineLevel="4" x14ac:dyDescent="0.25">
      <c r="A130" s="82"/>
      <c r="B130" s="83"/>
      <c r="C130" s="83"/>
      <c r="D130" s="84"/>
      <c r="E130" s="89"/>
      <c r="F130" s="85" t="s">
        <v>161</v>
      </c>
      <c r="G130" s="84"/>
      <c r="H130" s="86">
        <v>9</v>
      </c>
      <c r="I130" s="87"/>
      <c r="J130" s="88"/>
      <c r="K130" s="86"/>
      <c r="L130" s="86"/>
      <c r="M130" s="86"/>
      <c r="N130" s="86"/>
      <c r="O130" s="88"/>
      <c r="P130" s="88"/>
      <c r="Q130" s="88"/>
      <c r="R130" s="8"/>
    </row>
    <row r="131" spans="1:19" ht="7.5" customHeight="1" outlineLevel="4" x14ac:dyDescent="0.2">
      <c r="A131" s="8"/>
      <c r="B131" s="48"/>
      <c r="C131" s="47"/>
      <c r="D131" s="50"/>
      <c r="E131" s="12"/>
      <c r="F131" s="51"/>
      <c r="G131" s="50"/>
      <c r="H131" s="52"/>
      <c r="I131" s="54"/>
      <c r="J131" s="14"/>
      <c r="K131" s="18"/>
      <c r="L131" s="18"/>
      <c r="M131" s="18"/>
      <c r="N131" s="18"/>
      <c r="O131" s="14"/>
      <c r="P131" s="14"/>
      <c r="Q131" s="14"/>
      <c r="R131" s="8"/>
    </row>
    <row r="132" spans="1:19" ht="10.15" outlineLevel="3" x14ac:dyDescent="0.3">
      <c r="A132" s="9"/>
      <c r="B132" s="74"/>
      <c r="C132" s="75">
        <v>4</v>
      </c>
      <c r="D132" s="76" t="s">
        <v>41</v>
      </c>
      <c r="E132" s="77" t="s">
        <v>162</v>
      </c>
      <c r="F132" s="78" t="s">
        <v>163</v>
      </c>
      <c r="G132" s="76" t="s">
        <v>153</v>
      </c>
      <c r="H132" s="79">
        <v>45.3</v>
      </c>
      <c r="I132" s="80"/>
      <c r="J132" s="81">
        <f>H132*I132</f>
        <v>0</v>
      </c>
      <c r="K132" s="79"/>
      <c r="L132" s="79">
        <f>H132*K132</f>
        <v>0</v>
      </c>
      <c r="M132" s="79">
        <v>3.2000000000000001E-2</v>
      </c>
      <c r="N132" s="79">
        <f>H132*M132</f>
        <v>1.4496</v>
      </c>
      <c r="O132" s="81">
        <v>21</v>
      </c>
      <c r="P132" s="81">
        <f>J132*(O132/100)</f>
        <v>0</v>
      </c>
      <c r="Q132" s="81">
        <f>J132+P132</f>
        <v>0</v>
      </c>
      <c r="R132" s="8"/>
      <c r="S132" s="8"/>
    </row>
    <row r="133" spans="1:19" ht="9" outlineLevel="4" x14ac:dyDescent="0.25">
      <c r="A133" s="82"/>
      <c r="B133" s="83"/>
      <c r="C133" s="83"/>
      <c r="D133" s="84"/>
      <c r="E133" s="89" t="s">
        <v>16</v>
      </c>
      <c r="F133" s="85" t="s">
        <v>154</v>
      </c>
      <c r="G133" s="84"/>
      <c r="H133" s="86">
        <v>0</v>
      </c>
      <c r="I133" s="87"/>
      <c r="J133" s="88"/>
      <c r="K133" s="86"/>
      <c r="L133" s="86"/>
      <c r="M133" s="86"/>
      <c r="N133" s="86"/>
      <c r="O133" s="88"/>
      <c r="P133" s="88"/>
      <c r="Q133" s="88"/>
      <c r="R133" s="8"/>
    </row>
    <row r="134" spans="1:19" ht="9" outlineLevel="4" x14ac:dyDescent="0.25">
      <c r="A134" s="82"/>
      <c r="B134" s="83"/>
      <c r="C134" s="83"/>
      <c r="D134" s="84"/>
      <c r="E134" s="89"/>
      <c r="F134" s="85" t="s">
        <v>164</v>
      </c>
      <c r="G134" s="84"/>
      <c r="H134" s="86">
        <v>6.5</v>
      </c>
      <c r="I134" s="87"/>
      <c r="J134" s="88"/>
      <c r="K134" s="86"/>
      <c r="L134" s="86"/>
      <c r="M134" s="86"/>
      <c r="N134" s="86"/>
      <c r="O134" s="88"/>
      <c r="P134" s="88"/>
      <c r="Q134" s="88"/>
      <c r="R134" s="8"/>
    </row>
    <row r="135" spans="1:19" ht="9" outlineLevel="4" x14ac:dyDescent="0.25">
      <c r="A135" s="82"/>
      <c r="B135" s="83"/>
      <c r="C135" s="83"/>
      <c r="D135" s="84"/>
      <c r="E135" s="89"/>
      <c r="F135" s="85" t="s">
        <v>165</v>
      </c>
      <c r="G135" s="84"/>
      <c r="H135" s="86">
        <v>11.8</v>
      </c>
      <c r="I135" s="87"/>
      <c r="J135" s="88"/>
      <c r="K135" s="86"/>
      <c r="L135" s="86"/>
      <c r="M135" s="86"/>
      <c r="N135" s="86"/>
      <c r="O135" s="88"/>
      <c r="P135" s="88"/>
      <c r="Q135" s="88"/>
      <c r="R135" s="8"/>
    </row>
    <row r="136" spans="1:19" ht="9" outlineLevel="4" x14ac:dyDescent="0.25">
      <c r="A136" s="82"/>
      <c r="B136" s="83"/>
      <c r="C136" s="83"/>
      <c r="D136" s="84"/>
      <c r="E136" s="89"/>
      <c r="F136" s="85" t="s">
        <v>166</v>
      </c>
      <c r="G136" s="84"/>
      <c r="H136" s="86">
        <v>9</v>
      </c>
      <c r="I136" s="87"/>
      <c r="J136" s="88"/>
      <c r="K136" s="86"/>
      <c r="L136" s="86"/>
      <c r="M136" s="86"/>
      <c r="N136" s="86"/>
      <c r="O136" s="88"/>
      <c r="P136" s="88"/>
      <c r="Q136" s="88"/>
      <c r="R136" s="8"/>
    </row>
    <row r="137" spans="1:19" ht="9" outlineLevel="4" x14ac:dyDescent="0.25">
      <c r="A137" s="82"/>
      <c r="B137" s="83"/>
      <c r="C137" s="83"/>
      <c r="D137" s="84"/>
      <c r="E137" s="89"/>
      <c r="F137" s="85" t="s">
        <v>167</v>
      </c>
      <c r="G137" s="84"/>
      <c r="H137" s="86">
        <v>5</v>
      </c>
      <c r="I137" s="87"/>
      <c r="J137" s="88"/>
      <c r="K137" s="86"/>
      <c r="L137" s="86"/>
      <c r="M137" s="86"/>
      <c r="N137" s="86"/>
      <c r="O137" s="88"/>
      <c r="P137" s="88"/>
      <c r="Q137" s="88"/>
      <c r="R137" s="8"/>
    </row>
    <row r="138" spans="1:19" ht="9" outlineLevel="4" x14ac:dyDescent="0.25">
      <c r="A138" s="82"/>
      <c r="B138" s="83"/>
      <c r="C138" s="83"/>
      <c r="D138" s="84"/>
      <c r="E138" s="89"/>
      <c r="F138" s="85" t="s">
        <v>168</v>
      </c>
      <c r="G138" s="84"/>
      <c r="H138" s="86">
        <v>1.7</v>
      </c>
      <c r="I138" s="87"/>
      <c r="J138" s="88"/>
      <c r="K138" s="86"/>
      <c r="L138" s="86"/>
      <c r="M138" s="86"/>
      <c r="N138" s="86"/>
      <c r="O138" s="88"/>
      <c r="P138" s="88"/>
      <c r="Q138" s="88"/>
      <c r="R138" s="8"/>
    </row>
    <row r="139" spans="1:19" ht="9" outlineLevel="4" x14ac:dyDescent="0.25">
      <c r="A139" s="82"/>
      <c r="B139" s="83"/>
      <c r="C139" s="83"/>
      <c r="D139" s="84"/>
      <c r="E139" s="89"/>
      <c r="F139" s="85" t="s">
        <v>169</v>
      </c>
      <c r="G139" s="84"/>
      <c r="H139" s="86">
        <v>6.7</v>
      </c>
      <c r="I139" s="87"/>
      <c r="J139" s="88"/>
      <c r="K139" s="86"/>
      <c r="L139" s="86"/>
      <c r="M139" s="86"/>
      <c r="N139" s="86"/>
      <c r="O139" s="88"/>
      <c r="P139" s="88"/>
      <c r="Q139" s="88"/>
      <c r="R139" s="8"/>
    </row>
    <row r="140" spans="1:19" ht="9" outlineLevel="4" x14ac:dyDescent="0.25">
      <c r="A140" s="82"/>
      <c r="B140" s="83"/>
      <c r="C140" s="83"/>
      <c r="D140" s="84"/>
      <c r="E140" s="89"/>
      <c r="F140" s="85" t="s">
        <v>170</v>
      </c>
      <c r="G140" s="84"/>
      <c r="H140" s="86">
        <v>2</v>
      </c>
      <c r="I140" s="87"/>
      <c r="J140" s="88"/>
      <c r="K140" s="86"/>
      <c r="L140" s="86"/>
      <c r="M140" s="86"/>
      <c r="N140" s="86"/>
      <c r="O140" s="88"/>
      <c r="P140" s="88"/>
      <c r="Q140" s="88"/>
      <c r="R140" s="8"/>
    </row>
    <row r="141" spans="1:19" ht="9" outlineLevel="4" x14ac:dyDescent="0.25">
      <c r="A141" s="82"/>
      <c r="B141" s="83"/>
      <c r="C141" s="83"/>
      <c r="D141" s="84"/>
      <c r="E141" s="89"/>
      <c r="F141" s="85" t="s">
        <v>171</v>
      </c>
      <c r="G141" s="84"/>
      <c r="H141" s="86">
        <v>1.3</v>
      </c>
      <c r="I141" s="87"/>
      <c r="J141" s="88"/>
      <c r="K141" s="86"/>
      <c r="L141" s="86"/>
      <c r="M141" s="86"/>
      <c r="N141" s="86"/>
      <c r="O141" s="88"/>
      <c r="P141" s="88"/>
      <c r="Q141" s="88"/>
      <c r="R141" s="8"/>
    </row>
    <row r="142" spans="1:19" ht="9" outlineLevel="4" x14ac:dyDescent="0.25">
      <c r="A142" s="82"/>
      <c r="B142" s="83"/>
      <c r="C142" s="83"/>
      <c r="D142" s="84"/>
      <c r="E142" s="89"/>
      <c r="F142" s="85" t="s">
        <v>172</v>
      </c>
      <c r="G142" s="84"/>
      <c r="H142" s="86">
        <v>1.3</v>
      </c>
      <c r="I142" s="87"/>
      <c r="J142" s="88"/>
      <c r="K142" s="86"/>
      <c r="L142" s="86"/>
      <c r="M142" s="86"/>
      <c r="N142" s="86"/>
      <c r="O142" s="88"/>
      <c r="P142" s="88"/>
      <c r="Q142" s="88"/>
      <c r="R142" s="8"/>
    </row>
    <row r="143" spans="1:19" ht="7.5" customHeight="1" outlineLevel="4" x14ac:dyDescent="0.2">
      <c r="A143" s="8"/>
      <c r="B143" s="48"/>
      <c r="C143" s="47"/>
      <c r="D143" s="50"/>
      <c r="E143" s="12"/>
      <c r="F143" s="51"/>
      <c r="G143" s="50"/>
      <c r="H143" s="52"/>
      <c r="I143" s="54"/>
      <c r="J143" s="14"/>
      <c r="K143" s="18"/>
      <c r="L143" s="18"/>
      <c r="M143" s="18"/>
      <c r="N143" s="18"/>
      <c r="O143" s="14"/>
      <c r="P143" s="14"/>
      <c r="Q143" s="14"/>
      <c r="R143" s="8"/>
    </row>
    <row r="144" spans="1:19" ht="10.15" outlineLevel="3" x14ac:dyDescent="0.3">
      <c r="A144" s="9"/>
      <c r="B144" s="74"/>
      <c r="C144" s="75">
        <v>5</v>
      </c>
      <c r="D144" s="76" t="s">
        <v>41</v>
      </c>
      <c r="E144" s="77" t="s">
        <v>173</v>
      </c>
      <c r="F144" s="78" t="s">
        <v>174</v>
      </c>
      <c r="G144" s="76" t="s">
        <v>153</v>
      </c>
      <c r="H144" s="79">
        <v>20.3</v>
      </c>
      <c r="I144" s="80"/>
      <c r="J144" s="81">
        <f>H144*I144</f>
        <v>0</v>
      </c>
      <c r="K144" s="79"/>
      <c r="L144" s="79">
        <f>H144*K144</f>
        <v>0</v>
      </c>
      <c r="M144" s="79">
        <v>4.0000000000000001E-3</v>
      </c>
      <c r="N144" s="79">
        <f>H144*M144</f>
        <v>8.1200000000000008E-2</v>
      </c>
      <c r="O144" s="81">
        <v>21</v>
      </c>
      <c r="P144" s="81">
        <f>J144*(O144/100)</f>
        <v>0</v>
      </c>
      <c r="Q144" s="81">
        <f>J144+P144</f>
        <v>0</v>
      </c>
      <c r="R144" s="8"/>
      <c r="S144" s="8"/>
    </row>
    <row r="145" spans="1:19" ht="9" outlineLevel="4" x14ac:dyDescent="0.25">
      <c r="A145" s="82"/>
      <c r="B145" s="83"/>
      <c r="C145" s="83"/>
      <c r="D145" s="84"/>
      <c r="E145" s="89" t="s">
        <v>16</v>
      </c>
      <c r="F145" s="85" t="s">
        <v>154</v>
      </c>
      <c r="G145" s="84"/>
      <c r="H145" s="86">
        <v>0</v>
      </c>
      <c r="I145" s="87"/>
      <c r="J145" s="88"/>
      <c r="K145" s="86"/>
      <c r="L145" s="86"/>
      <c r="M145" s="86"/>
      <c r="N145" s="86"/>
      <c r="O145" s="88"/>
      <c r="P145" s="88"/>
      <c r="Q145" s="88"/>
      <c r="R145" s="8"/>
    </row>
    <row r="146" spans="1:19" ht="9" outlineLevel="4" x14ac:dyDescent="0.25">
      <c r="A146" s="82"/>
      <c r="B146" s="83"/>
      <c r="C146" s="83"/>
      <c r="D146" s="84"/>
      <c r="E146" s="89"/>
      <c r="F146" s="85" t="s">
        <v>175</v>
      </c>
      <c r="G146" s="84"/>
      <c r="H146" s="86">
        <v>0.8</v>
      </c>
      <c r="I146" s="87"/>
      <c r="J146" s="88"/>
      <c r="K146" s="86"/>
      <c r="L146" s="86"/>
      <c r="M146" s="86"/>
      <c r="N146" s="86"/>
      <c r="O146" s="88"/>
      <c r="P146" s="88"/>
      <c r="Q146" s="88"/>
      <c r="R146" s="8"/>
    </row>
    <row r="147" spans="1:19" ht="9" outlineLevel="4" x14ac:dyDescent="0.25">
      <c r="A147" s="82"/>
      <c r="B147" s="83"/>
      <c r="C147" s="83"/>
      <c r="D147" s="84"/>
      <c r="E147" s="89"/>
      <c r="F147" s="85" t="s">
        <v>176</v>
      </c>
      <c r="G147" s="84"/>
      <c r="H147" s="86">
        <v>6.3</v>
      </c>
      <c r="I147" s="87"/>
      <c r="J147" s="88"/>
      <c r="K147" s="86"/>
      <c r="L147" s="86"/>
      <c r="M147" s="86"/>
      <c r="N147" s="86"/>
      <c r="O147" s="88"/>
      <c r="P147" s="88"/>
      <c r="Q147" s="88"/>
      <c r="R147" s="8"/>
    </row>
    <row r="148" spans="1:19" ht="9" outlineLevel="4" x14ac:dyDescent="0.25">
      <c r="A148" s="82"/>
      <c r="B148" s="83"/>
      <c r="C148" s="83"/>
      <c r="D148" s="84"/>
      <c r="E148" s="89"/>
      <c r="F148" s="85" t="s">
        <v>177</v>
      </c>
      <c r="G148" s="84"/>
      <c r="H148" s="86">
        <v>3.5</v>
      </c>
      <c r="I148" s="87"/>
      <c r="J148" s="88"/>
      <c r="K148" s="86"/>
      <c r="L148" s="86"/>
      <c r="M148" s="86"/>
      <c r="N148" s="86"/>
      <c r="O148" s="88"/>
      <c r="P148" s="88"/>
      <c r="Q148" s="88"/>
      <c r="R148" s="8"/>
    </row>
    <row r="149" spans="1:19" ht="9" outlineLevel="4" x14ac:dyDescent="0.25">
      <c r="A149" s="82"/>
      <c r="B149" s="83"/>
      <c r="C149" s="83"/>
      <c r="D149" s="84"/>
      <c r="E149" s="89"/>
      <c r="F149" s="85" t="s">
        <v>178</v>
      </c>
      <c r="G149" s="84"/>
      <c r="H149" s="86">
        <v>5.2</v>
      </c>
      <c r="I149" s="87"/>
      <c r="J149" s="88"/>
      <c r="K149" s="86"/>
      <c r="L149" s="86"/>
      <c r="M149" s="86"/>
      <c r="N149" s="86"/>
      <c r="O149" s="88"/>
      <c r="P149" s="88"/>
      <c r="Q149" s="88"/>
      <c r="R149" s="8"/>
    </row>
    <row r="150" spans="1:19" ht="9" outlineLevel="4" x14ac:dyDescent="0.25">
      <c r="A150" s="82"/>
      <c r="B150" s="83"/>
      <c r="C150" s="83"/>
      <c r="D150" s="84"/>
      <c r="E150" s="89"/>
      <c r="F150" s="85" t="s">
        <v>179</v>
      </c>
      <c r="G150" s="84"/>
      <c r="H150" s="86">
        <v>4.5</v>
      </c>
      <c r="I150" s="87"/>
      <c r="J150" s="88"/>
      <c r="K150" s="86"/>
      <c r="L150" s="86"/>
      <c r="M150" s="86"/>
      <c r="N150" s="86"/>
      <c r="O150" s="88"/>
      <c r="P150" s="88"/>
      <c r="Q150" s="88"/>
      <c r="R150" s="8"/>
    </row>
    <row r="151" spans="1:19" ht="7.5" customHeight="1" outlineLevel="4" x14ac:dyDescent="0.2">
      <c r="A151" s="8"/>
      <c r="B151" s="48"/>
      <c r="C151" s="47"/>
      <c r="D151" s="50"/>
      <c r="E151" s="12"/>
      <c r="F151" s="51"/>
      <c r="G151" s="50"/>
      <c r="H151" s="52"/>
      <c r="I151" s="54"/>
      <c r="J151" s="14"/>
      <c r="K151" s="18"/>
      <c r="L151" s="18"/>
      <c r="M151" s="18"/>
      <c r="N151" s="18"/>
      <c r="O151" s="14"/>
      <c r="P151" s="14"/>
      <c r="Q151" s="14"/>
      <c r="R151" s="8"/>
    </row>
    <row r="152" spans="1:19" ht="10.15" outlineLevel="3" x14ac:dyDescent="0.3">
      <c r="A152" s="9"/>
      <c r="B152" s="74"/>
      <c r="C152" s="75">
        <v>6</v>
      </c>
      <c r="D152" s="76" t="s">
        <v>41</v>
      </c>
      <c r="E152" s="77" t="s">
        <v>173</v>
      </c>
      <c r="F152" s="78" t="s">
        <v>174</v>
      </c>
      <c r="G152" s="76" t="s">
        <v>153</v>
      </c>
      <c r="H152" s="79">
        <v>10.200000000000003</v>
      </c>
      <c r="I152" s="80"/>
      <c r="J152" s="81">
        <f>H152*I152</f>
        <v>0</v>
      </c>
      <c r="K152" s="79"/>
      <c r="L152" s="79">
        <f>H152*K152</f>
        <v>0</v>
      </c>
      <c r="M152" s="79">
        <v>4.0000000000000001E-3</v>
      </c>
      <c r="N152" s="79">
        <f>H152*M152</f>
        <v>4.080000000000001E-2</v>
      </c>
      <c r="O152" s="81">
        <v>21</v>
      </c>
      <c r="P152" s="81">
        <f>J152*(O152/100)</f>
        <v>0</v>
      </c>
      <c r="Q152" s="81">
        <f>J152+P152</f>
        <v>0</v>
      </c>
      <c r="R152" s="8"/>
      <c r="S152" s="8"/>
    </row>
    <row r="153" spans="1:19" ht="9" outlineLevel="4" x14ac:dyDescent="0.25">
      <c r="A153" s="82"/>
      <c r="B153" s="83"/>
      <c r="C153" s="83"/>
      <c r="D153" s="84"/>
      <c r="E153" s="89" t="s">
        <v>16</v>
      </c>
      <c r="F153" s="85" t="s">
        <v>154</v>
      </c>
      <c r="G153" s="84"/>
      <c r="H153" s="86">
        <v>0</v>
      </c>
      <c r="I153" s="87"/>
      <c r="J153" s="88"/>
      <c r="K153" s="86"/>
      <c r="L153" s="86"/>
      <c r="M153" s="86"/>
      <c r="N153" s="86"/>
      <c r="O153" s="88"/>
      <c r="P153" s="88"/>
      <c r="Q153" s="88"/>
      <c r="R153" s="8"/>
    </row>
    <row r="154" spans="1:19" ht="9" outlineLevel="4" x14ac:dyDescent="0.25">
      <c r="A154" s="82"/>
      <c r="B154" s="83"/>
      <c r="C154" s="83"/>
      <c r="D154" s="84"/>
      <c r="E154" s="89"/>
      <c r="F154" s="85" t="s">
        <v>180</v>
      </c>
      <c r="G154" s="84"/>
      <c r="H154" s="86">
        <v>1.8</v>
      </c>
      <c r="I154" s="87"/>
      <c r="J154" s="88"/>
      <c r="K154" s="86"/>
      <c r="L154" s="86"/>
      <c r="M154" s="86"/>
      <c r="N154" s="86"/>
      <c r="O154" s="88"/>
      <c r="P154" s="88"/>
      <c r="Q154" s="88"/>
      <c r="R154" s="8"/>
    </row>
    <row r="155" spans="1:19" ht="9" outlineLevel="4" x14ac:dyDescent="0.25">
      <c r="A155" s="82"/>
      <c r="B155" s="83"/>
      <c r="C155" s="83"/>
      <c r="D155" s="84"/>
      <c r="E155" s="89"/>
      <c r="F155" s="85" t="s">
        <v>181</v>
      </c>
      <c r="G155" s="84"/>
      <c r="H155" s="86">
        <v>3.2</v>
      </c>
      <c r="I155" s="87"/>
      <c r="J155" s="88"/>
      <c r="K155" s="86"/>
      <c r="L155" s="86"/>
      <c r="M155" s="86"/>
      <c r="N155" s="86"/>
      <c r="O155" s="88"/>
      <c r="P155" s="88"/>
      <c r="Q155" s="88"/>
      <c r="R155" s="8"/>
    </row>
    <row r="156" spans="1:19" ht="9" outlineLevel="4" x14ac:dyDescent="0.25">
      <c r="A156" s="82"/>
      <c r="B156" s="83"/>
      <c r="C156" s="83"/>
      <c r="D156" s="84"/>
      <c r="E156" s="89"/>
      <c r="F156" s="85" t="s">
        <v>182</v>
      </c>
      <c r="G156" s="84"/>
      <c r="H156" s="86">
        <v>1.8</v>
      </c>
      <c r="I156" s="87"/>
      <c r="J156" s="88"/>
      <c r="K156" s="86"/>
      <c r="L156" s="86"/>
      <c r="M156" s="86"/>
      <c r="N156" s="86"/>
      <c r="O156" s="88"/>
      <c r="P156" s="88"/>
      <c r="Q156" s="88"/>
      <c r="R156" s="8"/>
    </row>
    <row r="157" spans="1:19" ht="9" outlineLevel="4" x14ac:dyDescent="0.25">
      <c r="A157" s="82"/>
      <c r="B157" s="83"/>
      <c r="C157" s="83"/>
      <c r="D157" s="84"/>
      <c r="E157" s="89"/>
      <c r="F157" s="85" t="s">
        <v>183</v>
      </c>
      <c r="G157" s="84"/>
      <c r="H157" s="86">
        <v>1.8</v>
      </c>
      <c r="I157" s="87"/>
      <c r="J157" s="88"/>
      <c r="K157" s="86"/>
      <c r="L157" s="86"/>
      <c r="M157" s="86"/>
      <c r="N157" s="86"/>
      <c r="O157" s="88"/>
      <c r="P157" s="88"/>
      <c r="Q157" s="88"/>
      <c r="R157" s="8"/>
    </row>
    <row r="158" spans="1:19" ht="9" outlineLevel="4" x14ac:dyDescent="0.25">
      <c r="A158" s="82"/>
      <c r="B158" s="83"/>
      <c r="C158" s="83"/>
      <c r="D158" s="84"/>
      <c r="E158" s="89"/>
      <c r="F158" s="85" t="s">
        <v>184</v>
      </c>
      <c r="G158" s="84"/>
      <c r="H158" s="86">
        <v>0.8</v>
      </c>
      <c r="I158" s="87"/>
      <c r="J158" s="88"/>
      <c r="K158" s="86"/>
      <c r="L158" s="86"/>
      <c r="M158" s="86"/>
      <c r="N158" s="86"/>
      <c r="O158" s="88"/>
      <c r="P158" s="88"/>
      <c r="Q158" s="88"/>
      <c r="R158" s="8"/>
    </row>
    <row r="159" spans="1:19" ht="9" outlineLevel="4" x14ac:dyDescent="0.25">
      <c r="A159" s="82"/>
      <c r="B159" s="83"/>
      <c r="C159" s="83"/>
      <c r="D159" s="84"/>
      <c r="E159" s="89"/>
      <c r="F159" s="85" t="s">
        <v>185</v>
      </c>
      <c r="G159" s="84"/>
      <c r="H159" s="86">
        <v>0.8</v>
      </c>
      <c r="I159" s="87"/>
      <c r="J159" s="88"/>
      <c r="K159" s="86"/>
      <c r="L159" s="86"/>
      <c r="M159" s="86"/>
      <c r="N159" s="86"/>
      <c r="O159" s="88"/>
      <c r="P159" s="88"/>
      <c r="Q159" s="88"/>
      <c r="R159" s="8"/>
    </row>
    <row r="160" spans="1:19" ht="7.5" customHeight="1" outlineLevel="4" x14ac:dyDescent="0.2">
      <c r="A160" s="8"/>
      <c r="B160" s="48"/>
      <c r="C160" s="47"/>
      <c r="D160" s="50"/>
      <c r="E160" s="12"/>
      <c r="F160" s="51"/>
      <c r="G160" s="50"/>
      <c r="H160" s="52"/>
      <c r="I160" s="54"/>
      <c r="J160" s="14"/>
      <c r="K160" s="18"/>
      <c r="L160" s="18"/>
      <c r="M160" s="18"/>
      <c r="N160" s="18"/>
      <c r="O160" s="14"/>
      <c r="P160" s="14"/>
      <c r="Q160" s="14"/>
      <c r="R160" s="8"/>
    </row>
    <row r="161" spans="1:19" ht="20.25" outlineLevel="3" x14ac:dyDescent="0.3">
      <c r="A161" s="9"/>
      <c r="B161" s="74"/>
      <c r="C161" s="75">
        <v>7</v>
      </c>
      <c r="D161" s="76" t="s">
        <v>41</v>
      </c>
      <c r="E161" s="77" t="s">
        <v>186</v>
      </c>
      <c r="F161" s="78" t="s">
        <v>187</v>
      </c>
      <c r="G161" s="76" t="s">
        <v>153</v>
      </c>
      <c r="H161" s="79">
        <v>25.6</v>
      </c>
      <c r="I161" s="80"/>
      <c r="J161" s="81">
        <f>H161*I161</f>
        <v>0</v>
      </c>
      <c r="K161" s="79"/>
      <c r="L161" s="79">
        <f>H161*K161</f>
        <v>0</v>
      </c>
      <c r="M161" s="79"/>
      <c r="N161" s="79">
        <f>H161*M161</f>
        <v>0</v>
      </c>
      <c r="O161" s="81">
        <v>21</v>
      </c>
      <c r="P161" s="81">
        <f>J161*(O161/100)</f>
        <v>0</v>
      </c>
      <c r="Q161" s="81">
        <f>J161+P161</f>
        <v>0</v>
      </c>
      <c r="R161" s="8"/>
      <c r="S161" s="8"/>
    </row>
    <row r="162" spans="1:19" ht="9" outlineLevel="4" x14ac:dyDescent="0.25">
      <c r="A162" s="82"/>
      <c r="B162" s="83"/>
      <c r="C162" s="83"/>
      <c r="D162" s="84"/>
      <c r="E162" s="89" t="s">
        <v>16</v>
      </c>
      <c r="F162" s="85" t="s">
        <v>154</v>
      </c>
      <c r="G162" s="84"/>
      <c r="H162" s="86">
        <v>0</v>
      </c>
      <c r="I162" s="87"/>
      <c r="J162" s="88"/>
      <c r="K162" s="86"/>
      <c r="L162" s="86"/>
      <c r="M162" s="86"/>
      <c r="N162" s="86"/>
      <c r="O162" s="88"/>
      <c r="P162" s="88"/>
      <c r="Q162" s="88"/>
      <c r="R162" s="8"/>
    </row>
    <row r="163" spans="1:19" ht="9" outlineLevel="4" x14ac:dyDescent="0.25">
      <c r="A163" s="82"/>
      <c r="B163" s="83"/>
      <c r="C163" s="83"/>
      <c r="D163" s="84"/>
      <c r="E163" s="89"/>
      <c r="F163" s="85" t="s">
        <v>188</v>
      </c>
      <c r="G163" s="84"/>
      <c r="H163" s="86">
        <v>15.400000000000002</v>
      </c>
      <c r="I163" s="87"/>
      <c r="J163" s="88"/>
      <c r="K163" s="86"/>
      <c r="L163" s="86"/>
      <c r="M163" s="86"/>
      <c r="N163" s="86"/>
      <c r="O163" s="88"/>
      <c r="P163" s="88"/>
      <c r="Q163" s="88"/>
      <c r="R163" s="8"/>
    </row>
    <row r="164" spans="1:19" ht="9" outlineLevel="4" x14ac:dyDescent="0.25">
      <c r="A164" s="82"/>
      <c r="B164" s="83"/>
      <c r="C164" s="83"/>
      <c r="D164" s="84"/>
      <c r="E164" s="89"/>
      <c r="F164" s="85" t="s">
        <v>189</v>
      </c>
      <c r="G164" s="84"/>
      <c r="H164" s="86">
        <v>6.8</v>
      </c>
      <c r="I164" s="87"/>
      <c r="J164" s="88"/>
      <c r="K164" s="86"/>
      <c r="L164" s="86"/>
      <c r="M164" s="86"/>
      <c r="N164" s="86"/>
      <c r="O164" s="88"/>
      <c r="P164" s="88"/>
      <c r="Q164" s="88"/>
      <c r="R164" s="8"/>
    </row>
    <row r="165" spans="1:19" ht="9" outlineLevel="4" x14ac:dyDescent="0.25">
      <c r="A165" s="82"/>
      <c r="B165" s="83"/>
      <c r="C165" s="83"/>
      <c r="D165" s="84"/>
      <c r="E165" s="89"/>
      <c r="F165" s="85" t="s">
        <v>190</v>
      </c>
      <c r="G165" s="84"/>
      <c r="H165" s="86">
        <v>3.4</v>
      </c>
      <c r="I165" s="87"/>
      <c r="J165" s="88"/>
      <c r="K165" s="86"/>
      <c r="L165" s="86"/>
      <c r="M165" s="86"/>
      <c r="N165" s="86"/>
      <c r="O165" s="88"/>
      <c r="P165" s="88"/>
      <c r="Q165" s="88"/>
      <c r="R165" s="8"/>
    </row>
    <row r="166" spans="1:19" ht="7.5" customHeight="1" outlineLevel="4" x14ac:dyDescent="0.2">
      <c r="A166" s="8"/>
      <c r="B166" s="48"/>
      <c r="C166" s="47"/>
      <c r="D166" s="50"/>
      <c r="E166" s="12"/>
      <c r="F166" s="51"/>
      <c r="G166" s="50"/>
      <c r="H166" s="52"/>
      <c r="I166" s="54"/>
      <c r="J166" s="14"/>
      <c r="K166" s="18"/>
      <c r="L166" s="18"/>
      <c r="M166" s="18"/>
      <c r="N166" s="18"/>
      <c r="O166" s="14"/>
      <c r="P166" s="14"/>
      <c r="Q166" s="14"/>
      <c r="R166" s="8"/>
    </row>
    <row r="167" spans="1:19" ht="10.15" outlineLevel="3" x14ac:dyDescent="0.3">
      <c r="A167" s="9"/>
      <c r="B167" s="74"/>
      <c r="C167" s="75">
        <v>8</v>
      </c>
      <c r="D167" s="76" t="s">
        <v>75</v>
      </c>
      <c r="E167" s="77" t="s">
        <v>191</v>
      </c>
      <c r="F167" s="78" t="s">
        <v>192</v>
      </c>
      <c r="G167" s="76" t="s">
        <v>44</v>
      </c>
      <c r="H167" s="79">
        <v>0.61439999999999995</v>
      </c>
      <c r="I167" s="80"/>
      <c r="J167" s="81">
        <f>H167*I167</f>
        <v>0</v>
      </c>
      <c r="K167" s="79">
        <v>0.55000000000000004</v>
      </c>
      <c r="L167" s="79">
        <f>H167*K167</f>
        <v>0.33792</v>
      </c>
      <c r="M167" s="79"/>
      <c r="N167" s="79">
        <f>H167*M167</f>
        <v>0</v>
      </c>
      <c r="O167" s="81">
        <v>21</v>
      </c>
      <c r="P167" s="81">
        <f>J167*(O167/100)</f>
        <v>0</v>
      </c>
      <c r="Q167" s="81">
        <f>J167+P167</f>
        <v>0</v>
      </c>
      <c r="R167" s="8"/>
      <c r="S167" s="8"/>
    </row>
    <row r="168" spans="1:19" ht="9" outlineLevel="4" x14ac:dyDescent="0.25">
      <c r="A168" s="82"/>
      <c r="B168" s="83"/>
      <c r="C168" s="83"/>
      <c r="D168" s="84"/>
      <c r="E168" s="89" t="s">
        <v>16</v>
      </c>
      <c r="F168" s="85" t="s">
        <v>154</v>
      </c>
      <c r="G168" s="84"/>
      <c r="H168" s="86">
        <v>0</v>
      </c>
      <c r="I168" s="87"/>
      <c r="J168" s="88"/>
      <c r="K168" s="86"/>
      <c r="L168" s="86"/>
      <c r="M168" s="86"/>
      <c r="N168" s="86"/>
      <c r="O168" s="88"/>
      <c r="P168" s="88"/>
      <c r="Q168" s="88"/>
      <c r="R168" s="8"/>
    </row>
    <row r="169" spans="1:19" ht="9" outlineLevel="4" x14ac:dyDescent="0.25">
      <c r="A169" s="82"/>
      <c r="B169" s="83"/>
      <c r="C169" s="83"/>
      <c r="D169" s="84"/>
      <c r="E169" s="89"/>
      <c r="F169" s="85" t="s">
        <v>193</v>
      </c>
      <c r="G169" s="84"/>
      <c r="H169" s="86">
        <v>0.30800000000000005</v>
      </c>
      <c r="I169" s="87"/>
      <c r="J169" s="88"/>
      <c r="K169" s="86"/>
      <c r="L169" s="86"/>
      <c r="M169" s="86"/>
      <c r="N169" s="86"/>
      <c r="O169" s="88"/>
      <c r="P169" s="88"/>
      <c r="Q169" s="88"/>
      <c r="R169" s="8"/>
    </row>
    <row r="170" spans="1:19" ht="9" outlineLevel="4" x14ac:dyDescent="0.25">
      <c r="A170" s="82"/>
      <c r="B170" s="83"/>
      <c r="C170" s="83"/>
      <c r="D170" s="84"/>
      <c r="E170" s="89"/>
      <c r="F170" s="85" t="s">
        <v>194</v>
      </c>
      <c r="G170" s="84"/>
      <c r="H170" s="86">
        <v>0.13600000000000001</v>
      </c>
      <c r="I170" s="87"/>
      <c r="J170" s="88"/>
      <c r="K170" s="86"/>
      <c r="L170" s="86"/>
      <c r="M170" s="86"/>
      <c r="N170" s="86"/>
      <c r="O170" s="88"/>
      <c r="P170" s="88"/>
      <c r="Q170" s="88"/>
      <c r="R170" s="8"/>
    </row>
    <row r="171" spans="1:19" ht="9" outlineLevel="4" x14ac:dyDescent="0.25">
      <c r="A171" s="82"/>
      <c r="B171" s="83"/>
      <c r="C171" s="83"/>
      <c r="D171" s="84"/>
      <c r="E171" s="89"/>
      <c r="F171" s="85" t="s">
        <v>195</v>
      </c>
      <c r="G171" s="84"/>
      <c r="H171" s="86">
        <v>6.8000000000000005E-2</v>
      </c>
      <c r="I171" s="87"/>
      <c r="J171" s="88"/>
      <c r="K171" s="86"/>
      <c r="L171" s="86"/>
      <c r="M171" s="86"/>
      <c r="N171" s="86"/>
      <c r="O171" s="88"/>
      <c r="P171" s="88"/>
      <c r="Q171" s="88"/>
      <c r="R171" s="8"/>
    </row>
    <row r="172" spans="1:19" ht="9" outlineLevel="4" x14ac:dyDescent="0.25">
      <c r="A172" s="82"/>
      <c r="B172" s="83"/>
      <c r="C172" s="83"/>
      <c r="D172" s="84"/>
      <c r="E172" s="89"/>
      <c r="F172" s="85" t="s">
        <v>196</v>
      </c>
      <c r="G172" s="84"/>
      <c r="H172" s="86">
        <v>0.1024</v>
      </c>
      <c r="I172" s="87"/>
      <c r="J172" s="88"/>
      <c r="K172" s="86"/>
      <c r="L172" s="86"/>
      <c r="M172" s="86"/>
      <c r="N172" s="86"/>
      <c r="O172" s="88"/>
      <c r="P172" s="88"/>
      <c r="Q172" s="88"/>
      <c r="R172" s="8"/>
    </row>
    <row r="173" spans="1:19" ht="7.5" customHeight="1" outlineLevel="4" x14ac:dyDescent="0.2">
      <c r="A173" s="8"/>
      <c r="B173" s="48"/>
      <c r="C173" s="47"/>
      <c r="D173" s="50"/>
      <c r="E173" s="12"/>
      <c r="F173" s="51"/>
      <c r="G173" s="50"/>
      <c r="H173" s="52"/>
      <c r="I173" s="54"/>
      <c r="J173" s="14"/>
      <c r="K173" s="18"/>
      <c r="L173" s="18"/>
      <c r="M173" s="18"/>
      <c r="N173" s="18"/>
      <c r="O173" s="14"/>
      <c r="P173" s="14"/>
      <c r="Q173" s="14"/>
      <c r="R173" s="8"/>
    </row>
    <row r="174" spans="1:19" ht="20.25" outlineLevel="3" x14ac:dyDescent="0.3">
      <c r="A174" s="9"/>
      <c r="B174" s="74"/>
      <c r="C174" s="75">
        <v>9</v>
      </c>
      <c r="D174" s="76" t="s">
        <v>41</v>
      </c>
      <c r="E174" s="77" t="s">
        <v>197</v>
      </c>
      <c r="F174" s="78" t="s">
        <v>198</v>
      </c>
      <c r="G174" s="76" t="s">
        <v>153</v>
      </c>
      <c r="H174" s="79">
        <v>13</v>
      </c>
      <c r="I174" s="80"/>
      <c r="J174" s="81">
        <f>H174*I174</f>
        <v>0</v>
      </c>
      <c r="K174" s="79"/>
      <c r="L174" s="79">
        <f>H174*K174</f>
        <v>0</v>
      </c>
      <c r="M174" s="79"/>
      <c r="N174" s="79">
        <f>H174*M174</f>
        <v>0</v>
      </c>
      <c r="O174" s="81">
        <v>21</v>
      </c>
      <c r="P174" s="81">
        <f>J174*(O174/100)</f>
        <v>0</v>
      </c>
      <c r="Q174" s="81">
        <f>J174+P174</f>
        <v>0</v>
      </c>
      <c r="R174" s="8"/>
      <c r="S174" s="8"/>
    </row>
    <row r="175" spans="1:19" ht="9" outlineLevel="4" x14ac:dyDescent="0.25">
      <c r="A175" s="82"/>
      <c r="B175" s="83"/>
      <c r="C175" s="83"/>
      <c r="D175" s="84"/>
      <c r="E175" s="89" t="s">
        <v>16</v>
      </c>
      <c r="F175" s="85" t="s">
        <v>154</v>
      </c>
      <c r="G175" s="84"/>
      <c r="H175" s="86">
        <v>0</v>
      </c>
      <c r="I175" s="87"/>
      <c r="J175" s="88"/>
      <c r="K175" s="86"/>
      <c r="L175" s="86"/>
      <c r="M175" s="86"/>
      <c r="N175" s="86"/>
      <c r="O175" s="88"/>
      <c r="P175" s="88"/>
      <c r="Q175" s="88"/>
      <c r="R175" s="8"/>
    </row>
    <row r="176" spans="1:19" ht="9" outlineLevel="4" x14ac:dyDescent="0.25">
      <c r="A176" s="82"/>
      <c r="B176" s="83"/>
      <c r="C176" s="83"/>
      <c r="D176" s="84"/>
      <c r="E176" s="89"/>
      <c r="F176" s="85" t="s">
        <v>199</v>
      </c>
      <c r="G176" s="84"/>
      <c r="H176" s="86">
        <v>4</v>
      </c>
      <c r="I176" s="87"/>
      <c r="J176" s="88"/>
      <c r="K176" s="86"/>
      <c r="L176" s="86"/>
      <c r="M176" s="86"/>
      <c r="N176" s="86"/>
      <c r="O176" s="88"/>
      <c r="P176" s="88"/>
      <c r="Q176" s="88"/>
      <c r="R176" s="8"/>
    </row>
    <row r="177" spans="1:19" ht="9" outlineLevel="4" x14ac:dyDescent="0.25">
      <c r="A177" s="82"/>
      <c r="B177" s="83"/>
      <c r="C177" s="83"/>
      <c r="D177" s="84"/>
      <c r="E177" s="89"/>
      <c r="F177" s="85" t="s">
        <v>200</v>
      </c>
      <c r="G177" s="84"/>
      <c r="H177" s="86">
        <v>9</v>
      </c>
      <c r="I177" s="87"/>
      <c r="J177" s="88"/>
      <c r="K177" s="86"/>
      <c r="L177" s="86"/>
      <c r="M177" s="86"/>
      <c r="N177" s="86"/>
      <c r="O177" s="88"/>
      <c r="P177" s="88"/>
      <c r="Q177" s="88"/>
      <c r="R177" s="8"/>
    </row>
    <row r="178" spans="1:19" ht="7.5" customHeight="1" outlineLevel="4" x14ac:dyDescent="0.2">
      <c r="A178" s="8"/>
      <c r="B178" s="48"/>
      <c r="C178" s="47"/>
      <c r="D178" s="50"/>
      <c r="E178" s="12"/>
      <c r="F178" s="51"/>
      <c r="G178" s="50"/>
      <c r="H178" s="52"/>
      <c r="I178" s="54"/>
      <c r="J178" s="14"/>
      <c r="K178" s="18"/>
      <c r="L178" s="18"/>
      <c r="M178" s="18"/>
      <c r="N178" s="18"/>
      <c r="O178" s="14"/>
      <c r="P178" s="14"/>
      <c r="Q178" s="14"/>
      <c r="R178" s="8"/>
    </row>
    <row r="179" spans="1:19" ht="10.15" outlineLevel="3" x14ac:dyDescent="0.3">
      <c r="A179" s="9"/>
      <c r="B179" s="74"/>
      <c r="C179" s="75">
        <v>10</v>
      </c>
      <c r="D179" s="76" t="s">
        <v>75</v>
      </c>
      <c r="E179" s="77" t="s">
        <v>201</v>
      </c>
      <c r="F179" s="78" t="s">
        <v>202</v>
      </c>
      <c r="G179" s="76" t="s">
        <v>44</v>
      </c>
      <c r="H179" s="79">
        <v>0.12239999999999999</v>
      </c>
      <c r="I179" s="80"/>
      <c r="J179" s="81">
        <f>H179*I179</f>
        <v>0</v>
      </c>
      <c r="K179" s="79">
        <v>0.55000000000000004</v>
      </c>
      <c r="L179" s="79">
        <f>H179*K179</f>
        <v>6.7320000000000005E-2</v>
      </c>
      <c r="M179" s="79"/>
      <c r="N179" s="79">
        <f>H179*M179</f>
        <v>0</v>
      </c>
      <c r="O179" s="81">
        <v>21</v>
      </c>
      <c r="P179" s="81">
        <f>J179*(O179/100)</f>
        <v>0</v>
      </c>
      <c r="Q179" s="81">
        <f>J179+P179</f>
        <v>0</v>
      </c>
      <c r="R179" s="8"/>
      <c r="S179" s="8"/>
    </row>
    <row r="180" spans="1:19" ht="9" outlineLevel="4" x14ac:dyDescent="0.25">
      <c r="A180" s="82"/>
      <c r="B180" s="83"/>
      <c r="C180" s="83"/>
      <c r="D180" s="84"/>
      <c r="E180" s="89" t="s">
        <v>16</v>
      </c>
      <c r="F180" s="85" t="s">
        <v>154</v>
      </c>
      <c r="G180" s="84"/>
      <c r="H180" s="86">
        <v>0</v>
      </c>
      <c r="I180" s="87"/>
      <c r="J180" s="88"/>
      <c r="K180" s="86"/>
      <c r="L180" s="86"/>
      <c r="M180" s="86"/>
      <c r="N180" s="86"/>
      <c r="O180" s="88"/>
      <c r="P180" s="88"/>
      <c r="Q180" s="88"/>
      <c r="R180" s="8"/>
    </row>
    <row r="181" spans="1:19" ht="9" outlineLevel="4" x14ac:dyDescent="0.25">
      <c r="A181" s="82"/>
      <c r="B181" s="83"/>
      <c r="C181" s="83"/>
      <c r="D181" s="84"/>
      <c r="E181" s="89"/>
      <c r="F181" s="85" t="s">
        <v>203</v>
      </c>
      <c r="G181" s="84"/>
      <c r="H181" s="86">
        <v>0.10200000000000002</v>
      </c>
      <c r="I181" s="87"/>
      <c r="J181" s="88"/>
      <c r="K181" s="86"/>
      <c r="L181" s="86"/>
      <c r="M181" s="86"/>
      <c r="N181" s="86"/>
      <c r="O181" s="88"/>
      <c r="P181" s="88"/>
      <c r="Q181" s="88"/>
      <c r="R181" s="8"/>
    </row>
    <row r="182" spans="1:19" ht="9" outlineLevel="4" x14ac:dyDescent="0.25">
      <c r="A182" s="82"/>
      <c r="B182" s="83"/>
      <c r="C182" s="83"/>
      <c r="D182" s="84"/>
      <c r="E182" s="89"/>
      <c r="F182" s="85" t="s">
        <v>204</v>
      </c>
      <c r="G182" s="84"/>
      <c r="H182" s="86">
        <v>2.0400000000000001E-2</v>
      </c>
      <c r="I182" s="87"/>
      <c r="J182" s="88"/>
      <c r="K182" s="86"/>
      <c r="L182" s="86"/>
      <c r="M182" s="86"/>
      <c r="N182" s="86"/>
      <c r="O182" s="88"/>
      <c r="P182" s="88"/>
      <c r="Q182" s="88"/>
      <c r="R182" s="8"/>
    </row>
    <row r="183" spans="1:19" ht="7.5" customHeight="1" outlineLevel="4" x14ac:dyDescent="0.2">
      <c r="A183" s="8"/>
      <c r="B183" s="48"/>
      <c r="C183" s="47"/>
      <c r="D183" s="50"/>
      <c r="E183" s="12"/>
      <c r="F183" s="51"/>
      <c r="G183" s="50"/>
      <c r="H183" s="52"/>
      <c r="I183" s="54"/>
      <c r="J183" s="14"/>
      <c r="K183" s="18"/>
      <c r="L183" s="18"/>
      <c r="M183" s="18"/>
      <c r="N183" s="18"/>
      <c r="O183" s="14"/>
      <c r="P183" s="14"/>
      <c r="Q183" s="14"/>
      <c r="R183" s="8"/>
    </row>
    <row r="184" spans="1:19" ht="10.15" outlineLevel="3" x14ac:dyDescent="0.3">
      <c r="A184" s="9"/>
      <c r="B184" s="74"/>
      <c r="C184" s="75">
        <v>11</v>
      </c>
      <c r="D184" s="76" t="s">
        <v>75</v>
      </c>
      <c r="E184" s="77" t="s">
        <v>205</v>
      </c>
      <c r="F184" s="78" t="s">
        <v>206</v>
      </c>
      <c r="G184" s="76" t="s">
        <v>44</v>
      </c>
      <c r="H184" s="79">
        <v>0.25920000000000004</v>
      </c>
      <c r="I184" s="80"/>
      <c r="J184" s="81">
        <f>H184*I184</f>
        <v>0</v>
      </c>
      <c r="K184" s="79">
        <v>0.55000000000000004</v>
      </c>
      <c r="L184" s="79">
        <f>H184*K184</f>
        <v>0.14256000000000005</v>
      </c>
      <c r="M184" s="79"/>
      <c r="N184" s="79">
        <f>H184*M184</f>
        <v>0</v>
      </c>
      <c r="O184" s="81">
        <v>21</v>
      </c>
      <c r="P184" s="81">
        <f>J184*(O184/100)</f>
        <v>0</v>
      </c>
      <c r="Q184" s="81">
        <f>J184+P184</f>
        <v>0</v>
      </c>
      <c r="R184" s="8"/>
      <c r="S184" s="8"/>
    </row>
    <row r="185" spans="1:19" ht="9" outlineLevel="4" x14ac:dyDescent="0.25">
      <c r="A185" s="82"/>
      <c r="B185" s="83"/>
      <c r="C185" s="83"/>
      <c r="D185" s="84"/>
      <c r="E185" s="89" t="s">
        <v>16</v>
      </c>
      <c r="F185" s="85" t="s">
        <v>154</v>
      </c>
      <c r="G185" s="84"/>
      <c r="H185" s="86">
        <v>0</v>
      </c>
      <c r="I185" s="87"/>
      <c r="J185" s="88"/>
      <c r="K185" s="86"/>
      <c r="L185" s="86"/>
      <c r="M185" s="86"/>
      <c r="N185" s="86"/>
      <c r="O185" s="88"/>
      <c r="P185" s="88"/>
      <c r="Q185" s="88"/>
      <c r="R185" s="8"/>
    </row>
    <row r="186" spans="1:19" ht="9" outlineLevel="4" x14ac:dyDescent="0.25">
      <c r="A186" s="82"/>
      <c r="B186" s="83"/>
      <c r="C186" s="83"/>
      <c r="D186" s="84"/>
      <c r="E186" s="89"/>
      <c r="F186" s="85" t="s">
        <v>207</v>
      </c>
      <c r="G186" s="84"/>
      <c r="H186" s="86">
        <v>0.21600000000000003</v>
      </c>
      <c r="I186" s="87"/>
      <c r="J186" s="88"/>
      <c r="K186" s="86"/>
      <c r="L186" s="86"/>
      <c r="M186" s="86"/>
      <c r="N186" s="86"/>
      <c r="O186" s="88"/>
      <c r="P186" s="88"/>
      <c r="Q186" s="88"/>
      <c r="R186" s="8"/>
    </row>
    <row r="187" spans="1:19" ht="9" outlineLevel="4" x14ac:dyDescent="0.25">
      <c r="A187" s="82"/>
      <c r="B187" s="83"/>
      <c r="C187" s="83"/>
      <c r="D187" s="84"/>
      <c r="E187" s="89"/>
      <c r="F187" s="85" t="s">
        <v>208</v>
      </c>
      <c r="G187" s="84"/>
      <c r="H187" s="86">
        <v>4.3200000000000002E-2</v>
      </c>
      <c r="I187" s="87"/>
      <c r="J187" s="88"/>
      <c r="K187" s="86"/>
      <c r="L187" s="86"/>
      <c r="M187" s="86"/>
      <c r="N187" s="86"/>
      <c r="O187" s="88"/>
      <c r="P187" s="88"/>
      <c r="Q187" s="88"/>
      <c r="R187" s="8"/>
    </row>
    <row r="188" spans="1:19" ht="7.5" customHeight="1" outlineLevel="4" x14ac:dyDescent="0.2">
      <c r="A188" s="8"/>
      <c r="B188" s="48"/>
      <c r="C188" s="47"/>
      <c r="D188" s="50"/>
      <c r="E188" s="12"/>
      <c r="F188" s="51"/>
      <c r="G188" s="50"/>
      <c r="H188" s="52"/>
      <c r="I188" s="54"/>
      <c r="J188" s="14"/>
      <c r="K188" s="18"/>
      <c r="L188" s="18"/>
      <c r="M188" s="18"/>
      <c r="N188" s="18"/>
      <c r="O188" s="14"/>
      <c r="P188" s="14"/>
      <c r="Q188" s="14"/>
      <c r="R188" s="8"/>
    </row>
    <row r="189" spans="1:19" ht="20.25" outlineLevel="3" x14ac:dyDescent="0.3">
      <c r="A189" s="9"/>
      <c r="B189" s="74"/>
      <c r="C189" s="75">
        <v>12</v>
      </c>
      <c r="D189" s="76" t="s">
        <v>41</v>
      </c>
      <c r="E189" s="77" t="s">
        <v>209</v>
      </c>
      <c r="F189" s="78" t="s">
        <v>210</v>
      </c>
      <c r="G189" s="76" t="s">
        <v>153</v>
      </c>
      <c r="H189" s="79">
        <v>45.3</v>
      </c>
      <c r="I189" s="80"/>
      <c r="J189" s="81">
        <f>H189*I189</f>
        <v>0</v>
      </c>
      <c r="K189" s="79"/>
      <c r="L189" s="79">
        <f>H189*K189</f>
        <v>0</v>
      </c>
      <c r="M189" s="79"/>
      <c r="N189" s="79">
        <f>H189*M189</f>
        <v>0</v>
      </c>
      <c r="O189" s="81">
        <v>21</v>
      </c>
      <c r="P189" s="81">
        <f>J189*(O189/100)</f>
        <v>0</v>
      </c>
      <c r="Q189" s="81">
        <f>J189+P189</f>
        <v>0</v>
      </c>
      <c r="R189" s="8"/>
      <c r="S189" s="8"/>
    </row>
    <row r="190" spans="1:19" ht="9" outlineLevel="4" x14ac:dyDescent="0.25">
      <c r="A190" s="82"/>
      <c r="B190" s="83"/>
      <c r="C190" s="83"/>
      <c r="D190" s="84"/>
      <c r="E190" s="89" t="s">
        <v>16</v>
      </c>
      <c r="F190" s="85" t="s">
        <v>154</v>
      </c>
      <c r="G190" s="84"/>
      <c r="H190" s="86">
        <v>0</v>
      </c>
      <c r="I190" s="87"/>
      <c r="J190" s="88"/>
      <c r="K190" s="86"/>
      <c r="L190" s="86"/>
      <c r="M190" s="86"/>
      <c r="N190" s="86"/>
      <c r="O190" s="88"/>
      <c r="P190" s="88"/>
      <c r="Q190" s="88"/>
      <c r="R190" s="8"/>
    </row>
    <row r="191" spans="1:19" ht="9" outlineLevel="4" x14ac:dyDescent="0.25">
      <c r="A191" s="82"/>
      <c r="B191" s="83"/>
      <c r="C191" s="83"/>
      <c r="D191" s="84"/>
      <c r="E191" s="89"/>
      <c r="F191" s="85" t="s">
        <v>211</v>
      </c>
      <c r="G191" s="84"/>
      <c r="H191" s="86">
        <v>6.5</v>
      </c>
      <c r="I191" s="87"/>
      <c r="J191" s="88"/>
      <c r="K191" s="86"/>
      <c r="L191" s="86"/>
      <c r="M191" s="86"/>
      <c r="N191" s="86"/>
      <c r="O191" s="88"/>
      <c r="P191" s="88"/>
      <c r="Q191" s="88"/>
      <c r="R191" s="8"/>
    </row>
    <row r="192" spans="1:19" ht="9" outlineLevel="4" x14ac:dyDescent="0.25">
      <c r="A192" s="82"/>
      <c r="B192" s="83"/>
      <c r="C192" s="83"/>
      <c r="D192" s="84"/>
      <c r="E192" s="89"/>
      <c r="F192" s="85" t="s">
        <v>212</v>
      </c>
      <c r="G192" s="84"/>
      <c r="H192" s="86">
        <v>11.8</v>
      </c>
      <c r="I192" s="87"/>
      <c r="J192" s="88"/>
      <c r="K192" s="86"/>
      <c r="L192" s="86"/>
      <c r="M192" s="86"/>
      <c r="N192" s="86"/>
      <c r="O192" s="88"/>
      <c r="P192" s="88"/>
      <c r="Q192" s="88"/>
      <c r="R192" s="8"/>
    </row>
    <row r="193" spans="1:19" ht="9" outlineLevel="4" x14ac:dyDescent="0.25">
      <c r="A193" s="82"/>
      <c r="B193" s="83"/>
      <c r="C193" s="83"/>
      <c r="D193" s="84"/>
      <c r="E193" s="89"/>
      <c r="F193" s="85" t="s">
        <v>213</v>
      </c>
      <c r="G193" s="84"/>
      <c r="H193" s="86">
        <v>9</v>
      </c>
      <c r="I193" s="87"/>
      <c r="J193" s="88"/>
      <c r="K193" s="86"/>
      <c r="L193" s="86"/>
      <c r="M193" s="86"/>
      <c r="N193" s="86"/>
      <c r="O193" s="88"/>
      <c r="P193" s="88"/>
      <c r="Q193" s="88"/>
      <c r="R193" s="8"/>
    </row>
    <row r="194" spans="1:19" ht="9" outlineLevel="4" x14ac:dyDescent="0.25">
      <c r="A194" s="82"/>
      <c r="B194" s="83"/>
      <c r="C194" s="83"/>
      <c r="D194" s="84"/>
      <c r="E194" s="89"/>
      <c r="F194" s="85" t="s">
        <v>214</v>
      </c>
      <c r="G194" s="84"/>
      <c r="H194" s="86">
        <v>5</v>
      </c>
      <c r="I194" s="87"/>
      <c r="J194" s="88"/>
      <c r="K194" s="86"/>
      <c r="L194" s="86"/>
      <c r="M194" s="86"/>
      <c r="N194" s="86"/>
      <c r="O194" s="88"/>
      <c r="P194" s="88"/>
      <c r="Q194" s="88"/>
      <c r="R194" s="8"/>
    </row>
    <row r="195" spans="1:19" ht="9" outlineLevel="4" x14ac:dyDescent="0.25">
      <c r="A195" s="82"/>
      <c r="B195" s="83"/>
      <c r="C195" s="83"/>
      <c r="D195" s="84"/>
      <c r="E195" s="89"/>
      <c r="F195" s="85" t="s">
        <v>215</v>
      </c>
      <c r="G195" s="84"/>
      <c r="H195" s="86">
        <v>1.7</v>
      </c>
      <c r="I195" s="87"/>
      <c r="J195" s="88"/>
      <c r="K195" s="86"/>
      <c r="L195" s="86"/>
      <c r="M195" s="86"/>
      <c r="N195" s="86"/>
      <c r="O195" s="88"/>
      <c r="P195" s="88"/>
      <c r="Q195" s="88"/>
      <c r="R195" s="8"/>
    </row>
    <row r="196" spans="1:19" ht="9" outlineLevel="4" x14ac:dyDescent="0.25">
      <c r="A196" s="82"/>
      <c r="B196" s="83"/>
      <c r="C196" s="83"/>
      <c r="D196" s="84"/>
      <c r="E196" s="89"/>
      <c r="F196" s="85" t="s">
        <v>216</v>
      </c>
      <c r="G196" s="84"/>
      <c r="H196" s="86">
        <v>6.7</v>
      </c>
      <c r="I196" s="87"/>
      <c r="J196" s="88"/>
      <c r="K196" s="86"/>
      <c r="L196" s="86"/>
      <c r="M196" s="86"/>
      <c r="N196" s="86"/>
      <c r="O196" s="88"/>
      <c r="P196" s="88"/>
      <c r="Q196" s="88"/>
      <c r="R196" s="8"/>
    </row>
    <row r="197" spans="1:19" ht="9" outlineLevel="4" x14ac:dyDescent="0.25">
      <c r="A197" s="82"/>
      <c r="B197" s="83"/>
      <c r="C197" s="83"/>
      <c r="D197" s="84"/>
      <c r="E197" s="89"/>
      <c r="F197" s="85" t="s">
        <v>217</v>
      </c>
      <c r="G197" s="84"/>
      <c r="H197" s="86">
        <v>2</v>
      </c>
      <c r="I197" s="87"/>
      <c r="J197" s="88"/>
      <c r="K197" s="86"/>
      <c r="L197" s="86"/>
      <c r="M197" s="86"/>
      <c r="N197" s="86"/>
      <c r="O197" s="88"/>
      <c r="P197" s="88"/>
      <c r="Q197" s="88"/>
      <c r="R197" s="8"/>
    </row>
    <row r="198" spans="1:19" ht="9" outlineLevel="4" x14ac:dyDescent="0.25">
      <c r="A198" s="82"/>
      <c r="B198" s="83"/>
      <c r="C198" s="83"/>
      <c r="D198" s="84"/>
      <c r="E198" s="89"/>
      <c r="F198" s="85" t="s">
        <v>218</v>
      </c>
      <c r="G198" s="84"/>
      <c r="H198" s="86">
        <v>1.3</v>
      </c>
      <c r="I198" s="87"/>
      <c r="J198" s="88"/>
      <c r="K198" s="86"/>
      <c r="L198" s="86"/>
      <c r="M198" s="86"/>
      <c r="N198" s="86"/>
      <c r="O198" s="88"/>
      <c r="P198" s="88"/>
      <c r="Q198" s="88"/>
      <c r="R198" s="8"/>
    </row>
    <row r="199" spans="1:19" ht="9" outlineLevel="4" x14ac:dyDescent="0.25">
      <c r="A199" s="82"/>
      <c r="B199" s="83"/>
      <c r="C199" s="83"/>
      <c r="D199" s="84"/>
      <c r="E199" s="89"/>
      <c r="F199" s="85" t="s">
        <v>219</v>
      </c>
      <c r="G199" s="84"/>
      <c r="H199" s="86">
        <v>1.3</v>
      </c>
      <c r="I199" s="87"/>
      <c r="J199" s="88"/>
      <c r="K199" s="86"/>
      <c r="L199" s="86"/>
      <c r="M199" s="86"/>
      <c r="N199" s="86"/>
      <c r="O199" s="88"/>
      <c r="P199" s="88"/>
      <c r="Q199" s="88"/>
      <c r="R199" s="8"/>
    </row>
    <row r="200" spans="1:19" ht="7.5" customHeight="1" outlineLevel="4" x14ac:dyDescent="0.2">
      <c r="A200" s="8"/>
      <c r="B200" s="48"/>
      <c r="C200" s="47"/>
      <c r="D200" s="50"/>
      <c r="E200" s="12"/>
      <c r="F200" s="51"/>
      <c r="G200" s="50"/>
      <c r="H200" s="52"/>
      <c r="I200" s="54"/>
      <c r="J200" s="14"/>
      <c r="K200" s="18"/>
      <c r="L200" s="18"/>
      <c r="M200" s="18"/>
      <c r="N200" s="18"/>
      <c r="O200" s="14"/>
      <c r="P200" s="14"/>
      <c r="Q200" s="14"/>
      <c r="R200" s="8"/>
    </row>
    <row r="201" spans="1:19" ht="10.15" outlineLevel="3" x14ac:dyDescent="0.3">
      <c r="A201" s="9"/>
      <c r="B201" s="74"/>
      <c r="C201" s="75">
        <v>13</v>
      </c>
      <c r="D201" s="76" t="s">
        <v>75</v>
      </c>
      <c r="E201" s="77" t="s">
        <v>220</v>
      </c>
      <c r="F201" s="78" t="s">
        <v>221</v>
      </c>
      <c r="G201" s="76" t="s">
        <v>44</v>
      </c>
      <c r="H201" s="79">
        <v>0.45848000000000011</v>
      </c>
      <c r="I201" s="80"/>
      <c r="J201" s="81">
        <f>H201*I201</f>
        <v>0</v>
      </c>
      <c r="K201" s="79">
        <v>0.55000000000000004</v>
      </c>
      <c r="L201" s="79">
        <f>H201*K201</f>
        <v>0.25216400000000005</v>
      </c>
      <c r="M201" s="79"/>
      <c r="N201" s="79">
        <f>H201*M201</f>
        <v>0</v>
      </c>
      <c r="O201" s="81">
        <v>21</v>
      </c>
      <c r="P201" s="81">
        <f>J201*(O201/100)</f>
        <v>0</v>
      </c>
      <c r="Q201" s="81">
        <f>J201+P201</f>
        <v>0</v>
      </c>
      <c r="R201" s="8"/>
      <c r="S201" s="8"/>
    </row>
    <row r="202" spans="1:19" ht="9" outlineLevel="4" x14ac:dyDescent="0.25">
      <c r="A202" s="82"/>
      <c r="B202" s="83"/>
      <c r="C202" s="83"/>
      <c r="D202" s="84"/>
      <c r="E202" s="89" t="s">
        <v>16</v>
      </c>
      <c r="F202" s="85" t="s">
        <v>154</v>
      </c>
      <c r="G202" s="84"/>
      <c r="H202" s="86">
        <v>0</v>
      </c>
      <c r="I202" s="87"/>
      <c r="J202" s="88"/>
      <c r="K202" s="86"/>
      <c r="L202" s="86"/>
      <c r="M202" s="86"/>
      <c r="N202" s="86"/>
      <c r="O202" s="88"/>
      <c r="P202" s="88"/>
      <c r="Q202" s="88"/>
      <c r="R202" s="8"/>
    </row>
    <row r="203" spans="1:19" ht="9" outlineLevel="4" x14ac:dyDescent="0.25">
      <c r="A203" s="82"/>
      <c r="B203" s="83"/>
      <c r="C203" s="83"/>
      <c r="D203" s="84"/>
      <c r="E203" s="89"/>
      <c r="F203" s="85" t="s">
        <v>222</v>
      </c>
      <c r="G203" s="84"/>
      <c r="H203" s="86">
        <v>0.15400000000000003</v>
      </c>
      <c r="I203" s="87"/>
      <c r="J203" s="88"/>
      <c r="K203" s="86"/>
      <c r="L203" s="86"/>
      <c r="M203" s="86"/>
      <c r="N203" s="86"/>
      <c r="O203" s="88"/>
      <c r="P203" s="88"/>
      <c r="Q203" s="88"/>
      <c r="R203" s="8"/>
    </row>
    <row r="204" spans="1:19" ht="9" outlineLevel="4" x14ac:dyDescent="0.25">
      <c r="A204" s="82"/>
      <c r="B204" s="83"/>
      <c r="C204" s="83"/>
      <c r="D204" s="84"/>
      <c r="E204" s="89"/>
      <c r="F204" s="85" t="s">
        <v>223</v>
      </c>
      <c r="G204" s="84"/>
      <c r="H204" s="86">
        <v>6.8000000000000005E-2</v>
      </c>
      <c r="I204" s="87"/>
      <c r="J204" s="88"/>
      <c r="K204" s="86"/>
      <c r="L204" s="86"/>
      <c r="M204" s="86"/>
      <c r="N204" s="86"/>
      <c r="O204" s="88"/>
      <c r="P204" s="88"/>
      <c r="Q204" s="88"/>
      <c r="R204" s="8"/>
    </row>
    <row r="205" spans="1:19" ht="9" outlineLevel="4" x14ac:dyDescent="0.25">
      <c r="A205" s="82"/>
      <c r="B205" s="83"/>
      <c r="C205" s="83"/>
      <c r="D205" s="84"/>
      <c r="E205" s="89"/>
      <c r="F205" s="85" t="s">
        <v>224</v>
      </c>
      <c r="G205" s="84"/>
      <c r="H205" s="86">
        <v>8.0000000000000016E-2</v>
      </c>
      <c r="I205" s="87"/>
      <c r="J205" s="88"/>
      <c r="K205" s="86"/>
      <c r="L205" s="86"/>
      <c r="M205" s="86"/>
      <c r="N205" s="86"/>
      <c r="O205" s="88"/>
      <c r="P205" s="88"/>
      <c r="Q205" s="88"/>
      <c r="R205" s="8"/>
    </row>
    <row r="206" spans="1:19" ht="9" outlineLevel="4" x14ac:dyDescent="0.25">
      <c r="A206" s="82"/>
      <c r="B206" s="83"/>
      <c r="C206" s="83"/>
      <c r="D206" s="84"/>
      <c r="E206" s="89"/>
      <c r="F206" s="85" t="s">
        <v>225</v>
      </c>
      <c r="G206" s="84"/>
      <c r="H206" s="86">
        <v>4.0040000000000006E-2</v>
      </c>
      <c r="I206" s="87"/>
      <c r="J206" s="88"/>
      <c r="K206" s="86"/>
      <c r="L206" s="86"/>
      <c r="M206" s="86"/>
      <c r="N206" s="86"/>
      <c r="O206" s="88"/>
      <c r="P206" s="88"/>
      <c r="Q206" s="88"/>
      <c r="R206" s="8"/>
    </row>
    <row r="207" spans="1:19" ht="9" outlineLevel="4" x14ac:dyDescent="0.25">
      <c r="A207" s="82"/>
      <c r="B207" s="83"/>
      <c r="C207" s="83"/>
      <c r="D207" s="84"/>
      <c r="E207" s="89"/>
      <c r="F207" s="85" t="s">
        <v>226</v>
      </c>
      <c r="G207" s="84"/>
      <c r="H207" s="86">
        <v>4.0040000000000006E-2</v>
      </c>
      <c r="I207" s="87"/>
      <c r="J207" s="88"/>
      <c r="K207" s="86"/>
      <c r="L207" s="86"/>
      <c r="M207" s="86"/>
      <c r="N207" s="86"/>
      <c r="O207" s="88"/>
      <c r="P207" s="88"/>
      <c r="Q207" s="88"/>
      <c r="R207" s="8"/>
    </row>
    <row r="208" spans="1:19" ht="9" outlineLevel="4" x14ac:dyDescent="0.25">
      <c r="A208" s="82"/>
      <c r="B208" s="83"/>
      <c r="C208" s="83"/>
      <c r="D208" s="84"/>
      <c r="E208" s="89"/>
      <c r="F208" s="85" t="s">
        <v>227</v>
      </c>
      <c r="G208" s="84"/>
      <c r="H208" s="86">
        <v>7.640000000000001E-2</v>
      </c>
      <c r="I208" s="87"/>
      <c r="J208" s="88"/>
      <c r="K208" s="86"/>
      <c r="L208" s="86"/>
      <c r="M208" s="86"/>
      <c r="N208" s="86"/>
      <c r="O208" s="88"/>
      <c r="P208" s="88"/>
      <c r="Q208" s="88"/>
      <c r="R208" s="8"/>
    </row>
    <row r="209" spans="1:19" ht="7.5" customHeight="1" outlineLevel="4" x14ac:dyDescent="0.2">
      <c r="A209" s="8"/>
      <c r="B209" s="48"/>
      <c r="C209" s="47"/>
      <c r="D209" s="50"/>
      <c r="E209" s="12"/>
      <c r="F209" s="51"/>
      <c r="G209" s="50"/>
      <c r="H209" s="52"/>
      <c r="I209" s="54"/>
      <c r="J209" s="14"/>
      <c r="K209" s="18"/>
      <c r="L209" s="18"/>
      <c r="M209" s="18"/>
      <c r="N209" s="18"/>
      <c r="O209" s="14"/>
      <c r="P209" s="14"/>
      <c r="Q209" s="14"/>
      <c r="R209" s="8"/>
    </row>
    <row r="210" spans="1:19" ht="10.15" outlineLevel="3" x14ac:dyDescent="0.3">
      <c r="A210" s="9"/>
      <c r="B210" s="74"/>
      <c r="C210" s="75">
        <v>14</v>
      </c>
      <c r="D210" s="76" t="s">
        <v>75</v>
      </c>
      <c r="E210" s="77" t="s">
        <v>228</v>
      </c>
      <c r="F210" s="78" t="s">
        <v>229</v>
      </c>
      <c r="G210" s="76" t="s">
        <v>44</v>
      </c>
      <c r="H210" s="79">
        <v>0.63360000000000005</v>
      </c>
      <c r="I210" s="80"/>
      <c r="J210" s="81">
        <f>H210*I210</f>
        <v>0</v>
      </c>
      <c r="K210" s="79">
        <v>0.55000000000000004</v>
      </c>
      <c r="L210" s="79">
        <f>H210*K210</f>
        <v>0.34848000000000007</v>
      </c>
      <c r="M210" s="79"/>
      <c r="N210" s="79">
        <f>H210*M210</f>
        <v>0</v>
      </c>
      <c r="O210" s="81">
        <v>21</v>
      </c>
      <c r="P210" s="81">
        <f>J210*(O210/100)</f>
        <v>0</v>
      </c>
      <c r="Q210" s="81">
        <f>J210+P210</f>
        <v>0</v>
      </c>
      <c r="R210" s="8"/>
      <c r="S210" s="8"/>
    </row>
    <row r="211" spans="1:19" ht="9" outlineLevel="4" x14ac:dyDescent="0.25">
      <c r="A211" s="82"/>
      <c r="B211" s="83"/>
      <c r="C211" s="83"/>
      <c r="D211" s="84"/>
      <c r="E211" s="89" t="s">
        <v>16</v>
      </c>
      <c r="F211" s="85" t="s">
        <v>154</v>
      </c>
      <c r="G211" s="84"/>
      <c r="H211" s="86">
        <v>0</v>
      </c>
      <c r="I211" s="87"/>
      <c r="J211" s="88"/>
      <c r="K211" s="86"/>
      <c r="L211" s="86"/>
      <c r="M211" s="86"/>
      <c r="N211" s="86"/>
      <c r="O211" s="88"/>
      <c r="P211" s="88"/>
      <c r="Q211" s="88"/>
      <c r="R211" s="8"/>
    </row>
    <row r="212" spans="1:19" ht="9" outlineLevel="4" x14ac:dyDescent="0.25">
      <c r="A212" s="82"/>
      <c r="B212" s="83"/>
      <c r="C212" s="83"/>
      <c r="D212" s="84"/>
      <c r="E212" s="89"/>
      <c r="F212" s="85" t="s">
        <v>230</v>
      </c>
      <c r="G212" s="84"/>
      <c r="H212" s="86">
        <v>0.26</v>
      </c>
      <c r="I212" s="87"/>
      <c r="J212" s="88"/>
      <c r="K212" s="86"/>
      <c r="L212" s="86"/>
      <c r="M212" s="86"/>
      <c r="N212" s="86"/>
      <c r="O212" s="88"/>
      <c r="P212" s="88"/>
      <c r="Q212" s="88"/>
      <c r="R212" s="8"/>
    </row>
    <row r="213" spans="1:19" ht="9" outlineLevel="4" x14ac:dyDescent="0.25">
      <c r="A213" s="82"/>
      <c r="B213" s="83"/>
      <c r="C213" s="83"/>
      <c r="D213" s="84"/>
      <c r="E213" s="89"/>
      <c r="F213" s="85" t="s">
        <v>231</v>
      </c>
      <c r="G213" s="84"/>
      <c r="H213" s="86">
        <v>0.26800000000000002</v>
      </c>
      <c r="I213" s="87"/>
      <c r="J213" s="88"/>
      <c r="K213" s="86"/>
      <c r="L213" s="86"/>
      <c r="M213" s="86"/>
      <c r="N213" s="86"/>
      <c r="O213" s="88"/>
      <c r="P213" s="88"/>
      <c r="Q213" s="88"/>
      <c r="R213" s="8"/>
    </row>
    <row r="214" spans="1:19" ht="9" outlineLevel="4" x14ac:dyDescent="0.25">
      <c r="A214" s="82"/>
      <c r="B214" s="83"/>
      <c r="C214" s="83"/>
      <c r="D214" s="84"/>
      <c r="E214" s="89"/>
      <c r="F214" s="85" t="s">
        <v>232</v>
      </c>
      <c r="G214" s="84"/>
      <c r="H214" s="86">
        <v>0.10560000000000001</v>
      </c>
      <c r="I214" s="87"/>
      <c r="J214" s="88"/>
      <c r="K214" s="86"/>
      <c r="L214" s="86"/>
      <c r="M214" s="86"/>
      <c r="N214" s="86"/>
      <c r="O214" s="88"/>
      <c r="P214" s="88"/>
      <c r="Q214" s="88"/>
      <c r="R214" s="8"/>
    </row>
    <row r="215" spans="1:19" ht="7.5" customHeight="1" outlineLevel="4" x14ac:dyDescent="0.2">
      <c r="A215" s="8"/>
      <c r="B215" s="48"/>
      <c r="C215" s="47"/>
      <c r="D215" s="50"/>
      <c r="E215" s="12"/>
      <c r="F215" s="51"/>
      <c r="G215" s="50"/>
      <c r="H215" s="52"/>
      <c r="I215" s="54"/>
      <c r="J215" s="14"/>
      <c r="K215" s="18"/>
      <c r="L215" s="18"/>
      <c r="M215" s="18"/>
      <c r="N215" s="18"/>
      <c r="O215" s="14"/>
      <c r="P215" s="14"/>
      <c r="Q215" s="14"/>
      <c r="R215" s="8"/>
    </row>
    <row r="216" spans="1:19" ht="10.15" outlineLevel="3" x14ac:dyDescent="0.3">
      <c r="A216" s="9"/>
      <c r="B216" s="74"/>
      <c r="C216" s="75">
        <v>15</v>
      </c>
      <c r="D216" s="76" t="s">
        <v>75</v>
      </c>
      <c r="E216" s="77" t="s">
        <v>233</v>
      </c>
      <c r="F216" s="78" t="s">
        <v>234</v>
      </c>
      <c r="G216" s="76" t="s">
        <v>44</v>
      </c>
      <c r="H216" s="79">
        <v>0.99840000000000018</v>
      </c>
      <c r="I216" s="80"/>
      <c r="J216" s="81">
        <f>H216*I216</f>
        <v>0</v>
      </c>
      <c r="K216" s="79">
        <v>0.55000000000000004</v>
      </c>
      <c r="L216" s="79">
        <f>H216*K216</f>
        <v>0.54912000000000016</v>
      </c>
      <c r="M216" s="79"/>
      <c r="N216" s="79">
        <f>H216*M216</f>
        <v>0</v>
      </c>
      <c r="O216" s="81">
        <v>21</v>
      </c>
      <c r="P216" s="81">
        <f>J216*(O216/100)</f>
        <v>0</v>
      </c>
      <c r="Q216" s="81">
        <f>J216+P216</f>
        <v>0</v>
      </c>
      <c r="R216" s="8"/>
      <c r="S216" s="8"/>
    </row>
    <row r="217" spans="1:19" ht="9" outlineLevel="4" x14ac:dyDescent="0.25">
      <c r="A217" s="82"/>
      <c r="B217" s="83"/>
      <c r="C217" s="83"/>
      <c r="D217" s="84"/>
      <c r="E217" s="89" t="s">
        <v>16</v>
      </c>
      <c r="F217" s="85" t="s">
        <v>154</v>
      </c>
      <c r="G217" s="84"/>
      <c r="H217" s="86">
        <v>0</v>
      </c>
      <c r="I217" s="87"/>
      <c r="J217" s="88"/>
      <c r="K217" s="86"/>
      <c r="L217" s="86"/>
      <c r="M217" s="86"/>
      <c r="N217" s="86"/>
      <c r="O217" s="88"/>
      <c r="P217" s="88"/>
      <c r="Q217" s="88"/>
      <c r="R217" s="8"/>
    </row>
    <row r="218" spans="1:19" ht="9" outlineLevel="4" x14ac:dyDescent="0.25">
      <c r="A218" s="82"/>
      <c r="B218" s="83"/>
      <c r="C218" s="83"/>
      <c r="D218" s="84"/>
      <c r="E218" s="89"/>
      <c r="F218" s="85" t="s">
        <v>235</v>
      </c>
      <c r="G218" s="84"/>
      <c r="H218" s="86">
        <v>0.47199999999999998</v>
      </c>
      <c r="I218" s="87"/>
      <c r="J218" s="88"/>
      <c r="K218" s="86"/>
      <c r="L218" s="86"/>
      <c r="M218" s="86"/>
      <c r="N218" s="86"/>
      <c r="O218" s="88"/>
      <c r="P218" s="88"/>
      <c r="Q218" s="88"/>
      <c r="R218" s="8"/>
    </row>
    <row r="219" spans="1:19" ht="9" outlineLevel="4" x14ac:dyDescent="0.25">
      <c r="A219" s="82"/>
      <c r="B219" s="83"/>
      <c r="C219" s="83"/>
      <c r="D219" s="84"/>
      <c r="E219" s="89"/>
      <c r="F219" s="85" t="s">
        <v>236</v>
      </c>
      <c r="G219" s="84"/>
      <c r="H219" s="86">
        <v>0.36</v>
      </c>
      <c r="I219" s="87"/>
      <c r="J219" s="88"/>
      <c r="K219" s="86"/>
      <c r="L219" s="86"/>
      <c r="M219" s="86"/>
      <c r="N219" s="86"/>
      <c r="O219" s="88"/>
      <c r="P219" s="88"/>
      <c r="Q219" s="88"/>
      <c r="R219" s="8"/>
    </row>
    <row r="220" spans="1:19" ht="9" outlineLevel="4" x14ac:dyDescent="0.25">
      <c r="A220" s="82"/>
      <c r="B220" s="83"/>
      <c r="C220" s="83"/>
      <c r="D220" s="84"/>
      <c r="E220" s="89"/>
      <c r="F220" s="85" t="s">
        <v>237</v>
      </c>
      <c r="G220" s="84"/>
      <c r="H220" s="86">
        <v>0.16639999999999999</v>
      </c>
      <c r="I220" s="87"/>
      <c r="J220" s="88"/>
      <c r="K220" s="86"/>
      <c r="L220" s="86"/>
      <c r="M220" s="86"/>
      <c r="N220" s="86"/>
      <c r="O220" s="88"/>
      <c r="P220" s="88"/>
      <c r="Q220" s="88"/>
      <c r="R220" s="8"/>
    </row>
    <row r="221" spans="1:19" ht="7.5" customHeight="1" outlineLevel="4" x14ac:dyDescent="0.2">
      <c r="A221" s="8"/>
      <c r="B221" s="48"/>
      <c r="C221" s="47"/>
      <c r="D221" s="50"/>
      <c r="E221" s="12"/>
      <c r="F221" s="51"/>
      <c r="G221" s="50"/>
      <c r="H221" s="52"/>
      <c r="I221" s="54"/>
      <c r="J221" s="14"/>
      <c r="K221" s="18"/>
      <c r="L221" s="18"/>
      <c r="M221" s="18"/>
      <c r="N221" s="18"/>
      <c r="O221" s="14"/>
      <c r="P221" s="14"/>
      <c r="Q221" s="14"/>
      <c r="R221" s="8"/>
    </row>
    <row r="222" spans="1:19" ht="20.25" outlineLevel="3" x14ac:dyDescent="0.3">
      <c r="A222" s="9"/>
      <c r="B222" s="74"/>
      <c r="C222" s="75">
        <v>16</v>
      </c>
      <c r="D222" s="76" t="s">
        <v>41</v>
      </c>
      <c r="E222" s="77" t="s">
        <v>238</v>
      </c>
      <c r="F222" s="78" t="s">
        <v>239</v>
      </c>
      <c r="G222" s="76" t="s">
        <v>153</v>
      </c>
      <c r="H222" s="79">
        <v>30.500000000000007</v>
      </c>
      <c r="I222" s="80"/>
      <c r="J222" s="81">
        <f>H222*I222</f>
        <v>0</v>
      </c>
      <c r="K222" s="79"/>
      <c r="L222" s="79">
        <f>H222*K222</f>
        <v>0</v>
      </c>
      <c r="M222" s="79"/>
      <c r="N222" s="79">
        <f>H222*M222</f>
        <v>0</v>
      </c>
      <c r="O222" s="81">
        <v>21</v>
      </c>
      <c r="P222" s="81">
        <f>J222*(O222/100)</f>
        <v>0</v>
      </c>
      <c r="Q222" s="81">
        <f>J222+P222</f>
        <v>0</v>
      </c>
      <c r="R222" s="8"/>
      <c r="S222" s="8"/>
    </row>
    <row r="223" spans="1:19" ht="9" outlineLevel="4" x14ac:dyDescent="0.25">
      <c r="A223" s="82"/>
      <c r="B223" s="83"/>
      <c r="C223" s="83"/>
      <c r="D223" s="84"/>
      <c r="E223" s="89" t="s">
        <v>16</v>
      </c>
      <c r="F223" s="85" t="s">
        <v>240</v>
      </c>
      <c r="G223" s="84"/>
      <c r="H223" s="86">
        <v>0.8</v>
      </c>
      <c r="I223" s="87"/>
      <c r="J223" s="88"/>
      <c r="K223" s="86"/>
      <c r="L223" s="86"/>
      <c r="M223" s="86"/>
      <c r="N223" s="86"/>
      <c r="O223" s="88"/>
      <c r="P223" s="88"/>
      <c r="Q223" s="88"/>
      <c r="R223" s="8"/>
    </row>
    <row r="224" spans="1:19" ht="9" outlineLevel="4" x14ac:dyDescent="0.25">
      <c r="A224" s="82"/>
      <c r="B224" s="83"/>
      <c r="C224" s="83"/>
      <c r="D224" s="84"/>
      <c r="E224" s="89"/>
      <c r="F224" s="85" t="s">
        <v>241</v>
      </c>
      <c r="G224" s="84"/>
      <c r="H224" s="86">
        <v>6.3</v>
      </c>
      <c r="I224" s="87"/>
      <c r="J224" s="88"/>
      <c r="K224" s="86"/>
      <c r="L224" s="86"/>
      <c r="M224" s="86"/>
      <c r="N224" s="86"/>
      <c r="O224" s="88"/>
      <c r="P224" s="88"/>
      <c r="Q224" s="88"/>
      <c r="R224" s="8"/>
    </row>
    <row r="225" spans="1:19" ht="9" outlineLevel="4" x14ac:dyDescent="0.25">
      <c r="A225" s="82"/>
      <c r="B225" s="83"/>
      <c r="C225" s="83"/>
      <c r="D225" s="84"/>
      <c r="E225" s="89"/>
      <c r="F225" s="85" t="s">
        <v>242</v>
      </c>
      <c r="G225" s="84"/>
      <c r="H225" s="86">
        <v>3.5</v>
      </c>
      <c r="I225" s="87"/>
      <c r="J225" s="88"/>
      <c r="K225" s="86"/>
      <c r="L225" s="86"/>
      <c r="M225" s="86"/>
      <c r="N225" s="86"/>
      <c r="O225" s="88"/>
      <c r="P225" s="88"/>
      <c r="Q225" s="88"/>
      <c r="R225" s="8"/>
    </row>
    <row r="226" spans="1:19" ht="9" outlineLevel="4" x14ac:dyDescent="0.25">
      <c r="A226" s="82"/>
      <c r="B226" s="83"/>
      <c r="C226" s="83"/>
      <c r="D226" s="84"/>
      <c r="E226" s="89"/>
      <c r="F226" s="85" t="s">
        <v>243</v>
      </c>
      <c r="G226" s="84"/>
      <c r="H226" s="86">
        <v>1.8</v>
      </c>
      <c r="I226" s="87"/>
      <c r="J226" s="88"/>
      <c r="K226" s="86"/>
      <c r="L226" s="86"/>
      <c r="M226" s="86"/>
      <c r="N226" s="86"/>
      <c r="O226" s="88"/>
      <c r="P226" s="88"/>
      <c r="Q226" s="88"/>
      <c r="R226" s="8"/>
    </row>
    <row r="227" spans="1:19" ht="9" outlineLevel="4" x14ac:dyDescent="0.25">
      <c r="A227" s="82"/>
      <c r="B227" s="83"/>
      <c r="C227" s="83"/>
      <c r="D227" s="84"/>
      <c r="E227" s="89"/>
      <c r="F227" s="85" t="s">
        <v>244</v>
      </c>
      <c r="G227" s="84"/>
      <c r="H227" s="86">
        <v>3.2</v>
      </c>
      <c r="I227" s="87"/>
      <c r="J227" s="88"/>
      <c r="K227" s="86"/>
      <c r="L227" s="86"/>
      <c r="M227" s="86"/>
      <c r="N227" s="86"/>
      <c r="O227" s="88"/>
      <c r="P227" s="88"/>
      <c r="Q227" s="88"/>
      <c r="R227" s="8"/>
    </row>
    <row r="228" spans="1:19" ht="9" outlineLevel="4" x14ac:dyDescent="0.25">
      <c r="A228" s="82"/>
      <c r="B228" s="83"/>
      <c r="C228" s="83"/>
      <c r="D228" s="84"/>
      <c r="E228" s="89"/>
      <c r="F228" s="85" t="s">
        <v>245</v>
      </c>
      <c r="G228" s="84"/>
      <c r="H228" s="86">
        <v>1.8</v>
      </c>
      <c r="I228" s="87"/>
      <c r="J228" s="88"/>
      <c r="K228" s="86"/>
      <c r="L228" s="86"/>
      <c r="M228" s="86"/>
      <c r="N228" s="86"/>
      <c r="O228" s="88"/>
      <c r="P228" s="88"/>
      <c r="Q228" s="88"/>
      <c r="R228" s="8"/>
    </row>
    <row r="229" spans="1:19" ht="9" outlineLevel="4" x14ac:dyDescent="0.25">
      <c r="A229" s="82"/>
      <c r="B229" s="83"/>
      <c r="C229" s="83"/>
      <c r="D229" s="84"/>
      <c r="E229" s="89"/>
      <c r="F229" s="85" t="s">
        <v>246</v>
      </c>
      <c r="G229" s="84"/>
      <c r="H229" s="86">
        <v>1.8</v>
      </c>
      <c r="I229" s="87"/>
      <c r="J229" s="88"/>
      <c r="K229" s="86"/>
      <c r="L229" s="86"/>
      <c r="M229" s="86"/>
      <c r="N229" s="86"/>
      <c r="O229" s="88"/>
      <c r="P229" s="88"/>
      <c r="Q229" s="88"/>
      <c r="R229" s="8"/>
    </row>
    <row r="230" spans="1:19" ht="9" outlineLevel="4" x14ac:dyDescent="0.25">
      <c r="A230" s="82"/>
      <c r="B230" s="83"/>
      <c r="C230" s="83"/>
      <c r="D230" s="84"/>
      <c r="E230" s="89"/>
      <c r="F230" s="85" t="s">
        <v>247</v>
      </c>
      <c r="G230" s="84"/>
      <c r="H230" s="86">
        <v>0.8</v>
      </c>
      <c r="I230" s="87"/>
      <c r="J230" s="88"/>
      <c r="K230" s="86"/>
      <c r="L230" s="86"/>
      <c r="M230" s="86"/>
      <c r="N230" s="86"/>
      <c r="O230" s="88"/>
      <c r="P230" s="88"/>
      <c r="Q230" s="88"/>
      <c r="R230" s="8"/>
    </row>
    <row r="231" spans="1:19" ht="9" outlineLevel="4" x14ac:dyDescent="0.25">
      <c r="A231" s="82"/>
      <c r="B231" s="83"/>
      <c r="C231" s="83"/>
      <c r="D231" s="84"/>
      <c r="E231" s="89"/>
      <c r="F231" s="85" t="s">
        <v>248</v>
      </c>
      <c r="G231" s="84"/>
      <c r="H231" s="86">
        <v>0.8</v>
      </c>
      <c r="I231" s="87"/>
      <c r="J231" s="88"/>
      <c r="K231" s="86"/>
      <c r="L231" s="86"/>
      <c r="M231" s="86"/>
      <c r="N231" s="86"/>
      <c r="O231" s="88"/>
      <c r="P231" s="88"/>
      <c r="Q231" s="88"/>
      <c r="R231" s="8"/>
    </row>
    <row r="232" spans="1:19" ht="9" outlineLevel="4" x14ac:dyDescent="0.25">
      <c r="A232" s="82"/>
      <c r="B232" s="83"/>
      <c r="C232" s="83"/>
      <c r="D232" s="84"/>
      <c r="E232" s="89"/>
      <c r="F232" s="85" t="s">
        <v>249</v>
      </c>
      <c r="G232" s="84"/>
      <c r="H232" s="86">
        <v>5.2</v>
      </c>
      <c r="I232" s="87"/>
      <c r="J232" s="88"/>
      <c r="K232" s="86"/>
      <c r="L232" s="86"/>
      <c r="M232" s="86"/>
      <c r="N232" s="86"/>
      <c r="O232" s="88"/>
      <c r="P232" s="88"/>
      <c r="Q232" s="88"/>
      <c r="R232" s="8"/>
    </row>
    <row r="233" spans="1:19" ht="9" outlineLevel="4" x14ac:dyDescent="0.25">
      <c r="A233" s="82"/>
      <c r="B233" s="83"/>
      <c r="C233" s="83"/>
      <c r="D233" s="84"/>
      <c r="E233" s="89"/>
      <c r="F233" s="85" t="s">
        <v>250</v>
      </c>
      <c r="G233" s="84"/>
      <c r="H233" s="86">
        <v>4.5</v>
      </c>
      <c r="I233" s="87"/>
      <c r="J233" s="88"/>
      <c r="K233" s="86"/>
      <c r="L233" s="86"/>
      <c r="M233" s="86"/>
      <c r="N233" s="86"/>
      <c r="O233" s="88"/>
      <c r="P233" s="88"/>
      <c r="Q233" s="88"/>
      <c r="R233" s="8"/>
    </row>
    <row r="234" spans="1:19" ht="7.5" customHeight="1" outlineLevel="4" x14ac:dyDescent="0.2">
      <c r="A234" s="8"/>
      <c r="B234" s="48"/>
      <c r="C234" s="47"/>
      <c r="D234" s="50"/>
      <c r="E234" s="12"/>
      <c r="F234" s="51"/>
      <c r="G234" s="50"/>
      <c r="H234" s="52"/>
      <c r="I234" s="54"/>
      <c r="J234" s="14"/>
      <c r="K234" s="18"/>
      <c r="L234" s="18"/>
      <c r="M234" s="18"/>
      <c r="N234" s="18"/>
      <c r="O234" s="14"/>
      <c r="P234" s="14"/>
      <c r="Q234" s="14"/>
      <c r="R234" s="8"/>
    </row>
    <row r="235" spans="1:19" ht="10.15" outlineLevel="3" x14ac:dyDescent="0.3">
      <c r="A235" s="9"/>
      <c r="B235" s="74"/>
      <c r="C235" s="75">
        <v>17</v>
      </c>
      <c r="D235" s="76" t="s">
        <v>75</v>
      </c>
      <c r="E235" s="77" t="s">
        <v>251</v>
      </c>
      <c r="F235" s="78" t="s">
        <v>252</v>
      </c>
      <c r="G235" s="76" t="s">
        <v>44</v>
      </c>
      <c r="H235" s="79">
        <v>1.7026000000000003</v>
      </c>
      <c r="I235" s="80"/>
      <c r="J235" s="81">
        <f>H235*I235</f>
        <v>0</v>
      </c>
      <c r="K235" s="79">
        <v>0.55000000000000004</v>
      </c>
      <c r="L235" s="79">
        <f>H235*K235</f>
        <v>0.93643000000000021</v>
      </c>
      <c r="M235" s="79"/>
      <c r="N235" s="79">
        <f>H235*M235</f>
        <v>0</v>
      </c>
      <c r="O235" s="81">
        <v>21</v>
      </c>
      <c r="P235" s="81">
        <f>J235*(O235/100)</f>
        <v>0</v>
      </c>
      <c r="Q235" s="81">
        <f>J235+P235</f>
        <v>0</v>
      </c>
      <c r="R235" s="8"/>
      <c r="S235" s="8"/>
    </row>
    <row r="236" spans="1:19" ht="9" outlineLevel="4" x14ac:dyDescent="0.25">
      <c r="A236" s="82"/>
      <c r="B236" s="83"/>
      <c r="C236" s="83"/>
      <c r="D236" s="84"/>
      <c r="E236" s="89" t="s">
        <v>16</v>
      </c>
      <c r="F236" s="85" t="s">
        <v>253</v>
      </c>
      <c r="G236" s="84"/>
      <c r="H236" s="86">
        <v>0</v>
      </c>
      <c r="I236" s="87"/>
      <c r="J236" s="88"/>
      <c r="K236" s="86"/>
      <c r="L236" s="86"/>
      <c r="M236" s="86"/>
      <c r="N236" s="86"/>
      <c r="O236" s="88"/>
      <c r="P236" s="88"/>
      <c r="Q236" s="88"/>
      <c r="R236" s="8"/>
    </row>
    <row r="237" spans="1:19" ht="9" outlineLevel="4" x14ac:dyDescent="0.25">
      <c r="A237" s="82"/>
      <c r="B237" s="83"/>
      <c r="C237" s="83"/>
      <c r="D237" s="84"/>
      <c r="E237" s="89"/>
      <c r="F237" s="85" t="s">
        <v>254</v>
      </c>
      <c r="G237" s="84"/>
      <c r="H237" s="86">
        <v>5.152000000000001E-2</v>
      </c>
      <c r="I237" s="87"/>
      <c r="J237" s="88"/>
      <c r="K237" s="86"/>
      <c r="L237" s="86"/>
      <c r="M237" s="86"/>
      <c r="N237" s="86"/>
      <c r="O237" s="88"/>
      <c r="P237" s="88"/>
      <c r="Q237" s="88"/>
      <c r="R237" s="8"/>
    </row>
    <row r="238" spans="1:19" ht="9" outlineLevel="4" x14ac:dyDescent="0.25">
      <c r="A238" s="82"/>
      <c r="B238" s="83"/>
      <c r="C238" s="83"/>
      <c r="D238" s="84"/>
      <c r="E238" s="89"/>
      <c r="F238" s="85" t="s">
        <v>255</v>
      </c>
      <c r="G238" s="84"/>
      <c r="H238" s="86">
        <v>0.22540000000000002</v>
      </c>
      <c r="I238" s="87"/>
      <c r="J238" s="88"/>
      <c r="K238" s="86"/>
      <c r="L238" s="86"/>
      <c r="M238" s="86"/>
      <c r="N238" s="86"/>
      <c r="O238" s="88"/>
      <c r="P238" s="88"/>
      <c r="Q238" s="88"/>
      <c r="R238" s="8"/>
    </row>
    <row r="239" spans="1:19" ht="9" outlineLevel="4" x14ac:dyDescent="0.25">
      <c r="A239" s="82"/>
      <c r="B239" s="83"/>
      <c r="C239" s="83"/>
      <c r="D239" s="84"/>
      <c r="E239" s="89"/>
      <c r="F239" s="85" t="s">
        <v>256</v>
      </c>
      <c r="G239" s="84"/>
      <c r="H239" s="86">
        <v>0.11592000000000004</v>
      </c>
      <c r="I239" s="87"/>
      <c r="J239" s="88"/>
      <c r="K239" s="86"/>
      <c r="L239" s="86"/>
      <c r="M239" s="86"/>
      <c r="N239" s="86"/>
      <c r="O239" s="88"/>
      <c r="P239" s="88"/>
      <c r="Q239" s="88"/>
      <c r="R239" s="8"/>
    </row>
    <row r="240" spans="1:19" ht="9" outlineLevel="4" x14ac:dyDescent="0.25">
      <c r="A240" s="82"/>
      <c r="B240" s="83"/>
      <c r="C240" s="83"/>
      <c r="D240" s="84"/>
      <c r="E240" s="89"/>
      <c r="F240" s="85" t="s">
        <v>257</v>
      </c>
      <c r="G240" s="84"/>
      <c r="H240" s="86">
        <v>0.20608000000000004</v>
      </c>
      <c r="I240" s="87"/>
      <c r="J240" s="88"/>
      <c r="K240" s="86"/>
      <c r="L240" s="86"/>
      <c r="M240" s="86"/>
      <c r="N240" s="86"/>
      <c r="O240" s="88"/>
      <c r="P240" s="88"/>
      <c r="Q240" s="88"/>
      <c r="R240" s="8"/>
    </row>
    <row r="241" spans="1:19" ht="9" outlineLevel="4" x14ac:dyDescent="0.25">
      <c r="A241" s="82"/>
      <c r="B241" s="83"/>
      <c r="C241" s="83"/>
      <c r="D241" s="84"/>
      <c r="E241" s="89"/>
      <c r="F241" s="85" t="s">
        <v>258</v>
      </c>
      <c r="G241" s="84"/>
      <c r="H241" s="86">
        <v>0.11592000000000004</v>
      </c>
      <c r="I241" s="87"/>
      <c r="J241" s="88"/>
      <c r="K241" s="86"/>
      <c r="L241" s="86"/>
      <c r="M241" s="86"/>
      <c r="N241" s="86"/>
      <c r="O241" s="88"/>
      <c r="P241" s="88"/>
      <c r="Q241" s="88"/>
      <c r="R241" s="8"/>
    </row>
    <row r="242" spans="1:19" ht="9" outlineLevel="4" x14ac:dyDescent="0.25">
      <c r="A242" s="82"/>
      <c r="B242" s="83"/>
      <c r="C242" s="83"/>
      <c r="D242" s="84"/>
      <c r="E242" s="89"/>
      <c r="F242" s="85" t="s">
        <v>259</v>
      </c>
      <c r="G242" s="84"/>
      <c r="H242" s="86">
        <v>0.11592000000000004</v>
      </c>
      <c r="I242" s="87"/>
      <c r="J242" s="88"/>
      <c r="K242" s="86"/>
      <c r="L242" s="86"/>
      <c r="M242" s="86"/>
      <c r="N242" s="86"/>
      <c r="O242" s="88"/>
      <c r="P242" s="88"/>
      <c r="Q242" s="88"/>
      <c r="R242" s="8"/>
    </row>
    <row r="243" spans="1:19" ht="9" outlineLevel="4" x14ac:dyDescent="0.25">
      <c r="A243" s="82"/>
      <c r="B243" s="83"/>
      <c r="C243" s="83"/>
      <c r="D243" s="84"/>
      <c r="E243" s="89"/>
      <c r="F243" s="85" t="s">
        <v>260</v>
      </c>
      <c r="G243" s="84"/>
      <c r="H243" s="86">
        <v>5.152000000000001E-2</v>
      </c>
      <c r="I243" s="87"/>
      <c r="J243" s="88"/>
      <c r="K243" s="86"/>
      <c r="L243" s="86"/>
      <c r="M243" s="86"/>
      <c r="N243" s="86"/>
      <c r="O243" s="88"/>
      <c r="P243" s="88"/>
      <c r="Q243" s="88"/>
      <c r="R243" s="8"/>
    </row>
    <row r="244" spans="1:19" ht="9" outlineLevel="4" x14ac:dyDescent="0.25">
      <c r="A244" s="82"/>
      <c r="B244" s="83"/>
      <c r="C244" s="83"/>
      <c r="D244" s="84"/>
      <c r="E244" s="89"/>
      <c r="F244" s="85" t="s">
        <v>261</v>
      </c>
      <c r="G244" s="84"/>
      <c r="H244" s="86">
        <v>5.152000000000001E-2</v>
      </c>
      <c r="I244" s="87"/>
      <c r="J244" s="88"/>
      <c r="K244" s="86"/>
      <c r="L244" s="86"/>
      <c r="M244" s="86"/>
      <c r="N244" s="86"/>
      <c r="O244" s="88"/>
      <c r="P244" s="88"/>
      <c r="Q244" s="88"/>
      <c r="R244" s="8"/>
    </row>
    <row r="245" spans="1:19" ht="9" outlineLevel="4" x14ac:dyDescent="0.25">
      <c r="A245" s="82"/>
      <c r="B245" s="83"/>
      <c r="C245" s="83"/>
      <c r="D245" s="84"/>
      <c r="E245" s="89"/>
      <c r="F245" s="85" t="s">
        <v>262</v>
      </c>
      <c r="G245" s="84"/>
      <c r="H245" s="86">
        <v>0.26</v>
      </c>
      <c r="I245" s="87"/>
      <c r="J245" s="88"/>
      <c r="K245" s="86"/>
      <c r="L245" s="86"/>
      <c r="M245" s="86"/>
      <c r="N245" s="86"/>
      <c r="O245" s="88"/>
      <c r="P245" s="88"/>
      <c r="Q245" s="88"/>
      <c r="R245" s="8"/>
    </row>
    <row r="246" spans="1:19" ht="9" outlineLevel="4" x14ac:dyDescent="0.25">
      <c r="A246" s="82"/>
      <c r="B246" s="83"/>
      <c r="C246" s="83"/>
      <c r="D246" s="84"/>
      <c r="E246" s="89"/>
      <c r="F246" s="85" t="s">
        <v>263</v>
      </c>
      <c r="G246" s="84"/>
      <c r="H246" s="86">
        <v>0.22500000000000001</v>
      </c>
      <c r="I246" s="87"/>
      <c r="J246" s="88"/>
      <c r="K246" s="86"/>
      <c r="L246" s="86"/>
      <c r="M246" s="86"/>
      <c r="N246" s="86"/>
      <c r="O246" s="88"/>
      <c r="P246" s="88"/>
      <c r="Q246" s="88"/>
      <c r="R246" s="8"/>
    </row>
    <row r="247" spans="1:19" ht="9" outlineLevel="4" x14ac:dyDescent="0.25">
      <c r="A247" s="82"/>
      <c r="B247" s="83"/>
      <c r="C247" s="83"/>
      <c r="D247" s="84"/>
      <c r="E247" s="89"/>
      <c r="F247" s="85" t="s">
        <v>264</v>
      </c>
      <c r="G247" s="84"/>
      <c r="H247" s="86">
        <v>0.2838</v>
      </c>
      <c r="I247" s="87"/>
      <c r="J247" s="88"/>
      <c r="K247" s="86"/>
      <c r="L247" s="86"/>
      <c r="M247" s="86"/>
      <c r="N247" s="86"/>
      <c r="O247" s="88"/>
      <c r="P247" s="88"/>
      <c r="Q247" s="88"/>
      <c r="R247" s="8"/>
    </row>
    <row r="248" spans="1:19" ht="7.5" customHeight="1" outlineLevel="4" x14ac:dyDescent="0.2">
      <c r="A248" s="8"/>
      <c r="B248" s="48"/>
      <c r="C248" s="47"/>
      <c r="D248" s="50"/>
      <c r="E248" s="12"/>
      <c r="F248" s="51"/>
      <c r="G248" s="50"/>
      <c r="H248" s="52"/>
      <c r="I248" s="54"/>
      <c r="J248" s="14"/>
      <c r="K248" s="18"/>
      <c r="L248" s="18"/>
      <c r="M248" s="18"/>
      <c r="N248" s="18"/>
      <c r="O248" s="14"/>
      <c r="P248" s="14"/>
      <c r="Q248" s="14"/>
      <c r="R248" s="8"/>
    </row>
    <row r="249" spans="1:19" ht="10.15" outlineLevel="3" x14ac:dyDescent="0.3">
      <c r="A249" s="9"/>
      <c r="B249" s="74"/>
      <c r="C249" s="75">
        <v>18</v>
      </c>
      <c r="D249" s="76" t="s">
        <v>75</v>
      </c>
      <c r="E249" s="77" t="s">
        <v>265</v>
      </c>
      <c r="F249" s="78" t="s">
        <v>266</v>
      </c>
      <c r="G249" s="76" t="s">
        <v>44</v>
      </c>
      <c r="H249" s="79">
        <v>0.48692000000000007</v>
      </c>
      <c r="I249" s="80"/>
      <c r="J249" s="81">
        <f>H249*I249</f>
        <v>0</v>
      </c>
      <c r="K249" s="79">
        <v>0.55000000000000004</v>
      </c>
      <c r="L249" s="79">
        <f>H249*K249</f>
        <v>0.26780600000000004</v>
      </c>
      <c r="M249" s="79"/>
      <c r="N249" s="79">
        <f>H249*M249</f>
        <v>0</v>
      </c>
      <c r="O249" s="81">
        <v>21</v>
      </c>
      <c r="P249" s="81">
        <f>J249*(O249/100)</f>
        <v>0</v>
      </c>
      <c r="Q249" s="81">
        <f>J249+P249</f>
        <v>0</v>
      </c>
      <c r="R249" s="8"/>
      <c r="S249" s="8"/>
    </row>
    <row r="250" spans="1:19" ht="9" outlineLevel="4" x14ac:dyDescent="0.25">
      <c r="A250" s="82"/>
      <c r="B250" s="83"/>
      <c r="C250" s="83"/>
      <c r="D250" s="84"/>
      <c r="E250" s="89" t="s">
        <v>16</v>
      </c>
      <c r="F250" s="85" t="s">
        <v>253</v>
      </c>
      <c r="G250" s="84"/>
      <c r="H250" s="86">
        <v>0</v>
      </c>
      <c r="I250" s="87"/>
      <c r="J250" s="88"/>
      <c r="K250" s="86"/>
      <c r="L250" s="86"/>
      <c r="M250" s="86"/>
      <c r="N250" s="86"/>
      <c r="O250" s="88"/>
      <c r="P250" s="88"/>
      <c r="Q250" s="88"/>
      <c r="R250" s="8"/>
    </row>
    <row r="251" spans="1:19" ht="9" outlineLevel="4" x14ac:dyDescent="0.25">
      <c r="A251" s="82"/>
      <c r="B251" s="83"/>
      <c r="C251" s="83"/>
      <c r="D251" s="84"/>
      <c r="E251" s="89"/>
      <c r="F251" s="85" t="s">
        <v>267</v>
      </c>
      <c r="G251" s="84"/>
      <c r="H251" s="86">
        <v>0.40572000000000008</v>
      </c>
      <c r="I251" s="87"/>
      <c r="J251" s="88"/>
      <c r="K251" s="86"/>
      <c r="L251" s="86"/>
      <c r="M251" s="86"/>
      <c r="N251" s="86"/>
      <c r="O251" s="88"/>
      <c r="P251" s="88"/>
      <c r="Q251" s="88"/>
      <c r="R251" s="8"/>
    </row>
    <row r="252" spans="1:19" ht="9" outlineLevel="4" x14ac:dyDescent="0.25">
      <c r="A252" s="82"/>
      <c r="B252" s="83"/>
      <c r="C252" s="83"/>
      <c r="D252" s="84"/>
      <c r="E252" s="89"/>
      <c r="F252" s="85" t="s">
        <v>268</v>
      </c>
      <c r="G252" s="84"/>
      <c r="H252" s="86">
        <v>8.1200000000000008E-2</v>
      </c>
      <c r="I252" s="87"/>
      <c r="J252" s="88"/>
      <c r="K252" s="86"/>
      <c r="L252" s="86"/>
      <c r="M252" s="86"/>
      <c r="N252" s="86"/>
      <c r="O252" s="88"/>
      <c r="P252" s="88"/>
      <c r="Q252" s="88"/>
      <c r="R252" s="8"/>
    </row>
    <row r="253" spans="1:19" ht="7.5" customHeight="1" outlineLevel="4" x14ac:dyDescent="0.2">
      <c r="A253" s="8"/>
      <c r="B253" s="48"/>
      <c r="C253" s="47"/>
      <c r="D253" s="50"/>
      <c r="E253" s="12"/>
      <c r="F253" s="51"/>
      <c r="G253" s="50"/>
      <c r="H253" s="52"/>
      <c r="I253" s="54"/>
      <c r="J253" s="14"/>
      <c r="K253" s="18"/>
      <c r="L253" s="18"/>
      <c r="M253" s="18"/>
      <c r="N253" s="18"/>
      <c r="O253" s="14"/>
      <c r="P253" s="14"/>
      <c r="Q253" s="14"/>
      <c r="R253" s="8"/>
    </row>
    <row r="254" spans="1:19" ht="10.15" outlineLevel="3" x14ac:dyDescent="0.3">
      <c r="A254" s="9"/>
      <c r="B254" s="74"/>
      <c r="C254" s="75">
        <v>19</v>
      </c>
      <c r="D254" s="76" t="s">
        <v>41</v>
      </c>
      <c r="E254" s="77" t="s">
        <v>269</v>
      </c>
      <c r="F254" s="78" t="s">
        <v>270</v>
      </c>
      <c r="G254" s="76" t="s">
        <v>44</v>
      </c>
      <c r="H254" s="79">
        <v>5.2750000000000004</v>
      </c>
      <c r="I254" s="80"/>
      <c r="J254" s="81">
        <f>H254*I254</f>
        <v>0</v>
      </c>
      <c r="K254" s="79">
        <v>1.2199999999999999E-3</v>
      </c>
      <c r="L254" s="79">
        <f>H254*K254</f>
        <v>6.4355000000000002E-3</v>
      </c>
      <c r="M254" s="79"/>
      <c r="N254" s="79">
        <f>H254*M254</f>
        <v>0</v>
      </c>
      <c r="O254" s="81">
        <v>21</v>
      </c>
      <c r="P254" s="81">
        <f>J254*(O254/100)</f>
        <v>0</v>
      </c>
      <c r="Q254" s="81">
        <f>J254+P254</f>
        <v>0</v>
      </c>
      <c r="R254" s="8"/>
      <c r="S254" s="8"/>
    </row>
    <row r="255" spans="1:19" ht="9" outlineLevel="4" x14ac:dyDescent="0.25">
      <c r="A255" s="82"/>
      <c r="B255" s="83"/>
      <c r="C255" s="83"/>
      <c r="D255" s="84"/>
      <c r="E255" s="89" t="s">
        <v>16</v>
      </c>
      <c r="F255" s="85" t="s">
        <v>271</v>
      </c>
      <c r="G255" s="84"/>
      <c r="H255" s="86">
        <v>5.2750000000000004</v>
      </c>
      <c r="I255" s="87"/>
      <c r="J255" s="88"/>
      <c r="K255" s="86"/>
      <c r="L255" s="86"/>
      <c r="M255" s="86"/>
      <c r="N255" s="86"/>
      <c r="O255" s="88"/>
      <c r="P255" s="88"/>
      <c r="Q255" s="88"/>
      <c r="R255" s="8"/>
    </row>
    <row r="256" spans="1:19" ht="7.5" customHeight="1" outlineLevel="4" x14ac:dyDescent="0.2">
      <c r="A256" s="8"/>
      <c r="B256" s="48"/>
      <c r="C256" s="47"/>
      <c r="D256" s="50"/>
      <c r="E256" s="12"/>
      <c r="F256" s="51"/>
      <c r="G256" s="50"/>
      <c r="H256" s="52"/>
      <c r="I256" s="54"/>
      <c r="J256" s="14"/>
      <c r="K256" s="18"/>
      <c r="L256" s="18"/>
      <c r="M256" s="18"/>
      <c r="N256" s="18"/>
      <c r="O256" s="14"/>
      <c r="P256" s="14"/>
      <c r="Q256" s="14"/>
      <c r="R256" s="8"/>
    </row>
    <row r="257" spans="1:19" ht="10.15" outlineLevel="3" x14ac:dyDescent="0.3">
      <c r="A257" s="9"/>
      <c r="B257" s="74"/>
      <c r="C257" s="75">
        <v>20</v>
      </c>
      <c r="D257" s="76" t="s">
        <v>41</v>
      </c>
      <c r="E257" s="77" t="s">
        <v>272</v>
      </c>
      <c r="F257" s="78" t="s">
        <v>273</v>
      </c>
      <c r="G257" s="76" t="s">
        <v>44</v>
      </c>
      <c r="H257" s="79">
        <v>5.2750000000000004</v>
      </c>
      <c r="I257" s="80"/>
      <c r="J257" s="81">
        <f>H257*I257</f>
        <v>0</v>
      </c>
      <c r="K257" s="79">
        <v>2.2839999999999999E-2</v>
      </c>
      <c r="L257" s="79">
        <f>H257*K257</f>
        <v>0.120481</v>
      </c>
      <c r="M257" s="79"/>
      <c r="N257" s="79">
        <f>H257*M257</f>
        <v>0</v>
      </c>
      <c r="O257" s="81">
        <v>21</v>
      </c>
      <c r="P257" s="81">
        <f>J257*(O257/100)</f>
        <v>0</v>
      </c>
      <c r="Q257" s="81">
        <f>J257+P257</f>
        <v>0</v>
      </c>
      <c r="R257" s="8"/>
      <c r="S257" s="8"/>
    </row>
    <row r="258" spans="1:19" ht="10.15" outlineLevel="3" x14ac:dyDescent="0.3">
      <c r="A258" s="9"/>
      <c r="B258" s="74"/>
      <c r="C258" s="75">
        <v>21</v>
      </c>
      <c r="D258" s="76" t="s">
        <v>41</v>
      </c>
      <c r="E258" s="77" t="s">
        <v>274</v>
      </c>
      <c r="F258" s="78" t="s">
        <v>275</v>
      </c>
      <c r="G258" s="76" t="s">
        <v>48</v>
      </c>
      <c r="H258" s="79">
        <v>605</v>
      </c>
      <c r="I258" s="80"/>
      <c r="J258" s="81">
        <f>H258*I258</f>
        <v>0</v>
      </c>
      <c r="K258" s="79"/>
      <c r="L258" s="79">
        <f>H258*K258</f>
        <v>0</v>
      </c>
      <c r="M258" s="79"/>
      <c r="N258" s="79">
        <f>H258*M258</f>
        <v>0</v>
      </c>
      <c r="O258" s="81">
        <v>21</v>
      </c>
      <c r="P258" s="81">
        <f>J258*(O258/100)</f>
        <v>0</v>
      </c>
      <c r="Q258" s="81">
        <f>J258+P258</f>
        <v>0</v>
      </c>
      <c r="R258" s="8"/>
      <c r="S258" s="8"/>
    </row>
    <row r="259" spans="1:19" ht="9" outlineLevel="4" x14ac:dyDescent="0.25">
      <c r="A259" s="82"/>
      <c r="B259" s="83"/>
      <c r="C259" s="83"/>
      <c r="D259" s="84"/>
      <c r="E259" s="89" t="s">
        <v>16</v>
      </c>
      <c r="F259" s="85" t="s">
        <v>276</v>
      </c>
      <c r="G259" s="84"/>
      <c r="H259" s="86">
        <v>605</v>
      </c>
      <c r="I259" s="87"/>
      <c r="J259" s="88"/>
      <c r="K259" s="86"/>
      <c r="L259" s="86"/>
      <c r="M259" s="86"/>
      <c r="N259" s="86"/>
      <c r="O259" s="88"/>
      <c r="P259" s="88"/>
      <c r="Q259" s="88"/>
      <c r="R259" s="8"/>
    </row>
    <row r="260" spans="1:19" ht="7.5" customHeight="1" outlineLevel="4" x14ac:dyDescent="0.2">
      <c r="A260" s="8"/>
      <c r="B260" s="48"/>
      <c r="C260" s="47"/>
      <c r="D260" s="50"/>
      <c r="E260" s="12"/>
      <c r="F260" s="51"/>
      <c r="G260" s="50"/>
      <c r="H260" s="52"/>
      <c r="I260" s="54"/>
      <c r="J260" s="14"/>
      <c r="K260" s="18"/>
      <c r="L260" s="18"/>
      <c r="M260" s="18"/>
      <c r="N260" s="18"/>
      <c r="O260" s="14"/>
      <c r="P260" s="14"/>
      <c r="Q260" s="14"/>
      <c r="R260" s="8"/>
    </row>
    <row r="261" spans="1:19" ht="10.15" outlineLevel="3" x14ac:dyDescent="0.3">
      <c r="A261" s="9"/>
      <c r="B261" s="74"/>
      <c r="C261" s="75">
        <v>22</v>
      </c>
      <c r="D261" s="76" t="s">
        <v>75</v>
      </c>
      <c r="E261" s="77" t="s">
        <v>277</v>
      </c>
      <c r="F261" s="78" t="s">
        <v>278</v>
      </c>
      <c r="G261" s="76" t="s">
        <v>44</v>
      </c>
      <c r="H261" s="79">
        <v>12.383999999999997</v>
      </c>
      <c r="I261" s="80"/>
      <c r="J261" s="81">
        <f>H261*I261</f>
        <v>0</v>
      </c>
      <c r="K261" s="79">
        <v>0.55000000000000004</v>
      </c>
      <c r="L261" s="79">
        <f>H261*K261</f>
        <v>6.8111999999999986</v>
      </c>
      <c r="M261" s="79"/>
      <c r="N261" s="79">
        <f>H261*M261</f>
        <v>0</v>
      </c>
      <c r="O261" s="81">
        <v>21</v>
      </c>
      <c r="P261" s="81">
        <f>J261*(O261/100)</f>
        <v>0</v>
      </c>
      <c r="Q261" s="81">
        <f>J261+P261</f>
        <v>0</v>
      </c>
      <c r="R261" s="8"/>
      <c r="S261" s="8"/>
    </row>
    <row r="262" spans="1:19" ht="9" outlineLevel="4" x14ac:dyDescent="0.25">
      <c r="A262" s="82"/>
      <c r="B262" s="83"/>
      <c r="C262" s="83"/>
      <c r="D262" s="84"/>
      <c r="E262" s="89" t="s">
        <v>16</v>
      </c>
      <c r="F262" s="85" t="s">
        <v>279</v>
      </c>
      <c r="G262" s="84"/>
      <c r="H262" s="86">
        <v>10.32</v>
      </c>
      <c r="I262" s="87"/>
      <c r="J262" s="88"/>
      <c r="K262" s="86"/>
      <c r="L262" s="86"/>
      <c r="M262" s="86"/>
      <c r="N262" s="86"/>
      <c r="O262" s="88"/>
      <c r="P262" s="88"/>
      <c r="Q262" s="88"/>
      <c r="R262" s="8"/>
    </row>
    <row r="263" spans="1:19" ht="9" outlineLevel="4" x14ac:dyDescent="0.25">
      <c r="A263" s="82"/>
      <c r="B263" s="83"/>
      <c r="C263" s="83"/>
      <c r="D263" s="84"/>
      <c r="E263" s="89"/>
      <c r="F263" s="85" t="s">
        <v>280</v>
      </c>
      <c r="G263" s="84"/>
      <c r="H263" s="86">
        <v>2.0640000000000001</v>
      </c>
      <c r="I263" s="87"/>
      <c r="J263" s="88"/>
      <c r="K263" s="86"/>
      <c r="L263" s="86"/>
      <c r="M263" s="86"/>
      <c r="N263" s="86"/>
      <c r="O263" s="88"/>
      <c r="P263" s="88"/>
      <c r="Q263" s="88"/>
      <c r="R263" s="8"/>
    </row>
    <row r="264" spans="1:19" ht="7.5" customHeight="1" outlineLevel="4" x14ac:dyDescent="0.2">
      <c r="A264" s="8"/>
      <c r="B264" s="48"/>
      <c r="C264" s="47"/>
      <c r="D264" s="50"/>
      <c r="E264" s="12"/>
      <c r="F264" s="51"/>
      <c r="G264" s="50"/>
      <c r="H264" s="52"/>
      <c r="I264" s="54"/>
      <c r="J264" s="14"/>
      <c r="K264" s="18"/>
      <c r="L264" s="18"/>
      <c r="M264" s="18"/>
      <c r="N264" s="18"/>
      <c r="O264" s="14"/>
      <c r="P264" s="14"/>
      <c r="Q264" s="14"/>
      <c r="R264" s="8"/>
    </row>
    <row r="265" spans="1:19" ht="10.15" outlineLevel="3" x14ac:dyDescent="0.3">
      <c r="A265" s="9"/>
      <c r="B265" s="74"/>
      <c r="C265" s="75">
        <v>23</v>
      </c>
      <c r="D265" s="76" t="s">
        <v>41</v>
      </c>
      <c r="E265" s="77" t="s">
        <v>272</v>
      </c>
      <c r="F265" s="78" t="s">
        <v>273</v>
      </c>
      <c r="G265" s="76" t="s">
        <v>44</v>
      </c>
      <c r="H265" s="79">
        <v>12.384</v>
      </c>
      <c r="I265" s="80"/>
      <c r="J265" s="81">
        <f>H265*I265</f>
        <v>0</v>
      </c>
      <c r="K265" s="79">
        <v>2.2839999999999999E-2</v>
      </c>
      <c r="L265" s="79">
        <f>H265*K265</f>
        <v>0.28285055999999997</v>
      </c>
      <c r="M265" s="79"/>
      <c r="N265" s="79">
        <f>H265*M265</f>
        <v>0</v>
      </c>
      <c r="O265" s="81">
        <v>21</v>
      </c>
      <c r="P265" s="81">
        <f>J265*(O265/100)</f>
        <v>0</v>
      </c>
      <c r="Q265" s="81">
        <f>J265+P265</f>
        <v>0</v>
      </c>
      <c r="R265" s="8"/>
      <c r="S265" s="8"/>
    </row>
    <row r="266" spans="1:19" ht="10.15" outlineLevel="3" x14ac:dyDescent="0.3">
      <c r="A266" s="9"/>
      <c r="B266" s="74"/>
      <c r="C266" s="75">
        <v>24</v>
      </c>
      <c r="D266" s="76" t="s">
        <v>41</v>
      </c>
      <c r="E266" s="77" t="s">
        <v>281</v>
      </c>
      <c r="F266" s="78" t="s">
        <v>282</v>
      </c>
      <c r="G266" s="76" t="s">
        <v>283</v>
      </c>
      <c r="H266" s="79">
        <v>2</v>
      </c>
      <c r="I266" s="80"/>
      <c r="J266" s="81">
        <f>H266*I266</f>
        <v>0</v>
      </c>
      <c r="K266" s="79">
        <v>2.9999999999999997E-4</v>
      </c>
      <c r="L266" s="79">
        <f>H266*K266</f>
        <v>5.9999999999999995E-4</v>
      </c>
      <c r="M266" s="79"/>
      <c r="N266" s="79">
        <f>H266*M266</f>
        <v>0</v>
      </c>
      <c r="O266" s="81">
        <v>21</v>
      </c>
      <c r="P266" s="81">
        <f>J266*(O266/100)</f>
        <v>0</v>
      </c>
      <c r="Q266" s="81">
        <f>J266+P266</f>
        <v>0</v>
      </c>
      <c r="R266" s="8"/>
      <c r="S266" s="8"/>
    </row>
    <row r="267" spans="1:19" ht="10.15" outlineLevel="3" x14ac:dyDescent="0.3">
      <c r="A267" s="9"/>
      <c r="B267" s="74"/>
      <c r="C267" s="75">
        <v>25</v>
      </c>
      <c r="D267" s="76" t="s">
        <v>41</v>
      </c>
      <c r="E267" s="77" t="s">
        <v>284</v>
      </c>
      <c r="F267" s="78" t="s">
        <v>285</v>
      </c>
      <c r="G267" s="76" t="s">
        <v>283</v>
      </c>
      <c r="H267" s="79">
        <v>3</v>
      </c>
      <c r="I267" s="80"/>
      <c r="J267" s="81">
        <f>H267*I267</f>
        <v>0</v>
      </c>
      <c r="K267" s="79"/>
      <c r="L267" s="79">
        <f>H267*K267</f>
        <v>0</v>
      </c>
      <c r="M267" s="79"/>
      <c r="N267" s="79">
        <f>H267*M267</f>
        <v>0</v>
      </c>
      <c r="O267" s="81">
        <v>21</v>
      </c>
      <c r="P267" s="81">
        <f>J267*(O267/100)</f>
        <v>0</v>
      </c>
      <c r="Q267" s="81">
        <f>J267+P267</f>
        <v>0</v>
      </c>
      <c r="R267" s="8"/>
      <c r="S267" s="8"/>
    </row>
    <row r="268" spans="1:19" ht="10.15" outlineLevel="3" x14ac:dyDescent="0.3">
      <c r="A268" s="9"/>
      <c r="B268" s="74"/>
      <c r="C268" s="75">
        <v>26</v>
      </c>
      <c r="D268" s="76" t="s">
        <v>75</v>
      </c>
      <c r="E268" s="77" t="s">
        <v>286</v>
      </c>
      <c r="F268" s="78" t="s">
        <v>287</v>
      </c>
      <c r="G268" s="76" t="s">
        <v>283</v>
      </c>
      <c r="H268" s="79">
        <v>3</v>
      </c>
      <c r="I268" s="80"/>
      <c r="J268" s="81">
        <f>H268*I268</f>
        <v>0</v>
      </c>
      <c r="K268" s="79">
        <v>2.9999999999999997E-4</v>
      </c>
      <c r="L268" s="79">
        <f>H268*K268</f>
        <v>8.9999999999999998E-4</v>
      </c>
      <c r="M268" s="79"/>
      <c r="N268" s="79">
        <f>H268*M268</f>
        <v>0</v>
      </c>
      <c r="O268" s="81">
        <v>21</v>
      </c>
      <c r="P268" s="81">
        <f>J268*(O268/100)</f>
        <v>0</v>
      </c>
      <c r="Q268" s="81">
        <f>J268+P268</f>
        <v>0</v>
      </c>
      <c r="R268" s="8"/>
      <c r="S268" s="8"/>
    </row>
    <row r="269" spans="1:19" ht="10.15" outlineLevel="3" x14ac:dyDescent="0.3">
      <c r="A269" s="9"/>
      <c r="B269" s="74"/>
      <c r="C269" s="75">
        <v>27</v>
      </c>
      <c r="D269" s="76" t="s">
        <v>41</v>
      </c>
      <c r="E269" s="77" t="s">
        <v>288</v>
      </c>
      <c r="F269" s="78" t="s">
        <v>289</v>
      </c>
      <c r="G269" s="76" t="s">
        <v>144</v>
      </c>
      <c r="H269" s="79">
        <v>42.9</v>
      </c>
      <c r="I269" s="80"/>
      <c r="J269" s="81">
        <f>H269*I269</f>
        <v>0</v>
      </c>
      <c r="K269" s="79"/>
      <c r="L269" s="79">
        <f>H269*K269</f>
        <v>0</v>
      </c>
      <c r="M269" s="79"/>
      <c r="N269" s="79">
        <f>H269*M269</f>
        <v>0</v>
      </c>
      <c r="O269" s="81">
        <v>21</v>
      </c>
      <c r="P269" s="81">
        <f>J269*(O269/100)</f>
        <v>0</v>
      </c>
      <c r="Q269" s="81">
        <f>J269+P269</f>
        <v>0</v>
      </c>
      <c r="R269" s="8"/>
      <c r="S269" s="8"/>
    </row>
    <row r="270" spans="1:19" ht="9" outlineLevel="4" x14ac:dyDescent="0.25">
      <c r="A270" s="82"/>
      <c r="B270" s="83"/>
      <c r="C270" s="83"/>
      <c r="D270" s="84"/>
      <c r="E270" s="89" t="s">
        <v>16</v>
      </c>
      <c r="F270" s="85" t="s">
        <v>290</v>
      </c>
      <c r="G270" s="84"/>
      <c r="H270" s="86">
        <v>0</v>
      </c>
      <c r="I270" s="87"/>
      <c r="J270" s="88"/>
      <c r="K270" s="86"/>
      <c r="L270" s="86"/>
      <c r="M270" s="86"/>
      <c r="N270" s="86"/>
      <c r="O270" s="88"/>
      <c r="P270" s="88"/>
      <c r="Q270" s="88"/>
      <c r="R270" s="8"/>
    </row>
    <row r="271" spans="1:19" ht="9" outlineLevel="4" x14ac:dyDescent="0.25">
      <c r="A271" s="82"/>
      <c r="B271" s="83"/>
      <c r="C271" s="83"/>
      <c r="D271" s="84"/>
      <c r="E271" s="89"/>
      <c r="F271" s="85" t="s">
        <v>291</v>
      </c>
      <c r="G271" s="84"/>
      <c r="H271" s="86">
        <v>42.9</v>
      </c>
      <c r="I271" s="87"/>
      <c r="J271" s="88"/>
      <c r="K271" s="86"/>
      <c r="L271" s="86"/>
      <c r="M271" s="86"/>
      <c r="N271" s="86"/>
      <c r="O271" s="88"/>
      <c r="P271" s="88"/>
      <c r="Q271" s="88"/>
      <c r="R271" s="8"/>
    </row>
    <row r="272" spans="1:19" ht="7.5" customHeight="1" outlineLevel="4" x14ac:dyDescent="0.2">
      <c r="A272" s="8"/>
      <c r="B272" s="48"/>
      <c r="C272" s="47"/>
      <c r="D272" s="50"/>
      <c r="E272" s="12"/>
      <c r="F272" s="51"/>
      <c r="G272" s="50"/>
      <c r="H272" s="52"/>
      <c r="I272" s="54"/>
      <c r="J272" s="14"/>
      <c r="K272" s="18"/>
      <c r="L272" s="18"/>
      <c r="M272" s="18"/>
      <c r="N272" s="18"/>
      <c r="O272" s="14"/>
      <c r="P272" s="14"/>
      <c r="Q272" s="14"/>
      <c r="R272" s="8"/>
    </row>
    <row r="273" spans="1:19" ht="10.15" outlineLevel="3" x14ac:dyDescent="0.3">
      <c r="A273" s="9"/>
      <c r="B273" s="74"/>
      <c r="C273" s="75">
        <v>28</v>
      </c>
      <c r="D273" s="76" t="s">
        <v>75</v>
      </c>
      <c r="E273" s="77" t="s">
        <v>292</v>
      </c>
      <c r="F273" s="78" t="s">
        <v>293</v>
      </c>
      <c r="G273" s="76" t="s">
        <v>121</v>
      </c>
      <c r="H273" s="79">
        <v>5.1500000000000004E-2</v>
      </c>
      <c r="I273" s="80"/>
      <c r="J273" s="81">
        <f>H273*I273</f>
        <v>0</v>
      </c>
      <c r="K273" s="79">
        <v>1</v>
      </c>
      <c r="L273" s="79">
        <f>H273*K273</f>
        <v>5.1500000000000004E-2</v>
      </c>
      <c r="M273" s="79"/>
      <c r="N273" s="79">
        <f>H273*M273</f>
        <v>0</v>
      </c>
      <c r="O273" s="81">
        <v>21</v>
      </c>
      <c r="P273" s="81">
        <f>J273*(O273/100)</f>
        <v>0</v>
      </c>
      <c r="Q273" s="81">
        <f>J273+P273</f>
        <v>0</v>
      </c>
      <c r="R273" s="8"/>
      <c r="S273" s="8"/>
    </row>
    <row r="274" spans="1:19" ht="9" outlineLevel="4" x14ac:dyDescent="0.25">
      <c r="A274" s="82"/>
      <c r="B274" s="83"/>
      <c r="C274" s="83"/>
      <c r="D274" s="84"/>
      <c r="E274" s="89" t="s">
        <v>16</v>
      </c>
      <c r="F274" s="85" t="s">
        <v>290</v>
      </c>
      <c r="G274" s="84"/>
      <c r="H274" s="86">
        <v>0</v>
      </c>
      <c r="I274" s="87"/>
      <c r="J274" s="88"/>
      <c r="K274" s="86"/>
      <c r="L274" s="86"/>
      <c r="M274" s="86"/>
      <c r="N274" s="86"/>
      <c r="O274" s="88"/>
      <c r="P274" s="88"/>
      <c r="Q274" s="88"/>
      <c r="R274" s="8"/>
    </row>
    <row r="275" spans="1:19" ht="9" outlineLevel="4" x14ac:dyDescent="0.25">
      <c r="A275" s="82"/>
      <c r="B275" s="83"/>
      <c r="C275" s="83"/>
      <c r="D275" s="84"/>
      <c r="E275" s="89"/>
      <c r="F275" s="85" t="s">
        <v>294</v>
      </c>
      <c r="G275" s="84"/>
      <c r="H275" s="86">
        <v>4.2900000000000001E-2</v>
      </c>
      <c r="I275" s="87"/>
      <c r="J275" s="88"/>
      <c r="K275" s="86"/>
      <c r="L275" s="86"/>
      <c r="M275" s="86"/>
      <c r="N275" s="86"/>
      <c r="O275" s="88"/>
      <c r="P275" s="88"/>
      <c r="Q275" s="88"/>
      <c r="R275" s="8"/>
    </row>
    <row r="276" spans="1:19" ht="9" outlineLevel="4" x14ac:dyDescent="0.25">
      <c r="A276" s="82"/>
      <c r="B276" s="83"/>
      <c r="C276" s="83"/>
      <c r="D276" s="84"/>
      <c r="E276" s="89"/>
      <c r="F276" s="85" t="s">
        <v>295</v>
      </c>
      <c r="G276" s="84"/>
      <c r="H276" s="86">
        <v>8.6E-3</v>
      </c>
      <c r="I276" s="87"/>
      <c r="J276" s="88"/>
      <c r="K276" s="86"/>
      <c r="L276" s="86"/>
      <c r="M276" s="86"/>
      <c r="N276" s="86"/>
      <c r="O276" s="88"/>
      <c r="P276" s="88"/>
      <c r="Q276" s="88"/>
      <c r="R276" s="8"/>
    </row>
    <row r="277" spans="1:19" ht="7.5" customHeight="1" outlineLevel="4" x14ac:dyDescent="0.2">
      <c r="A277" s="8"/>
      <c r="B277" s="48"/>
      <c r="C277" s="47"/>
      <c r="D277" s="50"/>
      <c r="E277" s="12"/>
      <c r="F277" s="51"/>
      <c r="G277" s="50"/>
      <c r="H277" s="52"/>
      <c r="I277" s="54"/>
      <c r="J277" s="14"/>
      <c r="K277" s="18"/>
      <c r="L277" s="18"/>
      <c r="M277" s="18"/>
      <c r="N277" s="18"/>
      <c r="O277" s="14"/>
      <c r="P277" s="14"/>
      <c r="Q277" s="14"/>
      <c r="R277" s="8"/>
    </row>
    <row r="278" spans="1:19" ht="10.15" outlineLevel="3" x14ac:dyDescent="0.3">
      <c r="A278" s="9"/>
      <c r="B278" s="74"/>
      <c r="C278" s="75">
        <v>29</v>
      </c>
      <c r="D278" s="76" t="s">
        <v>41</v>
      </c>
      <c r="E278" s="77" t="s">
        <v>296</v>
      </c>
      <c r="F278" s="78" t="s">
        <v>297</v>
      </c>
      <c r="G278" s="76" t="s">
        <v>283</v>
      </c>
      <c r="H278" s="79">
        <v>9</v>
      </c>
      <c r="I278" s="80"/>
      <c r="J278" s="81">
        <f>H278*I278</f>
        <v>0</v>
      </c>
      <c r="K278" s="79"/>
      <c r="L278" s="79">
        <f>H278*K278</f>
        <v>0</v>
      </c>
      <c r="M278" s="79"/>
      <c r="N278" s="79">
        <f>H278*M278</f>
        <v>0</v>
      </c>
      <c r="O278" s="81">
        <v>21</v>
      </c>
      <c r="P278" s="81">
        <f>J278*(O278/100)</f>
        <v>0</v>
      </c>
      <c r="Q278" s="81">
        <f>J278+P278</f>
        <v>0</v>
      </c>
      <c r="R278" s="8"/>
      <c r="S278" s="8"/>
    </row>
    <row r="279" spans="1:19" ht="9" outlineLevel="4" x14ac:dyDescent="0.25">
      <c r="A279" s="82"/>
      <c r="B279" s="83"/>
      <c r="C279" s="83"/>
      <c r="D279" s="84"/>
      <c r="E279" s="89" t="s">
        <v>16</v>
      </c>
      <c r="F279" s="85" t="s">
        <v>290</v>
      </c>
      <c r="G279" s="84"/>
      <c r="H279" s="86">
        <v>0</v>
      </c>
      <c r="I279" s="87"/>
      <c r="J279" s="88"/>
      <c r="K279" s="86"/>
      <c r="L279" s="86"/>
      <c r="M279" s="86"/>
      <c r="N279" s="86"/>
      <c r="O279" s="88"/>
      <c r="P279" s="88"/>
      <c r="Q279" s="88"/>
      <c r="R279" s="8"/>
    </row>
    <row r="280" spans="1:19" ht="9" outlineLevel="4" x14ac:dyDescent="0.25">
      <c r="A280" s="82"/>
      <c r="B280" s="83"/>
      <c r="C280" s="83"/>
      <c r="D280" s="84"/>
      <c r="E280" s="89"/>
      <c r="F280" s="85" t="s">
        <v>298</v>
      </c>
      <c r="G280" s="84"/>
      <c r="H280" s="86">
        <v>9</v>
      </c>
      <c r="I280" s="87"/>
      <c r="J280" s="88"/>
      <c r="K280" s="86"/>
      <c r="L280" s="86"/>
      <c r="M280" s="86"/>
      <c r="N280" s="86"/>
      <c r="O280" s="88"/>
      <c r="P280" s="88"/>
      <c r="Q280" s="88"/>
      <c r="R280" s="8"/>
    </row>
    <row r="281" spans="1:19" ht="7.5" customHeight="1" outlineLevel="4" x14ac:dyDescent="0.2">
      <c r="A281" s="8"/>
      <c r="B281" s="48"/>
      <c r="C281" s="47"/>
      <c r="D281" s="50"/>
      <c r="E281" s="12"/>
      <c r="F281" s="51"/>
      <c r="G281" s="50"/>
      <c r="H281" s="52"/>
      <c r="I281" s="54"/>
      <c r="J281" s="14"/>
      <c r="K281" s="18"/>
      <c r="L281" s="18"/>
      <c r="M281" s="18"/>
      <c r="N281" s="18"/>
      <c r="O281" s="14"/>
      <c r="P281" s="14"/>
      <c r="Q281" s="14"/>
      <c r="R281" s="8"/>
    </row>
    <row r="282" spans="1:19" ht="10.15" outlineLevel="3" x14ac:dyDescent="0.3">
      <c r="A282" s="9"/>
      <c r="B282" s="74"/>
      <c r="C282" s="75">
        <v>30</v>
      </c>
      <c r="D282" s="76" t="s">
        <v>75</v>
      </c>
      <c r="E282" s="77" t="s">
        <v>299</v>
      </c>
      <c r="F282" s="78" t="s">
        <v>300</v>
      </c>
      <c r="G282" s="76" t="s">
        <v>153</v>
      </c>
      <c r="H282" s="79">
        <v>4.9000000000000004</v>
      </c>
      <c r="I282" s="80"/>
      <c r="J282" s="81">
        <f>H282*I282</f>
        <v>0</v>
      </c>
      <c r="K282" s="79">
        <v>1.2999999999999999E-3</v>
      </c>
      <c r="L282" s="79">
        <f>H282*K282</f>
        <v>6.3699999999999998E-3</v>
      </c>
      <c r="M282" s="79"/>
      <c r="N282" s="79">
        <f>H282*M282</f>
        <v>0</v>
      </c>
      <c r="O282" s="81">
        <v>21</v>
      </c>
      <c r="P282" s="81">
        <f>J282*(O282/100)</f>
        <v>0</v>
      </c>
      <c r="Q282" s="81">
        <f>J282+P282</f>
        <v>0</v>
      </c>
      <c r="R282" s="8"/>
      <c r="S282" s="8"/>
    </row>
    <row r="283" spans="1:19" ht="9" outlineLevel="4" x14ac:dyDescent="0.25">
      <c r="A283" s="82"/>
      <c r="B283" s="83"/>
      <c r="C283" s="83"/>
      <c r="D283" s="84"/>
      <c r="E283" s="89" t="s">
        <v>16</v>
      </c>
      <c r="F283" s="85" t="s">
        <v>290</v>
      </c>
      <c r="G283" s="84"/>
      <c r="H283" s="86">
        <v>0</v>
      </c>
      <c r="I283" s="87"/>
      <c r="J283" s="88"/>
      <c r="K283" s="86"/>
      <c r="L283" s="86"/>
      <c r="M283" s="86"/>
      <c r="N283" s="86"/>
      <c r="O283" s="88"/>
      <c r="P283" s="88"/>
      <c r="Q283" s="88"/>
      <c r="R283" s="8"/>
    </row>
    <row r="284" spans="1:19" ht="9" outlineLevel="4" x14ac:dyDescent="0.25">
      <c r="A284" s="82"/>
      <c r="B284" s="83"/>
      <c r="C284" s="83"/>
      <c r="D284" s="84"/>
      <c r="E284" s="89"/>
      <c r="F284" s="85" t="s">
        <v>301</v>
      </c>
      <c r="G284" s="84"/>
      <c r="H284" s="86">
        <v>4.9000000000000004</v>
      </c>
      <c r="I284" s="87"/>
      <c r="J284" s="88"/>
      <c r="K284" s="86"/>
      <c r="L284" s="86"/>
      <c r="M284" s="86"/>
      <c r="N284" s="86"/>
      <c r="O284" s="88"/>
      <c r="P284" s="88"/>
      <c r="Q284" s="88"/>
      <c r="R284" s="8"/>
    </row>
    <row r="285" spans="1:19" ht="7.5" customHeight="1" outlineLevel="4" x14ac:dyDescent="0.2">
      <c r="A285" s="8"/>
      <c r="B285" s="48"/>
      <c r="C285" s="47"/>
      <c r="D285" s="50"/>
      <c r="E285" s="12"/>
      <c r="F285" s="51"/>
      <c r="G285" s="50"/>
      <c r="H285" s="52"/>
      <c r="I285" s="54"/>
      <c r="J285" s="14"/>
      <c r="K285" s="18"/>
      <c r="L285" s="18"/>
      <c r="M285" s="18"/>
      <c r="N285" s="18"/>
      <c r="O285" s="14"/>
      <c r="P285" s="14"/>
      <c r="Q285" s="14"/>
      <c r="R285" s="8"/>
    </row>
    <row r="286" spans="1:19" ht="10.15" outlineLevel="3" x14ac:dyDescent="0.3">
      <c r="A286" s="9"/>
      <c r="B286" s="74"/>
      <c r="C286" s="75">
        <v>31</v>
      </c>
      <c r="D286" s="76" t="s">
        <v>75</v>
      </c>
      <c r="E286" s="77" t="s">
        <v>302</v>
      </c>
      <c r="F286" s="78" t="s">
        <v>303</v>
      </c>
      <c r="G286" s="76" t="s">
        <v>283</v>
      </c>
      <c r="H286" s="79">
        <v>18</v>
      </c>
      <c r="I286" s="80"/>
      <c r="J286" s="81">
        <f>H286*I286</f>
        <v>0</v>
      </c>
      <c r="K286" s="79">
        <v>8.7200000000000003E-3</v>
      </c>
      <c r="L286" s="79">
        <f>H286*K286</f>
        <v>0.15696000000000002</v>
      </c>
      <c r="M286" s="79"/>
      <c r="N286" s="79">
        <f>H286*M286</f>
        <v>0</v>
      </c>
      <c r="O286" s="81">
        <v>21</v>
      </c>
      <c r="P286" s="81">
        <f>J286*(O286/100)</f>
        <v>0</v>
      </c>
      <c r="Q286" s="81">
        <f>J286+P286</f>
        <v>0</v>
      </c>
      <c r="R286" s="8"/>
      <c r="S286" s="8"/>
    </row>
    <row r="287" spans="1:19" ht="10.15" outlineLevel="3" x14ac:dyDescent="0.3">
      <c r="A287" s="9"/>
      <c r="B287" s="74"/>
      <c r="C287" s="75">
        <v>32</v>
      </c>
      <c r="D287" s="76" t="s">
        <v>75</v>
      </c>
      <c r="E287" s="77" t="s">
        <v>304</v>
      </c>
      <c r="F287" s="78" t="s">
        <v>305</v>
      </c>
      <c r="G287" s="76" t="s">
        <v>283</v>
      </c>
      <c r="H287" s="79">
        <v>18</v>
      </c>
      <c r="I287" s="80"/>
      <c r="J287" s="81">
        <f>H287*I287</f>
        <v>0</v>
      </c>
      <c r="K287" s="79">
        <v>3.3300000000000001E-3</v>
      </c>
      <c r="L287" s="79">
        <f>H287*K287</f>
        <v>5.994E-2</v>
      </c>
      <c r="M287" s="79"/>
      <c r="N287" s="79">
        <f>H287*M287</f>
        <v>0</v>
      </c>
      <c r="O287" s="81">
        <v>21</v>
      </c>
      <c r="P287" s="81">
        <f>J287*(O287/100)</f>
        <v>0</v>
      </c>
      <c r="Q287" s="81">
        <f>J287+P287</f>
        <v>0</v>
      </c>
      <c r="R287" s="8"/>
      <c r="S287" s="8"/>
    </row>
    <row r="288" spans="1:19" ht="10.15" outlineLevel="3" x14ac:dyDescent="0.3">
      <c r="A288" s="9"/>
      <c r="B288" s="74"/>
      <c r="C288" s="75">
        <v>33</v>
      </c>
      <c r="D288" s="76" t="s">
        <v>75</v>
      </c>
      <c r="E288" s="77" t="s">
        <v>306</v>
      </c>
      <c r="F288" s="78" t="s">
        <v>307</v>
      </c>
      <c r="G288" s="76" t="s">
        <v>283</v>
      </c>
      <c r="H288" s="79">
        <v>4</v>
      </c>
      <c r="I288" s="80"/>
      <c r="J288" s="81">
        <f>H288*I288</f>
        <v>0</v>
      </c>
      <c r="K288" s="79">
        <v>1E-4</v>
      </c>
      <c r="L288" s="79">
        <f>H288*K288</f>
        <v>4.0000000000000002E-4</v>
      </c>
      <c r="M288" s="79"/>
      <c r="N288" s="79">
        <f>H288*M288</f>
        <v>0</v>
      </c>
      <c r="O288" s="81">
        <v>21</v>
      </c>
      <c r="P288" s="81">
        <f>J288*(O288/100)</f>
        <v>0</v>
      </c>
      <c r="Q288" s="81">
        <f>J288+P288</f>
        <v>0</v>
      </c>
      <c r="R288" s="8"/>
      <c r="S288" s="8"/>
    </row>
    <row r="289" spans="1:19" ht="10.15" outlineLevel="3" x14ac:dyDescent="0.3">
      <c r="A289" s="9"/>
      <c r="B289" s="74"/>
      <c r="C289" s="75">
        <v>34</v>
      </c>
      <c r="D289" s="76" t="s">
        <v>41</v>
      </c>
      <c r="E289" s="77" t="s">
        <v>308</v>
      </c>
      <c r="F289" s="78" t="s">
        <v>309</v>
      </c>
      <c r="G289" s="76" t="s">
        <v>283</v>
      </c>
      <c r="H289" s="79">
        <v>13</v>
      </c>
      <c r="I289" s="80"/>
      <c r="J289" s="81">
        <f>H289*I289</f>
        <v>0</v>
      </c>
      <c r="K289" s="79"/>
      <c r="L289" s="79">
        <f>H289*K289</f>
        <v>0</v>
      </c>
      <c r="M289" s="79"/>
      <c r="N289" s="79">
        <f>H289*M289</f>
        <v>0</v>
      </c>
      <c r="O289" s="81">
        <v>21</v>
      </c>
      <c r="P289" s="81">
        <f>J289*(O289/100)</f>
        <v>0</v>
      </c>
      <c r="Q289" s="81">
        <f>J289+P289</f>
        <v>0</v>
      </c>
      <c r="R289" s="8"/>
      <c r="S289" s="8"/>
    </row>
    <row r="290" spans="1:19" ht="9" outlineLevel="4" x14ac:dyDescent="0.25">
      <c r="A290" s="82"/>
      <c r="B290" s="83"/>
      <c r="C290" s="83"/>
      <c r="D290" s="84"/>
      <c r="E290" s="89" t="s">
        <v>16</v>
      </c>
      <c r="F290" s="85" t="s">
        <v>290</v>
      </c>
      <c r="G290" s="84"/>
      <c r="H290" s="86">
        <v>0</v>
      </c>
      <c r="I290" s="87"/>
      <c r="J290" s="88"/>
      <c r="K290" s="86"/>
      <c r="L290" s="86"/>
      <c r="M290" s="86"/>
      <c r="N290" s="86"/>
      <c r="O290" s="88"/>
      <c r="P290" s="88"/>
      <c r="Q290" s="88"/>
      <c r="R290" s="8"/>
    </row>
    <row r="291" spans="1:19" ht="9" outlineLevel="4" x14ac:dyDescent="0.25">
      <c r="A291" s="82"/>
      <c r="B291" s="83"/>
      <c r="C291" s="83"/>
      <c r="D291" s="84"/>
      <c r="E291" s="89"/>
      <c r="F291" s="85" t="s">
        <v>310</v>
      </c>
      <c r="G291" s="84"/>
      <c r="H291" s="86">
        <v>13</v>
      </c>
      <c r="I291" s="87"/>
      <c r="J291" s="88"/>
      <c r="K291" s="86"/>
      <c r="L291" s="86"/>
      <c r="M291" s="86"/>
      <c r="N291" s="86"/>
      <c r="O291" s="88"/>
      <c r="P291" s="88"/>
      <c r="Q291" s="88"/>
      <c r="R291" s="8"/>
    </row>
    <row r="292" spans="1:19" ht="7.5" customHeight="1" outlineLevel="4" x14ac:dyDescent="0.2">
      <c r="A292" s="8"/>
      <c r="B292" s="48"/>
      <c r="C292" s="47"/>
      <c r="D292" s="50"/>
      <c r="E292" s="12"/>
      <c r="F292" s="51"/>
      <c r="G292" s="50"/>
      <c r="H292" s="52"/>
      <c r="I292" s="54"/>
      <c r="J292" s="14"/>
      <c r="K292" s="18"/>
      <c r="L292" s="18"/>
      <c r="M292" s="18"/>
      <c r="N292" s="18"/>
      <c r="O292" s="14"/>
      <c r="P292" s="14"/>
      <c r="Q292" s="14"/>
      <c r="R292" s="8"/>
    </row>
    <row r="293" spans="1:19" ht="10.15" outlineLevel="3" x14ac:dyDescent="0.3">
      <c r="A293" s="9"/>
      <c r="B293" s="74"/>
      <c r="C293" s="75">
        <v>35</v>
      </c>
      <c r="D293" s="76" t="s">
        <v>75</v>
      </c>
      <c r="E293" s="77" t="s">
        <v>299</v>
      </c>
      <c r="F293" s="78" t="s">
        <v>300</v>
      </c>
      <c r="G293" s="76" t="s">
        <v>153</v>
      </c>
      <c r="H293" s="79">
        <v>3.54</v>
      </c>
      <c r="I293" s="80"/>
      <c r="J293" s="81">
        <f>H293*I293</f>
        <v>0</v>
      </c>
      <c r="K293" s="79">
        <v>1.2999999999999999E-3</v>
      </c>
      <c r="L293" s="79">
        <f>H293*K293</f>
        <v>4.6020000000000002E-3</v>
      </c>
      <c r="M293" s="79"/>
      <c r="N293" s="79">
        <f>H293*M293</f>
        <v>0</v>
      </c>
      <c r="O293" s="81">
        <v>21</v>
      </c>
      <c r="P293" s="81">
        <f>J293*(O293/100)</f>
        <v>0</v>
      </c>
      <c r="Q293" s="81">
        <f>J293+P293</f>
        <v>0</v>
      </c>
      <c r="R293" s="8"/>
      <c r="S293" s="8"/>
    </row>
    <row r="294" spans="1:19" ht="9" outlineLevel="4" x14ac:dyDescent="0.25">
      <c r="A294" s="82"/>
      <c r="B294" s="83"/>
      <c r="C294" s="83"/>
      <c r="D294" s="84"/>
      <c r="E294" s="89" t="s">
        <v>16</v>
      </c>
      <c r="F294" s="85" t="s">
        <v>290</v>
      </c>
      <c r="G294" s="84"/>
      <c r="H294" s="86">
        <v>0</v>
      </c>
      <c r="I294" s="87"/>
      <c r="J294" s="88"/>
      <c r="K294" s="86"/>
      <c r="L294" s="86"/>
      <c r="M294" s="86"/>
      <c r="N294" s="86"/>
      <c r="O294" s="88"/>
      <c r="P294" s="88"/>
      <c r="Q294" s="88"/>
      <c r="R294" s="8"/>
    </row>
    <row r="295" spans="1:19" ht="9" outlineLevel="4" x14ac:dyDescent="0.25">
      <c r="A295" s="82"/>
      <c r="B295" s="83"/>
      <c r="C295" s="83"/>
      <c r="D295" s="84"/>
      <c r="E295" s="89"/>
      <c r="F295" s="85" t="s">
        <v>311</v>
      </c>
      <c r="G295" s="84"/>
      <c r="H295" s="86">
        <v>3.54</v>
      </c>
      <c r="I295" s="87"/>
      <c r="J295" s="88"/>
      <c r="K295" s="86"/>
      <c r="L295" s="86"/>
      <c r="M295" s="86"/>
      <c r="N295" s="86"/>
      <c r="O295" s="88"/>
      <c r="P295" s="88"/>
      <c r="Q295" s="88"/>
      <c r="R295" s="8"/>
    </row>
    <row r="296" spans="1:19" ht="7.5" customHeight="1" outlineLevel="4" x14ac:dyDescent="0.2">
      <c r="A296" s="8"/>
      <c r="B296" s="48"/>
      <c r="C296" s="47"/>
      <c r="D296" s="50"/>
      <c r="E296" s="12"/>
      <c r="F296" s="51"/>
      <c r="G296" s="50"/>
      <c r="H296" s="52"/>
      <c r="I296" s="54"/>
      <c r="J296" s="14"/>
      <c r="K296" s="18"/>
      <c r="L296" s="18"/>
      <c r="M296" s="18"/>
      <c r="N296" s="18"/>
      <c r="O296" s="14"/>
      <c r="P296" s="14"/>
      <c r="Q296" s="14"/>
      <c r="R296" s="8"/>
    </row>
    <row r="297" spans="1:19" ht="10.15" outlineLevel="3" x14ac:dyDescent="0.3">
      <c r="A297" s="9"/>
      <c r="B297" s="74"/>
      <c r="C297" s="75">
        <v>36</v>
      </c>
      <c r="D297" s="76" t="s">
        <v>75</v>
      </c>
      <c r="E297" s="77" t="s">
        <v>302</v>
      </c>
      <c r="F297" s="78" t="s">
        <v>303</v>
      </c>
      <c r="G297" s="76" t="s">
        <v>283</v>
      </c>
      <c r="H297" s="79">
        <v>6</v>
      </c>
      <c r="I297" s="80"/>
      <c r="J297" s="81">
        <f>H297*I297</f>
        <v>0</v>
      </c>
      <c r="K297" s="79">
        <v>8.7200000000000003E-3</v>
      </c>
      <c r="L297" s="79">
        <f>H297*K297</f>
        <v>5.2320000000000005E-2</v>
      </c>
      <c r="M297" s="79"/>
      <c r="N297" s="79">
        <f>H297*M297</f>
        <v>0</v>
      </c>
      <c r="O297" s="81">
        <v>21</v>
      </c>
      <c r="P297" s="81">
        <f>J297*(O297/100)</f>
        <v>0</v>
      </c>
      <c r="Q297" s="81">
        <f>J297+P297</f>
        <v>0</v>
      </c>
      <c r="R297" s="8"/>
      <c r="S297" s="8"/>
    </row>
    <row r="298" spans="1:19" ht="10.15" outlineLevel="3" x14ac:dyDescent="0.3">
      <c r="A298" s="9"/>
      <c r="B298" s="74"/>
      <c r="C298" s="75">
        <v>37</v>
      </c>
      <c r="D298" s="76" t="s">
        <v>75</v>
      </c>
      <c r="E298" s="77" t="s">
        <v>304</v>
      </c>
      <c r="F298" s="78" t="s">
        <v>312</v>
      </c>
      <c r="G298" s="76" t="s">
        <v>283</v>
      </c>
      <c r="H298" s="79">
        <v>24</v>
      </c>
      <c r="I298" s="80"/>
      <c r="J298" s="81">
        <f>H298*I298</f>
        <v>0</v>
      </c>
      <c r="K298" s="79">
        <v>3.3300000000000001E-3</v>
      </c>
      <c r="L298" s="79">
        <f>H298*K298</f>
        <v>7.9920000000000005E-2</v>
      </c>
      <c r="M298" s="79"/>
      <c r="N298" s="79">
        <f>H298*M298</f>
        <v>0</v>
      </c>
      <c r="O298" s="81">
        <v>21</v>
      </c>
      <c r="P298" s="81">
        <f>J298*(O298/100)</f>
        <v>0</v>
      </c>
      <c r="Q298" s="81">
        <f>J298+P298</f>
        <v>0</v>
      </c>
      <c r="R298" s="8"/>
      <c r="S298" s="8"/>
    </row>
    <row r="299" spans="1:19" ht="10.15" outlineLevel="3" x14ac:dyDescent="0.3">
      <c r="A299" s="9"/>
      <c r="B299" s="74"/>
      <c r="C299" s="75">
        <v>38</v>
      </c>
      <c r="D299" s="76" t="s">
        <v>75</v>
      </c>
      <c r="E299" s="77" t="s">
        <v>313</v>
      </c>
      <c r="F299" s="78" t="s">
        <v>314</v>
      </c>
      <c r="G299" s="76" t="s">
        <v>153</v>
      </c>
      <c r="H299" s="79">
        <v>1.32</v>
      </c>
      <c r="I299" s="80"/>
      <c r="J299" s="81">
        <f>H299*I299</f>
        <v>0</v>
      </c>
      <c r="K299" s="79">
        <v>1.98E-3</v>
      </c>
      <c r="L299" s="79">
        <f>H299*K299</f>
        <v>2.6136000000000002E-3</v>
      </c>
      <c r="M299" s="79"/>
      <c r="N299" s="79">
        <f>H299*M299</f>
        <v>0</v>
      </c>
      <c r="O299" s="81">
        <v>21</v>
      </c>
      <c r="P299" s="81">
        <f>J299*(O299/100)</f>
        <v>0</v>
      </c>
      <c r="Q299" s="81">
        <f>J299+P299</f>
        <v>0</v>
      </c>
      <c r="R299" s="8"/>
      <c r="S299" s="8"/>
    </row>
    <row r="300" spans="1:19" ht="9" outlineLevel="4" x14ac:dyDescent="0.25">
      <c r="A300" s="82"/>
      <c r="B300" s="83"/>
      <c r="C300" s="83"/>
      <c r="D300" s="84"/>
      <c r="E300" s="89" t="s">
        <v>16</v>
      </c>
      <c r="F300" s="85" t="s">
        <v>315</v>
      </c>
      <c r="G300" s="84"/>
      <c r="H300" s="86">
        <v>1.32</v>
      </c>
      <c r="I300" s="87"/>
      <c r="J300" s="88"/>
      <c r="K300" s="86"/>
      <c r="L300" s="86"/>
      <c r="M300" s="86"/>
      <c r="N300" s="86"/>
      <c r="O300" s="88"/>
      <c r="P300" s="88"/>
      <c r="Q300" s="88"/>
      <c r="R300" s="8"/>
    </row>
    <row r="301" spans="1:19" ht="7.5" customHeight="1" outlineLevel="4" x14ac:dyDescent="0.2">
      <c r="A301" s="8"/>
      <c r="B301" s="48"/>
      <c r="C301" s="47"/>
      <c r="D301" s="50"/>
      <c r="E301" s="12"/>
      <c r="F301" s="51"/>
      <c r="G301" s="50"/>
      <c r="H301" s="52"/>
      <c r="I301" s="54"/>
      <c r="J301" s="14"/>
      <c r="K301" s="18"/>
      <c r="L301" s="18"/>
      <c r="M301" s="18"/>
      <c r="N301" s="18"/>
      <c r="O301" s="14"/>
      <c r="P301" s="14"/>
      <c r="Q301" s="14"/>
      <c r="R301" s="8"/>
    </row>
    <row r="302" spans="1:19" ht="10.15" outlineLevel="3" x14ac:dyDescent="0.3">
      <c r="A302" s="9"/>
      <c r="B302" s="74"/>
      <c r="C302" s="75">
        <v>39</v>
      </c>
      <c r="D302" s="76" t="s">
        <v>75</v>
      </c>
      <c r="E302" s="77" t="s">
        <v>316</v>
      </c>
      <c r="F302" s="78" t="s">
        <v>317</v>
      </c>
      <c r="G302" s="76" t="s">
        <v>283</v>
      </c>
      <c r="H302" s="79">
        <v>8</v>
      </c>
      <c r="I302" s="80"/>
      <c r="J302" s="81">
        <f>H302*I302</f>
        <v>0</v>
      </c>
      <c r="K302" s="79">
        <v>2.8799999999999999E-2</v>
      </c>
      <c r="L302" s="79">
        <f>H302*K302</f>
        <v>0.23039999999999999</v>
      </c>
      <c r="M302" s="79"/>
      <c r="N302" s="79">
        <f>H302*M302</f>
        <v>0</v>
      </c>
      <c r="O302" s="81">
        <v>21</v>
      </c>
      <c r="P302" s="81">
        <f>J302*(O302/100)</f>
        <v>0</v>
      </c>
      <c r="Q302" s="81">
        <f>J302+P302</f>
        <v>0</v>
      </c>
      <c r="R302" s="8"/>
      <c r="S302" s="8"/>
    </row>
    <row r="303" spans="1:19" ht="10.15" outlineLevel="3" x14ac:dyDescent="0.3">
      <c r="A303" s="9"/>
      <c r="B303" s="74"/>
      <c r="C303" s="75">
        <v>40</v>
      </c>
      <c r="D303" s="76" t="s">
        <v>75</v>
      </c>
      <c r="E303" s="77" t="s">
        <v>318</v>
      </c>
      <c r="F303" s="78" t="s">
        <v>319</v>
      </c>
      <c r="G303" s="76" t="s">
        <v>283</v>
      </c>
      <c r="H303" s="79">
        <v>8</v>
      </c>
      <c r="I303" s="80"/>
      <c r="J303" s="81">
        <f>H303*I303</f>
        <v>0</v>
      </c>
      <c r="K303" s="79">
        <v>2.23E-2</v>
      </c>
      <c r="L303" s="79">
        <f>H303*K303</f>
        <v>0.1784</v>
      </c>
      <c r="M303" s="79"/>
      <c r="N303" s="79">
        <f>H303*M303</f>
        <v>0</v>
      </c>
      <c r="O303" s="81">
        <v>21</v>
      </c>
      <c r="P303" s="81">
        <f>J303*(O303/100)</f>
        <v>0</v>
      </c>
      <c r="Q303" s="81">
        <f>J303+P303</f>
        <v>0</v>
      </c>
      <c r="R303" s="8"/>
      <c r="S303" s="8"/>
    </row>
    <row r="304" spans="1:19" ht="10.15" outlineLevel="3" x14ac:dyDescent="0.3">
      <c r="A304" s="9"/>
      <c r="B304" s="74"/>
      <c r="C304" s="75">
        <v>41</v>
      </c>
      <c r="D304" s="76" t="s">
        <v>41</v>
      </c>
      <c r="E304" s="77" t="s">
        <v>320</v>
      </c>
      <c r="F304" s="78" t="s">
        <v>321</v>
      </c>
      <c r="G304" s="76" t="s">
        <v>121</v>
      </c>
      <c r="H304" s="79">
        <v>10.94769266</v>
      </c>
      <c r="I304" s="80"/>
      <c r="J304" s="81">
        <f>H304*I304</f>
        <v>0</v>
      </c>
      <c r="K304" s="79"/>
      <c r="L304" s="79">
        <f>H304*K304</f>
        <v>0</v>
      </c>
      <c r="M304" s="79"/>
      <c r="N304" s="79">
        <f>H304*M304</f>
        <v>0</v>
      </c>
      <c r="O304" s="81">
        <v>21</v>
      </c>
      <c r="P304" s="81">
        <f>J304*(O304/100)</f>
        <v>0</v>
      </c>
      <c r="Q304" s="81">
        <f>J304+P304</f>
        <v>0</v>
      </c>
      <c r="R304" s="8"/>
      <c r="S304" s="8"/>
    </row>
    <row r="305" spans="1:19" outlineLevel="3" x14ac:dyDescent="0.2">
      <c r="B305" s="6"/>
      <c r="C305" s="6"/>
      <c r="D305" s="6"/>
      <c r="E305" s="6"/>
      <c r="F305" s="6"/>
      <c r="G305" s="6"/>
      <c r="H305" s="6"/>
      <c r="I305" s="8"/>
      <c r="J305" s="8"/>
      <c r="K305" s="6"/>
      <c r="L305" s="6"/>
      <c r="M305" s="6"/>
      <c r="N305" s="6"/>
      <c r="O305" s="6"/>
      <c r="P305" s="8"/>
      <c r="Q305" s="8"/>
    </row>
    <row r="306" spans="1:19" ht="10.15" outlineLevel="2" x14ac:dyDescent="0.3">
      <c r="A306" s="42" t="s">
        <v>32</v>
      </c>
      <c r="B306" s="67">
        <v>3</v>
      </c>
      <c r="C306" s="68"/>
      <c r="D306" s="69" t="s">
        <v>40</v>
      </c>
      <c r="E306" s="69"/>
      <c r="F306" s="70" t="s">
        <v>33</v>
      </c>
      <c r="G306" s="69"/>
      <c r="H306" s="71"/>
      <c r="I306" s="72"/>
      <c r="J306" s="43">
        <f>SUBTOTAL(9,J307:J337)</f>
        <v>0</v>
      </c>
      <c r="K306" s="71"/>
      <c r="L306" s="44">
        <f>SUBTOTAL(9,L307:L337)</f>
        <v>1.3152988000000001</v>
      </c>
      <c r="M306" s="71"/>
      <c r="N306" s="44">
        <f>SUBTOTAL(9,N307:N337)</f>
        <v>1.059356</v>
      </c>
      <c r="O306" s="73"/>
      <c r="P306" s="43">
        <f>SUBTOTAL(9,P307:P337)</f>
        <v>0</v>
      </c>
      <c r="Q306" s="43">
        <f>SUBTOTAL(9,Q307:Q337)</f>
        <v>0</v>
      </c>
      <c r="R306" s="8"/>
      <c r="S306" s="8"/>
    </row>
    <row r="307" spans="1:19" ht="10.15" outlineLevel="3" x14ac:dyDescent="0.3">
      <c r="A307" s="9"/>
      <c r="B307" s="74"/>
      <c r="C307" s="75">
        <v>1</v>
      </c>
      <c r="D307" s="76" t="s">
        <v>41</v>
      </c>
      <c r="E307" s="77" t="s">
        <v>322</v>
      </c>
      <c r="F307" s="78" t="s">
        <v>323</v>
      </c>
      <c r="G307" s="76" t="s">
        <v>48</v>
      </c>
      <c r="H307" s="79">
        <v>50.4</v>
      </c>
      <c r="I307" s="80"/>
      <c r="J307" s="81">
        <f>H307*I307</f>
        <v>0</v>
      </c>
      <c r="K307" s="79"/>
      <c r="L307" s="79">
        <f>H307*K307</f>
        <v>0</v>
      </c>
      <c r="M307" s="79">
        <v>5.8399999999999997E-3</v>
      </c>
      <c r="N307" s="79">
        <f>H307*M307</f>
        <v>0.29433599999999999</v>
      </c>
      <c r="O307" s="81">
        <v>21</v>
      </c>
      <c r="P307" s="81">
        <f>J307*(O307/100)</f>
        <v>0</v>
      </c>
      <c r="Q307" s="81">
        <f>J307+P307</f>
        <v>0</v>
      </c>
      <c r="R307" s="8"/>
      <c r="S307" s="8"/>
    </row>
    <row r="308" spans="1:19" ht="9" outlineLevel="4" x14ac:dyDescent="0.25">
      <c r="A308" s="82"/>
      <c r="B308" s="83"/>
      <c r="C308" s="83"/>
      <c r="D308" s="84"/>
      <c r="E308" s="89" t="s">
        <v>16</v>
      </c>
      <c r="F308" s="85" t="s">
        <v>324</v>
      </c>
      <c r="G308" s="84"/>
      <c r="H308" s="86">
        <v>50.4</v>
      </c>
      <c r="I308" s="87"/>
      <c r="J308" s="88"/>
      <c r="K308" s="86"/>
      <c r="L308" s="86"/>
      <c r="M308" s="86"/>
      <c r="N308" s="86"/>
      <c r="O308" s="88"/>
      <c r="P308" s="88"/>
      <c r="Q308" s="88"/>
      <c r="R308" s="8"/>
    </row>
    <row r="309" spans="1:19" ht="7.5" customHeight="1" outlineLevel="4" x14ac:dyDescent="0.2">
      <c r="A309" s="8"/>
      <c r="B309" s="48"/>
      <c r="C309" s="47"/>
      <c r="D309" s="50"/>
      <c r="E309" s="12"/>
      <c r="F309" s="51"/>
      <c r="G309" s="50"/>
      <c r="H309" s="52"/>
      <c r="I309" s="54"/>
      <c r="J309" s="14"/>
      <c r="K309" s="18"/>
      <c r="L309" s="18"/>
      <c r="M309" s="18"/>
      <c r="N309" s="18"/>
      <c r="O309" s="14"/>
      <c r="P309" s="14"/>
      <c r="Q309" s="14"/>
      <c r="R309" s="8"/>
    </row>
    <row r="310" spans="1:19" ht="10.15" outlineLevel="3" x14ac:dyDescent="0.3">
      <c r="A310" s="9"/>
      <c r="B310" s="74"/>
      <c r="C310" s="75">
        <v>2</v>
      </c>
      <c r="D310" s="76" t="s">
        <v>41</v>
      </c>
      <c r="E310" s="77" t="s">
        <v>325</v>
      </c>
      <c r="F310" s="78" t="s">
        <v>326</v>
      </c>
      <c r="G310" s="76" t="s">
        <v>153</v>
      </c>
      <c r="H310" s="79">
        <v>47</v>
      </c>
      <c r="I310" s="80"/>
      <c r="J310" s="81">
        <f>H310*I310</f>
        <v>0</v>
      </c>
      <c r="K310" s="79"/>
      <c r="L310" s="79">
        <f>H310*K310</f>
        <v>0</v>
      </c>
      <c r="M310" s="79">
        <v>3.48E-3</v>
      </c>
      <c r="N310" s="79">
        <f>H310*M310</f>
        <v>0.16356000000000001</v>
      </c>
      <c r="O310" s="81">
        <v>21</v>
      </c>
      <c r="P310" s="81">
        <f>J310*(O310/100)</f>
        <v>0</v>
      </c>
      <c r="Q310" s="81">
        <f>J310+P310</f>
        <v>0</v>
      </c>
      <c r="R310" s="8"/>
      <c r="S310" s="8"/>
    </row>
    <row r="311" spans="1:19" ht="9" outlineLevel="4" x14ac:dyDescent="0.25">
      <c r="A311" s="82"/>
      <c r="B311" s="83"/>
      <c r="C311" s="83"/>
      <c r="D311" s="84"/>
      <c r="E311" s="89" t="s">
        <v>16</v>
      </c>
      <c r="F311" s="85" t="s">
        <v>327</v>
      </c>
      <c r="G311" s="84"/>
      <c r="H311" s="86">
        <v>47</v>
      </c>
      <c r="I311" s="87"/>
      <c r="J311" s="88"/>
      <c r="K311" s="86"/>
      <c r="L311" s="86"/>
      <c r="M311" s="86"/>
      <c r="N311" s="86"/>
      <c r="O311" s="88"/>
      <c r="P311" s="88"/>
      <c r="Q311" s="88"/>
      <c r="R311" s="8"/>
    </row>
    <row r="312" spans="1:19" ht="7.5" customHeight="1" outlineLevel="4" x14ac:dyDescent="0.2">
      <c r="A312" s="8"/>
      <c r="B312" s="48"/>
      <c r="C312" s="47"/>
      <c r="D312" s="50"/>
      <c r="E312" s="12"/>
      <c r="F312" s="51"/>
      <c r="G312" s="50"/>
      <c r="H312" s="52"/>
      <c r="I312" s="54"/>
      <c r="J312" s="14"/>
      <c r="K312" s="18"/>
      <c r="L312" s="18"/>
      <c r="M312" s="18"/>
      <c r="N312" s="18"/>
      <c r="O312" s="14"/>
      <c r="P312" s="14"/>
      <c r="Q312" s="14"/>
      <c r="R312" s="8"/>
    </row>
    <row r="313" spans="1:19" ht="10.15" outlineLevel="3" x14ac:dyDescent="0.3">
      <c r="A313" s="9"/>
      <c r="B313" s="74"/>
      <c r="C313" s="75">
        <v>3</v>
      </c>
      <c r="D313" s="76" t="s">
        <v>41</v>
      </c>
      <c r="E313" s="77" t="s">
        <v>328</v>
      </c>
      <c r="F313" s="78" t="s">
        <v>329</v>
      </c>
      <c r="G313" s="76" t="s">
        <v>153</v>
      </c>
      <c r="H313" s="79">
        <v>98</v>
      </c>
      <c r="I313" s="80"/>
      <c r="J313" s="81">
        <f>H313*I313</f>
        <v>0</v>
      </c>
      <c r="K313" s="79"/>
      <c r="L313" s="79">
        <f>H313*K313</f>
        <v>0</v>
      </c>
      <c r="M313" s="79">
        <v>1.7700000000000001E-3</v>
      </c>
      <c r="N313" s="79">
        <f>H313*M313</f>
        <v>0.17346</v>
      </c>
      <c r="O313" s="81">
        <v>21</v>
      </c>
      <c r="P313" s="81">
        <f>J313*(O313/100)</f>
        <v>0</v>
      </c>
      <c r="Q313" s="81">
        <f>J313+P313</f>
        <v>0</v>
      </c>
      <c r="R313" s="8"/>
      <c r="S313" s="8"/>
    </row>
    <row r="314" spans="1:19" ht="9" outlineLevel="4" x14ac:dyDescent="0.25">
      <c r="A314" s="82"/>
      <c r="B314" s="83"/>
      <c r="C314" s="83"/>
      <c r="D314" s="84"/>
      <c r="E314" s="89" t="s">
        <v>16</v>
      </c>
      <c r="F314" s="85" t="s">
        <v>330</v>
      </c>
      <c r="G314" s="84"/>
      <c r="H314" s="86">
        <v>98</v>
      </c>
      <c r="I314" s="87"/>
      <c r="J314" s="88"/>
      <c r="K314" s="86"/>
      <c r="L314" s="86"/>
      <c r="M314" s="86"/>
      <c r="N314" s="86"/>
      <c r="O314" s="88"/>
      <c r="P314" s="88"/>
      <c r="Q314" s="88"/>
      <c r="R314" s="8"/>
    </row>
    <row r="315" spans="1:19" ht="7.5" customHeight="1" outlineLevel="4" x14ac:dyDescent="0.2">
      <c r="A315" s="8"/>
      <c r="B315" s="48"/>
      <c r="C315" s="47"/>
      <c r="D315" s="50"/>
      <c r="E315" s="12"/>
      <c r="F315" s="51"/>
      <c r="G315" s="50"/>
      <c r="H315" s="52"/>
      <c r="I315" s="54"/>
      <c r="J315" s="14"/>
      <c r="K315" s="18"/>
      <c r="L315" s="18"/>
      <c r="M315" s="18"/>
      <c r="N315" s="18"/>
      <c r="O315" s="14"/>
      <c r="P315" s="14"/>
      <c r="Q315" s="14"/>
      <c r="R315" s="8"/>
    </row>
    <row r="316" spans="1:19" ht="10.15" outlineLevel="3" x14ac:dyDescent="0.3">
      <c r="A316" s="9"/>
      <c r="B316" s="74"/>
      <c r="C316" s="75">
        <v>4</v>
      </c>
      <c r="D316" s="76" t="s">
        <v>41</v>
      </c>
      <c r="E316" s="77" t="s">
        <v>331</v>
      </c>
      <c r="F316" s="78" t="s">
        <v>332</v>
      </c>
      <c r="G316" s="76" t="s">
        <v>153</v>
      </c>
      <c r="H316" s="79">
        <v>104</v>
      </c>
      <c r="I316" s="80"/>
      <c r="J316" s="81">
        <f>H316*I316</f>
        <v>0</v>
      </c>
      <c r="K316" s="79"/>
      <c r="L316" s="79">
        <f>H316*K316</f>
        <v>0</v>
      </c>
      <c r="M316" s="79">
        <v>2.5999999999999999E-3</v>
      </c>
      <c r="N316" s="79">
        <f>H316*M316</f>
        <v>0.27039999999999997</v>
      </c>
      <c r="O316" s="81">
        <v>21</v>
      </c>
      <c r="P316" s="81">
        <f>J316*(O316/100)</f>
        <v>0</v>
      </c>
      <c r="Q316" s="81">
        <f>J316+P316</f>
        <v>0</v>
      </c>
      <c r="R316" s="8"/>
      <c r="S316" s="8"/>
    </row>
    <row r="317" spans="1:19" ht="10.15" outlineLevel="3" x14ac:dyDescent="0.3">
      <c r="A317" s="9"/>
      <c r="B317" s="74"/>
      <c r="C317" s="75">
        <v>5</v>
      </c>
      <c r="D317" s="76" t="s">
        <v>41</v>
      </c>
      <c r="E317" s="77" t="s">
        <v>333</v>
      </c>
      <c r="F317" s="78" t="s">
        <v>334</v>
      </c>
      <c r="G317" s="76" t="s">
        <v>153</v>
      </c>
      <c r="H317" s="79">
        <v>40</v>
      </c>
      <c r="I317" s="80"/>
      <c r="J317" s="81">
        <f>H317*I317</f>
        <v>0</v>
      </c>
      <c r="K317" s="79"/>
      <c r="L317" s="79">
        <f>H317*K317</f>
        <v>0</v>
      </c>
      <c r="M317" s="79">
        <v>3.9399999999999999E-3</v>
      </c>
      <c r="N317" s="79">
        <f>H317*M317</f>
        <v>0.15759999999999999</v>
      </c>
      <c r="O317" s="81">
        <v>21</v>
      </c>
      <c r="P317" s="81">
        <f>J317*(O317/100)</f>
        <v>0</v>
      </c>
      <c r="Q317" s="81">
        <f>J317+P317</f>
        <v>0</v>
      </c>
      <c r="R317" s="8"/>
      <c r="S317" s="8"/>
    </row>
    <row r="318" spans="1:19" ht="9" outlineLevel="4" x14ac:dyDescent="0.25">
      <c r="A318" s="82"/>
      <c r="B318" s="83"/>
      <c r="C318" s="83"/>
      <c r="D318" s="84"/>
      <c r="E318" s="89" t="s">
        <v>16</v>
      </c>
      <c r="F318" s="85" t="s">
        <v>335</v>
      </c>
      <c r="G318" s="84"/>
      <c r="H318" s="86">
        <v>40</v>
      </c>
      <c r="I318" s="87"/>
      <c r="J318" s="88"/>
      <c r="K318" s="86"/>
      <c r="L318" s="86"/>
      <c r="M318" s="86"/>
      <c r="N318" s="86"/>
      <c r="O318" s="88"/>
      <c r="P318" s="88"/>
      <c r="Q318" s="88"/>
      <c r="R318" s="8"/>
    </row>
    <row r="319" spans="1:19" ht="7.5" customHeight="1" outlineLevel="4" x14ac:dyDescent="0.2">
      <c r="A319" s="8"/>
      <c r="B319" s="48"/>
      <c r="C319" s="47"/>
      <c r="D319" s="50"/>
      <c r="E319" s="12"/>
      <c r="F319" s="51"/>
      <c r="G319" s="50"/>
      <c r="H319" s="52"/>
      <c r="I319" s="54"/>
      <c r="J319" s="14"/>
      <c r="K319" s="18"/>
      <c r="L319" s="18"/>
      <c r="M319" s="18"/>
      <c r="N319" s="18"/>
      <c r="O319" s="14"/>
      <c r="P319" s="14"/>
      <c r="Q319" s="14"/>
      <c r="R319" s="8"/>
    </row>
    <row r="320" spans="1:19" ht="10.15" outlineLevel="3" x14ac:dyDescent="0.3">
      <c r="A320" s="9"/>
      <c r="B320" s="74"/>
      <c r="C320" s="75">
        <v>6</v>
      </c>
      <c r="D320" s="76" t="s">
        <v>41</v>
      </c>
      <c r="E320" s="77" t="s">
        <v>336</v>
      </c>
      <c r="F320" s="78" t="s">
        <v>337</v>
      </c>
      <c r="G320" s="76" t="s">
        <v>48</v>
      </c>
      <c r="H320" s="79">
        <v>55.44</v>
      </c>
      <c r="I320" s="80"/>
      <c r="J320" s="81">
        <f>H320*I320</f>
        <v>0</v>
      </c>
      <c r="K320" s="79">
        <v>6.3699999999999998E-3</v>
      </c>
      <c r="L320" s="79">
        <f>H320*K320</f>
        <v>0.35315279999999999</v>
      </c>
      <c r="M320" s="79"/>
      <c r="N320" s="79">
        <f>H320*M320</f>
        <v>0</v>
      </c>
      <c r="O320" s="81">
        <v>21</v>
      </c>
      <c r="P320" s="81">
        <f>J320*(O320/100)</f>
        <v>0</v>
      </c>
      <c r="Q320" s="81">
        <f>J320+P320</f>
        <v>0</v>
      </c>
      <c r="R320" s="8"/>
      <c r="S320" s="8"/>
    </row>
    <row r="321" spans="1:19" ht="9" outlineLevel="4" x14ac:dyDescent="0.25">
      <c r="A321" s="82"/>
      <c r="B321" s="83"/>
      <c r="C321" s="83"/>
      <c r="D321" s="84"/>
      <c r="E321" s="89" t="s">
        <v>16</v>
      </c>
      <c r="F321" s="85" t="s">
        <v>338</v>
      </c>
      <c r="G321" s="84"/>
      <c r="H321" s="86">
        <v>50.4</v>
      </c>
      <c r="I321" s="87"/>
      <c r="J321" s="88"/>
      <c r="K321" s="86"/>
      <c r="L321" s="86"/>
      <c r="M321" s="86"/>
      <c r="N321" s="86"/>
      <c r="O321" s="88"/>
      <c r="P321" s="88"/>
      <c r="Q321" s="88"/>
      <c r="R321" s="8"/>
    </row>
    <row r="322" spans="1:19" ht="9" outlineLevel="4" x14ac:dyDescent="0.25">
      <c r="A322" s="82"/>
      <c r="B322" s="83"/>
      <c r="C322" s="83"/>
      <c r="D322" s="84"/>
      <c r="E322" s="89"/>
      <c r="F322" s="85" t="s">
        <v>339</v>
      </c>
      <c r="G322" s="84"/>
      <c r="H322" s="86">
        <v>5.04</v>
      </c>
      <c r="I322" s="87"/>
      <c r="J322" s="88"/>
      <c r="K322" s="86"/>
      <c r="L322" s="86"/>
      <c r="M322" s="86"/>
      <c r="N322" s="86"/>
      <c r="O322" s="88"/>
      <c r="P322" s="88"/>
      <c r="Q322" s="88"/>
      <c r="R322" s="8"/>
    </row>
    <row r="323" spans="1:19" ht="7.5" customHeight="1" outlineLevel="4" x14ac:dyDescent="0.2">
      <c r="A323" s="8"/>
      <c r="B323" s="48"/>
      <c r="C323" s="47"/>
      <c r="D323" s="50"/>
      <c r="E323" s="12"/>
      <c r="F323" s="51"/>
      <c r="G323" s="50"/>
      <c r="H323" s="52"/>
      <c r="I323" s="54"/>
      <c r="J323" s="14"/>
      <c r="K323" s="18"/>
      <c r="L323" s="18"/>
      <c r="M323" s="18"/>
      <c r="N323" s="18"/>
      <c r="O323" s="14"/>
      <c r="P323" s="14"/>
      <c r="Q323" s="14"/>
      <c r="R323" s="8"/>
    </row>
    <row r="324" spans="1:19" ht="10.15" outlineLevel="3" x14ac:dyDescent="0.3">
      <c r="A324" s="9"/>
      <c r="B324" s="74"/>
      <c r="C324" s="75">
        <v>7</v>
      </c>
      <c r="D324" s="76" t="s">
        <v>41</v>
      </c>
      <c r="E324" s="77" t="s">
        <v>340</v>
      </c>
      <c r="F324" s="78" t="s">
        <v>341</v>
      </c>
      <c r="G324" s="76" t="s">
        <v>153</v>
      </c>
      <c r="H324" s="79">
        <v>51.7</v>
      </c>
      <c r="I324" s="80"/>
      <c r="J324" s="81">
        <f>H324*I324</f>
        <v>0</v>
      </c>
      <c r="K324" s="79">
        <v>5.7200000000000003E-3</v>
      </c>
      <c r="L324" s="79">
        <f>H324*K324</f>
        <v>0.29572400000000004</v>
      </c>
      <c r="M324" s="79"/>
      <c r="N324" s="79">
        <f>H324*M324</f>
        <v>0</v>
      </c>
      <c r="O324" s="81">
        <v>21</v>
      </c>
      <c r="P324" s="81">
        <f>J324*(O324/100)</f>
        <v>0</v>
      </c>
      <c r="Q324" s="81">
        <f>J324+P324</f>
        <v>0</v>
      </c>
      <c r="R324" s="8"/>
      <c r="S324" s="8"/>
    </row>
    <row r="325" spans="1:19" ht="9" outlineLevel="4" x14ac:dyDescent="0.25">
      <c r="A325" s="82"/>
      <c r="B325" s="83"/>
      <c r="C325" s="83"/>
      <c r="D325" s="84"/>
      <c r="E325" s="89" t="s">
        <v>16</v>
      </c>
      <c r="F325" s="85" t="s">
        <v>342</v>
      </c>
      <c r="G325" s="84"/>
      <c r="H325" s="86">
        <v>47</v>
      </c>
      <c r="I325" s="87"/>
      <c r="J325" s="88"/>
      <c r="K325" s="86"/>
      <c r="L325" s="86"/>
      <c r="M325" s="86"/>
      <c r="N325" s="86"/>
      <c r="O325" s="88"/>
      <c r="P325" s="88"/>
      <c r="Q325" s="88"/>
      <c r="R325" s="8"/>
    </row>
    <row r="326" spans="1:19" ht="9" outlineLevel="4" x14ac:dyDescent="0.25">
      <c r="A326" s="82"/>
      <c r="B326" s="83"/>
      <c r="C326" s="83"/>
      <c r="D326" s="84"/>
      <c r="E326" s="89"/>
      <c r="F326" s="85" t="s">
        <v>343</v>
      </c>
      <c r="G326" s="84"/>
      <c r="H326" s="86">
        <v>4.7</v>
      </c>
      <c r="I326" s="87"/>
      <c r="J326" s="88"/>
      <c r="K326" s="86"/>
      <c r="L326" s="86"/>
      <c r="M326" s="86"/>
      <c r="N326" s="86"/>
      <c r="O326" s="88"/>
      <c r="P326" s="88"/>
      <c r="Q326" s="88"/>
      <c r="R326" s="8"/>
    </row>
    <row r="327" spans="1:19" ht="7.5" customHeight="1" outlineLevel="4" x14ac:dyDescent="0.2">
      <c r="A327" s="8"/>
      <c r="B327" s="48"/>
      <c r="C327" s="47"/>
      <c r="D327" s="50"/>
      <c r="E327" s="12"/>
      <c r="F327" s="51"/>
      <c r="G327" s="50"/>
      <c r="H327" s="52"/>
      <c r="I327" s="54"/>
      <c r="J327" s="14"/>
      <c r="K327" s="18"/>
      <c r="L327" s="18"/>
      <c r="M327" s="18"/>
      <c r="N327" s="18"/>
      <c r="O327" s="14"/>
      <c r="P327" s="14"/>
      <c r="Q327" s="14"/>
      <c r="R327" s="8"/>
    </row>
    <row r="328" spans="1:19" ht="10.15" outlineLevel="3" x14ac:dyDescent="0.3">
      <c r="A328" s="9"/>
      <c r="B328" s="74"/>
      <c r="C328" s="75">
        <v>8</v>
      </c>
      <c r="D328" s="76" t="s">
        <v>41</v>
      </c>
      <c r="E328" s="77" t="s">
        <v>344</v>
      </c>
      <c r="F328" s="78" t="s">
        <v>345</v>
      </c>
      <c r="G328" s="76" t="s">
        <v>153</v>
      </c>
      <c r="H328" s="79">
        <v>107.8</v>
      </c>
      <c r="I328" s="80"/>
      <c r="J328" s="81">
        <f>H328*I328</f>
        <v>0</v>
      </c>
      <c r="K328" s="79">
        <v>1.9400000000000001E-3</v>
      </c>
      <c r="L328" s="79">
        <f>H328*K328</f>
        <v>0.20913200000000001</v>
      </c>
      <c r="M328" s="79"/>
      <c r="N328" s="79">
        <f>H328*M328</f>
        <v>0</v>
      </c>
      <c r="O328" s="81">
        <v>21</v>
      </c>
      <c r="P328" s="81">
        <f>J328*(O328/100)</f>
        <v>0</v>
      </c>
      <c r="Q328" s="81">
        <f>J328+P328</f>
        <v>0</v>
      </c>
      <c r="R328" s="8"/>
      <c r="S328" s="8"/>
    </row>
    <row r="329" spans="1:19" ht="9" outlineLevel="4" x14ac:dyDescent="0.25">
      <c r="A329" s="82"/>
      <c r="B329" s="83"/>
      <c r="C329" s="83"/>
      <c r="D329" s="84"/>
      <c r="E329" s="89" t="s">
        <v>16</v>
      </c>
      <c r="F329" s="85" t="s">
        <v>346</v>
      </c>
      <c r="G329" s="84"/>
      <c r="H329" s="86">
        <v>98</v>
      </c>
      <c r="I329" s="87"/>
      <c r="J329" s="88"/>
      <c r="K329" s="86"/>
      <c r="L329" s="86"/>
      <c r="M329" s="86"/>
      <c r="N329" s="86"/>
      <c r="O329" s="88"/>
      <c r="P329" s="88"/>
      <c r="Q329" s="88"/>
      <c r="R329" s="8"/>
    </row>
    <row r="330" spans="1:19" ht="9" outlineLevel="4" x14ac:dyDescent="0.25">
      <c r="A330" s="82"/>
      <c r="B330" s="83"/>
      <c r="C330" s="83"/>
      <c r="D330" s="84"/>
      <c r="E330" s="89"/>
      <c r="F330" s="85" t="s">
        <v>347</v>
      </c>
      <c r="G330" s="84"/>
      <c r="H330" s="86">
        <v>9.8000000000000007</v>
      </c>
      <c r="I330" s="87"/>
      <c r="J330" s="88"/>
      <c r="K330" s="86"/>
      <c r="L330" s="86"/>
      <c r="M330" s="86"/>
      <c r="N330" s="86"/>
      <c r="O330" s="88"/>
      <c r="P330" s="88"/>
      <c r="Q330" s="88"/>
      <c r="R330" s="8"/>
    </row>
    <row r="331" spans="1:19" ht="7.5" customHeight="1" outlineLevel="4" x14ac:dyDescent="0.2">
      <c r="A331" s="8"/>
      <c r="B331" s="48"/>
      <c r="C331" s="47"/>
      <c r="D331" s="50"/>
      <c r="E331" s="12"/>
      <c r="F331" s="51"/>
      <c r="G331" s="50"/>
      <c r="H331" s="52"/>
      <c r="I331" s="54"/>
      <c r="J331" s="14"/>
      <c r="K331" s="18"/>
      <c r="L331" s="18"/>
      <c r="M331" s="18"/>
      <c r="N331" s="18"/>
      <c r="O331" s="14"/>
      <c r="P331" s="14"/>
      <c r="Q331" s="14"/>
      <c r="R331" s="8"/>
    </row>
    <row r="332" spans="1:19" ht="10.15" outlineLevel="3" x14ac:dyDescent="0.3">
      <c r="A332" s="9"/>
      <c r="B332" s="74"/>
      <c r="C332" s="75">
        <v>9</v>
      </c>
      <c r="D332" s="76" t="s">
        <v>41</v>
      </c>
      <c r="E332" s="77" t="s">
        <v>348</v>
      </c>
      <c r="F332" s="78" t="s">
        <v>349</v>
      </c>
      <c r="G332" s="76" t="s">
        <v>153</v>
      </c>
      <c r="H332" s="79">
        <v>110</v>
      </c>
      <c r="I332" s="80"/>
      <c r="J332" s="81">
        <f>H332*I332</f>
        <v>0</v>
      </c>
      <c r="K332" s="79">
        <v>2.5899999999999999E-3</v>
      </c>
      <c r="L332" s="79">
        <f>H332*K332</f>
        <v>0.28489999999999999</v>
      </c>
      <c r="M332" s="79"/>
      <c r="N332" s="79">
        <f>H332*M332</f>
        <v>0</v>
      </c>
      <c r="O332" s="81">
        <v>21</v>
      </c>
      <c r="P332" s="81">
        <f>J332*(O332/100)</f>
        <v>0</v>
      </c>
      <c r="Q332" s="81">
        <f>J332+P332</f>
        <v>0</v>
      </c>
      <c r="R332" s="8"/>
      <c r="S332" s="8"/>
    </row>
    <row r="333" spans="1:19" ht="10.15" outlineLevel="3" x14ac:dyDescent="0.3">
      <c r="A333" s="9"/>
      <c r="B333" s="74"/>
      <c r="C333" s="75">
        <v>10</v>
      </c>
      <c r="D333" s="76" t="s">
        <v>41</v>
      </c>
      <c r="E333" s="77" t="s">
        <v>350</v>
      </c>
      <c r="F333" s="78" t="s">
        <v>351</v>
      </c>
      <c r="G333" s="76" t="s">
        <v>283</v>
      </c>
      <c r="H333" s="79">
        <v>16</v>
      </c>
      <c r="I333" s="80"/>
      <c r="J333" s="81">
        <f>H333*I333</f>
        <v>0</v>
      </c>
      <c r="K333" s="79">
        <v>2.0400000000000001E-3</v>
      </c>
      <c r="L333" s="79">
        <f>H333*K333</f>
        <v>3.2640000000000002E-2</v>
      </c>
      <c r="M333" s="79"/>
      <c r="N333" s="79">
        <f>H333*M333</f>
        <v>0</v>
      </c>
      <c r="O333" s="81">
        <v>21</v>
      </c>
      <c r="P333" s="81">
        <f>J333*(O333/100)</f>
        <v>0</v>
      </c>
      <c r="Q333" s="81">
        <f>J333+P333</f>
        <v>0</v>
      </c>
      <c r="R333" s="8"/>
      <c r="S333" s="8"/>
    </row>
    <row r="334" spans="1:19" ht="10.15" outlineLevel="3" x14ac:dyDescent="0.3">
      <c r="A334" s="9"/>
      <c r="B334" s="74"/>
      <c r="C334" s="75">
        <v>11</v>
      </c>
      <c r="D334" s="76" t="s">
        <v>41</v>
      </c>
      <c r="E334" s="77" t="s">
        <v>352</v>
      </c>
      <c r="F334" s="78" t="s">
        <v>353</v>
      </c>
      <c r="G334" s="76" t="s">
        <v>283</v>
      </c>
      <c r="H334" s="79">
        <v>5</v>
      </c>
      <c r="I334" s="80"/>
      <c r="J334" s="81">
        <f>H334*I334</f>
        <v>0</v>
      </c>
      <c r="K334" s="79">
        <v>3.3899999999999998E-3</v>
      </c>
      <c r="L334" s="79">
        <f>H334*K334</f>
        <v>1.695E-2</v>
      </c>
      <c r="M334" s="79"/>
      <c r="N334" s="79">
        <f>H334*M334</f>
        <v>0</v>
      </c>
      <c r="O334" s="81">
        <v>21</v>
      </c>
      <c r="P334" s="81">
        <f>J334*(O334/100)</f>
        <v>0</v>
      </c>
      <c r="Q334" s="81">
        <f>J334+P334</f>
        <v>0</v>
      </c>
      <c r="R334" s="8"/>
      <c r="S334" s="8"/>
    </row>
    <row r="335" spans="1:19" ht="10.15" outlineLevel="3" x14ac:dyDescent="0.3">
      <c r="A335" s="9"/>
      <c r="B335" s="74"/>
      <c r="C335" s="75">
        <v>12</v>
      </c>
      <c r="D335" s="76" t="s">
        <v>41</v>
      </c>
      <c r="E335" s="77" t="s">
        <v>354</v>
      </c>
      <c r="F335" s="78" t="s">
        <v>355</v>
      </c>
      <c r="G335" s="76" t="s">
        <v>153</v>
      </c>
      <c r="H335" s="79">
        <v>40</v>
      </c>
      <c r="I335" s="80"/>
      <c r="J335" s="81">
        <f>H335*I335</f>
        <v>0</v>
      </c>
      <c r="K335" s="79">
        <v>3.0699999999999998E-3</v>
      </c>
      <c r="L335" s="79">
        <f>H335*K335</f>
        <v>0.12279999999999999</v>
      </c>
      <c r="M335" s="79"/>
      <c r="N335" s="79">
        <f>H335*M335</f>
        <v>0</v>
      </c>
      <c r="O335" s="81">
        <v>21</v>
      </c>
      <c r="P335" s="81">
        <f>J335*(O335/100)</f>
        <v>0</v>
      </c>
      <c r="Q335" s="81">
        <f>J335+P335</f>
        <v>0</v>
      </c>
      <c r="R335" s="8"/>
      <c r="S335" s="8"/>
    </row>
    <row r="336" spans="1:19" ht="10.15" outlineLevel="3" x14ac:dyDescent="0.3">
      <c r="A336" s="9"/>
      <c r="B336" s="74"/>
      <c r="C336" s="75">
        <v>13</v>
      </c>
      <c r="D336" s="76" t="s">
        <v>41</v>
      </c>
      <c r="E336" s="77" t="s">
        <v>356</v>
      </c>
      <c r="F336" s="78" t="s">
        <v>357</v>
      </c>
      <c r="G336" s="76" t="s">
        <v>121</v>
      </c>
      <c r="H336" s="79">
        <v>1.3152988000000001</v>
      </c>
      <c r="I336" s="80"/>
      <c r="J336" s="81">
        <f>H336*I336</f>
        <v>0</v>
      </c>
      <c r="K336" s="79"/>
      <c r="L336" s="79">
        <f>H336*K336</f>
        <v>0</v>
      </c>
      <c r="M336" s="79"/>
      <c r="N336" s="79">
        <f>H336*M336</f>
        <v>0</v>
      </c>
      <c r="O336" s="81">
        <v>21</v>
      </c>
      <c r="P336" s="81">
        <f>J336*(O336/100)</f>
        <v>0</v>
      </c>
      <c r="Q336" s="81">
        <f>J336+P336</f>
        <v>0</v>
      </c>
      <c r="R336" s="8"/>
      <c r="S336" s="8"/>
    </row>
    <row r="337" spans="1:19" outlineLevel="3" x14ac:dyDescent="0.2">
      <c r="B337" s="6"/>
      <c r="C337" s="6"/>
      <c r="D337" s="6"/>
      <c r="E337" s="6"/>
      <c r="F337" s="6"/>
      <c r="G337" s="6"/>
      <c r="H337" s="6"/>
      <c r="I337" s="8"/>
      <c r="J337" s="8"/>
      <c r="K337" s="6"/>
      <c r="L337" s="6"/>
      <c r="M337" s="6"/>
      <c r="N337" s="6"/>
      <c r="O337" s="6"/>
      <c r="P337" s="8"/>
      <c r="Q337" s="8"/>
    </row>
    <row r="338" spans="1:19" ht="10.15" outlineLevel="2" x14ac:dyDescent="0.3">
      <c r="A338" s="42" t="s">
        <v>34</v>
      </c>
      <c r="B338" s="67">
        <v>3</v>
      </c>
      <c r="C338" s="68"/>
      <c r="D338" s="69" t="s">
        <v>40</v>
      </c>
      <c r="E338" s="69"/>
      <c r="F338" s="70" t="s">
        <v>35</v>
      </c>
      <c r="G338" s="69"/>
      <c r="H338" s="71"/>
      <c r="I338" s="72"/>
      <c r="J338" s="43">
        <f>SUBTOTAL(9,J339:J379)</f>
        <v>0</v>
      </c>
      <c r="K338" s="71"/>
      <c r="L338" s="44">
        <f>SUBTOTAL(9,L339:L379)</f>
        <v>46.023810800000007</v>
      </c>
      <c r="M338" s="71"/>
      <c r="N338" s="44">
        <f>SUBTOTAL(9,N339:N379)</f>
        <v>29.58886</v>
      </c>
      <c r="O338" s="73"/>
      <c r="P338" s="43">
        <f>SUBTOTAL(9,P339:P379)</f>
        <v>0</v>
      </c>
      <c r="Q338" s="43">
        <f>SUBTOTAL(9,Q339:Q379)</f>
        <v>0</v>
      </c>
      <c r="R338" s="8"/>
      <c r="S338" s="8"/>
    </row>
    <row r="339" spans="1:19" ht="10.15" outlineLevel="3" x14ac:dyDescent="0.3">
      <c r="A339" s="9"/>
      <c r="B339" s="74"/>
      <c r="C339" s="75">
        <v>1</v>
      </c>
      <c r="D339" s="76" t="s">
        <v>41</v>
      </c>
      <c r="E339" s="77" t="s">
        <v>358</v>
      </c>
      <c r="F339" s="78" t="s">
        <v>359</v>
      </c>
      <c r="G339" s="76" t="s">
        <v>283</v>
      </c>
      <c r="H339" s="79">
        <v>6</v>
      </c>
      <c r="I339" s="80"/>
      <c r="J339" s="81">
        <f>H339*I339</f>
        <v>0</v>
      </c>
      <c r="K339" s="79"/>
      <c r="L339" s="79">
        <f>H339*K339</f>
        <v>0</v>
      </c>
      <c r="M339" s="79">
        <v>1.6500000000000001E-2</v>
      </c>
      <c r="N339" s="79">
        <f>H339*M339</f>
        <v>9.9000000000000005E-2</v>
      </c>
      <c r="O339" s="81">
        <v>21</v>
      </c>
      <c r="P339" s="81">
        <f>J339*(O339/100)</f>
        <v>0</v>
      </c>
      <c r="Q339" s="81">
        <f>J339+P339</f>
        <v>0</v>
      </c>
      <c r="R339" s="8"/>
      <c r="S339" s="8"/>
    </row>
    <row r="340" spans="1:19" ht="9" outlineLevel="4" x14ac:dyDescent="0.25">
      <c r="A340" s="82"/>
      <c r="B340" s="83"/>
      <c r="C340" s="83"/>
      <c r="D340" s="84"/>
      <c r="E340" s="89" t="s">
        <v>16</v>
      </c>
      <c r="F340" s="85" t="s">
        <v>360</v>
      </c>
      <c r="G340" s="84"/>
      <c r="H340" s="86">
        <v>6</v>
      </c>
      <c r="I340" s="87"/>
      <c r="J340" s="88"/>
      <c r="K340" s="86"/>
      <c r="L340" s="86"/>
      <c r="M340" s="86"/>
      <c r="N340" s="86"/>
      <c r="O340" s="88"/>
      <c r="P340" s="88"/>
      <c r="Q340" s="88"/>
      <c r="R340" s="8"/>
    </row>
    <row r="341" spans="1:19" ht="7.5" customHeight="1" outlineLevel="4" x14ac:dyDescent="0.2">
      <c r="A341" s="8"/>
      <c r="B341" s="48"/>
      <c r="C341" s="47"/>
      <c r="D341" s="50"/>
      <c r="E341" s="12"/>
      <c r="F341" s="51"/>
      <c r="G341" s="50"/>
      <c r="H341" s="52"/>
      <c r="I341" s="54"/>
      <c r="J341" s="14"/>
      <c r="K341" s="18"/>
      <c r="L341" s="18"/>
      <c r="M341" s="18"/>
      <c r="N341" s="18"/>
      <c r="O341" s="14"/>
      <c r="P341" s="14"/>
      <c r="Q341" s="14"/>
      <c r="R341" s="8"/>
    </row>
    <row r="342" spans="1:19" ht="10.15" outlineLevel="3" x14ac:dyDescent="0.3">
      <c r="A342" s="9"/>
      <c r="B342" s="74"/>
      <c r="C342" s="75">
        <v>2</v>
      </c>
      <c r="D342" s="76" t="s">
        <v>41</v>
      </c>
      <c r="E342" s="77" t="s">
        <v>361</v>
      </c>
      <c r="F342" s="78" t="s">
        <v>362</v>
      </c>
      <c r="G342" s="76" t="s">
        <v>48</v>
      </c>
      <c r="H342" s="79">
        <v>605</v>
      </c>
      <c r="I342" s="80"/>
      <c r="J342" s="81">
        <f>H342*I342</f>
        <v>0</v>
      </c>
      <c r="K342" s="79"/>
      <c r="L342" s="79">
        <f>H342*K342</f>
        <v>0</v>
      </c>
      <c r="M342" s="79">
        <v>4.4499999999999998E-2</v>
      </c>
      <c r="N342" s="79">
        <f>H342*M342</f>
        <v>26.922499999999999</v>
      </c>
      <c r="O342" s="81">
        <v>21</v>
      </c>
      <c r="P342" s="81">
        <f>J342*(O342/100)</f>
        <v>0</v>
      </c>
      <c r="Q342" s="81">
        <f>J342+P342</f>
        <v>0</v>
      </c>
      <c r="R342" s="8"/>
      <c r="S342" s="8"/>
    </row>
    <row r="343" spans="1:19" ht="9" outlineLevel="4" x14ac:dyDescent="0.25">
      <c r="A343" s="82"/>
      <c r="B343" s="83"/>
      <c r="C343" s="83"/>
      <c r="D343" s="84"/>
      <c r="E343" s="89" t="s">
        <v>16</v>
      </c>
      <c r="F343" s="85" t="s">
        <v>150</v>
      </c>
      <c r="G343" s="84"/>
      <c r="H343" s="86">
        <v>605</v>
      </c>
      <c r="I343" s="87"/>
      <c r="J343" s="88"/>
      <c r="K343" s="86"/>
      <c r="L343" s="86"/>
      <c r="M343" s="86"/>
      <c r="N343" s="86"/>
      <c r="O343" s="88"/>
      <c r="P343" s="88"/>
      <c r="Q343" s="88"/>
      <c r="R343" s="8"/>
    </row>
    <row r="344" spans="1:19" ht="7.5" customHeight="1" outlineLevel="4" x14ac:dyDescent="0.2">
      <c r="A344" s="8"/>
      <c r="B344" s="48"/>
      <c r="C344" s="47"/>
      <c r="D344" s="50"/>
      <c r="E344" s="12"/>
      <c r="F344" s="51"/>
      <c r="G344" s="50"/>
      <c r="H344" s="52"/>
      <c r="I344" s="54"/>
      <c r="J344" s="14"/>
      <c r="K344" s="18"/>
      <c r="L344" s="18"/>
      <c r="M344" s="18"/>
      <c r="N344" s="18"/>
      <c r="O344" s="14"/>
      <c r="P344" s="14"/>
      <c r="Q344" s="14"/>
      <c r="R344" s="8"/>
    </row>
    <row r="345" spans="1:19" ht="10.15" outlineLevel="3" x14ac:dyDescent="0.3">
      <c r="A345" s="9"/>
      <c r="B345" s="74"/>
      <c r="C345" s="75">
        <v>3</v>
      </c>
      <c r="D345" s="76" t="s">
        <v>41</v>
      </c>
      <c r="E345" s="77" t="s">
        <v>363</v>
      </c>
      <c r="F345" s="78" t="s">
        <v>364</v>
      </c>
      <c r="G345" s="76" t="s">
        <v>48</v>
      </c>
      <c r="H345" s="79">
        <v>605</v>
      </c>
      <c r="I345" s="80"/>
      <c r="J345" s="81">
        <f>H345*I345</f>
        <v>0</v>
      </c>
      <c r="K345" s="79"/>
      <c r="L345" s="79">
        <f>H345*K345</f>
        <v>0</v>
      </c>
      <c r="M345" s="79"/>
      <c r="N345" s="79">
        <f>H345*M345</f>
        <v>0</v>
      </c>
      <c r="O345" s="81">
        <v>21</v>
      </c>
      <c r="P345" s="81">
        <f>J345*(O345/100)</f>
        <v>0</v>
      </c>
      <c r="Q345" s="81">
        <f>J345+P345</f>
        <v>0</v>
      </c>
      <c r="R345" s="8"/>
      <c r="S345" s="8"/>
    </row>
    <row r="346" spans="1:19" ht="10.15" outlineLevel="3" x14ac:dyDescent="0.3">
      <c r="A346" s="9"/>
      <c r="B346" s="74"/>
      <c r="C346" s="75">
        <v>4</v>
      </c>
      <c r="D346" s="76" t="s">
        <v>41</v>
      </c>
      <c r="E346" s="77" t="s">
        <v>365</v>
      </c>
      <c r="F346" s="78" t="s">
        <v>366</v>
      </c>
      <c r="G346" s="76" t="s">
        <v>153</v>
      </c>
      <c r="H346" s="79">
        <v>142</v>
      </c>
      <c r="I346" s="80"/>
      <c r="J346" s="81">
        <f>H346*I346</f>
        <v>0</v>
      </c>
      <c r="K346" s="79"/>
      <c r="L346" s="79">
        <f>H346*K346</f>
        <v>0</v>
      </c>
      <c r="M346" s="79">
        <v>1.8079999999999999E-2</v>
      </c>
      <c r="N346" s="79">
        <f>H346*M346</f>
        <v>2.5673599999999999</v>
      </c>
      <c r="O346" s="81">
        <v>21</v>
      </c>
      <c r="P346" s="81">
        <f>J346*(O346/100)</f>
        <v>0</v>
      </c>
      <c r="Q346" s="81">
        <f>J346+P346</f>
        <v>0</v>
      </c>
      <c r="R346" s="8"/>
      <c r="S346" s="8"/>
    </row>
    <row r="347" spans="1:19" ht="9" outlineLevel="4" x14ac:dyDescent="0.25">
      <c r="A347" s="82"/>
      <c r="B347" s="83"/>
      <c r="C347" s="83"/>
      <c r="D347" s="84"/>
      <c r="E347" s="89" t="s">
        <v>16</v>
      </c>
      <c r="F347" s="85" t="s">
        <v>367</v>
      </c>
      <c r="G347" s="84"/>
      <c r="H347" s="86">
        <v>0</v>
      </c>
      <c r="I347" s="87"/>
      <c r="J347" s="88"/>
      <c r="K347" s="86"/>
      <c r="L347" s="86"/>
      <c r="M347" s="86"/>
      <c r="N347" s="86"/>
      <c r="O347" s="88"/>
      <c r="P347" s="88"/>
      <c r="Q347" s="88"/>
      <c r="R347" s="8"/>
    </row>
    <row r="348" spans="1:19" ht="9" outlineLevel="4" x14ac:dyDescent="0.25">
      <c r="A348" s="82"/>
      <c r="B348" s="83"/>
      <c r="C348" s="83"/>
      <c r="D348" s="84"/>
      <c r="E348" s="89"/>
      <c r="F348" s="85" t="s">
        <v>368</v>
      </c>
      <c r="G348" s="84"/>
      <c r="H348" s="86">
        <v>142</v>
      </c>
      <c r="I348" s="87"/>
      <c r="J348" s="88"/>
      <c r="K348" s="86"/>
      <c r="L348" s="86"/>
      <c r="M348" s="86"/>
      <c r="N348" s="86"/>
      <c r="O348" s="88"/>
      <c r="P348" s="88"/>
      <c r="Q348" s="88"/>
      <c r="R348" s="8"/>
    </row>
    <row r="349" spans="1:19" ht="7.5" customHeight="1" outlineLevel="4" x14ac:dyDescent="0.2">
      <c r="A349" s="8"/>
      <c r="B349" s="48"/>
      <c r="C349" s="47"/>
      <c r="D349" s="50"/>
      <c r="E349" s="12"/>
      <c r="F349" s="51"/>
      <c r="G349" s="50"/>
      <c r="H349" s="52"/>
      <c r="I349" s="54"/>
      <c r="J349" s="14"/>
      <c r="K349" s="18"/>
      <c r="L349" s="18"/>
      <c r="M349" s="18"/>
      <c r="N349" s="18"/>
      <c r="O349" s="14"/>
      <c r="P349" s="14"/>
      <c r="Q349" s="14"/>
      <c r="R349" s="8"/>
    </row>
    <row r="350" spans="1:19" ht="10.15" outlineLevel="3" x14ac:dyDescent="0.3">
      <c r="A350" s="9"/>
      <c r="B350" s="74"/>
      <c r="C350" s="75">
        <v>5</v>
      </c>
      <c r="D350" s="76" t="s">
        <v>41</v>
      </c>
      <c r="E350" s="77" t="s">
        <v>369</v>
      </c>
      <c r="F350" s="78" t="s">
        <v>370</v>
      </c>
      <c r="G350" s="76" t="s">
        <v>153</v>
      </c>
      <c r="H350" s="79">
        <v>142</v>
      </c>
      <c r="I350" s="80"/>
      <c r="J350" s="81">
        <f>H350*I350</f>
        <v>0</v>
      </c>
      <c r="K350" s="79"/>
      <c r="L350" s="79">
        <f>H350*K350</f>
        <v>0</v>
      </c>
      <c r="M350" s="79"/>
      <c r="N350" s="79">
        <f>H350*M350</f>
        <v>0</v>
      </c>
      <c r="O350" s="81">
        <v>21</v>
      </c>
      <c r="P350" s="81">
        <f>J350*(O350/100)</f>
        <v>0</v>
      </c>
      <c r="Q350" s="81">
        <f>J350+P350</f>
        <v>0</v>
      </c>
      <c r="R350" s="8"/>
      <c r="S350" s="8"/>
    </row>
    <row r="351" spans="1:19" ht="10.15" outlineLevel="3" x14ac:dyDescent="0.3">
      <c r="A351" s="9"/>
      <c r="B351" s="74"/>
      <c r="C351" s="75">
        <v>6</v>
      </c>
      <c r="D351" s="76" t="s">
        <v>41</v>
      </c>
      <c r="E351" s="77" t="s">
        <v>371</v>
      </c>
      <c r="F351" s="78" t="s">
        <v>372</v>
      </c>
      <c r="G351" s="76" t="s">
        <v>48</v>
      </c>
      <c r="H351" s="79">
        <v>605</v>
      </c>
      <c r="I351" s="80"/>
      <c r="J351" s="81">
        <f>H351*I351</f>
        <v>0</v>
      </c>
      <c r="K351" s="79">
        <v>1.3999999999999999E-4</v>
      </c>
      <c r="L351" s="79">
        <f>H351*K351</f>
        <v>8.4699999999999998E-2</v>
      </c>
      <c r="M351" s="79"/>
      <c r="N351" s="79">
        <f>H351*M351</f>
        <v>0</v>
      </c>
      <c r="O351" s="81">
        <v>21</v>
      </c>
      <c r="P351" s="81">
        <f>J351*(O351/100)</f>
        <v>0</v>
      </c>
      <c r="Q351" s="81">
        <f>J351+P351</f>
        <v>0</v>
      </c>
      <c r="R351" s="8"/>
      <c r="S351" s="8"/>
    </row>
    <row r="352" spans="1:19" ht="10.15" outlineLevel="3" x14ac:dyDescent="0.3">
      <c r="A352" s="9"/>
      <c r="B352" s="74"/>
      <c r="C352" s="75">
        <v>7</v>
      </c>
      <c r="D352" s="76" t="s">
        <v>41</v>
      </c>
      <c r="E352" s="77" t="s">
        <v>373</v>
      </c>
      <c r="F352" s="78" t="s">
        <v>374</v>
      </c>
      <c r="G352" s="76" t="s">
        <v>48</v>
      </c>
      <c r="H352" s="79">
        <v>665.5</v>
      </c>
      <c r="I352" s="80"/>
      <c r="J352" s="81">
        <f>H352*I352</f>
        <v>0</v>
      </c>
      <c r="K352" s="79">
        <v>6.4600000000000005E-2</v>
      </c>
      <c r="L352" s="79">
        <f>H352*K352</f>
        <v>42.991300000000003</v>
      </c>
      <c r="M352" s="79"/>
      <c r="N352" s="79">
        <f>H352*M352</f>
        <v>0</v>
      </c>
      <c r="O352" s="81">
        <v>21</v>
      </c>
      <c r="P352" s="81">
        <f>J352*(O352/100)</f>
        <v>0</v>
      </c>
      <c r="Q352" s="81">
        <f>J352+P352</f>
        <v>0</v>
      </c>
      <c r="R352" s="8"/>
      <c r="S352" s="8"/>
    </row>
    <row r="353" spans="1:19" ht="9" outlineLevel="4" x14ac:dyDescent="0.25">
      <c r="A353" s="82"/>
      <c r="B353" s="83"/>
      <c r="C353" s="83"/>
      <c r="D353" s="84"/>
      <c r="E353" s="89" t="s">
        <v>16</v>
      </c>
      <c r="F353" s="85" t="s">
        <v>276</v>
      </c>
      <c r="G353" s="84"/>
      <c r="H353" s="86">
        <v>605</v>
      </c>
      <c r="I353" s="87"/>
      <c r="J353" s="88"/>
      <c r="K353" s="86"/>
      <c r="L353" s="86"/>
      <c r="M353" s="86"/>
      <c r="N353" s="86"/>
      <c r="O353" s="88"/>
      <c r="P353" s="88"/>
      <c r="Q353" s="88"/>
      <c r="R353" s="8"/>
    </row>
    <row r="354" spans="1:19" ht="9" outlineLevel="4" x14ac:dyDescent="0.25">
      <c r="A354" s="82"/>
      <c r="B354" s="83"/>
      <c r="C354" s="83"/>
      <c r="D354" s="84"/>
      <c r="E354" s="89"/>
      <c r="F354" s="85" t="s">
        <v>375</v>
      </c>
      <c r="G354" s="84"/>
      <c r="H354" s="86">
        <v>60.5</v>
      </c>
      <c r="I354" s="87"/>
      <c r="J354" s="88"/>
      <c r="K354" s="86"/>
      <c r="L354" s="86"/>
      <c r="M354" s="86"/>
      <c r="N354" s="86"/>
      <c r="O354" s="88"/>
      <c r="P354" s="88"/>
      <c r="Q354" s="88"/>
      <c r="R354" s="8"/>
    </row>
    <row r="355" spans="1:19" ht="7.5" customHeight="1" outlineLevel="4" x14ac:dyDescent="0.2">
      <c r="A355" s="8"/>
      <c r="B355" s="48"/>
      <c r="C355" s="47"/>
      <c r="D355" s="50"/>
      <c r="E355" s="12"/>
      <c r="F355" s="51"/>
      <c r="G355" s="50"/>
      <c r="H355" s="52"/>
      <c r="I355" s="54"/>
      <c r="J355" s="14"/>
      <c r="K355" s="18"/>
      <c r="L355" s="18"/>
      <c r="M355" s="18"/>
      <c r="N355" s="18"/>
      <c r="O355" s="14"/>
      <c r="P355" s="14"/>
      <c r="Q355" s="14"/>
      <c r="R355" s="8"/>
    </row>
    <row r="356" spans="1:19" ht="10.15" outlineLevel="3" x14ac:dyDescent="0.3">
      <c r="A356" s="9"/>
      <c r="B356" s="74"/>
      <c r="C356" s="75">
        <v>8</v>
      </c>
      <c r="D356" s="76" t="s">
        <v>41</v>
      </c>
      <c r="E356" s="77" t="s">
        <v>376</v>
      </c>
      <c r="F356" s="78" t="s">
        <v>377</v>
      </c>
      <c r="G356" s="76" t="s">
        <v>153</v>
      </c>
      <c r="H356" s="79">
        <v>24.64</v>
      </c>
      <c r="I356" s="80"/>
      <c r="J356" s="81">
        <f>H356*I356</f>
        <v>0</v>
      </c>
      <c r="K356" s="79">
        <v>8.7899999999999992E-3</v>
      </c>
      <c r="L356" s="79">
        <f>H356*K356</f>
        <v>0.21658559999999999</v>
      </c>
      <c r="M356" s="79"/>
      <c r="N356" s="79">
        <f>H356*M356</f>
        <v>0</v>
      </c>
      <c r="O356" s="81">
        <v>21</v>
      </c>
      <c r="P356" s="81">
        <f>J356*(O356/100)</f>
        <v>0</v>
      </c>
      <c r="Q356" s="81">
        <f>J356+P356</f>
        <v>0</v>
      </c>
      <c r="R356" s="8"/>
      <c r="S356" s="8"/>
    </row>
    <row r="357" spans="1:19" ht="9" outlineLevel="4" x14ac:dyDescent="0.25">
      <c r="A357" s="82"/>
      <c r="B357" s="83"/>
      <c r="C357" s="83"/>
      <c r="D357" s="84"/>
      <c r="E357" s="89" t="s">
        <v>16</v>
      </c>
      <c r="F357" s="85" t="s">
        <v>378</v>
      </c>
      <c r="G357" s="84"/>
      <c r="H357" s="86">
        <v>0</v>
      </c>
      <c r="I357" s="87"/>
      <c r="J357" s="88"/>
      <c r="K357" s="86"/>
      <c r="L357" s="86"/>
      <c r="M357" s="86"/>
      <c r="N357" s="86"/>
      <c r="O357" s="88"/>
      <c r="P357" s="88"/>
      <c r="Q357" s="88"/>
      <c r="R357" s="8"/>
    </row>
    <row r="358" spans="1:19" ht="9" outlineLevel="4" x14ac:dyDescent="0.25">
      <c r="A358" s="82"/>
      <c r="B358" s="83"/>
      <c r="C358" s="83"/>
      <c r="D358" s="84"/>
      <c r="E358" s="89"/>
      <c r="F358" s="85" t="s">
        <v>379</v>
      </c>
      <c r="G358" s="84"/>
      <c r="H358" s="86">
        <v>22.4</v>
      </c>
      <c r="I358" s="87"/>
      <c r="J358" s="88"/>
      <c r="K358" s="86"/>
      <c r="L358" s="86"/>
      <c r="M358" s="86"/>
      <c r="N358" s="86"/>
      <c r="O358" s="88"/>
      <c r="P358" s="88"/>
      <c r="Q358" s="88"/>
      <c r="R358" s="8"/>
    </row>
    <row r="359" spans="1:19" ht="9" outlineLevel="4" x14ac:dyDescent="0.25">
      <c r="A359" s="82"/>
      <c r="B359" s="83"/>
      <c r="C359" s="83"/>
      <c r="D359" s="84"/>
      <c r="E359" s="89"/>
      <c r="F359" s="85" t="s">
        <v>380</v>
      </c>
      <c r="G359" s="84"/>
      <c r="H359" s="86">
        <v>2.2399999999999998</v>
      </c>
      <c r="I359" s="87"/>
      <c r="J359" s="88"/>
      <c r="K359" s="86"/>
      <c r="L359" s="86"/>
      <c r="M359" s="86"/>
      <c r="N359" s="86"/>
      <c r="O359" s="88"/>
      <c r="P359" s="88"/>
      <c r="Q359" s="88"/>
      <c r="R359" s="8"/>
    </row>
    <row r="360" spans="1:19" ht="7.5" customHeight="1" outlineLevel="4" x14ac:dyDescent="0.2">
      <c r="A360" s="8"/>
      <c r="B360" s="48"/>
      <c r="C360" s="47"/>
      <c r="D360" s="50"/>
      <c r="E360" s="12"/>
      <c r="F360" s="51"/>
      <c r="G360" s="50"/>
      <c r="H360" s="52"/>
      <c r="I360" s="54"/>
      <c r="J360" s="14"/>
      <c r="K360" s="18"/>
      <c r="L360" s="18"/>
      <c r="M360" s="18"/>
      <c r="N360" s="18"/>
      <c r="O360" s="14"/>
      <c r="P360" s="14"/>
      <c r="Q360" s="14"/>
      <c r="R360" s="8"/>
    </row>
    <row r="361" spans="1:19" ht="10.15" outlineLevel="3" x14ac:dyDescent="0.3">
      <c r="A361" s="9"/>
      <c r="B361" s="74"/>
      <c r="C361" s="75">
        <v>9</v>
      </c>
      <c r="D361" s="76" t="s">
        <v>41</v>
      </c>
      <c r="E361" s="77" t="s">
        <v>381</v>
      </c>
      <c r="F361" s="78" t="s">
        <v>382</v>
      </c>
      <c r="G361" s="76" t="s">
        <v>153</v>
      </c>
      <c r="H361" s="79">
        <v>131.56</v>
      </c>
      <c r="I361" s="80"/>
      <c r="J361" s="81">
        <f>H361*I361</f>
        <v>0</v>
      </c>
      <c r="K361" s="79">
        <v>8.6700000000000006E-3</v>
      </c>
      <c r="L361" s="79">
        <f>H361*K361</f>
        <v>1.1406252000000001</v>
      </c>
      <c r="M361" s="79"/>
      <c r="N361" s="79">
        <f>H361*M361</f>
        <v>0</v>
      </c>
      <c r="O361" s="81">
        <v>21</v>
      </c>
      <c r="P361" s="81">
        <f>J361*(O361/100)</f>
        <v>0</v>
      </c>
      <c r="Q361" s="81">
        <f>J361+P361</f>
        <v>0</v>
      </c>
      <c r="R361" s="8"/>
      <c r="S361" s="8"/>
    </row>
    <row r="362" spans="1:19" ht="9" outlineLevel="4" x14ac:dyDescent="0.25">
      <c r="A362" s="82"/>
      <c r="B362" s="83"/>
      <c r="C362" s="83"/>
      <c r="D362" s="84"/>
      <c r="E362" s="89" t="s">
        <v>16</v>
      </c>
      <c r="F362" s="85" t="s">
        <v>378</v>
      </c>
      <c r="G362" s="84"/>
      <c r="H362" s="86">
        <v>0</v>
      </c>
      <c r="I362" s="87"/>
      <c r="J362" s="88"/>
      <c r="K362" s="86"/>
      <c r="L362" s="86"/>
      <c r="M362" s="86"/>
      <c r="N362" s="86"/>
      <c r="O362" s="88"/>
      <c r="P362" s="88"/>
      <c r="Q362" s="88"/>
      <c r="R362" s="8"/>
    </row>
    <row r="363" spans="1:19" ht="9" outlineLevel="4" x14ac:dyDescent="0.25">
      <c r="A363" s="82"/>
      <c r="B363" s="83"/>
      <c r="C363" s="83"/>
      <c r="D363" s="84"/>
      <c r="E363" s="89"/>
      <c r="F363" s="85" t="s">
        <v>383</v>
      </c>
      <c r="G363" s="84"/>
      <c r="H363" s="86">
        <v>119.6</v>
      </c>
      <c r="I363" s="87"/>
      <c r="J363" s="88"/>
      <c r="K363" s="86"/>
      <c r="L363" s="86"/>
      <c r="M363" s="86"/>
      <c r="N363" s="86"/>
      <c r="O363" s="88"/>
      <c r="P363" s="88"/>
      <c r="Q363" s="88"/>
      <c r="R363" s="8"/>
    </row>
    <row r="364" spans="1:19" ht="9" outlineLevel="4" x14ac:dyDescent="0.25">
      <c r="A364" s="82"/>
      <c r="B364" s="83"/>
      <c r="C364" s="83"/>
      <c r="D364" s="84"/>
      <c r="E364" s="89"/>
      <c r="F364" s="85" t="s">
        <v>384</v>
      </c>
      <c r="G364" s="84"/>
      <c r="H364" s="86">
        <v>11.96</v>
      </c>
      <c r="I364" s="87"/>
      <c r="J364" s="88"/>
      <c r="K364" s="86"/>
      <c r="L364" s="86"/>
      <c r="M364" s="86"/>
      <c r="N364" s="86"/>
      <c r="O364" s="88"/>
      <c r="P364" s="88"/>
      <c r="Q364" s="88"/>
      <c r="R364" s="8"/>
    </row>
    <row r="365" spans="1:19" ht="7.5" customHeight="1" outlineLevel="4" x14ac:dyDescent="0.2">
      <c r="A365" s="8"/>
      <c r="B365" s="48"/>
      <c r="C365" s="47"/>
      <c r="D365" s="50"/>
      <c r="E365" s="12"/>
      <c r="F365" s="51"/>
      <c r="G365" s="50"/>
      <c r="H365" s="52"/>
      <c r="I365" s="54"/>
      <c r="J365" s="14"/>
      <c r="K365" s="18"/>
      <c r="L365" s="18"/>
      <c r="M365" s="18"/>
      <c r="N365" s="18"/>
      <c r="O365" s="14"/>
      <c r="P365" s="14"/>
      <c r="Q365" s="14"/>
      <c r="R365" s="8"/>
    </row>
    <row r="366" spans="1:19" ht="10.15" outlineLevel="3" x14ac:dyDescent="0.3">
      <c r="A366" s="9"/>
      <c r="B366" s="74"/>
      <c r="C366" s="75">
        <v>10</v>
      </c>
      <c r="D366" s="76" t="s">
        <v>41</v>
      </c>
      <c r="E366" s="77" t="s">
        <v>385</v>
      </c>
      <c r="F366" s="78" t="s">
        <v>386</v>
      </c>
      <c r="G366" s="76" t="s">
        <v>283</v>
      </c>
      <c r="H366" s="79">
        <v>273</v>
      </c>
      <c r="I366" s="80"/>
      <c r="J366" s="81">
        <f>H366*I366</f>
        <v>0</v>
      </c>
      <c r="K366" s="79"/>
      <c r="L366" s="79">
        <f>H366*K366</f>
        <v>0</v>
      </c>
      <c r="M366" s="79"/>
      <c r="N366" s="79">
        <f>H366*M366</f>
        <v>0</v>
      </c>
      <c r="O366" s="81">
        <v>21</v>
      </c>
      <c r="P366" s="81">
        <f>J366*(O366/100)</f>
        <v>0</v>
      </c>
      <c r="Q366" s="81">
        <f>J366+P366</f>
        <v>0</v>
      </c>
      <c r="R366" s="8"/>
      <c r="S366" s="8"/>
    </row>
    <row r="367" spans="1:19" ht="9" outlineLevel="4" x14ac:dyDescent="0.25">
      <c r="A367" s="82"/>
      <c r="B367" s="83"/>
      <c r="C367" s="83"/>
      <c r="D367" s="84"/>
      <c r="E367" s="89" t="s">
        <v>16</v>
      </c>
      <c r="F367" s="85" t="s">
        <v>387</v>
      </c>
      <c r="G367" s="84"/>
      <c r="H367" s="86">
        <v>273</v>
      </c>
      <c r="I367" s="87"/>
      <c r="J367" s="88"/>
      <c r="K367" s="86"/>
      <c r="L367" s="86"/>
      <c r="M367" s="86"/>
      <c r="N367" s="86"/>
      <c r="O367" s="88"/>
      <c r="P367" s="88"/>
      <c r="Q367" s="88"/>
      <c r="R367" s="8"/>
    </row>
    <row r="368" spans="1:19" ht="7.5" customHeight="1" outlineLevel="4" x14ac:dyDescent="0.2">
      <c r="A368" s="8"/>
      <c r="B368" s="48"/>
      <c r="C368" s="47"/>
      <c r="D368" s="50"/>
      <c r="E368" s="12"/>
      <c r="F368" s="51"/>
      <c r="G368" s="50"/>
      <c r="H368" s="52"/>
      <c r="I368" s="54"/>
      <c r="J368" s="14"/>
      <c r="K368" s="18"/>
      <c r="L368" s="18"/>
      <c r="M368" s="18"/>
      <c r="N368" s="18"/>
      <c r="O368" s="14"/>
      <c r="P368" s="14"/>
      <c r="Q368" s="14"/>
      <c r="R368" s="8"/>
    </row>
    <row r="369" spans="1:19" ht="10.15" outlineLevel="3" x14ac:dyDescent="0.3">
      <c r="A369" s="9"/>
      <c r="B369" s="74"/>
      <c r="C369" s="75">
        <v>11</v>
      </c>
      <c r="D369" s="76" t="s">
        <v>75</v>
      </c>
      <c r="E369" s="77" t="s">
        <v>388</v>
      </c>
      <c r="F369" s="78" t="s">
        <v>389</v>
      </c>
      <c r="G369" s="76" t="s">
        <v>283</v>
      </c>
      <c r="H369" s="79">
        <v>273</v>
      </c>
      <c r="I369" s="80"/>
      <c r="J369" s="81">
        <f>H369*I369</f>
        <v>0</v>
      </c>
      <c r="K369" s="79">
        <v>2.2000000000000001E-3</v>
      </c>
      <c r="L369" s="79">
        <f>H369*K369</f>
        <v>0.60060000000000002</v>
      </c>
      <c r="M369" s="79"/>
      <c r="N369" s="79">
        <f>H369*M369</f>
        <v>0</v>
      </c>
      <c r="O369" s="81">
        <v>21</v>
      </c>
      <c r="P369" s="81">
        <f>J369*(O369/100)</f>
        <v>0</v>
      </c>
      <c r="Q369" s="81">
        <f>J369+P369</f>
        <v>0</v>
      </c>
      <c r="R369" s="8"/>
      <c r="S369" s="8"/>
    </row>
    <row r="370" spans="1:19" ht="10.15" outlineLevel="3" x14ac:dyDescent="0.3">
      <c r="A370" s="9"/>
      <c r="B370" s="74"/>
      <c r="C370" s="75">
        <v>12</v>
      </c>
      <c r="D370" s="76" t="s">
        <v>41</v>
      </c>
      <c r="E370" s="77" t="s">
        <v>390</v>
      </c>
      <c r="F370" s="78" t="s">
        <v>391</v>
      </c>
      <c r="G370" s="76" t="s">
        <v>283</v>
      </c>
      <c r="H370" s="79">
        <v>6</v>
      </c>
      <c r="I370" s="80"/>
      <c r="J370" s="81">
        <f>H370*I370</f>
        <v>0</v>
      </c>
      <c r="K370" s="79"/>
      <c r="L370" s="79">
        <f>H370*K370</f>
        <v>0</v>
      </c>
      <c r="M370" s="79"/>
      <c r="N370" s="79">
        <f>H370*M370</f>
        <v>0</v>
      </c>
      <c r="O370" s="81">
        <v>21</v>
      </c>
      <c r="P370" s="81">
        <f>J370*(O370/100)</f>
        <v>0</v>
      </c>
      <c r="Q370" s="81">
        <f>J370+P370</f>
        <v>0</v>
      </c>
      <c r="R370" s="8"/>
      <c r="S370" s="8"/>
    </row>
    <row r="371" spans="1:19" ht="9" outlineLevel="4" x14ac:dyDescent="0.25">
      <c r="A371" s="82"/>
      <c r="B371" s="83"/>
      <c r="C371" s="83"/>
      <c r="D371" s="84"/>
      <c r="E371" s="89" t="s">
        <v>16</v>
      </c>
      <c r="F371" s="85" t="s">
        <v>392</v>
      </c>
      <c r="G371" s="84"/>
      <c r="H371" s="86">
        <v>6</v>
      </c>
      <c r="I371" s="87"/>
      <c r="J371" s="88"/>
      <c r="K371" s="86"/>
      <c r="L371" s="86"/>
      <c r="M371" s="86"/>
      <c r="N371" s="86"/>
      <c r="O371" s="88"/>
      <c r="P371" s="88"/>
      <c r="Q371" s="88"/>
      <c r="R371" s="8"/>
    </row>
    <row r="372" spans="1:19" ht="7.5" customHeight="1" outlineLevel="4" x14ac:dyDescent="0.2">
      <c r="A372" s="8"/>
      <c r="B372" s="48"/>
      <c r="C372" s="47"/>
      <c r="D372" s="50"/>
      <c r="E372" s="12"/>
      <c r="F372" s="51"/>
      <c r="G372" s="50"/>
      <c r="H372" s="52"/>
      <c r="I372" s="54"/>
      <c r="J372" s="14"/>
      <c r="K372" s="18"/>
      <c r="L372" s="18"/>
      <c r="M372" s="18"/>
      <c r="N372" s="18"/>
      <c r="O372" s="14"/>
      <c r="P372" s="14"/>
      <c r="Q372" s="14"/>
      <c r="R372" s="8"/>
    </row>
    <row r="373" spans="1:19" ht="10.15" outlineLevel="3" x14ac:dyDescent="0.3">
      <c r="A373" s="9"/>
      <c r="B373" s="74"/>
      <c r="C373" s="75">
        <v>13</v>
      </c>
      <c r="D373" s="76" t="s">
        <v>75</v>
      </c>
      <c r="E373" s="77" t="s">
        <v>393</v>
      </c>
      <c r="F373" s="78" t="s">
        <v>394</v>
      </c>
      <c r="G373" s="76" t="s">
        <v>283</v>
      </c>
      <c r="H373" s="79">
        <v>6</v>
      </c>
      <c r="I373" s="80"/>
      <c r="J373" s="81">
        <f>H373*I373</f>
        <v>0</v>
      </c>
      <c r="K373" s="79">
        <v>1.4999999999999999E-2</v>
      </c>
      <c r="L373" s="79">
        <f>H373*K373</f>
        <v>0.09</v>
      </c>
      <c r="M373" s="79"/>
      <c r="N373" s="79">
        <f>H373*M373</f>
        <v>0</v>
      </c>
      <c r="O373" s="81">
        <v>21</v>
      </c>
      <c r="P373" s="81">
        <f>J373*(O373/100)</f>
        <v>0</v>
      </c>
      <c r="Q373" s="81">
        <f>J373+P373</f>
        <v>0</v>
      </c>
      <c r="R373" s="8"/>
      <c r="S373" s="8"/>
    </row>
    <row r="374" spans="1:19" ht="10.15" outlineLevel="3" x14ac:dyDescent="0.3">
      <c r="A374" s="9"/>
      <c r="B374" s="74"/>
      <c r="C374" s="75">
        <v>14</v>
      </c>
      <c r="D374" s="76" t="s">
        <v>41</v>
      </c>
      <c r="E374" s="77" t="s">
        <v>395</v>
      </c>
      <c r="F374" s="78" t="s">
        <v>396</v>
      </c>
      <c r="G374" s="76" t="s">
        <v>283</v>
      </c>
      <c r="H374" s="79">
        <v>90</v>
      </c>
      <c r="I374" s="80"/>
      <c r="J374" s="81">
        <f>H374*I374</f>
        <v>0</v>
      </c>
      <c r="K374" s="79"/>
      <c r="L374" s="79">
        <f>H374*K374</f>
        <v>0</v>
      </c>
      <c r="M374" s="79"/>
      <c r="N374" s="79">
        <f>H374*M374</f>
        <v>0</v>
      </c>
      <c r="O374" s="81">
        <v>21</v>
      </c>
      <c r="P374" s="81">
        <f>J374*(O374/100)</f>
        <v>0</v>
      </c>
      <c r="Q374" s="81">
        <f>J374+P374</f>
        <v>0</v>
      </c>
      <c r="R374" s="8"/>
      <c r="S374" s="8"/>
    </row>
    <row r="375" spans="1:19" ht="9" outlineLevel="4" x14ac:dyDescent="0.25">
      <c r="A375" s="82"/>
      <c r="B375" s="83"/>
      <c r="C375" s="83"/>
      <c r="D375" s="84"/>
      <c r="E375" s="89" t="s">
        <v>16</v>
      </c>
      <c r="F375" s="85" t="s">
        <v>397</v>
      </c>
      <c r="G375" s="84"/>
      <c r="H375" s="86">
        <v>90</v>
      </c>
      <c r="I375" s="87"/>
      <c r="J375" s="88"/>
      <c r="K375" s="86"/>
      <c r="L375" s="86"/>
      <c r="M375" s="86"/>
      <c r="N375" s="86"/>
      <c r="O375" s="88"/>
      <c r="P375" s="88"/>
      <c r="Q375" s="88"/>
      <c r="R375" s="8"/>
    </row>
    <row r="376" spans="1:19" ht="7.5" customHeight="1" outlineLevel="4" x14ac:dyDescent="0.2">
      <c r="A376" s="8"/>
      <c r="B376" s="48"/>
      <c r="C376" s="47"/>
      <c r="D376" s="50"/>
      <c r="E376" s="12"/>
      <c r="F376" s="51"/>
      <c r="G376" s="50"/>
      <c r="H376" s="52"/>
      <c r="I376" s="54"/>
      <c r="J376" s="14"/>
      <c r="K376" s="18"/>
      <c r="L376" s="18"/>
      <c r="M376" s="18"/>
      <c r="N376" s="18"/>
      <c r="O376" s="14"/>
      <c r="P376" s="14"/>
      <c r="Q376" s="14"/>
      <c r="R376" s="8"/>
    </row>
    <row r="377" spans="1:19" ht="10.15" outlineLevel="3" x14ac:dyDescent="0.3">
      <c r="A377" s="9"/>
      <c r="B377" s="74"/>
      <c r="C377" s="75">
        <v>15</v>
      </c>
      <c r="D377" s="76" t="s">
        <v>75</v>
      </c>
      <c r="E377" s="77" t="s">
        <v>398</v>
      </c>
      <c r="F377" s="78" t="s">
        <v>399</v>
      </c>
      <c r="G377" s="76" t="s">
        <v>400</v>
      </c>
      <c r="H377" s="79">
        <v>90</v>
      </c>
      <c r="I377" s="80"/>
      <c r="J377" s="81">
        <f>H377*I377</f>
        <v>0</v>
      </c>
      <c r="K377" s="79">
        <v>0.01</v>
      </c>
      <c r="L377" s="79">
        <f>H377*K377</f>
        <v>0.9</v>
      </c>
      <c r="M377" s="79"/>
      <c r="N377" s="79">
        <f>H377*M377</f>
        <v>0</v>
      </c>
      <c r="O377" s="81">
        <v>21</v>
      </c>
      <c r="P377" s="81">
        <f>J377*(O377/100)</f>
        <v>0</v>
      </c>
      <c r="Q377" s="81">
        <f>J377+P377</f>
        <v>0</v>
      </c>
      <c r="R377" s="8"/>
      <c r="S377" s="8"/>
    </row>
    <row r="378" spans="1:19" ht="10.15" outlineLevel="3" x14ac:dyDescent="0.3">
      <c r="A378" s="9"/>
      <c r="B378" s="74"/>
      <c r="C378" s="75">
        <v>16</v>
      </c>
      <c r="D378" s="76" t="s">
        <v>41</v>
      </c>
      <c r="E378" s="77" t="s">
        <v>401</v>
      </c>
      <c r="F378" s="78" t="s">
        <v>402</v>
      </c>
      <c r="G378" s="76" t="s">
        <v>121</v>
      </c>
      <c r="H378" s="79">
        <v>46.023810800000007</v>
      </c>
      <c r="I378" s="80"/>
      <c r="J378" s="81">
        <f>H378*I378</f>
        <v>0</v>
      </c>
      <c r="K378" s="79"/>
      <c r="L378" s="79">
        <f>H378*K378</f>
        <v>0</v>
      </c>
      <c r="M378" s="79"/>
      <c r="N378" s="79">
        <f>H378*M378</f>
        <v>0</v>
      </c>
      <c r="O378" s="81">
        <v>21</v>
      </c>
      <c r="P378" s="81">
        <f>J378*(O378/100)</f>
        <v>0</v>
      </c>
      <c r="Q378" s="81">
        <f>J378+P378</f>
        <v>0</v>
      </c>
      <c r="R378" s="8"/>
      <c r="S378" s="8"/>
    </row>
    <row r="379" spans="1:19" outlineLevel="3" x14ac:dyDescent="0.2">
      <c r="B379" s="6"/>
      <c r="C379" s="6"/>
      <c r="D379" s="6"/>
      <c r="E379" s="6"/>
      <c r="F379" s="6"/>
      <c r="G379" s="6"/>
      <c r="H379" s="6"/>
      <c r="I379" s="8"/>
      <c r="J379" s="8"/>
      <c r="K379" s="6"/>
      <c r="L379" s="6"/>
      <c r="M379" s="6"/>
      <c r="N379" s="6"/>
      <c r="O379" s="6"/>
      <c r="P379" s="8"/>
      <c r="Q379" s="8"/>
    </row>
    <row r="380" spans="1:19" ht="10.15" outlineLevel="2" x14ac:dyDescent="0.3">
      <c r="A380" s="42" t="s">
        <v>36</v>
      </c>
      <c r="B380" s="67">
        <v>3</v>
      </c>
      <c r="C380" s="68"/>
      <c r="D380" s="69" t="s">
        <v>40</v>
      </c>
      <c r="E380" s="69"/>
      <c r="F380" s="70" t="s">
        <v>37</v>
      </c>
      <c r="G380" s="69"/>
      <c r="H380" s="71"/>
      <c r="I380" s="72"/>
      <c r="J380" s="43">
        <f>SUBTOTAL(9,J381:J382)</f>
        <v>0</v>
      </c>
      <c r="K380" s="71"/>
      <c r="L380" s="44">
        <f>SUBTOTAL(9,L381:L382)</f>
        <v>2.3000000000000001E-4</v>
      </c>
      <c r="M380" s="71"/>
      <c r="N380" s="44">
        <f>SUBTOTAL(9,N381:N382)</f>
        <v>0</v>
      </c>
      <c r="O380" s="73"/>
      <c r="P380" s="43">
        <f>SUBTOTAL(9,P381:P382)</f>
        <v>0</v>
      </c>
      <c r="Q380" s="43">
        <f>SUBTOTAL(9,Q381:Q382)</f>
        <v>0</v>
      </c>
      <c r="R380" s="8"/>
      <c r="S380" s="8"/>
    </row>
    <row r="381" spans="1:19" ht="10.15" outlineLevel="3" x14ac:dyDescent="0.3">
      <c r="A381" s="9"/>
      <c r="B381" s="74"/>
      <c r="C381" s="75">
        <v>1</v>
      </c>
      <c r="D381" s="76" t="s">
        <v>41</v>
      </c>
      <c r="E381" s="77" t="s">
        <v>403</v>
      </c>
      <c r="F381" s="78" t="s">
        <v>404</v>
      </c>
      <c r="G381" s="76" t="s">
        <v>405</v>
      </c>
      <c r="H381" s="79">
        <v>1</v>
      </c>
      <c r="I381" s="80"/>
      <c r="J381" s="81">
        <f>H381*I381</f>
        <v>0</v>
      </c>
      <c r="K381" s="79">
        <v>2.3000000000000001E-4</v>
      </c>
      <c r="L381" s="79">
        <f>H381*K381</f>
        <v>2.3000000000000001E-4</v>
      </c>
      <c r="M381" s="79"/>
      <c r="N381" s="79">
        <f>H381*M381</f>
        <v>0</v>
      </c>
      <c r="O381" s="81">
        <v>21</v>
      </c>
      <c r="P381" s="81">
        <f>J381*(O381/100)</f>
        <v>0</v>
      </c>
      <c r="Q381" s="81">
        <f>J381+P381</f>
        <v>0</v>
      </c>
      <c r="R381" s="8"/>
      <c r="S381" s="8"/>
    </row>
    <row r="382" spans="1:19" outlineLevel="3" x14ac:dyDescent="0.2">
      <c r="B382" s="6"/>
      <c r="C382" s="6"/>
      <c r="D382" s="6"/>
      <c r="E382" s="6"/>
      <c r="F382" s="6"/>
      <c r="G382" s="6"/>
      <c r="H382" s="6"/>
      <c r="I382" s="8"/>
      <c r="J382" s="8"/>
      <c r="K382" s="6"/>
      <c r="L382" s="6"/>
      <c r="M382" s="6"/>
      <c r="N382" s="6"/>
      <c r="O382" s="6"/>
      <c r="P382" s="8"/>
      <c r="Q382" s="8"/>
    </row>
    <row r="383" spans="1:19" outlineLevel="1" x14ac:dyDescent="0.2"/>
  </sheetData>
  <printOptions horizontalCentered="1"/>
  <pageMargins left="0.55118110236220474" right="0.39370078740157483" top="0.59055118110236227" bottom="0.70866141732283472" header="0.39370078740157483" footer="0.39370078740157483"/>
  <pageSetup paperSize="9" scale="98" fitToHeight="8" pageOrder="overThenDown" orientation="landscape" r:id="rId1"/>
  <headerFooter>
    <oddFooter>&amp;L&amp;8Střecha&amp;C&amp;P/&amp;N&amp;R&amp;8&amp;D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9A15-5915-4DC3-9407-3872B53A940B}">
  <sheetPr>
    <pageSetUpPr fitToPage="1"/>
  </sheetPr>
  <dimension ref="A1:L32"/>
  <sheetViews>
    <sheetView zoomScale="140" zoomScaleNormal="140" workbookViewId="0"/>
  </sheetViews>
  <sheetFormatPr defaultRowHeight="13.15" x14ac:dyDescent="0.4"/>
  <cols>
    <col min="1" max="1" width="3.86328125" style="112" bestFit="1" customWidth="1"/>
    <col min="2" max="2" width="63" style="112" customWidth="1"/>
    <col min="3" max="3" width="4.3984375" style="112" bestFit="1" customWidth="1"/>
    <col min="4" max="4" width="7.86328125" style="112" bestFit="1" customWidth="1"/>
    <col min="5" max="5" width="8.86328125" style="112" customWidth="1"/>
    <col min="6" max="6" width="11.59765625" style="112" bestFit="1" customWidth="1"/>
    <col min="7" max="7" width="10.1328125" style="112" bestFit="1" customWidth="1"/>
    <col min="8" max="8" width="8.86328125" style="112" bestFit="1" customWidth="1"/>
    <col min="9" max="9" width="4.59765625" style="134" hidden="1" customWidth="1"/>
    <col min="10" max="10" width="4.3984375" style="112" hidden="1" customWidth="1"/>
    <col min="11" max="11" width="0" style="112" hidden="1" customWidth="1"/>
    <col min="12" max="12" width="4.1328125" style="112" hidden="1" customWidth="1"/>
    <col min="13" max="256" width="9.1328125" style="112"/>
    <col min="257" max="257" width="3.86328125" style="112" bestFit="1" customWidth="1"/>
    <col min="258" max="258" width="63" style="112" customWidth="1"/>
    <col min="259" max="259" width="4.3984375" style="112" bestFit="1" customWidth="1"/>
    <col min="260" max="260" width="7.86328125" style="112" bestFit="1" customWidth="1"/>
    <col min="261" max="261" width="8.86328125" style="112" customWidth="1"/>
    <col min="262" max="262" width="11.59765625" style="112" bestFit="1" customWidth="1"/>
    <col min="263" max="263" width="10.1328125" style="112" bestFit="1" customWidth="1"/>
    <col min="264" max="264" width="8.86328125" style="112" bestFit="1" customWidth="1"/>
    <col min="265" max="268" width="0" style="112" hidden="1" customWidth="1"/>
    <col min="269" max="512" width="9.1328125" style="112"/>
    <col min="513" max="513" width="3.86328125" style="112" bestFit="1" customWidth="1"/>
    <col min="514" max="514" width="63" style="112" customWidth="1"/>
    <col min="515" max="515" width="4.3984375" style="112" bestFit="1" customWidth="1"/>
    <col min="516" max="516" width="7.86328125" style="112" bestFit="1" customWidth="1"/>
    <col min="517" max="517" width="8.86328125" style="112" customWidth="1"/>
    <col min="518" max="518" width="11.59765625" style="112" bestFit="1" customWidth="1"/>
    <col min="519" max="519" width="10.1328125" style="112" bestFit="1" customWidth="1"/>
    <col min="520" max="520" width="8.86328125" style="112" bestFit="1" customWidth="1"/>
    <col min="521" max="524" width="0" style="112" hidden="1" customWidth="1"/>
    <col min="525" max="768" width="9.1328125" style="112"/>
    <col min="769" max="769" width="3.86328125" style="112" bestFit="1" customWidth="1"/>
    <col min="770" max="770" width="63" style="112" customWidth="1"/>
    <col min="771" max="771" width="4.3984375" style="112" bestFit="1" customWidth="1"/>
    <col min="772" max="772" width="7.86328125" style="112" bestFit="1" customWidth="1"/>
    <col min="773" max="773" width="8.86328125" style="112" customWidth="1"/>
    <col min="774" max="774" width="11.59765625" style="112" bestFit="1" customWidth="1"/>
    <col min="775" max="775" width="10.1328125" style="112" bestFit="1" customWidth="1"/>
    <col min="776" max="776" width="8.86328125" style="112" bestFit="1" customWidth="1"/>
    <col min="777" max="780" width="0" style="112" hidden="1" customWidth="1"/>
    <col min="781" max="1024" width="9.1328125" style="112"/>
    <col min="1025" max="1025" width="3.86328125" style="112" bestFit="1" customWidth="1"/>
    <col min="1026" max="1026" width="63" style="112" customWidth="1"/>
    <col min="1027" max="1027" width="4.3984375" style="112" bestFit="1" customWidth="1"/>
    <col min="1028" max="1028" width="7.86328125" style="112" bestFit="1" customWidth="1"/>
    <col min="1029" max="1029" width="8.86328125" style="112" customWidth="1"/>
    <col min="1030" max="1030" width="11.59765625" style="112" bestFit="1" customWidth="1"/>
    <col min="1031" max="1031" width="10.1328125" style="112" bestFit="1" customWidth="1"/>
    <col min="1032" max="1032" width="8.86328125" style="112" bestFit="1" customWidth="1"/>
    <col min="1033" max="1036" width="0" style="112" hidden="1" customWidth="1"/>
    <col min="1037" max="1280" width="9.1328125" style="112"/>
    <col min="1281" max="1281" width="3.86328125" style="112" bestFit="1" customWidth="1"/>
    <col min="1282" max="1282" width="63" style="112" customWidth="1"/>
    <col min="1283" max="1283" width="4.3984375" style="112" bestFit="1" customWidth="1"/>
    <col min="1284" max="1284" width="7.86328125" style="112" bestFit="1" customWidth="1"/>
    <col min="1285" max="1285" width="8.86328125" style="112" customWidth="1"/>
    <col min="1286" max="1286" width="11.59765625" style="112" bestFit="1" customWidth="1"/>
    <col min="1287" max="1287" width="10.1328125" style="112" bestFit="1" customWidth="1"/>
    <col min="1288" max="1288" width="8.86328125" style="112" bestFit="1" customWidth="1"/>
    <col min="1289" max="1292" width="0" style="112" hidden="1" customWidth="1"/>
    <col min="1293" max="1536" width="9.1328125" style="112"/>
    <col min="1537" max="1537" width="3.86328125" style="112" bestFit="1" customWidth="1"/>
    <col min="1538" max="1538" width="63" style="112" customWidth="1"/>
    <col min="1539" max="1539" width="4.3984375" style="112" bestFit="1" customWidth="1"/>
    <col min="1540" max="1540" width="7.86328125" style="112" bestFit="1" customWidth="1"/>
    <col min="1541" max="1541" width="8.86328125" style="112" customWidth="1"/>
    <col min="1542" max="1542" width="11.59765625" style="112" bestFit="1" customWidth="1"/>
    <col min="1543" max="1543" width="10.1328125" style="112" bestFit="1" customWidth="1"/>
    <col min="1544" max="1544" width="8.86328125" style="112" bestFit="1" customWidth="1"/>
    <col min="1545" max="1548" width="0" style="112" hidden="1" customWidth="1"/>
    <col min="1549" max="1792" width="9.1328125" style="112"/>
    <col min="1793" max="1793" width="3.86328125" style="112" bestFit="1" customWidth="1"/>
    <col min="1794" max="1794" width="63" style="112" customWidth="1"/>
    <col min="1795" max="1795" width="4.3984375" style="112" bestFit="1" customWidth="1"/>
    <col min="1796" max="1796" width="7.86328125" style="112" bestFit="1" customWidth="1"/>
    <col min="1797" max="1797" width="8.86328125" style="112" customWidth="1"/>
    <col min="1798" max="1798" width="11.59765625" style="112" bestFit="1" customWidth="1"/>
    <col min="1799" max="1799" width="10.1328125" style="112" bestFit="1" customWidth="1"/>
    <col min="1800" max="1800" width="8.86328125" style="112" bestFit="1" customWidth="1"/>
    <col min="1801" max="1804" width="0" style="112" hidden="1" customWidth="1"/>
    <col min="1805" max="2048" width="9.1328125" style="112"/>
    <col min="2049" max="2049" width="3.86328125" style="112" bestFit="1" customWidth="1"/>
    <col min="2050" max="2050" width="63" style="112" customWidth="1"/>
    <col min="2051" max="2051" width="4.3984375" style="112" bestFit="1" customWidth="1"/>
    <col min="2052" max="2052" width="7.86328125" style="112" bestFit="1" customWidth="1"/>
    <col min="2053" max="2053" width="8.86328125" style="112" customWidth="1"/>
    <col min="2054" max="2054" width="11.59765625" style="112" bestFit="1" customWidth="1"/>
    <col min="2055" max="2055" width="10.1328125" style="112" bestFit="1" customWidth="1"/>
    <col min="2056" max="2056" width="8.86328125" style="112" bestFit="1" customWidth="1"/>
    <col min="2057" max="2060" width="0" style="112" hidden="1" customWidth="1"/>
    <col min="2061" max="2304" width="9.1328125" style="112"/>
    <col min="2305" max="2305" width="3.86328125" style="112" bestFit="1" customWidth="1"/>
    <col min="2306" max="2306" width="63" style="112" customWidth="1"/>
    <col min="2307" max="2307" width="4.3984375" style="112" bestFit="1" customWidth="1"/>
    <col min="2308" max="2308" width="7.86328125" style="112" bestFit="1" customWidth="1"/>
    <col min="2309" max="2309" width="8.86328125" style="112" customWidth="1"/>
    <col min="2310" max="2310" width="11.59765625" style="112" bestFit="1" customWidth="1"/>
    <col min="2311" max="2311" width="10.1328125" style="112" bestFit="1" customWidth="1"/>
    <col min="2312" max="2312" width="8.86328125" style="112" bestFit="1" customWidth="1"/>
    <col min="2313" max="2316" width="0" style="112" hidden="1" customWidth="1"/>
    <col min="2317" max="2560" width="9.1328125" style="112"/>
    <col min="2561" max="2561" width="3.86328125" style="112" bestFit="1" customWidth="1"/>
    <col min="2562" max="2562" width="63" style="112" customWidth="1"/>
    <col min="2563" max="2563" width="4.3984375" style="112" bestFit="1" customWidth="1"/>
    <col min="2564" max="2564" width="7.86328125" style="112" bestFit="1" customWidth="1"/>
    <col min="2565" max="2565" width="8.86328125" style="112" customWidth="1"/>
    <col min="2566" max="2566" width="11.59765625" style="112" bestFit="1" customWidth="1"/>
    <col min="2567" max="2567" width="10.1328125" style="112" bestFit="1" customWidth="1"/>
    <col min="2568" max="2568" width="8.86328125" style="112" bestFit="1" customWidth="1"/>
    <col min="2569" max="2572" width="0" style="112" hidden="1" customWidth="1"/>
    <col min="2573" max="2816" width="9.1328125" style="112"/>
    <col min="2817" max="2817" width="3.86328125" style="112" bestFit="1" customWidth="1"/>
    <col min="2818" max="2818" width="63" style="112" customWidth="1"/>
    <col min="2819" max="2819" width="4.3984375" style="112" bestFit="1" customWidth="1"/>
    <col min="2820" max="2820" width="7.86328125" style="112" bestFit="1" customWidth="1"/>
    <col min="2821" max="2821" width="8.86328125" style="112" customWidth="1"/>
    <col min="2822" max="2822" width="11.59765625" style="112" bestFit="1" customWidth="1"/>
    <col min="2823" max="2823" width="10.1328125" style="112" bestFit="1" customWidth="1"/>
    <col min="2824" max="2824" width="8.86328125" style="112" bestFit="1" customWidth="1"/>
    <col min="2825" max="2828" width="0" style="112" hidden="1" customWidth="1"/>
    <col min="2829" max="3072" width="9.1328125" style="112"/>
    <col min="3073" max="3073" width="3.86328125" style="112" bestFit="1" customWidth="1"/>
    <col min="3074" max="3074" width="63" style="112" customWidth="1"/>
    <col min="3075" max="3075" width="4.3984375" style="112" bestFit="1" customWidth="1"/>
    <col min="3076" max="3076" width="7.86328125" style="112" bestFit="1" customWidth="1"/>
    <col min="3077" max="3077" width="8.86328125" style="112" customWidth="1"/>
    <col min="3078" max="3078" width="11.59765625" style="112" bestFit="1" customWidth="1"/>
    <col min="3079" max="3079" width="10.1328125" style="112" bestFit="1" customWidth="1"/>
    <col min="3080" max="3080" width="8.86328125" style="112" bestFit="1" customWidth="1"/>
    <col min="3081" max="3084" width="0" style="112" hidden="1" customWidth="1"/>
    <col min="3085" max="3328" width="9.1328125" style="112"/>
    <col min="3329" max="3329" width="3.86328125" style="112" bestFit="1" customWidth="1"/>
    <col min="3330" max="3330" width="63" style="112" customWidth="1"/>
    <col min="3331" max="3331" width="4.3984375" style="112" bestFit="1" customWidth="1"/>
    <col min="3332" max="3332" width="7.86328125" style="112" bestFit="1" customWidth="1"/>
    <col min="3333" max="3333" width="8.86328125" style="112" customWidth="1"/>
    <col min="3334" max="3334" width="11.59765625" style="112" bestFit="1" customWidth="1"/>
    <col min="3335" max="3335" width="10.1328125" style="112" bestFit="1" customWidth="1"/>
    <col min="3336" max="3336" width="8.86328125" style="112" bestFit="1" customWidth="1"/>
    <col min="3337" max="3340" width="0" style="112" hidden="1" customWidth="1"/>
    <col min="3341" max="3584" width="9.1328125" style="112"/>
    <col min="3585" max="3585" width="3.86328125" style="112" bestFit="1" customWidth="1"/>
    <col min="3586" max="3586" width="63" style="112" customWidth="1"/>
    <col min="3587" max="3587" width="4.3984375" style="112" bestFit="1" customWidth="1"/>
    <col min="3588" max="3588" width="7.86328125" style="112" bestFit="1" customWidth="1"/>
    <col min="3589" max="3589" width="8.86328125" style="112" customWidth="1"/>
    <col min="3590" max="3590" width="11.59765625" style="112" bestFit="1" customWidth="1"/>
    <col min="3591" max="3591" width="10.1328125" style="112" bestFit="1" customWidth="1"/>
    <col min="3592" max="3592" width="8.86328125" style="112" bestFit="1" customWidth="1"/>
    <col min="3593" max="3596" width="0" style="112" hidden="1" customWidth="1"/>
    <col min="3597" max="3840" width="9.1328125" style="112"/>
    <col min="3841" max="3841" width="3.86328125" style="112" bestFit="1" customWidth="1"/>
    <col min="3842" max="3842" width="63" style="112" customWidth="1"/>
    <col min="3843" max="3843" width="4.3984375" style="112" bestFit="1" customWidth="1"/>
    <col min="3844" max="3844" width="7.86328125" style="112" bestFit="1" customWidth="1"/>
    <col min="3845" max="3845" width="8.86328125" style="112" customWidth="1"/>
    <col min="3846" max="3846" width="11.59765625" style="112" bestFit="1" customWidth="1"/>
    <col min="3847" max="3847" width="10.1328125" style="112" bestFit="1" customWidth="1"/>
    <col min="3848" max="3848" width="8.86328125" style="112" bestFit="1" customWidth="1"/>
    <col min="3849" max="3852" width="0" style="112" hidden="1" customWidth="1"/>
    <col min="3853" max="4096" width="9.1328125" style="112"/>
    <col min="4097" max="4097" width="3.86328125" style="112" bestFit="1" customWidth="1"/>
    <col min="4098" max="4098" width="63" style="112" customWidth="1"/>
    <col min="4099" max="4099" width="4.3984375" style="112" bestFit="1" customWidth="1"/>
    <col min="4100" max="4100" width="7.86328125" style="112" bestFit="1" customWidth="1"/>
    <col min="4101" max="4101" width="8.86328125" style="112" customWidth="1"/>
    <col min="4102" max="4102" width="11.59765625" style="112" bestFit="1" customWidth="1"/>
    <col min="4103" max="4103" width="10.1328125" style="112" bestFit="1" customWidth="1"/>
    <col min="4104" max="4104" width="8.86328125" style="112" bestFit="1" customWidth="1"/>
    <col min="4105" max="4108" width="0" style="112" hidden="1" customWidth="1"/>
    <col min="4109" max="4352" width="9.1328125" style="112"/>
    <col min="4353" max="4353" width="3.86328125" style="112" bestFit="1" customWidth="1"/>
    <col min="4354" max="4354" width="63" style="112" customWidth="1"/>
    <col min="4355" max="4355" width="4.3984375" style="112" bestFit="1" customWidth="1"/>
    <col min="4356" max="4356" width="7.86328125" style="112" bestFit="1" customWidth="1"/>
    <col min="4357" max="4357" width="8.86328125" style="112" customWidth="1"/>
    <col min="4358" max="4358" width="11.59765625" style="112" bestFit="1" customWidth="1"/>
    <col min="4359" max="4359" width="10.1328125" style="112" bestFit="1" customWidth="1"/>
    <col min="4360" max="4360" width="8.86328125" style="112" bestFit="1" customWidth="1"/>
    <col min="4361" max="4364" width="0" style="112" hidden="1" customWidth="1"/>
    <col min="4365" max="4608" width="9.1328125" style="112"/>
    <col min="4609" max="4609" width="3.86328125" style="112" bestFit="1" customWidth="1"/>
    <col min="4610" max="4610" width="63" style="112" customWidth="1"/>
    <col min="4611" max="4611" width="4.3984375" style="112" bestFit="1" customWidth="1"/>
    <col min="4612" max="4612" width="7.86328125" style="112" bestFit="1" customWidth="1"/>
    <col min="4613" max="4613" width="8.86328125" style="112" customWidth="1"/>
    <col min="4614" max="4614" width="11.59765625" style="112" bestFit="1" customWidth="1"/>
    <col min="4615" max="4615" width="10.1328125" style="112" bestFit="1" customWidth="1"/>
    <col min="4616" max="4616" width="8.86328125" style="112" bestFit="1" customWidth="1"/>
    <col min="4617" max="4620" width="0" style="112" hidden="1" customWidth="1"/>
    <col min="4621" max="4864" width="9.1328125" style="112"/>
    <col min="4865" max="4865" width="3.86328125" style="112" bestFit="1" customWidth="1"/>
    <col min="4866" max="4866" width="63" style="112" customWidth="1"/>
    <col min="4867" max="4867" width="4.3984375" style="112" bestFit="1" customWidth="1"/>
    <col min="4868" max="4868" width="7.86328125" style="112" bestFit="1" customWidth="1"/>
    <col min="4869" max="4869" width="8.86328125" style="112" customWidth="1"/>
    <col min="4870" max="4870" width="11.59765625" style="112" bestFit="1" customWidth="1"/>
    <col min="4871" max="4871" width="10.1328125" style="112" bestFit="1" customWidth="1"/>
    <col min="4872" max="4872" width="8.86328125" style="112" bestFit="1" customWidth="1"/>
    <col min="4873" max="4876" width="0" style="112" hidden="1" customWidth="1"/>
    <col min="4877" max="5120" width="9.1328125" style="112"/>
    <col min="5121" max="5121" width="3.86328125" style="112" bestFit="1" customWidth="1"/>
    <col min="5122" max="5122" width="63" style="112" customWidth="1"/>
    <col min="5123" max="5123" width="4.3984375" style="112" bestFit="1" customWidth="1"/>
    <col min="5124" max="5124" width="7.86328125" style="112" bestFit="1" customWidth="1"/>
    <col min="5125" max="5125" width="8.86328125" style="112" customWidth="1"/>
    <col min="5126" max="5126" width="11.59765625" style="112" bestFit="1" customWidth="1"/>
    <col min="5127" max="5127" width="10.1328125" style="112" bestFit="1" customWidth="1"/>
    <col min="5128" max="5128" width="8.86328125" style="112" bestFit="1" customWidth="1"/>
    <col min="5129" max="5132" width="0" style="112" hidden="1" customWidth="1"/>
    <col min="5133" max="5376" width="9.1328125" style="112"/>
    <col min="5377" max="5377" width="3.86328125" style="112" bestFit="1" customWidth="1"/>
    <col min="5378" max="5378" width="63" style="112" customWidth="1"/>
    <col min="5379" max="5379" width="4.3984375" style="112" bestFit="1" customWidth="1"/>
    <col min="5380" max="5380" width="7.86328125" style="112" bestFit="1" customWidth="1"/>
    <col min="5381" max="5381" width="8.86328125" style="112" customWidth="1"/>
    <col min="5382" max="5382" width="11.59765625" style="112" bestFit="1" customWidth="1"/>
    <col min="5383" max="5383" width="10.1328125" style="112" bestFit="1" customWidth="1"/>
    <col min="5384" max="5384" width="8.86328125" style="112" bestFit="1" customWidth="1"/>
    <col min="5385" max="5388" width="0" style="112" hidden="1" customWidth="1"/>
    <col min="5389" max="5632" width="9.1328125" style="112"/>
    <col min="5633" max="5633" width="3.86328125" style="112" bestFit="1" customWidth="1"/>
    <col min="5634" max="5634" width="63" style="112" customWidth="1"/>
    <col min="5635" max="5635" width="4.3984375" style="112" bestFit="1" customWidth="1"/>
    <col min="5636" max="5636" width="7.86328125" style="112" bestFit="1" customWidth="1"/>
    <col min="5637" max="5637" width="8.86328125" style="112" customWidth="1"/>
    <col min="5638" max="5638" width="11.59765625" style="112" bestFit="1" customWidth="1"/>
    <col min="5639" max="5639" width="10.1328125" style="112" bestFit="1" customWidth="1"/>
    <col min="5640" max="5640" width="8.86328125" style="112" bestFit="1" customWidth="1"/>
    <col min="5641" max="5644" width="0" style="112" hidden="1" customWidth="1"/>
    <col min="5645" max="5888" width="9.1328125" style="112"/>
    <col min="5889" max="5889" width="3.86328125" style="112" bestFit="1" customWidth="1"/>
    <col min="5890" max="5890" width="63" style="112" customWidth="1"/>
    <col min="5891" max="5891" width="4.3984375" style="112" bestFit="1" customWidth="1"/>
    <col min="5892" max="5892" width="7.86328125" style="112" bestFit="1" customWidth="1"/>
    <col min="5893" max="5893" width="8.86328125" style="112" customWidth="1"/>
    <col min="5894" max="5894" width="11.59765625" style="112" bestFit="1" customWidth="1"/>
    <col min="5895" max="5895" width="10.1328125" style="112" bestFit="1" customWidth="1"/>
    <col min="5896" max="5896" width="8.86328125" style="112" bestFit="1" customWidth="1"/>
    <col min="5897" max="5900" width="0" style="112" hidden="1" customWidth="1"/>
    <col min="5901" max="6144" width="9.1328125" style="112"/>
    <col min="6145" max="6145" width="3.86328125" style="112" bestFit="1" customWidth="1"/>
    <col min="6146" max="6146" width="63" style="112" customWidth="1"/>
    <col min="6147" max="6147" width="4.3984375" style="112" bestFit="1" customWidth="1"/>
    <col min="6148" max="6148" width="7.86328125" style="112" bestFit="1" customWidth="1"/>
    <col min="6149" max="6149" width="8.86328125" style="112" customWidth="1"/>
    <col min="6150" max="6150" width="11.59765625" style="112" bestFit="1" customWidth="1"/>
    <col min="6151" max="6151" width="10.1328125" style="112" bestFit="1" customWidth="1"/>
    <col min="6152" max="6152" width="8.86328125" style="112" bestFit="1" customWidth="1"/>
    <col min="6153" max="6156" width="0" style="112" hidden="1" customWidth="1"/>
    <col min="6157" max="6400" width="9.1328125" style="112"/>
    <col min="6401" max="6401" width="3.86328125" style="112" bestFit="1" customWidth="1"/>
    <col min="6402" max="6402" width="63" style="112" customWidth="1"/>
    <col min="6403" max="6403" width="4.3984375" style="112" bestFit="1" customWidth="1"/>
    <col min="6404" max="6404" width="7.86328125" style="112" bestFit="1" customWidth="1"/>
    <col min="6405" max="6405" width="8.86328125" style="112" customWidth="1"/>
    <col min="6406" max="6406" width="11.59765625" style="112" bestFit="1" customWidth="1"/>
    <col min="6407" max="6407" width="10.1328125" style="112" bestFit="1" customWidth="1"/>
    <col min="6408" max="6408" width="8.86328125" style="112" bestFit="1" customWidth="1"/>
    <col min="6409" max="6412" width="0" style="112" hidden="1" customWidth="1"/>
    <col min="6413" max="6656" width="9.1328125" style="112"/>
    <col min="6657" max="6657" width="3.86328125" style="112" bestFit="1" customWidth="1"/>
    <col min="6658" max="6658" width="63" style="112" customWidth="1"/>
    <col min="6659" max="6659" width="4.3984375" style="112" bestFit="1" customWidth="1"/>
    <col min="6660" max="6660" width="7.86328125" style="112" bestFit="1" customWidth="1"/>
    <col min="6661" max="6661" width="8.86328125" style="112" customWidth="1"/>
    <col min="6662" max="6662" width="11.59765625" style="112" bestFit="1" customWidth="1"/>
    <col min="6663" max="6663" width="10.1328125" style="112" bestFit="1" customWidth="1"/>
    <col min="6664" max="6664" width="8.86328125" style="112" bestFit="1" customWidth="1"/>
    <col min="6665" max="6668" width="0" style="112" hidden="1" customWidth="1"/>
    <col min="6669" max="6912" width="9.1328125" style="112"/>
    <col min="6913" max="6913" width="3.86328125" style="112" bestFit="1" customWidth="1"/>
    <col min="6914" max="6914" width="63" style="112" customWidth="1"/>
    <col min="6915" max="6915" width="4.3984375" style="112" bestFit="1" customWidth="1"/>
    <col min="6916" max="6916" width="7.86328125" style="112" bestFit="1" customWidth="1"/>
    <col min="6917" max="6917" width="8.86328125" style="112" customWidth="1"/>
    <col min="6918" max="6918" width="11.59765625" style="112" bestFit="1" customWidth="1"/>
    <col min="6919" max="6919" width="10.1328125" style="112" bestFit="1" customWidth="1"/>
    <col min="6920" max="6920" width="8.86328125" style="112" bestFit="1" customWidth="1"/>
    <col min="6921" max="6924" width="0" style="112" hidden="1" customWidth="1"/>
    <col min="6925" max="7168" width="9.1328125" style="112"/>
    <col min="7169" max="7169" width="3.86328125" style="112" bestFit="1" customWidth="1"/>
    <col min="7170" max="7170" width="63" style="112" customWidth="1"/>
    <col min="7171" max="7171" width="4.3984375" style="112" bestFit="1" customWidth="1"/>
    <col min="7172" max="7172" width="7.86328125" style="112" bestFit="1" customWidth="1"/>
    <col min="7173" max="7173" width="8.86328125" style="112" customWidth="1"/>
    <col min="7174" max="7174" width="11.59765625" style="112" bestFit="1" customWidth="1"/>
    <col min="7175" max="7175" width="10.1328125" style="112" bestFit="1" customWidth="1"/>
    <col min="7176" max="7176" width="8.86328125" style="112" bestFit="1" customWidth="1"/>
    <col min="7177" max="7180" width="0" style="112" hidden="1" customWidth="1"/>
    <col min="7181" max="7424" width="9.1328125" style="112"/>
    <col min="7425" max="7425" width="3.86328125" style="112" bestFit="1" customWidth="1"/>
    <col min="7426" max="7426" width="63" style="112" customWidth="1"/>
    <col min="7427" max="7427" width="4.3984375" style="112" bestFit="1" customWidth="1"/>
    <col min="7428" max="7428" width="7.86328125" style="112" bestFit="1" customWidth="1"/>
    <col min="7429" max="7429" width="8.86328125" style="112" customWidth="1"/>
    <col min="7430" max="7430" width="11.59765625" style="112" bestFit="1" customWidth="1"/>
    <col min="7431" max="7431" width="10.1328125" style="112" bestFit="1" customWidth="1"/>
    <col min="7432" max="7432" width="8.86328125" style="112" bestFit="1" customWidth="1"/>
    <col min="7433" max="7436" width="0" style="112" hidden="1" customWidth="1"/>
    <col min="7437" max="7680" width="9.1328125" style="112"/>
    <col min="7681" max="7681" width="3.86328125" style="112" bestFit="1" customWidth="1"/>
    <col min="7682" max="7682" width="63" style="112" customWidth="1"/>
    <col min="7683" max="7683" width="4.3984375" style="112" bestFit="1" customWidth="1"/>
    <col min="7684" max="7684" width="7.86328125" style="112" bestFit="1" customWidth="1"/>
    <col min="7685" max="7685" width="8.86328125" style="112" customWidth="1"/>
    <col min="7686" max="7686" width="11.59765625" style="112" bestFit="1" customWidth="1"/>
    <col min="7687" max="7687" width="10.1328125" style="112" bestFit="1" customWidth="1"/>
    <col min="7688" max="7688" width="8.86328125" style="112" bestFit="1" customWidth="1"/>
    <col min="7689" max="7692" width="0" style="112" hidden="1" customWidth="1"/>
    <col min="7693" max="7936" width="9.1328125" style="112"/>
    <col min="7937" max="7937" width="3.86328125" style="112" bestFit="1" customWidth="1"/>
    <col min="7938" max="7938" width="63" style="112" customWidth="1"/>
    <col min="7939" max="7939" width="4.3984375" style="112" bestFit="1" customWidth="1"/>
    <col min="7940" max="7940" width="7.86328125" style="112" bestFit="1" customWidth="1"/>
    <col min="7941" max="7941" width="8.86328125" style="112" customWidth="1"/>
    <col min="7942" max="7942" width="11.59765625" style="112" bestFit="1" customWidth="1"/>
    <col min="7943" max="7943" width="10.1328125" style="112" bestFit="1" customWidth="1"/>
    <col min="7944" max="7944" width="8.86328125" style="112" bestFit="1" customWidth="1"/>
    <col min="7945" max="7948" width="0" style="112" hidden="1" customWidth="1"/>
    <col min="7949" max="8192" width="9.1328125" style="112"/>
    <col min="8193" max="8193" width="3.86328125" style="112" bestFit="1" customWidth="1"/>
    <col min="8194" max="8194" width="63" style="112" customWidth="1"/>
    <col min="8195" max="8195" width="4.3984375" style="112" bestFit="1" customWidth="1"/>
    <col min="8196" max="8196" width="7.86328125" style="112" bestFit="1" customWidth="1"/>
    <col min="8197" max="8197" width="8.86328125" style="112" customWidth="1"/>
    <col min="8198" max="8198" width="11.59765625" style="112" bestFit="1" customWidth="1"/>
    <col min="8199" max="8199" width="10.1328125" style="112" bestFit="1" customWidth="1"/>
    <col min="8200" max="8200" width="8.86328125" style="112" bestFit="1" customWidth="1"/>
    <col min="8201" max="8204" width="0" style="112" hidden="1" customWidth="1"/>
    <col min="8205" max="8448" width="9.1328125" style="112"/>
    <col min="8449" max="8449" width="3.86328125" style="112" bestFit="1" customWidth="1"/>
    <col min="8450" max="8450" width="63" style="112" customWidth="1"/>
    <col min="8451" max="8451" width="4.3984375" style="112" bestFit="1" customWidth="1"/>
    <col min="8452" max="8452" width="7.86328125" style="112" bestFit="1" customWidth="1"/>
    <col min="8453" max="8453" width="8.86328125" style="112" customWidth="1"/>
    <col min="8454" max="8454" width="11.59765625" style="112" bestFit="1" customWidth="1"/>
    <col min="8455" max="8455" width="10.1328125" style="112" bestFit="1" customWidth="1"/>
    <col min="8456" max="8456" width="8.86328125" style="112" bestFit="1" customWidth="1"/>
    <col min="8457" max="8460" width="0" style="112" hidden="1" customWidth="1"/>
    <col min="8461" max="8704" width="9.1328125" style="112"/>
    <col min="8705" max="8705" width="3.86328125" style="112" bestFit="1" customWidth="1"/>
    <col min="8706" max="8706" width="63" style="112" customWidth="1"/>
    <col min="8707" max="8707" width="4.3984375" style="112" bestFit="1" customWidth="1"/>
    <col min="8708" max="8708" width="7.86328125" style="112" bestFit="1" customWidth="1"/>
    <col min="8709" max="8709" width="8.86328125" style="112" customWidth="1"/>
    <col min="8710" max="8710" width="11.59765625" style="112" bestFit="1" customWidth="1"/>
    <col min="8711" max="8711" width="10.1328125" style="112" bestFit="1" customWidth="1"/>
    <col min="8712" max="8712" width="8.86328125" style="112" bestFit="1" customWidth="1"/>
    <col min="8713" max="8716" width="0" style="112" hidden="1" customWidth="1"/>
    <col min="8717" max="8960" width="9.1328125" style="112"/>
    <col min="8961" max="8961" width="3.86328125" style="112" bestFit="1" customWidth="1"/>
    <col min="8962" max="8962" width="63" style="112" customWidth="1"/>
    <col min="8963" max="8963" width="4.3984375" style="112" bestFit="1" customWidth="1"/>
    <col min="8964" max="8964" width="7.86328125" style="112" bestFit="1" customWidth="1"/>
    <col min="8965" max="8965" width="8.86328125" style="112" customWidth="1"/>
    <col min="8966" max="8966" width="11.59765625" style="112" bestFit="1" customWidth="1"/>
    <col min="8967" max="8967" width="10.1328125" style="112" bestFit="1" customWidth="1"/>
    <col min="8968" max="8968" width="8.86328125" style="112" bestFit="1" customWidth="1"/>
    <col min="8969" max="8972" width="0" style="112" hidden="1" customWidth="1"/>
    <col min="8973" max="9216" width="9.1328125" style="112"/>
    <col min="9217" max="9217" width="3.86328125" style="112" bestFit="1" customWidth="1"/>
    <col min="9218" max="9218" width="63" style="112" customWidth="1"/>
    <col min="9219" max="9219" width="4.3984375" style="112" bestFit="1" customWidth="1"/>
    <col min="9220" max="9220" width="7.86328125" style="112" bestFit="1" customWidth="1"/>
    <col min="9221" max="9221" width="8.86328125" style="112" customWidth="1"/>
    <col min="9222" max="9222" width="11.59765625" style="112" bestFit="1" customWidth="1"/>
    <col min="9223" max="9223" width="10.1328125" style="112" bestFit="1" customWidth="1"/>
    <col min="9224" max="9224" width="8.86328125" style="112" bestFit="1" customWidth="1"/>
    <col min="9225" max="9228" width="0" style="112" hidden="1" customWidth="1"/>
    <col min="9229" max="9472" width="9.1328125" style="112"/>
    <col min="9473" max="9473" width="3.86328125" style="112" bestFit="1" customWidth="1"/>
    <col min="9474" max="9474" width="63" style="112" customWidth="1"/>
    <col min="9475" max="9475" width="4.3984375" style="112" bestFit="1" customWidth="1"/>
    <col min="9476" max="9476" width="7.86328125" style="112" bestFit="1" customWidth="1"/>
    <col min="9477" max="9477" width="8.86328125" style="112" customWidth="1"/>
    <col min="9478" max="9478" width="11.59765625" style="112" bestFit="1" customWidth="1"/>
    <col min="9479" max="9479" width="10.1328125" style="112" bestFit="1" customWidth="1"/>
    <col min="9480" max="9480" width="8.86328125" style="112" bestFit="1" customWidth="1"/>
    <col min="9481" max="9484" width="0" style="112" hidden="1" customWidth="1"/>
    <col min="9485" max="9728" width="9.1328125" style="112"/>
    <col min="9729" max="9729" width="3.86328125" style="112" bestFit="1" customWidth="1"/>
    <col min="9730" max="9730" width="63" style="112" customWidth="1"/>
    <col min="9731" max="9731" width="4.3984375" style="112" bestFit="1" customWidth="1"/>
    <col min="9732" max="9732" width="7.86328125" style="112" bestFit="1" customWidth="1"/>
    <col min="9733" max="9733" width="8.86328125" style="112" customWidth="1"/>
    <col min="9734" max="9734" width="11.59765625" style="112" bestFit="1" customWidth="1"/>
    <col min="9735" max="9735" width="10.1328125" style="112" bestFit="1" customWidth="1"/>
    <col min="9736" max="9736" width="8.86328125" style="112" bestFit="1" customWidth="1"/>
    <col min="9737" max="9740" width="0" style="112" hidden="1" customWidth="1"/>
    <col min="9741" max="9984" width="9.1328125" style="112"/>
    <col min="9985" max="9985" width="3.86328125" style="112" bestFit="1" customWidth="1"/>
    <col min="9986" max="9986" width="63" style="112" customWidth="1"/>
    <col min="9987" max="9987" width="4.3984375" style="112" bestFit="1" customWidth="1"/>
    <col min="9988" max="9988" width="7.86328125" style="112" bestFit="1" customWidth="1"/>
    <col min="9989" max="9989" width="8.86328125" style="112" customWidth="1"/>
    <col min="9990" max="9990" width="11.59765625" style="112" bestFit="1" customWidth="1"/>
    <col min="9991" max="9991" width="10.1328125" style="112" bestFit="1" customWidth="1"/>
    <col min="9992" max="9992" width="8.86328125" style="112" bestFit="1" customWidth="1"/>
    <col min="9993" max="9996" width="0" style="112" hidden="1" customWidth="1"/>
    <col min="9997" max="10240" width="9.1328125" style="112"/>
    <col min="10241" max="10241" width="3.86328125" style="112" bestFit="1" customWidth="1"/>
    <col min="10242" max="10242" width="63" style="112" customWidth="1"/>
    <col min="10243" max="10243" width="4.3984375" style="112" bestFit="1" customWidth="1"/>
    <col min="10244" max="10244" width="7.86328125" style="112" bestFit="1" customWidth="1"/>
    <col min="10245" max="10245" width="8.86328125" style="112" customWidth="1"/>
    <col min="10246" max="10246" width="11.59765625" style="112" bestFit="1" customWidth="1"/>
    <col min="10247" max="10247" width="10.1328125" style="112" bestFit="1" customWidth="1"/>
    <col min="10248" max="10248" width="8.86328125" style="112" bestFit="1" customWidth="1"/>
    <col min="10249" max="10252" width="0" style="112" hidden="1" customWidth="1"/>
    <col min="10253" max="10496" width="9.1328125" style="112"/>
    <col min="10497" max="10497" width="3.86328125" style="112" bestFit="1" customWidth="1"/>
    <col min="10498" max="10498" width="63" style="112" customWidth="1"/>
    <col min="10499" max="10499" width="4.3984375" style="112" bestFit="1" customWidth="1"/>
    <col min="10500" max="10500" width="7.86328125" style="112" bestFit="1" customWidth="1"/>
    <col min="10501" max="10501" width="8.86328125" style="112" customWidth="1"/>
    <col min="10502" max="10502" width="11.59765625" style="112" bestFit="1" customWidth="1"/>
    <col min="10503" max="10503" width="10.1328125" style="112" bestFit="1" customWidth="1"/>
    <col min="10504" max="10504" width="8.86328125" style="112" bestFit="1" customWidth="1"/>
    <col min="10505" max="10508" width="0" style="112" hidden="1" customWidth="1"/>
    <col min="10509" max="10752" width="9.1328125" style="112"/>
    <col min="10753" max="10753" width="3.86328125" style="112" bestFit="1" customWidth="1"/>
    <col min="10754" max="10754" width="63" style="112" customWidth="1"/>
    <col min="10755" max="10755" width="4.3984375" style="112" bestFit="1" customWidth="1"/>
    <col min="10756" max="10756" width="7.86328125" style="112" bestFit="1" customWidth="1"/>
    <col min="10757" max="10757" width="8.86328125" style="112" customWidth="1"/>
    <col min="10758" max="10758" width="11.59765625" style="112" bestFit="1" customWidth="1"/>
    <col min="10759" max="10759" width="10.1328125" style="112" bestFit="1" customWidth="1"/>
    <col min="10760" max="10760" width="8.86328125" style="112" bestFit="1" customWidth="1"/>
    <col min="10761" max="10764" width="0" style="112" hidden="1" customWidth="1"/>
    <col min="10765" max="11008" width="9.1328125" style="112"/>
    <col min="11009" max="11009" width="3.86328125" style="112" bestFit="1" customWidth="1"/>
    <col min="11010" max="11010" width="63" style="112" customWidth="1"/>
    <col min="11011" max="11011" width="4.3984375" style="112" bestFit="1" customWidth="1"/>
    <col min="11012" max="11012" width="7.86328125" style="112" bestFit="1" customWidth="1"/>
    <col min="11013" max="11013" width="8.86328125" style="112" customWidth="1"/>
    <col min="11014" max="11014" width="11.59765625" style="112" bestFit="1" customWidth="1"/>
    <col min="11015" max="11015" width="10.1328125" style="112" bestFit="1" customWidth="1"/>
    <col min="11016" max="11016" width="8.86328125" style="112" bestFit="1" customWidth="1"/>
    <col min="11017" max="11020" width="0" style="112" hidden="1" customWidth="1"/>
    <col min="11021" max="11264" width="9.1328125" style="112"/>
    <col min="11265" max="11265" width="3.86328125" style="112" bestFit="1" customWidth="1"/>
    <col min="11266" max="11266" width="63" style="112" customWidth="1"/>
    <col min="11267" max="11267" width="4.3984375" style="112" bestFit="1" customWidth="1"/>
    <col min="11268" max="11268" width="7.86328125" style="112" bestFit="1" customWidth="1"/>
    <col min="11269" max="11269" width="8.86328125" style="112" customWidth="1"/>
    <col min="11270" max="11270" width="11.59765625" style="112" bestFit="1" customWidth="1"/>
    <col min="11271" max="11271" width="10.1328125" style="112" bestFit="1" customWidth="1"/>
    <col min="11272" max="11272" width="8.86328125" style="112" bestFit="1" customWidth="1"/>
    <col min="11273" max="11276" width="0" style="112" hidden="1" customWidth="1"/>
    <col min="11277" max="11520" width="9.1328125" style="112"/>
    <col min="11521" max="11521" width="3.86328125" style="112" bestFit="1" customWidth="1"/>
    <col min="11522" max="11522" width="63" style="112" customWidth="1"/>
    <col min="11523" max="11523" width="4.3984375" style="112" bestFit="1" customWidth="1"/>
    <col min="11524" max="11524" width="7.86328125" style="112" bestFit="1" customWidth="1"/>
    <col min="11525" max="11525" width="8.86328125" style="112" customWidth="1"/>
    <col min="11526" max="11526" width="11.59765625" style="112" bestFit="1" customWidth="1"/>
    <col min="11527" max="11527" width="10.1328125" style="112" bestFit="1" customWidth="1"/>
    <col min="11528" max="11528" width="8.86328125" style="112" bestFit="1" customWidth="1"/>
    <col min="11529" max="11532" width="0" style="112" hidden="1" customWidth="1"/>
    <col min="11533" max="11776" width="9.1328125" style="112"/>
    <col min="11777" max="11777" width="3.86328125" style="112" bestFit="1" customWidth="1"/>
    <col min="11778" max="11778" width="63" style="112" customWidth="1"/>
    <col min="11779" max="11779" width="4.3984375" style="112" bestFit="1" customWidth="1"/>
    <col min="11780" max="11780" width="7.86328125" style="112" bestFit="1" customWidth="1"/>
    <col min="11781" max="11781" width="8.86328125" style="112" customWidth="1"/>
    <col min="11782" max="11782" width="11.59765625" style="112" bestFit="1" customWidth="1"/>
    <col min="11783" max="11783" width="10.1328125" style="112" bestFit="1" customWidth="1"/>
    <col min="11784" max="11784" width="8.86328125" style="112" bestFit="1" customWidth="1"/>
    <col min="11785" max="11788" width="0" style="112" hidden="1" customWidth="1"/>
    <col min="11789" max="12032" width="9.1328125" style="112"/>
    <col min="12033" max="12033" width="3.86328125" style="112" bestFit="1" customWidth="1"/>
    <col min="12034" max="12034" width="63" style="112" customWidth="1"/>
    <col min="12035" max="12035" width="4.3984375" style="112" bestFit="1" customWidth="1"/>
    <col min="12036" max="12036" width="7.86328125" style="112" bestFit="1" customWidth="1"/>
    <col min="12037" max="12037" width="8.86328125" style="112" customWidth="1"/>
    <col min="12038" max="12038" width="11.59765625" style="112" bestFit="1" customWidth="1"/>
    <col min="12039" max="12039" width="10.1328125" style="112" bestFit="1" customWidth="1"/>
    <col min="12040" max="12040" width="8.86328125" style="112" bestFit="1" customWidth="1"/>
    <col min="12041" max="12044" width="0" style="112" hidden="1" customWidth="1"/>
    <col min="12045" max="12288" width="9.1328125" style="112"/>
    <col min="12289" max="12289" width="3.86328125" style="112" bestFit="1" customWidth="1"/>
    <col min="12290" max="12290" width="63" style="112" customWidth="1"/>
    <col min="12291" max="12291" width="4.3984375" style="112" bestFit="1" customWidth="1"/>
    <col min="12292" max="12292" width="7.86328125" style="112" bestFit="1" customWidth="1"/>
    <col min="12293" max="12293" width="8.86328125" style="112" customWidth="1"/>
    <col min="12294" max="12294" width="11.59765625" style="112" bestFit="1" customWidth="1"/>
    <col min="12295" max="12295" width="10.1328125" style="112" bestFit="1" customWidth="1"/>
    <col min="12296" max="12296" width="8.86328125" style="112" bestFit="1" customWidth="1"/>
    <col min="12297" max="12300" width="0" style="112" hidden="1" customWidth="1"/>
    <col min="12301" max="12544" width="9.1328125" style="112"/>
    <col min="12545" max="12545" width="3.86328125" style="112" bestFit="1" customWidth="1"/>
    <col min="12546" max="12546" width="63" style="112" customWidth="1"/>
    <col min="12547" max="12547" width="4.3984375" style="112" bestFit="1" customWidth="1"/>
    <col min="12548" max="12548" width="7.86328125" style="112" bestFit="1" customWidth="1"/>
    <col min="12549" max="12549" width="8.86328125" style="112" customWidth="1"/>
    <col min="12550" max="12550" width="11.59765625" style="112" bestFit="1" customWidth="1"/>
    <col min="12551" max="12551" width="10.1328125" style="112" bestFit="1" customWidth="1"/>
    <col min="12552" max="12552" width="8.86328125" style="112" bestFit="1" customWidth="1"/>
    <col min="12553" max="12556" width="0" style="112" hidden="1" customWidth="1"/>
    <col min="12557" max="12800" width="9.1328125" style="112"/>
    <col min="12801" max="12801" width="3.86328125" style="112" bestFit="1" customWidth="1"/>
    <col min="12802" max="12802" width="63" style="112" customWidth="1"/>
    <col min="12803" max="12803" width="4.3984375" style="112" bestFit="1" customWidth="1"/>
    <col min="12804" max="12804" width="7.86328125" style="112" bestFit="1" customWidth="1"/>
    <col min="12805" max="12805" width="8.86328125" style="112" customWidth="1"/>
    <col min="12806" max="12806" width="11.59765625" style="112" bestFit="1" customWidth="1"/>
    <col min="12807" max="12807" width="10.1328125" style="112" bestFit="1" customWidth="1"/>
    <col min="12808" max="12808" width="8.86328125" style="112" bestFit="1" customWidth="1"/>
    <col min="12809" max="12812" width="0" style="112" hidden="1" customWidth="1"/>
    <col min="12813" max="13056" width="9.1328125" style="112"/>
    <col min="13057" max="13057" width="3.86328125" style="112" bestFit="1" customWidth="1"/>
    <col min="13058" max="13058" width="63" style="112" customWidth="1"/>
    <col min="13059" max="13059" width="4.3984375" style="112" bestFit="1" customWidth="1"/>
    <col min="13060" max="13060" width="7.86328125" style="112" bestFit="1" customWidth="1"/>
    <col min="13061" max="13061" width="8.86328125" style="112" customWidth="1"/>
    <col min="13062" max="13062" width="11.59765625" style="112" bestFit="1" customWidth="1"/>
    <col min="13063" max="13063" width="10.1328125" style="112" bestFit="1" customWidth="1"/>
    <col min="13064" max="13064" width="8.86328125" style="112" bestFit="1" customWidth="1"/>
    <col min="13065" max="13068" width="0" style="112" hidden="1" customWidth="1"/>
    <col min="13069" max="13312" width="9.1328125" style="112"/>
    <col min="13313" max="13313" width="3.86328125" style="112" bestFit="1" customWidth="1"/>
    <col min="13314" max="13314" width="63" style="112" customWidth="1"/>
    <col min="13315" max="13315" width="4.3984375" style="112" bestFit="1" customWidth="1"/>
    <col min="13316" max="13316" width="7.86328125" style="112" bestFit="1" customWidth="1"/>
    <col min="13317" max="13317" width="8.86328125" style="112" customWidth="1"/>
    <col min="13318" max="13318" width="11.59765625" style="112" bestFit="1" customWidth="1"/>
    <col min="13319" max="13319" width="10.1328125" style="112" bestFit="1" customWidth="1"/>
    <col min="13320" max="13320" width="8.86328125" style="112" bestFit="1" customWidth="1"/>
    <col min="13321" max="13324" width="0" style="112" hidden="1" customWidth="1"/>
    <col min="13325" max="13568" width="9.1328125" style="112"/>
    <col min="13569" max="13569" width="3.86328125" style="112" bestFit="1" customWidth="1"/>
    <col min="13570" max="13570" width="63" style="112" customWidth="1"/>
    <col min="13571" max="13571" width="4.3984375" style="112" bestFit="1" customWidth="1"/>
    <col min="13572" max="13572" width="7.86328125" style="112" bestFit="1" customWidth="1"/>
    <col min="13573" max="13573" width="8.86328125" style="112" customWidth="1"/>
    <col min="13574" max="13574" width="11.59765625" style="112" bestFit="1" customWidth="1"/>
    <col min="13575" max="13575" width="10.1328125" style="112" bestFit="1" customWidth="1"/>
    <col min="13576" max="13576" width="8.86328125" style="112" bestFit="1" customWidth="1"/>
    <col min="13577" max="13580" width="0" style="112" hidden="1" customWidth="1"/>
    <col min="13581" max="13824" width="9.1328125" style="112"/>
    <col min="13825" max="13825" width="3.86328125" style="112" bestFit="1" customWidth="1"/>
    <col min="13826" max="13826" width="63" style="112" customWidth="1"/>
    <col min="13827" max="13827" width="4.3984375" style="112" bestFit="1" customWidth="1"/>
    <col min="13828" max="13828" width="7.86328125" style="112" bestFit="1" customWidth="1"/>
    <col min="13829" max="13829" width="8.86328125" style="112" customWidth="1"/>
    <col min="13830" max="13830" width="11.59765625" style="112" bestFit="1" customWidth="1"/>
    <col min="13831" max="13831" width="10.1328125" style="112" bestFit="1" customWidth="1"/>
    <col min="13832" max="13832" width="8.86328125" style="112" bestFit="1" customWidth="1"/>
    <col min="13833" max="13836" width="0" style="112" hidden="1" customWidth="1"/>
    <col min="13837" max="14080" width="9.1328125" style="112"/>
    <col min="14081" max="14081" width="3.86328125" style="112" bestFit="1" customWidth="1"/>
    <col min="14082" max="14082" width="63" style="112" customWidth="1"/>
    <col min="14083" max="14083" width="4.3984375" style="112" bestFit="1" customWidth="1"/>
    <col min="14084" max="14084" width="7.86328125" style="112" bestFit="1" customWidth="1"/>
    <col min="14085" max="14085" width="8.86328125" style="112" customWidth="1"/>
    <col min="14086" max="14086" width="11.59765625" style="112" bestFit="1" customWidth="1"/>
    <col min="14087" max="14087" width="10.1328125" style="112" bestFit="1" customWidth="1"/>
    <col min="14088" max="14088" width="8.86328125" style="112" bestFit="1" customWidth="1"/>
    <col min="14089" max="14092" width="0" style="112" hidden="1" customWidth="1"/>
    <col min="14093" max="14336" width="9.1328125" style="112"/>
    <col min="14337" max="14337" width="3.86328125" style="112" bestFit="1" customWidth="1"/>
    <col min="14338" max="14338" width="63" style="112" customWidth="1"/>
    <col min="14339" max="14339" width="4.3984375" style="112" bestFit="1" customWidth="1"/>
    <col min="14340" max="14340" width="7.86328125" style="112" bestFit="1" customWidth="1"/>
    <col min="14341" max="14341" width="8.86328125" style="112" customWidth="1"/>
    <col min="14342" max="14342" width="11.59765625" style="112" bestFit="1" customWidth="1"/>
    <col min="14343" max="14343" width="10.1328125" style="112" bestFit="1" customWidth="1"/>
    <col min="14344" max="14344" width="8.86328125" style="112" bestFit="1" customWidth="1"/>
    <col min="14345" max="14348" width="0" style="112" hidden="1" customWidth="1"/>
    <col min="14349" max="14592" width="9.1328125" style="112"/>
    <col min="14593" max="14593" width="3.86328125" style="112" bestFit="1" customWidth="1"/>
    <col min="14594" max="14594" width="63" style="112" customWidth="1"/>
    <col min="14595" max="14595" width="4.3984375" style="112" bestFit="1" customWidth="1"/>
    <col min="14596" max="14596" width="7.86328125" style="112" bestFit="1" customWidth="1"/>
    <col min="14597" max="14597" width="8.86328125" style="112" customWidth="1"/>
    <col min="14598" max="14598" width="11.59765625" style="112" bestFit="1" customWidth="1"/>
    <col min="14599" max="14599" width="10.1328125" style="112" bestFit="1" customWidth="1"/>
    <col min="14600" max="14600" width="8.86328125" style="112" bestFit="1" customWidth="1"/>
    <col min="14601" max="14604" width="0" style="112" hidden="1" customWidth="1"/>
    <col min="14605" max="14848" width="9.1328125" style="112"/>
    <col min="14849" max="14849" width="3.86328125" style="112" bestFit="1" customWidth="1"/>
    <col min="14850" max="14850" width="63" style="112" customWidth="1"/>
    <col min="14851" max="14851" width="4.3984375" style="112" bestFit="1" customWidth="1"/>
    <col min="14852" max="14852" width="7.86328125" style="112" bestFit="1" customWidth="1"/>
    <col min="14853" max="14853" width="8.86328125" style="112" customWidth="1"/>
    <col min="14854" max="14854" width="11.59765625" style="112" bestFit="1" customWidth="1"/>
    <col min="14855" max="14855" width="10.1328125" style="112" bestFit="1" customWidth="1"/>
    <col min="14856" max="14856" width="8.86328125" style="112" bestFit="1" customWidth="1"/>
    <col min="14857" max="14860" width="0" style="112" hidden="1" customWidth="1"/>
    <col min="14861" max="15104" width="9.1328125" style="112"/>
    <col min="15105" max="15105" width="3.86328125" style="112" bestFit="1" customWidth="1"/>
    <col min="15106" max="15106" width="63" style="112" customWidth="1"/>
    <col min="15107" max="15107" width="4.3984375" style="112" bestFit="1" customWidth="1"/>
    <col min="15108" max="15108" width="7.86328125" style="112" bestFit="1" customWidth="1"/>
    <col min="15109" max="15109" width="8.86328125" style="112" customWidth="1"/>
    <col min="15110" max="15110" width="11.59765625" style="112" bestFit="1" customWidth="1"/>
    <col min="15111" max="15111" width="10.1328125" style="112" bestFit="1" customWidth="1"/>
    <col min="15112" max="15112" width="8.86328125" style="112" bestFit="1" customWidth="1"/>
    <col min="15113" max="15116" width="0" style="112" hidden="1" customWidth="1"/>
    <col min="15117" max="15360" width="9.1328125" style="112"/>
    <col min="15361" max="15361" width="3.86328125" style="112" bestFit="1" customWidth="1"/>
    <col min="15362" max="15362" width="63" style="112" customWidth="1"/>
    <col min="15363" max="15363" width="4.3984375" style="112" bestFit="1" customWidth="1"/>
    <col min="15364" max="15364" width="7.86328125" style="112" bestFit="1" customWidth="1"/>
    <col min="15365" max="15365" width="8.86328125" style="112" customWidth="1"/>
    <col min="15366" max="15366" width="11.59765625" style="112" bestFit="1" customWidth="1"/>
    <col min="15367" max="15367" width="10.1328125" style="112" bestFit="1" customWidth="1"/>
    <col min="15368" max="15368" width="8.86328125" style="112" bestFit="1" customWidth="1"/>
    <col min="15369" max="15372" width="0" style="112" hidden="1" customWidth="1"/>
    <col min="15373" max="15616" width="9.1328125" style="112"/>
    <col min="15617" max="15617" width="3.86328125" style="112" bestFit="1" customWidth="1"/>
    <col min="15618" max="15618" width="63" style="112" customWidth="1"/>
    <col min="15619" max="15619" width="4.3984375" style="112" bestFit="1" customWidth="1"/>
    <col min="15620" max="15620" width="7.86328125" style="112" bestFit="1" customWidth="1"/>
    <col min="15621" max="15621" width="8.86328125" style="112" customWidth="1"/>
    <col min="15622" max="15622" width="11.59765625" style="112" bestFit="1" customWidth="1"/>
    <col min="15623" max="15623" width="10.1328125" style="112" bestFit="1" customWidth="1"/>
    <col min="15624" max="15624" width="8.86328125" style="112" bestFit="1" customWidth="1"/>
    <col min="15625" max="15628" width="0" style="112" hidden="1" customWidth="1"/>
    <col min="15629" max="15872" width="9.1328125" style="112"/>
    <col min="15873" max="15873" width="3.86328125" style="112" bestFit="1" customWidth="1"/>
    <col min="15874" max="15874" width="63" style="112" customWidth="1"/>
    <col min="15875" max="15875" width="4.3984375" style="112" bestFit="1" customWidth="1"/>
    <col min="15876" max="15876" width="7.86328125" style="112" bestFit="1" customWidth="1"/>
    <col min="15877" max="15877" width="8.86328125" style="112" customWidth="1"/>
    <col min="15878" max="15878" width="11.59765625" style="112" bestFit="1" customWidth="1"/>
    <col min="15879" max="15879" width="10.1328125" style="112" bestFit="1" customWidth="1"/>
    <col min="15880" max="15880" width="8.86328125" style="112" bestFit="1" customWidth="1"/>
    <col min="15881" max="15884" width="0" style="112" hidden="1" customWidth="1"/>
    <col min="15885" max="16128" width="9.1328125" style="112"/>
    <col min="16129" max="16129" width="3.86328125" style="112" bestFit="1" customWidth="1"/>
    <col min="16130" max="16130" width="63" style="112" customWidth="1"/>
    <col min="16131" max="16131" width="4.3984375" style="112" bestFit="1" customWidth="1"/>
    <col min="16132" max="16132" width="7.86328125" style="112" bestFit="1" customWidth="1"/>
    <col min="16133" max="16133" width="8.86328125" style="112" customWidth="1"/>
    <col min="16134" max="16134" width="11.59765625" style="112" bestFit="1" customWidth="1"/>
    <col min="16135" max="16135" width="10.1328125" style="112" bestFit="1" customWidth="1"/>
    <col min="16136" max="16136" width="8.86328125" style="112" bestFit="1" customWidth="1"/>
    <col min="16137" max="16140" width="0" style="112" hidden="1" customWidth="1"/>
    <col min="16141" max="16384" width="9.1328125" style="112"/>
  </cols>
  <sheetData>
    <row r="1" spans="1:12" s="103" customFormat="1" ht="20.25" customHeight="1" x14ac:dyDescent="0.35">
      <c r="A1" s="102" t="s">
        <v>746</v>
      </c>
      <c r="I1" s="104"/>
    </row>
    <row r="2" spans="1:12" s="103" customFormat="1" ht="18" customHeight="1" x14ac:dyDescent="0.35">
      <c r="A2" s="102" t="s">
        <v>747</v>
      </c>
      <c r="I2" s="104"/>
    </row>
    <row r="3" spans="1:12" x14ac:dyDescent="0.4">
      <c r="A3" s="105" t="s">
        <v>748</v>
      </c>
      <c r="B3" s="106" t="s">
        <v>749</v>
      </c>
      <c r="C3" s="106" t="s">
        <v>750</v>
      </c>
      <c r="D3" s="107" t="s">
        <v>751</v>
      </c>
      <c r="E3" s="107" t="s">
        <v>752</v>
      </c>
      <c r="F3" s="108" t="s">
        <v>753</v>
      </c>
      <c r="G3" s="109"/>
      <c r="H3" s="110"/>
      <c r="I3" s="111" t="s">
        <v>2</v>
      </c>
      <c r="J3" s="112" t="s">
        <v>754</v>
      </c>
      <c r="K3" s="112" t="s">
        <v>755</v>
      </c>
      <c r="L3" s="112" t="s">
        <v>756</v>
      </c>
    </row>
    <row r="4" spans="1:12" x14ac:dyDescent="0.4">
      <c r="A4" s="112">
        <v>1</v>
      </c>
      <c r="B4" s="113" t="s">
        <v>757</v>
      </c>
      <c r="C4" s="113" t="s">
        <v>758</v>
      </c>
      <c r="D4" s="114">
        <v>1</v>
      </c>
      <c r="E4" s="115"/>
      <c r="F4" s="115">
        <f t="shared" ref="F4:F29" si="0">D4*E4</f>
        <v>0</v>
      </c>
      <c r="G4" s="116"/>
      <c r="H4" s="110"/>
      <c r="I4" s="117" t="s">
        <v>18</v>
      </c>
      <c r="L4" s="113" t="s">
        <v>759</v>
      </c>
    </row>
    <row r="5" spans="1:12" x14ac:dyDescent="0.4">
      <c r="A5" s="112">
        <v>2</v>
      </c>
      <c r="B5" s="113" t="s">
        <v>760</v>
      </c>
      <c r="C5" s="113" t="s">
        <v>758</v>
      </c>
      <c r="D5" s="114">
        <v>1</v>
      </c>
      <c r="E5" s="115"/>
      <c r="F5" s="115">
        <f>D5*E5</f>
        <v>0</v>
      </c>
      <c r="G5" s="116"/>
      <c r="H5" s="110"/>
      <c r="I5" s="117"/>
      <c r="L5" s="113"/>
    </row>
    <row r="6" spans="1:12" x14ac:dyDescent="0.4">
      <c r="A6" s="112">
        <v>3</v>
      </c>
      <c r="B6" s="113" t="s">
        <v>761</v>
      </c>
      <c r="C6" s="113" t="s">
        <v>758</v>
      </c>
      <c r="D6" s="114">
        <v>1</v>
      </c>
      <c r="E6" s="115"/>
      <c r="F6" s="115">
        <f t="shared" si="0"/>
        <v>0</v>
      </c>
      <c r="G6" s="116"/>
      <c r="H6" s="110"/>
      <c r="I6" s="117"/>
      <c r="L6" s="113"/>
    </row>
    <row r="7" spans="1:12" x14ac:dyDescent="0.4">
      <c r="A7" s="112">
        <v>4</v>
      </c>
      <c r="B7" s="118" t="s">
        <v>762</v>
      </c>
      <c r="C7" s="113" t="s">
        <v>758</v>
      </c>
      <c r="D7" s="114">
        <v>1</v>
      </c>
      <c r="E7" s="115"/>
      <c r="F7" s="115">
        <f t="shared" si="0"/>
        <v>0</v>
      </c>
      <c r="G7" s="116"/>
      <c r="H7" s="110"/>
      <c r="I7" s="117"/>
      <c r="L7" s="113"/>
    </row>
    <row r="8" spans="1:12" x14ac:dyDescent="0.4">
      <c r="A8" s="112">
        <v>5</v>
      </c>
      <c r="B8" s="118" t="s">
        <v>763</v>
      </c>
      <c r="C8" s="113" t="s">
        <v>758</v>
      </c>
      <c r="D8" s="114">
        <v>2</v>
      </c>
      <c r="E8" s="115"/>
      <c r="F8" s="115">
        <f t="shared" si="0"/>
        <v>0</v>
      </c>
      <c r="G8" s="116"/>
      <c r="H8" s="110"/>
      <c r="I8" s="117"/>
      <c r="L8" s="113"/>
    </row>
    <row r="9" spans="1:12" x14ac:dyDescent="0.4">
      <c r="A9" s="112">
        <v>6</v>
      </c>
      <c r="B9" s="118" t="s">
        <v>764</v>
      </c>
      <c r="C9" s="113" t="s">
        <v>758</v>
      </c>
      <c r="D9" s="114">
        <v>8</v>
      </c>
      <c r="E9" s="115"/>
      <c r="F9" s="115">
        <f t="shared" si="0"/>
        <v>0</v>
      </c>
      <c r="G9" s="116"/>
      <c r="H9" s="110"/>
      <c r="I9" s="117"/>
      <c r="L9" s="113"/>
    </row>
    <row r="10" spans="1:12" x14ac:dyDescent="0.4">
      <c r="A10" s="112">
        <v>7</v>
      </c>
      <c r="B10" s="118" t="s">
        <v>765</v>
      </c>
      <c r="C10" s="113" t="s">
        <v>758</v>
      </c>
      <c r="D10" s="114">
        <v>6</v>
      </c>
      <c r="E10" s="115"/>
      <c r="F10" s="115">
        <f t="shared" si="0"/>
        <v>0</v>
      </c>
      <c r="G10" s="116"/>
      <c r="H10" s="110"/>
      <c r="I10" s="117"/>
      <c r="L10" s="113"/>
    </row>
    <row r="11" spans="1:12" x14ac:dyDescent="0.4">
      <c r="A11" s="112">
        <v>8</v>
      </c>
      <c r="B11" s="118" t="s">
        <v>766</v>
      </c>
      <c r="C11" s="113" t="s">
        <v>758</v>
      </c>
      <c r="D11" s="114">
        <v>2</v>
      </c>
      <c r="E11" s="115"/>
      <c r="F11" s="115">
        <f t="shared" si="0"/>
        <v>0</v>
      </c>
      <c r="G11" s="116"/>
      <c r="H11" s="110"/>
      <c r="I11" s="117"/>
      <c r="L11" s="113"/>
    </row>
    <row r="12" spans="1:12" x14ac:dyDescent="0.4">
      <c r="A12" s="112">
        <v>9</v>
      </c>
      <c r="B12" s="118" t="s">
        <v>767</v>
      </c>
      <c r="C12" s="113" t="s">
        <v>758</v>
      </c>
      <c r="D12" s="114">
        <v>16</v>
      </c>
      <c r="E12" s="115"/>
      <c r="F12" s="115">
        <f t="shared" si="0"/>
        <v>0</v>
      </c>
      <c r="G12" s="116"/>
      <c r="H12" s="110"/>
      <c r="I12" s="117"/>
      <c r="L12" s="113"/>
    </row>
    <row r="13" spans="1:12" x14ac:dyDescent="0.4">
      <c r="A13" s="112">
        <v>10</v>
      </c>
      <c r="B13" s="118" t="s">
        <v>768</v>
      </c>
      <c r="C13" s="113" t="s">
        <v>758</v>
      </c>
      <c r="D13" s="114">
        <v>26</v>
      </c>
      <c r="E13" s="115"/>
      <c r="F13" s="115">
        <f t="shared" si="0"/>
        <v>0</v>
      </c>
      <c r="G13" s="116"/>
      <c r="H13" s="110"/>
      <c r="I13" s="117"/>
      <c r="L13" s="113"/>
    </row>
    <row r="14" spans="1:12" x14ac:dyDescent="0.4">
      <c r="A14" s="112">
        <v>11</v>
      </c>
      <c r="B14" s="118" t="s">
        <v>769</v>
      </c>
      <c r="C14" s="113" t="s">
        <v>758</v>
      </c>
      <c r="D14" s="114">
        <v>30</v>
      </c>
      <c r="E14" s="115"/>
      <c r="F14" s="115">
        <f t="shared" si="0"/>
        <v>0</v>
      </c>
      <c r="G14" s="116"/>
      <c r="H14" s="110"/>
      <c r="I14" s="117"/>
      <c r="L14" s="113"/>
    </row>
    <row r="15" spans="1:12" x14ac:dyDescent="0.4">
      <c r="A15" s="112">
        <v>12</v>
      </c>
      <c r="B15" s="118" t="s">
        <v>770</v>
      </c>
      <c r="C15" s="113" t="s">
        <v>153</v>
      </c>
      <c r="D15" s="114">
        <v>45</v>
      </c>
      <c r="E15" s="115"/>
      <c r="F15" s="115">
        <f t="shared" si="0"/>
        <v>0</v>
      </c>
      <c r="G15" s="116"/>
      <c r="H15" s="110"/>
      <c r="I15" s="117"/>
      <c r="L15" s="113"/>
    </row>
    <row r="16" spans="1:12" x14ac:dyDescent="0.4">
      <c r="A16" s="112">
        <v>13</v>
      </c>
      <c r="B16" s="118" t="s">
        <v>771</v>
      </c>
      <c r="C16" s="113" t="s">
        <v>758</v>
      </c>
      <c r="D16" s="114">
        <v>2</v>
      </c>
      <c r="E16" s="115"/>
      <c r="F16" s="115">
        <f t="shared" si="0"/>
        <v>0</v>
      </c>
      <c r="G16" s="116"/>
      <c r="H16" s="110"/>
      <c r="I16" s="117"/>
      <c r="L16" s="113"/>
    </row>
    <row r="17" spans="1:12" x14ac:dyDescent="0.4">
      <c r="A17" s="112">
        <v>14</v>
      </c>
      <c r="B17" s="113" t="s">
        <v>772</v>
      </c>
      <c r="C17" s="113" t="s">
        <v>758</v>
      </c>
      <c r="D17" s="114">
        <v>2</v>
      </c>
      <c r="E17" s="115"/>
      <c r="F17" s="115">
        <f t="shared" si="0"/>
        <v>0</v>
      </c>
      <c r="G17" s="116"/>
      <c r="H17" s="110"/>
      <c r="I17" s="117"/>
      <c r="L17" s="113"/>
    </row>
    <row r="18" spans="1:12" x14ac:dyDescent="0.4">
      <c r="A18" s="112">
        <v>15</v>
      </c>
      <c r="B18" s="113" t="s">
        <v>773</v>
      </c>
      <c r="C18" s="113" t="s">
        <v>758</v>
      </c>
      <c r="D18" s="114">
        <v>2</v>
      </c>
      <c r="E18" s="115"/>
      <c r="F18" s="115">
        <f t="shared" si="0"/>
        <v>0</v>
      </c>
      <c r="G18" s="116"/>
      <c r="H18" s="110"/>
      <c r="I18" s="117"/>
      <c r="L18" s="113"/>
    </row>
    <row r="19" spans="1:12" x14ac:dyDescent="0.4">
      <c r="A19" s="112">
        <v>16</v>
      </c>
      <c r="B19" s="113" t="s">
        <v>774</v>
      </c>
      <c r="C19" s="113" t="s">
        <v>758</v>
      </c>
      <c r="D19" s="114">
        <v>2</v>
      </c>
      <c r="E19" s="115"/>
      <c r="F19" s="115">
        <f t="shared" si="0"/>
        <v>0</v>
      </c>
      <c r="G19" s="116"/>
      <c r="H19" s="110"/>
      <c r="I19" s="117"/>
      <c r="L19" s="113"/>
    </row>
    <row r="20" spans="1:12" x14ac:dyDescent="0.4">
      <c r="A20" s="112">
        <v>17</v>
      </c>
      <c r="B20" s="113" t="s">
        <v>775</v>
      </c>
      <c r="C20" s="113" t="s">
        <v>758</v>
      </c>
      <c r="D20" s="114">
        <v>14</v>
      </c>
      <c r="E20" s="115"/>
      <c r="F20" s="115">
        <f t="shared" si="0"/>
        <v>0</v>
      </c>
      <c r="G20" s="116"/>
      <c r="H20" s="110"/>
      <c r="I20" s="117"/>
      <c r="L20" s="113"/>
    </row>
    <row r="21" spans="1:12" x14ac:dyDescent="0.4">
      <c r="A21" s="112">
        <v>18</v>
      </c>
      <c r="B21" s="113" t="s">
        <v>776</v>
      </c>
      <c r="C21" s="113" t="s">
        <v>153</v>
      </c>
      <c r="D21" s="114">
        <v>15</v>
      </c>
      <c r="E21" s="115"/>
      <c r="F21" s="115">
        <f t="shared" si="0"/>
        <v>0</v>
      </c>
      <c r="G21" s="116"/>
      <c r="H21" s="110"/>
      <c r="I21" s="117"/>
      <c r="L21" s="113"/>
    </row>
    <row r="22" spans="1:12" x14ac:dyDescent="0.4">
      <c r="A22" s="112">
        <v>19</v>
      </c>
      <c r="B22" s="113" t="s">
        <v>777</v>
      </c>
      <c r="C22" s="113" t="s">
        <v>758</v>
      </c>
      <c r="D22" s="114">
        <v>2</v>
      </c>
      <c r="E22" s="115"/>
      <c r="F22" s="115">
        <f t="shared" si="0"/>
        <v>0</v>
      </c>
      <c r="G22" s="116"/>
      <c r="H22" s="110"/>
      <c r="I22" s="117"/>
      <c r="L22" s="113"/>
    </row>
    <row r="23" spans="1:12" x14ac:dyDescent="0.4">
      <c r="A23" s="112">
        <v>20</v>
      </c>
      <c r="B23" s="113" t="s">
        <v>778</v>
      </c>
      <c r="C23" s="113" t="s">
        <v>758</v>
      </c>
      <c r="D23" s="114">
        <v>1</v>
      </c>
      <c r="E23" s="115"/>
      <c r="F23" s="115">
        <f t="shared" si="0"/>
        <v>0</v>
      </c>
      <c r="G23" s="116"/>
      <c r="H23" s="110"/>
      <c r="I23" s="117"/>
      <c r="L23" s="113"/>
    </row>
    <row r="24" spans="1:12" x14ac:dyDescent="0.4">
      <c r="A24" s="112">
        <v>21</v>
      </c>
      <c r="B24" s="113" t="s">
        <v>779</v>
      </c>
      <c r="C24" s="113" t="s">
        <v>758</v>
      </c>
      <c r="D24" s="114">
        <v>1</v>
      </c>
      <c r="E24" s="115"/>
      <c r="F24" s="115">
        <f t="shared" si="0"/>
        <v>0</v>
      </c>
      <c r="G24" s="116"/>
      <c r="H24" s="110"/>
      <c r="I24" s="117"/>
      <c r="L24" s="113"/>
    </row>
    <row r="25" spans="1:12" x14ac:dyDescent="0.4">
      <c r="A25" s="112">
        <v>22</v>
      </c>
      <c r="B25" s="113" t="s">
        <v>780</v>
      </c>
      <c r="C25" s="113" t="s">
        <v>781</v>
      </c>
      <c r="D25" s="114">
        <v>1</v>
      </c>
      <c r="E25" s="115"/>
      <c r="F25" s="115">
        <f t="shared" si="0"/>
        <v>0</v>
      </c>
      <c r="G25" s="116"/>
      <c r="H25" s="110"/>
      <c r="I25" s="117"/>
      <c r="L25" s="113"/>
    </row>
    <row r="26" spans="1:12" x14ac:dyDescent="0.4">
      <c r="A26" s="112">
        <v>23</v>
      </c>
      <c r="B26" s="113" t="s">
        <v>782</v>
      </c>
      <c r="C26" s="113" t="s">
        <v>781</v>
      </c>
      <c r="D26" s="114">
        <v>1</v>
      </c>
      <c r="E26" s="115"/>
      <c r="F26" s="115">
        <f t="shared" si="0"/>
        <v>0</v>
      </c>
      <c r="G26" s="116"/>
      <c r="H26" s="110"/>
      <c r="I26" s="117"/>
      <c r="L26" s="113"/>
    </row>
    <row r="27" spans="1:12" x14ac:dyDescent="0.4">
      <c r="A27" s="112">
        <v>24</v>
      </c>
      <c r="B27" s="113" t="s">
        <v>788</v>
      </c>
      <c r="C27" s="113" t="s">
        <v>781</v>
      </c>
      <c r="D27" s="114">
        <v>1</v>
      </c>
      <c r="E27" s="115"/>
      <c r="F27" s="115">
        <f t="shared" si="0"/>
        <v>0</v>
      </c>
      <c r="G27" s="116"/>
      <c r="H27" s="110"/>
      <c r="I27" s="117"/>
      <c r="L27" s="113"/>
    </row>
    <row r="28" spans="1:12" x14ac:dyDescent="0.4">
      <c r="A28" s="112">
        <v>25</v>
      </c>
      <c r="B28" s="113" t="s">
        <v>783</v>
      </c>
      <c r="C28" s="113" t="s">
        <v>781</v>
      </c>
      <c r="D28" s="114">
        <v>1</v>
      </c>
      <c r="E28" s="115"/>
      <c r="F28" s="115">
        <f>D28*E28</f>
        <v>0</v>
      </c>
      <c r="G28" s="116"/>
      <c r="H28" s="110"/>
      <c r="I28" s="117"/>
      <c r="L28" s="113"/>
    </row>
    <row r="29" spans="1:12" x14ac:dyDescent="0.4">
      <c r="A29" s="119">
        <v>26</v>
      </c>
      <c r="B29" s="120" t="s">
        <v>784</v>
      </c>
      <c r="C29" s="120" t="s">
        <v>781</v>
      </c>
      <c r="D29" s="121">
        <v>1</v>
      </c>
      <c r="E29" s="122"/>
      <c r="F29" s="122">
        <f t="shared" si="0"/>
        <v>0</v>
      </c>
      <c r="G29" s="116"/>
      <c r="H29" s="123"/>
      <c r="I29" s="124" t="s">
        <v>18</v>
      </c>
      <c r="L29" s="113" t="s">
        <v>759</v>
      </c>
    </row>
    <row r="30" spans="1:12" s="125" customFormat="1" ht="12.75" x14ac:dyDescent="0.35">
      <c r="B30" s="126"/>
      <c r="C30" s="123" t="s">
        <v>785</v>
      </c>
      <c r="D30" s="123"/>
      <c r="E30" s="127"/>
      <c r="F30" s="128">
        <f>SUM(F4:F29)</f>
        <v>0</v>
      </c>
      <c r="G30" s="129"/>
      <c r="H30" s="130"/>
      <c r="I30" s="131"/>
      <c r="J30" s="132"/>
    </row>
    <row r="31" spans="1:12" x14ac:dyDescent="0.4">
      <c r="C31" s="133"/>
      <c r="E31" s="133"/>
      <c r="F31" s="115"/>
      <c r="I31" s="112"/>
      <c r="J31" s="134"/>
    </row>
    <row r="32" spans="1:12" ht="15" x14ac:dyDescent="0.4">
      <c r="A32" s="112" t="s">
        <v>786</v>
      </c>
      <c r="C32" s="135" t="s">
        <v>787</v>
      </c>
      <c r="F32" s="136">
        <f>F30-F31</f>
        <v>0</v>
      </c>
    </row>
  </sheetData>
  <printOptions horizontalCentered="1"/>
  <pageMargins left="0.55118110236220474" right="0.39370078740157483" top="0.59055118110236227" bottom="0.70866141732283472" header="0.39370078740157483" footer="0.39370078740157483"/>
  <pageSetup paperSize="9" scale="95" orientation="portrait" horizontalDpi="4294967293" r:id="rId1"/>
  <headerFooter alignWithMargins="0">
    <oddFooter>&amp;LHromosvod&amp;C&amp;P z &amp;N&amp;R&amp;D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EC54-B99D-4644-BBE5-A9D8721E9A6D}">
  <sheetPr>
    <outlinePr summaryBelow="0" summaryRight="0"/>
    <pageSetUpPr fitToPage="1"/>
  </sheetPr>
  <dimension ref="A2:U421"/>
  <sheetViews>
    <sheetView topLeftCell="C1" zoomScale="110" zoomScaleNormal="110" workbookViewId="0">
      <selection activeCell="F2" sqref="F2"/>
    </sheetView>
  </sheetViews>
  <sheetFormatPr defaultColWidth="9.1328125" defaultRowHeight="7.5" outlineLevelRow="4" x14ac:dyDescent="0.2"/>
  <cols>
    <col min="1" max="1" width="28.73046875" style="2" hidden="1" customWidth="1"/>
    <col min="2" max="2" width="3.73046875" style="2" hidden="1" customWidth="1"/>
    <col min="3" max="3" width="5.73046875" style="2" customWidth="1"/>
    <col min="4" max="4" width="4.73046875" style="2" hidden="1" customWidth="1"/>
    <col min="5" max="5" width="14.73046875" style="2" customWidth="1"/>
    <col min="6" max="6" width="72.73046875" style="2" customWidth="1"/>
    <col min="7" max="7" width="6" style="2" bestFit="1" customWidth="1"/>
    <col min="8" max="8" width="14.73046875" style="2" customWidth="1"/>
    <col min="9" max="9" width="12.73046875" style="2" customWidth="1"/>
    <col min="10" max="10" width="15.73046875" style="2" customWidth="1"/>
    <col min="11" max="11" width="11.73046875" style="2" hidden="1" customWidth="1"/>
    <col min="12" max="12" width="14.73046875" style="2" hidden="1" customWidth="1"/>
    <col min="13" max="13" width="11.73046875" style="2" hidden="1" customWidth="1"/>
    <col min="14" max="14" width="14.73046875" style="2" hidden="1" customWidth="1"/>
    <col min="15" max="15" width="9.73046875" style="2" hidden="1" customWidth="1"/>
    <col min="16" max="16" width="14.73046875" style="2" hidden="1" customWidth="1"/>
    <col min="17" max="17" width="15.73046875" style="2" hidden="1" customWidth="1"/>
    <col min="18" max="20" width="9.1328125" style="2"/>
    <col min="21" max="21" width="9.1328125" style="2" customWidth="1"/>
    <col min="22" max="22" width="5.59765625" style="2" customWidth="1"/>
    <col min="23" max="16384" width="9.1328125" style="2"/>
  </cols>
  <sheetData>
    <row r="2" spans="1:21" ht="15" x14ac:dyDescent="0.2">
      <c r="F2" s="90" t="s">
        <v>741</v>
      </c>
    </row>
    <row r="3" spans="1:21" ht="15" x14ac:dyDescent="0.2">
      <c r="B3" s="45"/>
      <c r="C3" s="45"/>
      <c r="D3" s="10"/>
      <c r="E3" s="10"/>
      <c r="F3" s="90" t="s">
        <v>740</v>
      </c>
      <c r="G3" s="10"/>
      <c r="H3" s="16"/>
      <c r="I3" s="53"/>
      <c r="J3" s="13"/>
      <c r="K3" s="16"/>
      <c r="L3" s="16"/>
      <c r="M3" s="16"/>
      <c r="N3" s="16"/>
      <c r="O3" s="13"/>
      <c r="P3" s="13"/>
      <c r="Q3" s="13"/>
      <c r="R3" s="7"/>
      <c r="U3" s="3"/>
    </row>
    <row r="4" spans="1:21" ht="7.5" customHeight="1" x14ac:dyDescent="0.2">
      <c r="A4" s="6"/>
      <c r="B4" s="46"/>
      <c r="C4" s="45"/>
      <c r="D4" s="49"/>
      <c r="E4" s="10"/>
      <c r="F4" s="10"/>
      <c r="G4" s="10"/>
      <c r="H4" s="16"/>
      <c r="I4" s="53"/>
      <c r="J4" s="13"/>
      <c r="K4" s="17"/>
      <c r="L4" s="17"/>
      <c r="M4" s="17"/>
      <c r="N4" s="17"/>
      <c r="O4" s="20"/>
      <c r="P4" s="20"/>
      <c r="Q4" s="20"/>
    </row>
    <row r="5" spans="1:21" ht="10.15" x14ac:dyDescent="0.3">
      <c r="A5" s="4"/>
      <c r="B5" s="55"/>
      <c r="C5" s="55" t="s">
        <v>4</v>
      </c>
      <c r="D5" s="21" t="s">
        <v>5</v>
      </c>
      <c r="E5" s="21" t="s">
        <v>6</v>
      </c>
      <c r="F5" s="21" t="s">
        <v>3</v>
      </c>
      <c r="G5" s="21" t="s">
        <v>7</v>
      </c>
      <c r="H5" s="23" t="s">
        <v>8</v>
      </c>
      <c r="I5" s="56" t="s">
        <v>17</v>
      </c>
      <c r="J5" s="22" t="s">
        <v>9</v>
      </c>
      <c r="K5" s="23" t="s">
        <v>10</v>
      </c>
      <c r="L5" s="23" t="s">
        <v>11</v>
      </c>
      <c r="M5" s="23" t="s">
        <v>12</v>
      </c>
      <c r="N5" s="23" t="s">
        <v>13</v>
      </c>
      <c r="O5" s="22" t="s">
        <v>14</v>
      </c>
      <c r="P5" s="22" t="s">
        <v>2</v>
      </c>
      <c r="Q5" s="22" t="s">
        <v>15</v>
      </c>
      <c r="R5" s="8"/>
    </row>
    <row r="6" spans="1:21" ht="7.5" customHeight="1" x14ac:dyDescent="0.2">
      <c r="B6" s="45"/>
      <c r="C6" s="45"/>
      <c r="D6" s="10"/>
      <c r="E6" s="10"/>
      <c r="F6" s="10"/>
      <c r="G6" s="10"/>
      <c r="H6" s="16"/>
      <c r="I6" s="53"/>
      <c r="J6" s="13"/>
      <c r="K6" s="16"/>
      <c r="L6" s="16"/>
      <c r="M6" s="16"/>
      <c r="N6" s="16"/>
      <c r="O6" s="13"/>
      <c r="P6" s="13"/>
      <c r="Q6" s="13"/>
    </row>
    <row r="7" spans="1:21" ht="11.65" x14ac:dyDescent="0.35">
      <c r="A7" s="36" t="s">
        <v>18</v>
      </c>
      <c r="B7" s="57">
        <v>1</v>
      </c>
      <c r="C7" s="58"/>
      <c r="D7" s="59" t="s">
        <v>38</v>
      </c>
      <c r="E7" s="59"/>
      <c r="F7" s="91" t="str">
        <f>F2</f>
        <v>OÚ Tuklaty (bývalá fara) - Rekonstrukce střechy a stropu sálu v 2.NP</v>
      </c>
      <c r="G7" s="92"/>
      <c r="H7" s="93"/>
      <c r="I7" s="94"/>
      <c r="J7" s="95">
        <f>SUBTOTAL(9,J8:J421)</f>
        <v>0</v>
      </c>
      <c r="K7" s="60"/>
      <c r="L7" s="38">
        <f>SUBTOTAL(9,L8:L421)</f>
        <v>26.404414200000012</v>
      </c>
      <c r="M7" s="60"/>
      <c r="N7" s="38">
        <f>SUBTOTAL(9,N8:N421)</f>
        <v>22.100100000000001</v>
      </c>
      <c r="O7" s="61"/>
      <c r="P7" s="37">
        <f>SUBTOTAL(9,P8:P421)</f>
        <v>0</v>
      </c>
      <c r="Q7" s="37">
        <f>SUBTOTAL(9,Q8:Q421)</f>
        <v>0</v>
      </c>
      <c r="R7" s="8"/>
      <c r="S7" s="8"/>
    </row>
    <row r="8" spans="1:21" ht="11.65" outlineLevel="1" x14ac:dyDescent="0.35">
      <c r="A8" s="39" t="s">
        <v>19</v>
      </c>
      <c r="B8" s="62">
        <v>2</v>
      </c>
      <c r="C8" s="63"/>
      <c r="D8" s="64" t="s">
        <v>39</v>
      </c>
      <c r="E8" s="64"/>
      <c r="F8" s="96" t="s">
        <v>743</v>
      </c>
      <c r="G8" s="97"/>
      <c r="H8" s="98"/>
      <c r="I8" s="99"/>
      <c r="J8" s="100">
        <f>SUBTOTAL(9,J9:J420)</f>
        <v>0</v>
      </c>
      <c r="K8" s="65"/>
      <c r="L8" s="41">
        <f>SUBTOTAL(9,L9:L420)</f>
        <v>26.404414200000012</v>
      </c>
      <c r="M8" s="65"/>
      <c r="N8" s="41">
        <f>SUBTOTAL(9,N9:N420)</f>
        <v>22.100100000000001</v>
      </c>
      <c r="O8" s="66"/>
      <c r="P8" s="40">
        <f>SUBTOTAL(9,P9:P420)</f>
        <v>0</v>
      </c>
      <c r="Q8" s="40">
        <f>SUBTOTAL(9,Q9:Q420)</f>
        <v>0</v>
      </c>
      <c r="R8" s="8"/>
      <c r="S8" s="8"/>
    </row>
    <row r="9" spans="1:21" ht="10.15" outlineLevel="2" x14ac:dyDescent="0.3">
      <c r="A9" s="42" t="s">
        <v>20</v>
      </c>
      <c r="B9" s="67">
        <v>3</v>
      </c>
      <c r="C9" s="68"/>
      <c r="D9" s="69" t="s">
        <v>40</v>
      </c>
      <c r="E9" s="69"/>
      <c r="F9" s="70" t="s">
        <v>21</v>
      </c>
      <c r="G9" s="69"/>
      <c r="H9" s="71"/>
      <c r="I9" s="72"/>
      <c r="J9" s="43">
        <f>SUBTOTAL(9,J10:J14)</f>
        <v>0</v>
      </c>
      <c r="K9" s="71"/>
      <c r="L9" s="44">
        <f>SUBTOTAL(9,L10:L14)</f>
        <v>3.7410750000000004</v>
      </c>
      <c r="M9" s="71"/>
      <c r="N9" s="44">
        <f>SUBTOTAL(9,N10:N14)</f>
        <v>0</v>
      </c>
      <c r="O9" s="73"/>
      <c r="P9" s="43">
        <f>SUBTOTAL(9,P10:P14)</f>
        <v>0</v>
      </c>
      <c r="Q9" s="43">
        <f>SUBTOTAL(9,Q10:Q14)</f>
        <v>0</v>
      </c>
      <c r="R9" s="8"/>
      <c r="S9" s="8"/>
    </row>
    <row r="10" spans="1:21" ht="10.15" outlineLevel="3" x14ac:dyDescent="0.3">
      <c r="A10" s="9"/>
      <c r="B10" s="74"/>
      <c r="C10" s="75">
        <v>1</v>
      </c>
      <c r="D10" s="76" t="s">
        <v>41</v>
      </c>
      <c r="E10" s="77" t="s">
        <v>406</v>
      </c>
      <c r="F10" s="78" t="s">
        <v>407</v>
      </c>
      <c r="G10" s="76" t="s">
        <v>44</v>
      </c>
      <c r="H10" s="79">
        <v>2.25</v>
      </c>
      <c r="I10" s="80"/>
      <c r="J10" s="81">
        <f>H10*I10</f>
        <v>0</v>
      </c>
      <c r="K10" s="79">
        <v>1.6627000000000001</v>
      </c>
      <c r="L10" s="79">
        <f>H10*K10</f>
        <v>3.7410750000000004</v>
      </c>
      <c r="M10" s="79"/>
      <c r="N10" s="79">
        <f>H10*M10</f>
        <v>0</v>
      </c>
      <c r="O10" s="81">
        <v>21</v>
      </c>
      <c r="P10" s="81">
        <f>J10*(O10/100)</f>
        <v>0</v>
      </c>
      <c r="Q10" s="81">
        <f>J10+P10</f>
        <v>0</v>
      </c>
      <c r="R10" s="8"/>
      <c r="S10" s="8"/>
    </row>
    <row r="11" spans="1:21" ht="9" outlineLevel="4" x14ac:dyDescent="0.25">
      <c r="A11" s="82"/>
      <c r="B11" s="83"/>
      <c r="C11" s="83"/>
      <c r="D11" s="84"/>
      <c r="E11" s="89" t="s">
        <v>16</v>
      </c>
      <c r="F11" s="85" t="s">
        <v>408</v>
      </c>
      <c r="G11" s="84"/>
      <c r="H11" s="86">
        <v>1.5</v>
      </c>
      <c r="I11" s="87"/>
      <c r="J11" s="88"/>
      <c r="K11" s="86"/>
      <c r="L11" s="86"/>
      <c r="M11" s="86"/>
      <c r="N11" s="86"/>
      <c r="O11" s="88"/>
      <c r="P11" s="88"/>
      <c r="Q11" s="88"/>
      <c r="R11" s="8"/>
    </row>
    <row r="12" spans="1:21" ht="9" outlineLevel="4" x14ac:dyDescent="0.25">
      <c r="A12" s="82"/>
      <c r="B12" s="83"/>
      <c r="C12" s="83"/>
      <c r="D12" s="84"/>
      <c r="E12" s="89"/>
      <c r="F12" s="85" t="s">
        <v>409</v>
      </c>
      <c r="G12" s="84"/>
      <c r="H12" s="86">
        <v>0.75</v>
      </c>
      <c r="I12" s="87"/>
      <c r="J12" s="88"/>
      <c r="K12" s="86"/>
      <c r="L12" s="86"/>
      <c r="M12" s="86"/>
      <c r="N12" s="86"/>
      <c r="O12" s="88"/>
      <c r="P12" s="88"/>
      <c r="Q12" s="88"/>
      <c r="R12" s="8"/>
    </row>
    <row r="13" spans="1:21" ht="7.5" customHeight="1" outlineLevel="4" x14ac:dyDescent="0.2">
      <c r="A13" s="8"/>
      <c r="B13" s="48"/>
      <c r="C13" s="47"/>
      <c r="D13" s="50"/>
      <c r="E13" s="12"/>
      <c r="F13" s="51"/>
      <c r="G13" s="50"/>
      <c r="H13" s="52"/>
      <c r="I13" s="54"/>
      <c r="J13" s="14"/>
      <c r="K13" s="18"/>
      <c r="L13" s="18"/>
      <c r="M13" s="18"/>
      <c r="N13" s="18"/>
      <c r="O13" s="14"/>
      <c r="P13" s="14"/>
      <c r="Q13" s="14"/>
      <c r="R13" s="8"/>
    </row>
    <row r="14" spans="1:21" outlineLevel="3" x14ac:dyDescent="0.2">
      <c r="B14" s="6"/>
      <c r="C14" s="6"/>
      <c r="D14" s="6"/>
      <c r="E14" s="6"/>
      <c r="F14" s="6"/>
      <c r="G14" s="6"/>
      <c r="H14" s="6"/>
      <c r="I14" s="8"/>
      <c r="J14" s="8"/>
      <c r="K14" s="6"/>
      <c r="L14" s="6"/>
      <c r="M14" s="6"/>
      <c r="N14" s="6"/>
      <c r="O14" s="6"/>
      <c r="P14" s="8"/>
      <c r="Q14" s="8"/>
    </row>
    <row r="15" spans="1:21" ht="10.15" outlineLevel="2" x14ac:dyDescent="0.3">
      <c r="A15" s="42" t="s">
        <v>22</v>
      </c>
      <c r="B15" s="67">
        <v>3</v>
      </c>
      <c r="C15" s="68"/>
      <c r="D15" s="69" t="s">
        <v>40</v>
      </c>
      <c r="E15" s="69"/>
      <c r="F15" s="70" t="s">
        <v>23</v>
      </c>
      <c r="G15" s="69"/>
      <c r="H15" s="71"/>
      <c r="I15" s="72"/>
      <c r="J15" s="43">
        <f>SUBTOTAL(9,J16:J35)</f>
        <v>0</v>
      </c>
      <c r="K15" s="71"/>
      <c r="L15" s="44">
        <f>SUBTOTAL(9,L16:L35)</f>
        <v>1.2459100000000001</v>
      </c>
      <c r="M15" s="71"/>
      <c r="N15" s="44">
        <f>SUBTOTAL(9,N16:N35)</f>
        <v>0</v>
      </c>
      <c r="O15" s="73"/>
      <c r="P15" s="43">
        <f>SUBTOTAL(9,P16:P35)</f>
        <v>0</v>
      </c>
      <c r="Q15" s="43">
        <f>SUBTOTAL(9,Q16:Q35)</f>
        <v>0</v>
      </c>
      <c r="R15" s="8"/>
      <c r="S15" s="8"/>
    </row>
    <row r="16" spans="1:21" ht="10.15" outlineLevel="3" x14ac:dyDescent="0.3">
      <c r="A16" s="9"/>
      <c r="B16" s="74"/>
      <c r="C16" s="75">
        <v>1</v>
      </c>
      <c r="D16" s="76" t="s">
        <v>41</v>
      </c>
      <c r="E16" s="77" t="s">
        <v>410</v>
      </c>
      <c r="F16" s="78" t="s">
        <v>411</v>
      </c>
      <c r="G16" s="76" t="s">
        <v>283</v>
      </c>
      <c r="H16" s="79">
        <v>2</v>
      </c>
      <c r="I16" s="80"/>
      <c r="J16" s="81">
        <f>H16*I16</f>
        <v>0</v>
      </c>
      <c r="K16" s="79">
        <v>5.8180000000000003E-2</v>
      </c>
      <c r="L16" s="79">
        <f>H16*K16</f>
        <v>0.11636000000000001</v>
      </c>
      <c r="M16" s="79"/>
      <c r="N16" s="79">
        <f>H16*M16</f>
        <v>0</v>
      </c>
      <c r="O16" s="81">
        <v>21</v>
      </c>
      <c r="P16" s="81">
        <f>J16*(O16/100)</f>
        <v>0</v>
      </c>
      <c r="Q16" s="81">
        <f>J16+P16</f>
        <v>0</v>
      </c>
      <c r="R16" s="8"/>
      <c r="S16" s="8"/>
    </row>
    <row r="17" spans="1:19" ht="9" outlineLevel="4" x14ac:dyDescent="0.25">
      <c r="A17" s="82"/>
      <c r="B17" s="83"/>
      <c r="C17" s="83"/>
      <c r="D17" s="84"/>
      <c r="E17" s="89" t="s">
        <v>16</v>
      </c>
      <c r="F17" s="85" t="s">
        <v>412</v>
      </c>
      <c r="G17" s="84"/>
      <c r="H17" s="86">
        <v>2</v>
      </c>
      <c r="I17" s="87"/>
      <c r="J17" s="88"/>
      <c r="K17" s="86"/>
      <c r="L17" s="86"/>
      <c r="M17" s="86"/>
      <c r="N17" s="86"/>
      <c r="O17" s="88"/>
      <c r="P17" s="88"/>
      <c r="Q17" s="88"/>
      <c r="R17" s="8"/>
    </row>
    <row r="18" spans="1:19" ht="7.5" customHeight="1" outlineLevel="4" x14ac:dyDescent="0.2">
      <c r="A18" s="8"/>
      <c r="B18" s="48"/>
      <c r="C18" s="47"/>
      <c r="D18" s="50"/>
      <c r="E18" s="12"/>
      <c r="F18" s="51"/>
      <c r="G18" s="50"/>
      <c r="H18" s="52"/>
      <c r="I18" s="54"/>
      <c r="J18" s="14"/>
      <c r="K18" s="18"/>
      <c r="L18" s="18"/>
      <c r="M18" s="18"/>
      <c r="N18" s="18"/>
      <c r="O18" s="14"/>
      <c r="P18" s="14"/>
      <c r="Q18" s="14"/>
      <c r="R18" s="8"/>
    </row>
    <row r="19" spans="1:19" ht="10.15" outlineLevel="3" x14ac:dyDescent="0.3">
      <c r="A19" s="9"/>
      <c r="B19" s="74"/>
      <c r="C19" s="75">
        <v>2</v>
      </c>
      <c r="D19" s="76" t="s">
        <v>41</v>
      </c>
      <c r="E19" s="77" t="s">
        <v>413</v>
      </c>
      <c r="F19" s="78" t="s">
        <v>414</v>
      </c>
      <c r="G19" s="76" t="s">
        <v>283</v>
      </c>
      <c r="H19" s="79">
        <v>13</v>
      </c>
      <c r="I19" s="80"/>
      <c r="J19" s="81">
        <f>H19*I19</f>
        <v>0</v>
      </c>
      <c r="K19" s="79">
        <v>8.2350000000000007E-2</v>
      </c>
      <c r="L19" s="79">
        <f>H19*K19</f>
        <v>1.0705500000000001</v>
      </c>
      <c r="M19" s="79"/>
      <c r="N19" s="79">
        <f>H19*M19</f>
        <v>0</v>
      </c>
      <c r="O19" s="81">
        <v>21</v>
      </c>
      <c r="P19" s="81">
        <f>J19*(O19/100)</f>
        <v>0</v>
      </c>
      <c r="Q19" s="81">
        <f>J19+P19</f>
        <v>0</v>
      </c>
      <c r="R19" s="8"/>
      <c r="S19" s="8"/>
    </row>
    <row r="20" spans="1:19" ht="9" outlineLevel="4" x14ac:dyDescent="0.25">
      <c r="A20" s="82"/>
      <c r="B20" s="83"/>
      <c r="C20" s="83"/>
      <c r="D20" s="84"/>
      <c r="E20" s="89" t="s">
        <v>16</v>
      </c>
      <c r="F20" s="85" t="s">
        <v>415</v>
      </c>
      <c r="G20" s="84"/>
      <c r="H20" s="86">
        <v>2</v>
      </c>
      <c r="I20" s="87"/>
      <c r="J20" s="88"/>
      <c r="K20" s="86"/>
      <c r="L20" s="86"/>
      <c r="M20" s="86"/>
      <c r="N20" s="86"/>
      <c r="O20" s="88"/>
      <c r="P20" s="88"/>
      <c r="Q20" s="88"/>
      <c r="R20" s="8"/>
    </row>
    <row r="21" spans="1:19" ht="9" outlineLevel="4" x14ac:dyDescent="0.25">
      <c r="A21" s="82"/>
      <c r="B21" s="83"/>
      <c r="C21" s="83"/>
      <c r="D21" s="84"/>
      <c r="E21" s="89"/>
      <c r="F21" s="85" t="s">
        <v>416</v>
      </c>
      <c r="G21" s="84"/>
      <c r="H21" s="86">
        <v>1</v>
      </c>
      <c r="I21" s="87"/>
      <c r="J21" s="88"/>
      <c r="K21" s="86"/>
      <c r="L21" s="86"/>
      <c r="M21" s="86"/>
      <c r="N21" s="86"/>
      <c r="O21" s="88"/>
      <c r="P21" s="88"/>
      <c r="Q21" s="88"/>
      <c r="R21" s="8"/>
    </row>
    <row r="22" spans="1:19" ht="9" outlineLevel="4" x14ac:dyDescent="0.25">
      <c r="A22" s="82"/>
      <c r="B22" s="83"/>
      <c r="C22" s="83"/>
      <c r="D22" s="84"/>
      <c r="E22" s="89"/>
      <c r="F22" s="85" t="s">
        <v>417</v>
      </c>
      <c r="G22" s="84"/>
      <c r="H22" s="86">
        <v>1</v>
      </c>
      <c r="I22" s="87"/>
      <c r="J22" s="88"/>
      <c r="K22" s="86"/>
      <c r="L22" s="86"/>
      <c r="M22" s="86"/>
      <c r="N22" s="86"/>
      <c r="O22" s="88"/>
      <c r="P22" s="88"/>
      <c r="Q22" s="88"/>
      <c r="R22" s="8"/>
    </row>
    <row r="23" spans="1:19" ht="9" outlineLevel="4" x14ac:dyDescent="0.25">
      <c r="A23" s="82"/>
      <c r="B23" s="83"/>
      <c r="C23" s="83"/>
      <c r="D23" s="84"/>
      <c r="E23" s="89"/>
      <c r="F23" s="85" t="s">
        <v>418</v>
      </c>
      <c r="G23" s="84"/>
      <c r="H23" s="86">
        <v>1</v>
      </c>
      <c r="I23" s="87"/>
      <c r="J23" s="88"/>
      <c r="K23" s="86"/>
      <c r="L23" s="86"/>
      <c r="M23" s="86"/>
      <c r="N23" s="86"/>
      <c r="O23" s="88"/>
      <c r="P23" s="88"/>
      <c r="Q23" s="88"/>
      <c r="R23" s="8"/>
    </row>
    <row r="24" spans="1:19" ht="9" outlineLevel="4" x14ac:dyDescent="0.25">
      <c r="A24" s="82"/>
      <c r="B24" s="83"/>
      <c r="C24" s="83"/>
      <c r="D24" s="84"/>
      <c r="E24" s="89"/>
      <c r="F24" s="85" t="s">
        <v>419</v>
      </c>
      <c r="G24" s="84"/>
      <c r="H24" s="86">
        <v>1</v>
      </c>
      <c r="I24" s="87"/>
      <c r="J24" s="88"/>
      <c r="K24" s="86"/>
      <c r="L24" s="86"/>
      <c r="M24" s="86"/>
      <c r="N24" s="86"/>
      <c r="O24" s="88"/>
      <c r="P24" s="88"/>
      <c r="Q24" s="88"/>
      <c r="R24" s="8"/>
    </row>
    <row r="25" spans="1:19" ht="9" outlineLevel="4" x14ac:dyDescent="0.25">
      <c r="A25" s="82"/>
      <c r="B25" s="83"/>
      <c r="C25" s="83"/>
      <c r="D25" s="84"/>
      <c r="E25" s="89"/>
      <c r="F25" s="85" t="s">
        <v>420</v>
      </c>
      <c r="G25" s="84"/>
      <c r="H25" s="86">
        <v>1</v>
      </c>
      <c r="I25" s="87"/>
      <c r="J25" s="88"/>
      <c r="K25" s="86"/>
      <c r="L25" s="86"/>
      <c r="M25" s="86"/>
      <c r="N25" s="86"/>
      <c r="O25" s="88"/>
      <c r="P25" s="88"/>
      <c r="Q25" s="88"/>
      <c r="R25" s="8"/>
    </row>
    <row r="26" spans="1:19" ht="9" outlineLevel="4" x14ac:dyDescent="0.25">
      <c r="A26" s="82"/>
      <c r="B26" s="83"/>
      <c r="C26" s="83"/>
      <c r="D26" s="84"/>
      <c r="E26" s="89"/>
      <c r="F26" s="85" t="s">
        <v>421</v>
      </c>
      <c r="G26" s="84"/>
      <c r="H26" s="86">
        <v>2</v>
      </c>
      <c r="I26" s="87"/>
      <c r="J26" s="88"/>
      <c r="K26" s="86"/>
      <c r="L26" s="86"/>
      <c r="M26" s="86"/>
      <c r="N26" s="86"/>
      <c r="O26" s="88"/>
      <c r="P26" s="88"/>
      <c r="Q26" s="88"/>
      <c r="R26" s="8"/>
    </row>
    <row r="27" spans="1:19" ht="9" outlineLevel="4" x14ac:dyDescent="0.25">
      <c r="A27" s="82"/>
      <c r="B27" s="83"/>
      <c r="C27" s="83"/>
      <c r="D27" s="84"/>
      <c r="E27" s="89"/>
      <c r="F27" s="85" t="s">
        <v>422</v>
      </c>
      <c r="G27" s="84"/>
      <c r="H27" s="86">
        <v>1</v>
      </c>
      <c r="I27" s="87"/>
      <c r="J27" s="88"/>
      <c r="K27" s="86"/>
      <c r="L27" s="86"/>
      <c r="M27" s="86"/>
      <c r="N27" s="86"/>
      <c r="O27" s="88"/>
      <c r="P27" s="88"/>
      <c r="Q27" s="88"/>
      <c r="R27" s="8"/>
    </row>
    <row r="28" spans="1:19" ht="9" outlineLevel="4" x14ac:dyDescent="0.25">
      <c r="A28" s="82"/>
      <c r="B28" s="83"/>
      <c r="C28" s="83"/>
      <c r="D28" s="84"/>
      <c r="E28" s="89"/>
      <c r="F28" s="85" t="s">
        <v>423</v>
      </c>
      <c r="G28" s="84"/>
      <c r="H28" s="86">
        <v>1</v>
      </c>
      <c r="I28" s="87"/>
      <c r="J28" s="88"/>
      <c r="K28" s="86"/>
      <c r="L28" s="86"/>
      <c r="M28" s="86"/>
      <c r="N28" s="86"/>
      <c r="O28" s="88"/>
      <c r="P28" s="88"/>
      <c r="Q28" s="88"/>
      <c r="R28" s="8"/>
    </row>
    <row r="29" spans="1:19" ht="9" outlineLevel="4" x14ac:dyDescent="0.25">
      <c r="A29" s="82"/>
      <c r="B29" s="83"/>
      <c r="C29" s="83"/>
      <c r="D29" s="84"/>
      <c r="E29" s="89"/>
      <c r="F29" s="85" t="s">
        <v>424</v>
      </c>
      <c r="G29" s="84"/>
      <c r="H29" s="86">
        <v>1</v>
      </c>
      <c r="I29" s="87"/>
      <c r="J29" s="88"/>
      <c r="K29" s="86"/>
      <c r="L29" s="86"/>
      <c r="M29" s="86"/>
      <c r="N29" s="86"/>
      <c r="O29" s="88"/>
      <c r="P29" s="88"/>
      <c r="Q29" s="88"/>
      <c r="R29" s="8"/>
    </row>
    <row r="30" spans="1:19" ht="9" outlineLevel="4" x14ac:dyDescent="0.25">
      <c r="A30" s="82"/>
      <c r="B30" s="83"/>
      <c r="C30" s="83"/>
      <c r="D30" s="84"/>
      <c r="E30" s="89"/>
      <c r="F30" s="85" t="s">
        <v>425</v>
      </c>
      <c r="G30" s="84"/>
      <c r="H30" s="86">
        <v>1</v>
      </c>
      <c r="I30" s="87"/>
      <c r="J30" s="88"/>
      <c r="K30" s="86"/>
      <c r="L30" s="86"/>
      <c r="M30" s="86"/>
      <c r="N30" s="86"/>
      <c r="O30" s="88"/>
      <c r="P30" s="88"/>
      <c r="Q30" s="88"/>
      <c r="R30" s="8"/>
    </row>
    <row r="31" spans="1:19" ht="7.5" customHeight="1" outlineLevel="4" x14ac:dyDescent="0.2">
      <c r="A31" s="8"/>
      <c r="B31" s="48"/>
      <c r="C31" s="47"/>
      <c r="D31" s="50"/>
      <c r="E31" s="12"/>
      <c r="F31" s="51"/>
      <c r="G31" s="50"/>
      <c r="H31" s="52"/>
      <c r="I31" s="54"/>
      <c r="J31" s="14"/>
      <c r="K31" s="18"/>
      <c r="L31" s="18"/>
      <c r="M31" s="18"/>
      <c r="N31" s="18"/>
      <c r="O31" s="14"/>
      <c r="P31" s="14"/>
      <c r="Q31" s="14"/>
      <c r="R31" s="8"/>
    </row>
    <row r="32" spans="1:19" ht="10.15" outlineLevel="3" x14ac:dyDescent="0.3">
      <c r="A32" s="9"/>
      <c r="B32" s="74"/>
      <c r="C32" s="75">
        <v>3</v>
      </c>
      <c r="D32" s="76" t="s">
        <v>41</v>
      </c>
      <c r="E32" s="77" t="s">
        <v>426</v>
      </c>
      <c r="F32" s="78" t="s">
        <v>427</v>
      </c>
      <c r="G32" s="76" t="s">
        <v>283</v>
      </c>
      <c r="H32" s="79">
        <v>1</v>
      </c>
      <c r="I32" s="80"/>
      <c r="J32" s="81">
        <f>H32*I32</f>
        <v>0</v>
      </c>
      <c r="K32" s="79">
        <v>5.8999999999999997E-2</v>
      </c>
      <c r="L32" s="79">
        <f>H32*K32</f>
        <v>5.8999999999999997E-2</v>
      </c>
      <c r="M32" s="79"/>
      <c r="N32" s="79">
        <f>H32*M32</f>
        <v>0</v>
      </c>
      <c r="O32" s="81">
        <v>21</v>
      </c>
      <c r="P32" s="81">
        <f>J32*(O32/100)</f>
        <v>0</v>
      </c>
      <c r="Q32" s="81">
        <f>J32+P32</f>
        <v>0</v>
      </c>
      <c r="R32" s="8"/>
      <c r="S32" s="8"/>
    </row>
    <row r="33" spans="1:19" ht="9" outlineLevel="4" x14ac:dyDescent="0.25">
      <c r="A33" s="82"/>
      <c r="B33" s="83"/>
      <c r="C33" s="83"/>
      <c r="D33" s="84"/>
      <c r="E33" s="89" t="s">
        <v>16</v>
      </c>
      <c r="F33" s="85" t="s">
        <v>428</v>
      </c>
      <c r="G33" s="84"/>
      <c r="H33" s="86">
        <v>1</v>
      </c>
      <c r="I33" s="87"/>
      <c r="J33" s="88"/>
      <c r="K33" s="86"/>
      <c r="L33" s="86"/>
      <c r="M33" s="86"/>
      <c r="N33" s="86"/>
      <c r="O33" s="88"/>
      <c r="P33" s="88"/>
      <c r="Q33" s="88"/>
      <c r="R33" s="8"/>
    </row>
    <row r="34" spans="1:19" ht="7.5" customHeight="1" outlineLevel="4" x14ac:dyDescent="0.2">
      <c r="A34" s="8"/>
      <c r="B34" s="48"/>
      <c r="C34" s="47"/>
      <c r="D34" s="50"/>
      <c r="E34" s="12"/>
      <c r="F34" s="51"/>
      <c r="G34" s="50"/>
      <c r="H34" s="52"/>
      <c r="I34" s="54"/>
      <c r="J34" s="14"/>
      <c r="K34" s="18"/>
      <c r="L34" s="18"/>
      <c r="M34" s="18"/>
      <c r="N34" s="18"/>
      <c r="O34" s="14"/>
      <c r="P34" s="14"/>
      <c r="Q34" s="14"/>
      <c r="R34" s="8"/>
    </row>
    <row r="35" spans="1:19" outlineLevel="3" x14ac:dyDescent="0.2">
      <c r="B35" s="6"/>
      <c r="C35" s="6"/>
      <c r="D35" s="6"/>
      <c r="E35" s="6"/>
      <c r="F35" s="6"/>
      <c r="G35" s="6"/>
      <c r="H35" s="6"/>
      <c r="I35" s="8"/>
      <c r="J35" s="8"/>
      <c r="K35" s="6"/>
      <c r="L35" s="6"/>
      <c r="M35" s="6"/>
      <c r="N35" s="6"/>
      <c r="O35" s="6"/>
      <c r="P35" s="8"/>
      <c r="Q35" s="8"/>
    </row>
    <row r="36" spans="1:19" ht="10.15" outlineLevel="2" x14ac:dyDescent="0.3">
      <c r="A36" s="42" t="s">
        <v>24</v>
      </c>
      <c r="B36" s="67">
        <v>3</v>
      </c>
      <c r="C36" s="68"/>
      <c r="D36" s="69" t="s">
        <v>40</v>
      </c>
      <c r="E36" s="69"/>
      <c r="F36" s="70" t="s">
        <v>25</v>
      </c>
      <c r="G36" s="69"/>
      <c r="H36" s="71"/>
      <c r="I36" s="72"/>
      <c r="J36" s="43">
        <f>SUBTOTAL(9,J37:J70)</f>
        <v>0</v>
      </c>
      <c r="K36" s="71"/>
      <c r="L36" s="44">
        <f>SUBTOTAL(9,L37:L70)</f>
        <v>8.2294999999999998</v>
      </c>
      <c r="M36" s="71"/>
      <c r="N36" s="44">
        <f>SUBTOTAL(9,N37:N70)</f>
        <v>2.4075000000000002</v>
      </c>
      <c r="O36" s="73"/>
      <c r="P36" s="43">
        <f>SUBTOTAL(9,P37:P70)</f>
        <v>0</v>
      </c>
      <c r="Q36" s="43">
        <f>SUBTOTAL(9,Q37:Q70)</f>
        <v>0</v>
      </c>
      <c r="R36" s="8"/>
      <c r="S36" s="8"/>
    </row>
    <row r="37" spans="1:19" ht="10.15" outlineLevel="3" x14ac:dyDescent="0.3">
      <c r="A37" s="9"/>
      <c r="B37" s="74"/>
      <c r="C37" s="75">
        <v>1</v>
      </c>
      <c r="D37" s="76" t="s">
        <v>41</v>
      </c>
      <c r="E37" s="77" t="s">
        <v>429</v>
      </c>
      <c r="F37" s="78" t="s">
        <v>430</v>
      </c>
      <c r="G37" s="76" t="s">
        <v>48</v>
      </c>
      <c r="H37" s="79">
        <v>90</v>
      </c>
      <c r="I37" s="80"/>
      <c r="J37" s="81">
        <f>H37*I37</f>
        <v>0</v>
      </c>
      <c r="K37" s="79">
        <v>1.47E-2</v>
      </c>
      <c r="L37" s="79">
        <f>H37*K37</f>
        <v>1.323</v>
      </c>
      <c r="M37" s="79"/>
      <c r="N37" s="79">
        <f>H37*M37</f>
        <v>0</v>
      </c>
      <c r="O37" s="81">
        <v>21</v>
      </c>
      <c r="P37" s="81">
        <f>J37*(O37/100)</f>
        <v>0</v>
      </c>
      <c r="Q37" s="81">
        <f>J37+P37</f>
        <v>0</v>
      </c>
      <c r="R37" s="8"/>
      <c r="S37" s="8"/>
    </row>
    <row r="38" spans="1:19" ht="9" outlineLevel="4" x14ac:dyDescent="0.25">
      <c r="A38" s="82"/>
      <c r="B38" s="83"/>
      <c r="C38" s="83"/>
      <c r="D38" s="84"/>
      <c r="E38" s="89" t="s">
        <v>16</v>
      </c>
      <c r="F38" s="85" t="s">
        <v>431</v>
      </c>
      <c r="G38" s="84"/>
      <c r="H38" s="86">
        <v>0</v>
      </c>
      <c r="I38" s="87"/>
      <c r="J38" s="88"/>
      <c r="K38" s="86"/>
      <c r="L38" s="86"/>
      <c r="M38" s="86"/>
      <c r="N38" s="86"/>
      <c r="O38" s="88"/>
      <c r="P38" s="88"/>
      <c r="Q38" s="88"/>
      <c r="R38" s="8"/>
    </row>
    <row r="39" spans="1:19" ht="9" outlineLevel="4" x14ac:dyDescent="0.25">
      <c r="A39" s="82"/>
      <c r="B39" s="83"/>
      <c r="C39" s="83"/>
      <c r="D39" s="84"/>
      <c r="E39" s="89"/>
      <c r="F39" s="85" t="s">
        <v>432</v>
      </c>
      <c r="G39" s="84"/>
      <c r="H39" s="86">
        <v>90</v>
      </c>
      <c r="I39" s="87"/>
      <c r="J39" s="88"/>
      <c r="K39" s="86"/>
      <c r="L39" s="86"/>
      <c r="M39" s="86"/>
      <c r="N39" s="86"/>
      <c r="O39" s="88"/>
      <c r="P39" s="88"/>
      <c r="Q39" s="88"/>
      <c r="R39" s="8"/>
    </row>
    <row r="40" spans="1:19" ht="7.5" customHeight="1" outlineLevel="4" x14ac:dyDescent="0.2">
      <c r="A40" s="8"/>
      <c r="B40" s="48"/>
      <c r="C40" s="47"/>
      <c r="D40" s="50"/>
      <c r="E40" s="12"/>
      <c r="F40" s="51"/>
      <c r="G40" s="50"/>
      <c r="H40" s="52"/>
      <c r="I40" s="54"/>
      <c r="J40" s="14"/>
      <c r="K40" s="18"/>
      <c r="L40" s="18"/>
      <c r="M40" s="18"/>
      <c r="N40" s="18"/>
      <c r="O40" s="14"/>
      <c r="P40" s="14"/>
      <c r="Q40" s="14"/>
      <c r="R40" s="8"/>
    </row>
    <row r="41" spans="1:19" ht="10.15" outlineLevel="3" x14ac:dyDescent="0.3">
      <c r="A41" s="9"/>
      <c r="B41" s="74"/>
      <c r="C41" s="75">
        <v>2</v>
      </c>
      <c r="D41" s="76" t="s">
        <v>41</v>
      </c>
      <c r="E41" s="77" t="s">
        <v>433</v>
      </c>
      <c r="F41" s="78" t="s">
        <v>434</v>
      </c>
      <c r="G41" s="76" t="s">
        <v>48</v>
      </c>
      <c r="H41" s="79">
        <v>180</v>
      </c>
      <c r="I41" s="80"/>
      <c r="J41" s="81">
        <f>H41*I41</f>
        <v>0</v>
      </c>
      <c r="K41" s="79">
        <v>7.3499999999999998E-3</v>
      </c>
      <c r="L41" s="79">
        <f>H41*K41</f>
        <v>1.323</v>
      </c>
      <c r="M41" s="79"/>
      <c r="N41" s="79">
        <f>H41*M41</f>
        <v>0</v>
      </c>
      <c r="O41" s="81">
        <v>21</v>
      </c>
      <c r="P41" s="81">
        <f>J41*(O41/100)</f>
        <v>0</v>
      </c>
      <c r="Q41" s="81">
        <f>J41+P41</f>
        <v>0</v>
      </c>
      <c r="R41" s="8"/>
      <c r="S41" s="8"/>
    </row>
    <row r="42" spans="1:19" ht="9" outlineLevel="4" x14ac:dyDescent="0.25">
      <c r="A42" s="82"/>
      <c r="B42" s="83"/>
      <c r="C42" s="83"/>
      <c r="D42" s="84"/>
      <c r="E42" s="89" t="s">
        <v>16</v>
      </c>
      <c r="F42" s="85" t="s">
        <v>435</v>
      </c>
      <c r="G42" s="84"/>
      <c r="H42" s="86">
        <v>180</v>
      </c>
      <c r="I42" s="87"/>
      <c r="J42" s="88"/>
      <c r="K42" s="86"/>
      <c r="L42" s="86"/>
      <c r="M42" s="86"/>
      <c r="N42" s="86"/>
      <c r="O42" s="88"/>
      <c r="P42" s="88"/>
      <c r="Q42" s="88"/>
      <c r="R42" s="8"/>
    </row>
    <row r="43" spans="1:19" ht="7.5" customHeight="1" outlineLevel="4" x14ac:dyDescent="0.2">
      <c r="A43" s="8"/>
      <c r="B43" s="48"/>
      <c r="C43" s="47"/>
      <c r="D43" s="50"/>
      <c r="E43" s="12"/>
      <c r="F43" s="51"/>
      <c r="G43" s="50"/>
      <c r="H43" s="52"/>
      <c r="I43" s="54"/>
      <c r="J43" s="14"/>
      <c r="K43" s="18"/>
      <c r="L43" s="18"/>
      <c r="M43" s="18"/>
      <c r="N43" s="18"/>
      <c r="O43" s="14"/>
      <c r="P43" s="14"/>
      <c r="Q43" s="14"/>
      <c r="R43" s="8"/>
    </row>
    <row r="44" spans="1:19" ht="10.15" outlineLevel="3" x14ac:dyDescent="0.3">
      <c r="A44" s="9"/>
      <c r="B44" s="74"/>
      <c r="C44" s="75">
        <v>3</v>
      </c>
      <c r="D44" s="76" t="s">
        <v>41</v>
      </c>
      <c r="E44" s="77" t="s">
        <v>436</v>
      </c>
      <c r="F44" s="78" t="s">
        <v>437</v>
      </c>
      <c r="G44" s="76" t="s">
        <v>48</v>
      </c>
      <c r="H44" s="79">
        <v>90</v>
      </c>
      <c r="I44" s="80"/>
      <c r="J44" s="81">
        <f>H44*I44</f>
        <v>0</v>
      </c>
      <c r="K44" s="79">
        <v>6.8999999999999997E-4</v>
      </c>
      <c r="L44" s="79">
        <f>H44*K44</f>
        <v>6.2099999999999995E-2</v>
      </c>
      <c r="M44" s="79"/>
      <c r="N44" s="79">
        <f>H44*M44</f>
        <v>0</v>
      </c>
      <c r="O44" s="81">
        <v>21</v>
      </c>
      <c r="P44" s="81">
        <f>J44*(O44/100)</f>
        <v>0</v>
      </c>
      <c r="Q44" s="81">
        <f>J44+P44</f>
        <v>0</v>
      </c>
      <c r="R44" s="8"/>
      <c r="S44" s="8"/>
    </row>
    <row r="45" spans="1:19" ht="10.15" outlineLevel="3" x14ac:dyDescent="0.3">
      <c r="A45" s="9"/>
      <c r="B45" s="74"/>
      <c r="C45" s="75">
        <v>4</v>
      </c>
      <c r="D45" s="76" t="s">
        <v>41</v>
      </c>
      <c r="E45" s="77" t="s">
        <v>438</v>
      </c>
      <c r="F45" s="78" t="s">
        <v>439</v>
      </c>
      <c r="G45" s="76" t="s">
        <v>48</v>
      </c>
      <c r="H45" s="79">
        <v>90</v>
      </c>
      <c r="I45" s="80"/>
      <c r="J45" s="81">
        <f>H45*I45</f>
        <v>0</v>
      </c>
      <c r="K45" s="79">
        <v>4.0000000000000001E-3</v>
      </c>
      <c r="L45" s="79">
        <f>H45*K45</f>
        <v>0.36</v>
      </c>
      <c r="M45" s="79"/>
      <c r="N45" s="79">
        <f>H45*M45</f>
        <v>0</v>
      </c>
      <c r="O45" s="81">
        <v>21</v>
      </c>
      <c r="P45" s="81">
        <f>J45*(O45/100)</f>
        <v>0</v>
      </c>
      <c r="Q45" s="81">
        <f>J45+P45</f>
        <v>0</v>
      </c>
      <c r="R45" s="8"/>
      <c r="S45" s="8"/>
    </row>
    <row r="46" spans="1:19" ht="10.15" outlineLevel="3" x14ac:dyDescent="0.3">
      <c r="A46" s="9"/>
      <c r="B46" s="74"/>
      <c r="C46" s="75">
        <v>5</v>
      </c>
      <c r="D46" s="76" t="s">
        <v>41</v>
      </c>
      <c r="E46" s="77" t="s">
        <v>440</v>
      </c>
      <c r="F46" s="78" t="s">
        <v>441</v>
      </c>
      <c r="G46" s="76" t="s">
        <v>48</v>
      </c>
      <c r="H46" s="79">
        <v>31.5</v>
      </c>
      <c r="I46" s="80"/>
      <c r="J46" s="81">
        <f>H46*I46</f>
        <v>0</v>
      </c>
      <c r="K46" s="79"/>
      <c r="L46" s="79">
        <f>H46*K46</f>
        <v>0</v>
      </c>
      <c r="M46" s="79"/>
      <c r="N46" s="79">
        <f>H46*M46</f>
        <v>0</v>
      </c>
      <c r="O46" s="81">
        <v>21</v>
      </c>
      <c r="P46" s="81">
        <f>J46*(O46/100)</f>
        <v>0</v>
      </c>
      <c r="Q46" s="81">
        <f>J46+P46</f>
        <v>0</v>
      </c>
      <c r="R46" s="8"/>
      <c r="S46" s="8"/>
    </row>
    <row r="47" spans="1:19" ht="9" outlineLevel="4" x14ac:dyDescent="0.25">
      <c r="A47" s="82"/>
      <c r="B47" s="83"/>
      <c r="C47" s="83"/>
      <c r="D47" s="84"/>
      <c r="E47" s="89" t="s">
        <v>16</v>
      </c>
      <c r="F47" s="85" t="s">
        <v>442</v>
      </c>
      <c r="G47" s="84"/>
      <c r="H47" s="86">
        <v>31.5</v>
      </c>
      <c r="I47" s="87"/>
      <c r="J47" s="88"/>
      <c r="K47" s="86"/>
      <c r="L47" s="86"/>
      <c r="M47" s="86"/>
      <c r="N47" s="86"/>
      <c r="O47" s="88"/>
      <c r="P47" s="88"/>
      <c r="Q47" s="88"/>
      <c r="R47" s="8"/>
    </row>
    <row r="48" spans="1:19" ht="7.5" customHeight="1" outlineLevel="4" x14ac:dyDescent="0.2">
      <c r="A48" s="8"/>
      <c r="B48" s="48"/>
      <c r="C48" s="47"/>
      <c r="D48" s="50"/>
      <c r="E48" s="12"/>
      <c r="F48" s="51"/>
      <c r="G48" s="50"/>
      <c r="H48" s="52"/>
      <c r="I48" s="54"/>
      <c r="J48" s="14"/>
      <c r="K48" s="18"/>
      <c r="L48" s="18"/>
      <c r="M48" s="18"/>
      <c r="N48" s="18"/>
      <c r="O48" s="14"/>
      <c r="P48" s="14"/>
      <c r="Q48" s="14"/>
      <c r="R48" s="8"/>
    </row>
    <row r="49" spans="1:19" ht="20.25" outlineLevel="3" x14ac:dyDescent="0.3">
      <c r="A49" s="9"/>
      <c r="B49" s="74"/>
      <c r="C49" s="75">
        <v>6</v>
      </c>
      <c r="D49" s="76" t="s">
        <v>41</v>
      </c>
      <c r="E49" s="77" t="s">
        <v>443</v>
      </c>
      <c r="F49" s="78" t="s">
        <v>444</v>
      </c>
      <c r="G49" s="76" t="s">
        <v>48</v>
      </c>
      <c r="H49" s="79">
        <v>35</v>
      </c>
      <c r="I49" s="80"/>
      <c r="J49" s="81">
        <f>H49*I49</f>
        <v>0</v>
      </c>
      <c r="K49" s="79">
        <v>3.0300000000000001E-2</v>
      </c>
      <c r="L49" s="79">
        <f>H49*K49</f>
        <v>1.0605</v>
      </c>
      <c r="M49" s="79"/>
      <c r="N49" s="79">
        <f>H49*M49</f>
        <v>0</v>
      </c>
      <c r="O49" s="81">
        <v>21</v>
      </c>
      <c r="P49" s="81">
        <f>J49*(O49/100)</f>
        <v>0</v>
      </c>
      <c r="Q49" s="81">
        <f>J49+P49</f>
        <v>0</v>
      </c>
      <c r="R49" s="8"/>
      <c r="S49" s="8"/>
    </row>
    <row r="50" spans="1:19" ht="9" outlineLevel="4" x14ac:dyDescent="0.25">
      <c r="A50" s="82"/>
      <c r="B50" s="83"/>
      <c r="C50" s="83"/>
      <c r="D50" s="84"/>
      <c r="E50" s="89" t="s">
        <v>16</v>
      </c>
      <c r="F50" s="85" t="s">
        <v>445</v>
      </c>
      <c r="G50" s="84"/>
      <c r="H50" s="86">
        <v>35</v>
      </c>
      <c r="I50" s="87"/>
      <c r="J50" s="88"/>
      <c r="K50" s="86"/>
      <c r="L50" s="86"/>
      <c r="M50" s="86"/>
      <c r="N50" s="86"/>
      <c r="O50" s="88"/>
      <c r="P50" s="88"/>
      <c r="Q50" s="88"/>
      <c r="R50" s="8"/>
    </row>
    <row r="51" spans="1:19" ht="7.5" customHeight="1" outlineLevel="4" x14ac:dyDescent="0.2">
      <c r="A51" s="8"/>
      <c r="B51" s="48"/>
      <c r="C51" s="47"/>
      <c r="D51" s="50"/>
      <c r="E51" s="12"/>
      <c r="F51" s="51"/>
      <c r="G51" s="50"/>
      <c r="H51" s="52"/>
      <c r="I51" s="54"/>
      <c r="J51" s="14"/>
      <c r="K51" s="18"/>
      <c r="L51" s="18"/>
      <c r="M51" s="18"/>
      <c r="N51" s="18"/>
      <c r="O51" s="14"/>
      <c r="P51" s="14"/>
      <c r="Q51" s="14"/>
      <c r="R51" s="8"/>
    </row>
    <row r="52" spans="1:19" ht="20.25" outlineLevel="3" x14ac:dyDescent="0.3">
      <c r="A52" s="9"/>
      <c r="B52" s="74"/>
      <c r="C52" s="75">
        <v>7</v>
      </c>
      <c r="D52" s="76" t="s">
        <v>41</v>
      </c>
      <c r="E52" s="77" t="s">
        <v>446</v>
      </c>
      <c r="F52" s="78" t="s">
        <v>447</v>
      </c>
      <c r="G52" s="76" t="s">
        <v>48</v>
      </c>
      <c r="H52" s="79">
        <v>105</v>
      </c>
      <c r="I52" s="80"/>
      <c r="J52" s="81">
        <f>H52*I52</f>
        <v>0</v>
      </c>
      <c r="K52" s="79">
        <v>1.9699999999999999E-2</v>
      </c>
      <c r="L52" s="79">
        <f>H52*K52</f>
        <v>2.0684999999999998</v>
      </c>
      <c r="M52" s="79"/>
      <c r="N52" s="79">
        <f>H52*M52</f>
        <v>0</v>
      </c>
      <c r="O52" s="81">
        <v>21</v>
      </c>
      <c r="P52" s="81">
        <f>J52*(O52/100)</f>
        <v>0</v>
      </c>
      <c r="Q52" s="81">
        <f>J52+P52</f>
        <v>0</v>
      </c>
      <c r="R52" s="8"/>
      <c r="S52" s="8"/>
    </row>
    <row r="53" spans="1:19" ht="9" outlineLevel="4" x14ac:dyDescent="0.25">
      <c r="A53" s="82"/>
      <c r="B53" s="83"/>
      <c r="C53" s="83"/>
      <c r="D53" s="84"/>
      <c r="E53" s="89" t="s">
        <v>16</v>
      </c>
      <c r="F53" s="85" t="s">
        <v>448</v>
      </c>
      <c r="G53" s="84"/>
      <c r="H53" s="86">
        <v>105</v>
      </c>
      <c r="I53" s="87"/>
      <c r="J53" s="88"/>
      <c r="K53" s="86"/>
      <c r="L53" s="86"/>
      <c r="M53" s="86"/>
      <c r="N53" s="86"/>
      <c r="O53" s="88"/>
      <c r="P53" s="88"/>
      <c r="Q53" s="88"/>
      <c r="R53" s="8"/>
    </row>
    <row r="54" spans="1:19" ht="7.5" customHeight="1" outlineLevel="4" x14ac:dyDescent="0.2">
      <c r="A54" s="8"/>
      <c r="B54" s="48"/>
      <c r="C54" s="47"/>
      <c r="D54" s="50"/>
      <c r="E54" s="12"/>
      <c r="F54" s="51"/>
      <c r="G54" s="50"/>
      <c r="H54" s="52"/>
      <c r="I54" s="54"/>
      <c r="J54" s="14"/>
      <c r="K54" s="18"/>
      <c r="L54" s="18"/>
      <c r="M54" s="18"/>
      <c r="N54" s="18"/>
      <c r="O54" s="14"/>
      <c r="P54" s="14"/>
      <c r="Q54" s="14"/>
      <c r="R54" s="8"/>
    </row>
    <row r="55" spans="1:19" ht="10.15" outlineLevel="3" x14ac:dyDescent="0.3">
      <c r="A55" s="9"/>
      <c r="B55" s="74"/>
      <c r="C55" s="75">
        <v>8</v>
      </c>
      <c r="D55" s="76" t="s">
        <v>41</v>
      </c>
      <c r="E55" s="77" t="s">
        <v>64</v>
      </c>
      <c r="F55" s="78" t="s">
        <v>65</v>
      </c>
      <c r="G55" s="76" t="s">
        <v>48</v>
      </c>
      <c r="H55" s="79">
        <v>125</v>
      </c>
      <c r="I55" s="80"/>
      <c r="J55" s="81">
        <f>H55*I55</f>
        <v>0</v>
      </c>
      <c r="K55" s="79">
        <v>6.0000000000000002E-5</v>
      </c>
      <c r="L55" s="79">
        <f>H55*K55</f>
        <v>7.5000000000000006E-3</v>
      </c>
      <c r="M55" s="79">
        <v>6.0000000000000002E-5</v>
      </c>
      <c r="N55" s="79">
        <f>H55*M55</f>
        <v>7.5000000000000006E-3</v>
      </c>
      <c r="O55" s="81">
        <v>21</v>
      </c>
      <c r="P55" s="81">
        <f>J55*(O55/100)</f>
        <v>0</v>
      </c>
      <c r="Q55" s="81">
        <f>J55+P55</f>
        <v>0</v>
      </c>
      <c r="R55" s="8"/>
      <c r="S55" s="8"/>
    </row>
    <row r="56" spans="1:19" ht="9" outlineLevel="4" x14ac:dyDescent="0.25">
      <c r="A56" s="82"/>
      <c r="B56" s="83"/>
      <c r="C56" s="83"/>
      <c r="D56" s="84"/>
      <c r="E56" s="89" t="s">
        <v>16</v>
      </c>
      <c r="F56" s="85" t="s">
        <v>449</v>
      </c>
      <c r="G56" s="84"/>
      <c r="H56" s="86">
        <v>100</v>
      </c>
      <c r="I56" s="87"/>
      <c r="J56" s="88"/>
      <c r="K56" s="86"/>
      <c r="L56" s="86"/>
      <c r="M56" s="86"/>
      <c r="N56" s="86"/>
      <c r="O56" s="88"/>
      <c r="P56" s="88"/>
      <c r="Q56" s="88"/>
      <c r="R56" s="8"/>
    </row>
    <row r="57" spans="1:19" ht="9" outlineLevel="4" x14ac:dyDescent="0.25">
      <c r="A57" s="82"/>
      <c r="B57" s="83"/>
      <c r="C57" s="83"/>
      <c r="D57" s="84"/>
      <c r="E57" s="89"/>
      <c r="F57" s="85" t="s">
        <v>450</v>
      </c>
      <c r="G57" s="84"/>
      <c r="H57" s="86">
        <v>25</v>
      </c>
      <c r="I57" s="87"/>
      <c r="J57" s="88"/>
      <c r="K57" s="86"/>
      <c r="L57" s="86"/>
      <c r="M57" s="86"/>
      <c r="N57" s="86"/>
      <c r="O57" s="88"/>
      <c r="P57" s="88"/>
      <c r="Q57" s="88"/>
      <c r="R57" s="8"/>
    </row>
    <row r="58" spans="1:19" ht="7.5" customHeight="1" outlineLevel="4" x14ac:dyDescent="0.2">
      <c r="A58" s="8"/>
      <c r="B58" s="48"/>
      <c r="C58" s="47"/>
      <c r="D58" s="50"/>
      <c r="E58" s="12"/>
      <c r="F58" s="51"/>
      <c r="G58" s="50"/>
      <c r="H58" s="52"/>
      <c r="I58" s="54"/>
      <c r="J58" s="14"/>
      <c r="K58" s="18"/>
      <c r="L58" s="18"/>
      <c r="M58" s="18"/>
      <c r="N58" s="18"/>
      <c r="O58" s="14"/>
      <c r="P58" s="14"/>
      <c r="Q58" s="14"/>
      <c r="R58" s="8"/>
    </row>
    <row r="59" spans="1:19" ht="10.15" outlineLevel="3" x14ac:dyDescent="0.3">
      <c r="A59" s="9"/>
      <c r="B59" s="74"/>
      <c r="C59" s="75">
        <v>9</v>
      </c>
      <c r="D59" s="76" t="s">
        <v>41</v>
      </c>
      <c r="E59" s="77" t="s">
        <v>70</v>
      </c>
      <c r="F59" s="78" t="s">
        <v>71</v>
      </c>
      <c r="G59" s="76" t="s">
        <v>48</v>
      </c>
      <c r="H59" s="79">
        <v>110</v>
      </c>
      <c r="I59" s="80"/>
      <c r="J59" s="81">
        <f>H59*I59</f>
        <v>0</v>
      </c>
      <c r="K59" s="79">
        <v>1.7639999999999999E-2</v>
      </c>
      <c r="L59" s="79">
        <f>H59*K59</f>
        <v>1.9403999999999999</v>
      </c>
      <c r="M59" s="79">
        <v>0.02</v>
      </c>
      <c r="N59" s="79">
        <f>H59*M59</f>
        <v>2.2000000000000002</v>
      </c>
      <c r="O59" s="81">
        <v>21</v>
      </c>
      <c r="P59" s="81">
        <f>J59*(O59/100)</f>
        <v>0</v>
      </c>
      <c r="Q59" s="81">
        <f>J59+P59</f>
        <v>0</v>
      </c>
      <c r="R59" s="8"/>
      <c r="S59" s="8"/>
    </row>
    <row r="60" spans="1:19" ht="9" outlineLevel="4" x14ac:dyDescent="0.25">
      <c r="A60" s="82"/>
      <c r="B60" s="83"/>
      <c r="C60" s="83"/>
      <c r="D60" s="84"/>
      <c r="E60" s="89" t="s">
        <v>16</v>
      </c>
      <c r="F60" s="85" t="s">
        <v>449</v>
      </c>
      <c r="G60" s="84"/>
      <c r="H60" s="86">
        <v>100</v>
      </c>
      <c r="I60" s="87"/>
      <c r="J60" s="88"/>
      <c r="K60" s="86"/>
      <c r="L60" s="86"/>
      <c r="M60" s="86"/>
      <c r="N60" s="86"/>
      <c r="O60" s="88"/>
      <c r="P60" s="88"/>
      <c r="Q60" s="88"/>
      <c r="R60" s="8"/>
    </row>
    <row r="61" spans="1:19" ht="9" outlineLevel="4" x14ac:dyDescent="0.25">
      <c r="A61" s="82"/>
      <c r="B61" s="83"/>
      <c r="C61" s="83"/>
      <c r="D61" s="84"/>
      <c r="E61" s="89"/>
      <c r="F61" s="85" t="s">
        <v>451</v>
      </c>
      <c r="G61" s="84"/>
      <c r="H61" s="86">
        <v>10</v>
      </c>
      <c r="I61" s="87"/>
      <c r="J61" s="88"/>
      <c r="K61" s="86"/>
      <c r="L61" s="86"/>
      <c r="M61" s="86"/>
      <c r="N61" s="86"/>
      <c r="O61" s="88"/>
      <c r="P61" s="88"/>
      <c r="Q61" s="88"/>
      <c r="R61" s="8"/>
    </row>
    <row r="62" spans="1:19" ht="7.5" customHeight="1" outlineLevel="4" x14ac:dyDescent="0.2">
      <c r="A62" s="8"/>
      <c r="B62" s="48"/>
      <c r="C62" s="47"/>
      <c r="D62" s="50"/>
      <c r="E62" s="12"/>
      <c r="F62" s="51"/>
      <c r="G62" s="50"/>
      <c r="H62" s="52"/>
      <c r="I62" s="54"/>
      <c r="J62" s="14"/>
      <c r="K62" s="18"/>
      <c r="L62" s="18"/>
      <c r="M62" s="18"/>
      <c r="N62" s="18"/>
      <c r="O62" s="14"/>
      <c r="P62" s="14"/>
      <c r="Q62" s="14"/>
      <c r="R62" s="8"/>
    </row>
    <row r="63" spans="1:19" ht="10.15" outlineLevel="3" x14ac:dyDescent="0.3">
      <c r="A63" s="9"/>
      <c r="B63" s="74"/>
      <c r="C63" s="75">
        <v>10</v>
      </c>
      <c r="D63" s="76" t="s">
        <v>41</v>
      </c>
      <c r="E63" s="77" t="s">
        <v>73</v>
      </c>
      <c r="F63" s="78" t="s">
        <v>74</v>
      </c>
      <c r="G63" s="76" t="s">
        <v>48</v>
      </c>
      <c r="H63" s="79">
        <v>100</v>
      </c>
      <c r="I63" s="80"/>
      <c r="J63" s="81">
        <f>H63*I63</f>
        <v>0</v>
      </c>
      <c r="K63" s="79">
        <v>2.2000000000000001E-4</v>
      </c>
      <c r="L63" s="79">
        <f>H63*K63</f>
        <v>2.2000000000000002E-2</v>
      </c>
      <c r="M63" s="79">
        <v>2E-3</v>
      </c>
      <c r="N63" s="79">
        <f>H63*M63</f>
        <v>0.2</v>
      </c>
      <c r="O63" s="81">
        <v>21</v>
      </c>
      <c r="P63" s="81">
        <f>J63*(O63/100)</f>
        <v>0</v>
      </c>
      <c r="Q63" s="81">
        <f>J63+P63</f>
        <v>0</v>
      </c>
      <c r="R63" s="8"/>
      <c r="S63" s="8"/>
    </row>
    <row r="64" spans="1:19" ht="9" outlineLevel="4" x14ac:dyDescent="0.25">
      <c r="A64" s="82"/>
      <c r="B64" s="83"/>
      <c r="C64" s="83"/>
      <c r="D64" s="84"/>
      <c r="E64" s="89" t="s">
        <v>16</v>
      </c>
      <c r="F64" s="85" t="s">
        <v>449</v>
      </c>
      <c r="G64" s="84"/>
      <c r="H64" s="86">
        <v>100</v>
      </c>
      <c r="I64" s="87"/>
      <c r="J64" s="88"/>
      <c r="K64" s="86"/>
      <c r="L64" s="86"/>
      <c r="M64" s="86"/>
      <c r="N64" s="86"/>
      <c r="O64" s="88"/>
      <c r="P64" s="88"/>
      <c r="Q64" s="88"/>
      <c r="R64" s="8"/>
    </row>
    <row r="65" spans="1:19" ht="7.5" customHeight="1" outlineLevel="4" x14ac:dyDescent="0.2">
      <c r="A65" s="8"/>
      <c r="B65" s="48"/>
      <c r="C65" s="47"/>
      <c r="D65" s="50"/>
      <c r="E65" s="12"/>
      <c r="F65" s="51"/>
      <c r="G65" s="50"/>
      <c r="H65" s="52"/>
      <c r="I65" s="54"/>
      <c r="J65" s="14"/>
      <c r="K65" s="18"/>
      <c r="L65" s="18"/>
      <c r="M65" s="18"/>
      <c r="N65" s="18"/>
      <c r="O65" s="14"/>
      <c r="P65" s="14"/>
      <c r="Q65" s="14"/>
      <c r="R65" s="8"/>
    </row>
    <row r="66" spans="1:19" ht="10.15" outlineLevel="3" x14ac:dyDescent="0.3">
      <c r="A66" s="9"/>
      <c r="B66" s="74"/>
      <c r="C66" s="75">
        <v>11</v>
      </c>
      <c r="D66" s="76" t="s">
        <v>75</v>
      </c>
      <c r="E66" s="77" t="s">
        <v>76</v>
      </c>
      <c r="F66" s="78" t="s">
        <v>77</v>
      </c>
      <c r="G66" s="76" t="s">
        <v>48</v>
      </c>
      <c r="H66" s="79">
        <v>125</v>
      </c>
      <c r="I66" s="80"/>
      <c r="J66" s="81">
        <f>H66*I66</f>
        <v>0</v>
      </c>
      <c r="K66" s="79">
        <v>5.0000000000000001E-4</v>
      </c>
      <c r="L66" s="79">
        <f>H66*K66</f>
        <v>6.25E-2</v>
      </c>
      <c r="M66" s="79"/>
      <c r="N66" s="79">
        <f>H66*M66</f>
        <v>0</v>
      </c>
      <c r="O66" s="81">
        <v>21</v>
      </c>
      <c r="P66" s="81">
        <f>J66*(O66/100)</f>
        <v>0</v>
      </c>
      <c r="Q66" s="81">
        <f>J66+P66</f>
        <v>0</v>
      </c>
      <c r="R66" s="8"/>
      <c r="S66" s="8"/>
    </row>
    <row r="67" spans="1:19" ht="9" outlineLevel="4" x14ac:dyDescent="0.25">
      <c r="A67" s="82"/>
      <c r="B67" s="83"/>
      <c r="C67" s="83"/>
      <c r="D67" s="84"/>
      <c r="E67" s="89" t="s">
        <v>16</v>
      </c>
      <c r="F67" s="85" t="s">
        <v>452</v>
      </c>
      <c r="G67" s="84"/>
      <c r="H67" s="86">
        <v>100</v>
      </c>
      <c r="I67" s="87"/>
      <c r="J67" s="88"/>
      <c r="K67" s="86"/>
      <c r="L67" s="86"/>
      <c r="M67" s="86"/>
      <c r="N67" s="86"/>
      <c r="O67" s="88"/>
      <c r="P67" s="88"/>
      <c r="Q67" s="88"/>
      <c r="R67" s="8"/>
    </row>
    <row r="68" spans="1:19" ht="9" outlineLevel="4" x14ac:dyDescent="0.25">
      <c r="A68" s="82"/>
      <c r="B68" s="83"/>
      <c r="C68" s="83"/>
      <c r="D68" s="84"/>
      <c r="E68" s="89"/>
      <c r="F68" s="85" t="s">
        <v>450</v>
      </c>
      <c r="G68" s="84"/>
      <c r="H68" s="86">
        <v>25</v>
      </c>
      <c r="I68" s="87"/>
      <c r="J68" s="88"/>
      <c r="K68" s="86"/>
      <c r="L68" s="86"/>
      <c r="M68" s="86"/>
      <c r="N68" s="86"/>
      <c r="O68" s="88"/>
      <c r="P68" s="88"/>
      <c r="Q68" s="88"/>
      <c r="R68" s="8"/>
    </row>
    <row r="69" spans="1:19" ht="7.5" customHeight="1" outlineLevel="4" x14ac:dyDescent="0.2">
      <c r="A69" s="8"/>
      <c r="B69" s="48"/>
      <c r="C69" s="47"/>
      <c r="D69" s="50"/>
      <c r="E69" s="12"/>
      <c r="F69" s="51"/>
      <c r="G69" s="50"/>
      <c r="H69" s="52"/>
      <c r="I69" s="54"/>
      <c r="J69" s="14"/>
      <c r="K69" s="18"/>
      <c r="L69" s="18"/>
      <c r="M69" s="18"/>
      <c r="N69" s="18"/>
      <c r="O69" s="14"/>
      <c r="P69" s="14"/>
      <c r="Q69" s="14"/>
      <c r="R69" s="8"/>
    </row>
    <row r="70" spans="1:19" outlineLevel="3" x14ac:dyDescent="0.2">
      <c r="B70" s="6"/>
      <c r="C70" s="6"/>
      <c r="D70" s="6"/>
      <c r="E70" s="6"/>
      <c r="F70" s="6"/>
      <c r="G70" s="6"/>
      <c r="H70" s="6"/>
      <c r="I70" s="8"/>
      <c r="J70" s="8"/>
      <c r="K70" s="6"/>
      <c r="L70" s="6"/>
      <c r="M70" s="6"/>
      <c r="N70" s="6"/>
      <c r="O70" s="6"/>
      <c r="P70" s="8"/>
      <c r="Q70" s="8"/>
    </row>
    <row r="71" spans="1:19" ht="10.15" outlineLevel="2" x14ac:dyDescent="0.3">
      <c r="A71" s="42" t="s">
        <v>26</v>
      </c>
      <c r="B71" s="67">
        <v>3</v>
      </c>
      <c r="C71" s="68"/>
      <c r="D71" s="69" t="s">
        <v>40</v>
      </c>
      <c r="E71" s="69"/>
      <c r="F71" s="70" t="s">
        <v>27</v>
      </c>
      <c r="G71" s="69"/>
      <c r="H71" s="71"/>
      <c r="I71" s="72"/>
      <c r="J71" s="43">
        <f>SUBTOTAL(9,J72:J147)</f>
        <v>0</v>
      </c>
      <c r="K71" s="71"/>
      <c r="L71" s="44">
        <f>SUBTOTAL(9,L72:L147)</f>
        <v>5.1638619999999982</v>
      </c>
      <c r="M71" s="71"/>
      <c r="N71" s="44">
        <f>SUBTOTAL(9,N72:N147)</f>
        <v>12.918500000000002</v>
      </c>
      <c r="O71" s="73"/>
      <c r="P71" s="43">
        <f>SUBTOTAL(9,P72:P147)</f>
        <v>0</v>
      </c>
      <c r="Q71" s="43">
        <f>SUBTOTAL(9,Q72:Q147)</f>
        <v>0</v>
      </c>
      <c r="R71" s="8"/>
      <c r="S71" s="8"/>
    </row>
    <row r="72" spans="1:19" ht="10.15" outlineLevel="3" x14ac:dyDescent="0.3">
      <c r="A72" s="9"/>
      <c r="B72" s="74"/>
      <c r="C72" s="75">
        <v>1</v>
      </c>
      <c r="D72" s="76" t="s">
        <v>41</v>
      </c>
      <c r="E72" s="77" t="s">
        <v>453</v>
      </c>
      <c r="F72" s="78" t="s">
        <v>454</v>
      </c>
      <c r="G72" s="76"/>
      <c r="H72" s="79">
        <v>0</v>
      </c>
      <c r="I72" s="80"/>
      <c r="J72" s="81">
        <f>H72*I72</f>
        <v>0</v>
      </c>
      <c r="K72" s="79">
        <v>4.0000000000000003E-5</v>
      </c>
      <c r="L72" s="79">
        <f>H72*K72</f>
        <v>0</v>
      </c>
      <c r="M72" s="79"/>
      <c r="N72" s="79">
        <f>H72*M72</f>
        <v>0</v>
      </c>
      <c r="O72" s="81">
        <v>21</v>
      </c>
      <c r="P72" s="81">
        <f>J72*(O72/100)</f>
        <v>0</v>
      </c>
      <c r="Q72" s="81">
        <f>J72+P72</f>
        <v>0</v>
      </c>
      <c r="R72" s="8"/>
      <c r="S72" s="8"/>
    </row>
    <row r="73" spans="1:19" ht="10.15" outlineLevel="3" x14ac:dyDescent="0.3">
      <c r="A73" s="9"/>
      <c r="B73" s="74"/>
      <c r="C73" s="75">
        <v>2</v>
      </c>
      <c r="D73" s="76" t="s">
        <v>455</v>
      </c>
      <c r="E73" s="77" t="s">
        <v>456</v>
      </c>
      <c r="F73" s="78" t="s">
        <v>457</v>
      </c>
      <c r="G73" s="76" t="s">
        <v>405</v>
      </c>
      <c r="H73" s="79">
        <v>1</v>
      </c>
      <c r="I73" s="80"/>
      <c r="J73" s="81">
        <f>H73*I73</f>
        <v>0</v>
      </c>
      <c r="K73" s="79"/>
      <c r="L73" s="79">
        <f>H73*K73</f>
        <v>0</v>
      </c>
      <c r="M73" s="79"/>
      <c r="N73" s="79">
        <f>H73*M73</f>
        <v>0</v>
      </c>
      <c r="O73" s="81">
        <v>21</v>
      </c>
      <c r="P73" s="81">
        <f>J73*(O73/100)</f>
        <v>0</v>
      </c>
      <c r="Q73" s="81">
        <f>J73+P73</f>
        <v>0</v>
      </c>
      <c r="R73" s="8"/>
      <c r="S73" s="8"/>
    </row>
    <row r="74" spans="1:19" ht="9" outlineLevel="4" x14ac:dyDescent="0.25">
      <c r="A74" s="82"/>
      <c r="B74" s="83"/>
      <c r="C74" s="83"/>
      <c r="D74" s="84"/>
      <c r="E74" s="89" t="s">
        <v>16</v>
      </c>
      <c r="F74" s="85" t="s">
        <v>458</v>
      </c>
      <c r="G74" s="84"/>
      <c r="H74" s="86">
        <v>1</v>
      </c>
      <c r="I74" s="87"/>
      <c r="J74" s="88"/>
      <c r="K74" s="86"/>
      <c r="L74" s="86"/>
      <c r="M74" s="86"/>
      <c r="N74" s="86"/>
      <c r="O74" s="88"/>
      <c r="P74" s="88"/>
      <c r="Q74" s="88"/>
      <c r="R74" s="8"/>
    </row>
    <row r="75" spans="1:19" ht="7.5" customHeight="1" outlineLevel="4" x14ac:dyDescent="0.2">
      <c r="A75" s="8"/>
      <c r="B75" s="48"/>
      <c r="C75" s="47"/>
      <c r="D75" s="50"/>
      <c r="E75" s="12"/>
      <c r="F75" s="51"/>
      <c r="G75" s="50"/>
      <c r="H75" s="52"/>
      <c r="I75" s="54"/>
      <c r="J75" s="14"/>
      <c r="K75" s="18"/>
      <c r="L75" s="18"/>
      <c r="M75" s="18"/>
      <c r="N75" s="18"/>
      <c r="O75" s="14"/>
      <c r="P75" s="14"/>
      <c r="Q75" s="14"/>
      <c r="R75" s="8"/>
    </row>
    <row r="76" spans="1:19" ht="10.15" outlineLevel="3" x14ac:dyDescent="0.3">
      <c r="A76" s="9"/>
      <c r="B76" s="74"/>
      <c r="C76" s="75">
        <v>3</v>
      </c>
      <c r="D76" s="76" t="s">
        <v>41</v>
      </c>
      <c r="E76" s="77" t="s">
        <v>459</v>
      </c>
      <c r="F76" s="78" t="s">
        <v>460</v>
      </c>
      <c r="G76" s="76" t="s">
        <v>121</v>
      </c>
      <c r="H76" s="79">
        <v>0.22750000000000001</v>
      </c>
      <c r="I76" s="80"/>
      <c r="J76" s="81">
        <f>H76*I76</f>
        <v>0</v>
      </c>
      <c r="K76" s="79"/>
      <c r="L76" s="79">
        <f>H76*K76</f>
        <v>0</v>
      </c>
      <c r="M76" s="79">
        <v>1</v>
      </c>
      <c r="N76" s="79">
        <f>H76*M76</f>
        <v>0.22750000000000001</v>
      </c>
      <c r="O76" s="81">
        <v>21</v>
      </c>
      <c r="P76" s="81">
        <f>J76*(O76/100)</f>
        <v>0</v>
      </c>
      <c r="Q76" s="81">
        <f>J76+P76</f>
        <v>0</v>
      </c>
      <c r="R76" s="8"/>
      <c r="S76" s="8"/>
    </row>
    <row r="77" spans="1:19" ht="9" outlineLevel="4" x14ac:dyDescent="0.25">
      <c r="A77" s="82"/>
      <c r="B77" s="83"/>
      <c r="C77" s="83"/>
      <c r="D77" s="84"/>
      <c r="E77" s="89" t="s">
        <v>16</v>
      </c>
      <c r="F77" s="85" t="s">
        <v>461</v>
      </c>
      <c r="G77" s="84"/>
      <c r="H77" s="86">
        <v>0.22750000000000001</v>
      </c>
      <c r="I77" s="87"/>
      <c r="J77" s="88"/>
      <c r="K77" s="86"/>
      <c r="L77" s="86"/>
      <c r="M77" s="86"/>
      <c r="N77" s="86"/>
      <c r="O77" s="88"/>
      <c r="P77" s="88"/>
      <c r="Q77" s="88"/>
      <c r="R77" s="8"/>
    </row>
    <row r="78" spans="1:19" ht="7.5" customHeight="1" outlineLevel="4" x14ac:dyDescent="0.2">
      <c r="A78" s="8"/>
      <c r="B78" s="48"/>
      <c r="C78" s="47"/>
      <c r="D78" s="50"/>
      <c r="E78" s="12"/>
      <c r="F78" s="51"/>
      <c r="G78" s="50"/>
      <c r="H78" s="52"/>
      <c r="I78" s="54"/>
      <c r="J78" s="14"/>
      <c r="K78" s="18"/>
      <c r="L78" s="18"/>
      <c r="M78" s="18"/>
      <c r="N78" s="18"/>
      <c r="O78" s="14"/>
      <c r="P78" s="14"/>
      <c r="Q78" s="14"/>
      <c r="R78" s="8"/>
    </row>
    <row r="79" spans="1:19" ht="10.15" outlineLevel="3" x14ac:dyDescent="0.3">
      <c r="A79" s="9"/>
      <c r="B79" s="74"/>
      <c r="C79" s="75">
        <v>4</v>
      </c>
      <c r="D79" s="76" t="s">
        <v>41</v>
      </c>
      <c r="E79" s="77" t="s">
        <v>462</v>
      </c>
      <c r="F79" s="78" t="s">
        <v>463</v>
      </c>
      <c r="G79" s="76" t="s">
        <v>48</v>
      </c>
      <c r="H79" s="79">
        <v>90</v>
      </c>
      <c r="I79" s="80"/>
      <c r="J79" s="81">
        <f>H79*I79</f>
        <v>0</v>
      </c>
      <c r="K79" s="79"/>
      <c r="L79" s="79">
        <f>H79*K79</f>
        <v>0</v>
      </c>
      <c r="M79" s="79">
        <v>0.05</v>
      </c>
      <c r="N79" s="79">
        <f>H79*M79</f>
        <v>4.5</v>
      </c>
      <c r="O79" s="81">
        <v>21</v>
      </c>
      <c r="P79" s="81">
        <f>J79*(O79/100)</f>
        <v>0</v>
      </c>
      <c r="Q79" s="81">
        <f>J79+P79</f>
        <v>0</v>
      </c>
      <c r="R79" s="8"/>
      <c r="S79" s="8"/>
    </row>
    <row r="80" spans="1:19" ht="9" outlineLevel="4" x14ac:dyDescent="0.25">
      <c r="A80" s="82"/>
      <c r="B80" s="83"/>
      <c r="C80" s="83"/>
      <c r="D80" s="84"/>
      <c r="E80" s="89" t="s">
        <v>16</v>
      </c>
      <c r="F80" s="85" t="s">
        <v>431</v>
      </c>
      <c r="G80" s="84"/>
      <c r="H80" s="86">
        <v>0</v>
      </c>
      <c r="I80" s="87"/>
      <c r="J80" s="88"/>
      <c r="K80" s="86"/>
      <c r="L80" s="86"/>
      <c r="M80" s="86"/>
      <c r="N80" s="86"/>
      <c r="O80" s="88"/>
      <c r="P80" s="88"/>
      <c r="Q80" s="88"/>
      <c r="R80" s="8"/>
    </row>
    <row r="81" spans="1:19" ht="9" outlineLevel="4" x14ac:dyDescent="0.25">
      <c r="A81" s="82"/>
      <c r="B81" s="83"/>
      <c r="C81" s="83"/>
      <c r="D81" s="84"/>
      <c r="E81" s="89"/>
      <c r="F81" s="85" t="s">
        <v>464</v>
      </c>
      <c r="G81" s="84"/>
      <c r="H81" s="86">
        <v>90</v>
      </c>
      <c r="I81" s="87"/>
      <c r="J81" s="88"/>
      <c r="K81" s="86"/>
      <c r="L81" s="86"/>
      <c r="M81" s="86"/>
      <c r="N81" s="86"/>
      <c r="O81" s="88"/>
      <c r="P81" s="88"/>
      <c r="Q81" s="88"/>
      <c r="R81" s="8"/>
    </row>
    <row r="82" spans="1:19" ht="7.5" customHeight="1" outlineLevel="4" x14ac:dyDescent="0.2">
      <c r="A82" s="8"/>
      <c r="B82" s="48"/>
      <c r="C82" s="47"/>
      <c r="D82" s="50"/>
      <c r="E82" s="12"/>
      <c r="F82" s="51"/>
      <c r="G82" s="50"/>
      <c r="H82" s="52"/>
      <c r="I82" s="54"/>
      <c r="J82" s="14"/>
      <c r="K82" s="18"/>
      <c r="L82" s="18"/>
      <c r="M82" s="18"/>
      <c r="N82" s="18"/>
      <c r="O82" s="14"/>
      <c r="P82" s="14"/>
      <c r="Q82" s="14"/>
      <c r="R82" s="8"/>
    </row>
    <row r="83" spans="1:19" ht="10.15" outlineLevel="3" x14ac:dyDescent="0.3">
      <c r="A83" s="9"/>
      <c r="B83" s="74"/>
      <c r="C83" s="75">
        <v>5</v>
      </c>
      <c r="D83" s="76" t="s">
        <v>41</v>
      </c>
      <c r="E83" s="77" t="s">
        <v>465</v>
      </c>
      <c r="F83" s="78" t="s">
        <v>466</v>
      </c>
      <c r="G83" s="76" t="s">
        <v>48</v>
      </c>
      <c r="H83" s="79">
        <v>31.5</v>
      </c>
      <c r="I83" s="80"/>
      <c r="J83" s="81">
        <f>H83*I83</f>
        <v>0</v>
      </c>
      <c r="K83" s="79"/>
      <c r="L83" s="79">
        <f>H83*K83</f>
        <v>0</v>
      </c>
      <c r="M83" s="79">
        <v>0.05</v>
      </c>
      <c r="N83" s="79">
        <f>H83*M83</f>
        <v>1.5750000000000002</v>
      </c>
      <c r="O83" s="81">
        <v>21</v>
      </c>
      <c r="P83" s="81">
        <f>J83*(O83/100)</f>
        <v>0</v>
      </c>
      <c r="Q83" s="81">
        <f>J83+P83</f>
        <v>0</v>
      </c>
      <c r="R83" s="8"/>
      <c r="S83" s="8"/>
    </row>
    <row r="84" spans="1:19" ht="9" outlineLevel="4" x14ac:dyDescent="0.25">
      <c r="A84" s="82"/>
      <c r="B84" s="83"/>
      <c r="C84" s="83"/>
      <c r="D84" s="84"/>
      <c r="E84" s="89" t="s">
        <v>16</v>
      </c>
      <c r="F84" s="85" t="s">
        <v>442</v>
      </c>
      <c r="G84" s="84"/>
      <c r="H84" s="86">
        <v>31.5</v>
      </c>
      <c r="I84" s="87"/>
      <c r="J84" s="88"/>
      <c r="K84" s="86"/>
      <c r="L84" s="86"/>
      <c r="M84" s="86"/>
      <c r="N84" s="86"/>
      <c r="O84" s="88"/>
      <c r="P84" s="88"/>
      <c r="Q84" s="88"/>
      <c r="R84" s="8"/>
    </row>
    <row r="85" spans="1:19" ht="7.5" customHeight="1" outlineLevel="4" x14ac:dyDescent="0.2">
      <c r="A85" s="8"/>
      <c r="B85" s="48"/>
      <c r="C85" s="47"/>
      <c r="D85" s="50"/>
      <c r="E85" s="12"/>
      <c r="F85" s="51"/>
      <c r="G85" s="50"/>
      <c r="H85" s="52"/>
      <c r="I85" s="54"/>
      <c r="J85" s="14"/>
      <c r="K85" s="18"/>
      <c r="L85" s="18"/>
      <c r="M85" s="18"/>
      <c r="N85" s="18"/>
      <c r="O85" s="14"/>
      <c r="P85" s="14"/>
      <c r="Q85" s="14"/>
      <c r="R85" s="8"/>
    </row>
    <row r="86" spans="1:19" ht="10.15" outlineLevel="3" x14ac:dyDescent="0.3">
      <c r="A86" s="9"/>
      <c r="B86" s="74"/>
      <c r="C86" s="75">
        <v>6</v>
      </c>
      <c r="D86" s="76" t="s">
        <v>41</v>
      </c>
      <c r="E86" s="77" t="s">
        <v>467</v>
      </c>
      <c r="F86" s="78" t="s">
        <v>468</v>
      </c>
      <c r="G86" s="76" t="s">
        <v>283</v>
      </c>
      <c r="H86" s="79">
        <v>2</v>
      </c>
      <c r="I86" s="80"/>
      <c r="J86" s="81">
        <f>H86*I86</f>
        <v>0</v>
      </c>
      <c r="K86" s="79"/>
      <c r="L86" s="79">
        <f>H86*K86</f>
        <v>0</v>
      </c>
      <c r="M86" s="79">
        <v>3.9E-2</v>
      </c>
      <c r="N86" s="79">
        <f>H86*M86</f>
        <v>7.8E-2</v>
      </c>
      <c r="O86" s="81">
        <v>21</v>
      </c>
      <c r="P86" s="81">
        <f>J86*(O86/100)</f>
        <v>0</v>
      </c>
      <c r="Q86" s="81">
        <f>J86+P86</f>
        <v>0</v>
      </c>
      <c r="R86" s="8"/>
      <c r="S86" s="8"/>
    </row>
    <row r="87" spans="1:19" ht="9" outlineLevel="4" x14ac:dyDescent="0.25">
      <c r="A87" s="82"/>
      <c r="B87" s="83"/>
      <c r="C87" s="83"/>
      <c r="D87" s="84"/>
      <c r="E87" s="89" t="s">
        <v>16</v>
      </c>
      <c r="F87" s="85" t="s">
        <v>412</v>
      </c>
      <c r="G87" s="84"/>
      <c r="H87" s="86">
        <v>2</v>
      </c>
      <c r="I87" s="87"/>
      <c r="J87" s="88"/>
      <c r="K87" s="86"/>
      <c r="L87" s="86"/>
      <c r="M87" s="86"/>
      <c r="N87" s="86"/>
      <c r="O87" s="88"/>
      <c r="P87" s="88"/>
      <c r="Q87" s="88"/>
      <c r="R87" s="8"/>
    </row>
    <row r="88" spans="1:19" ht="7.5" customHeight="1" outlineLevel="4" x14ac:dyDescent="0.2">
      <c r="A88" s="8"/>
      <c r="B88" s="48"/>
      <c r="C88" s="47"/>
      <c r="D88" s="50"/>
      <c r="E88" s="12"/>
      <c r="F88" s="51"/>
      <c r="G88" s="50"/>
      <c r="H88" s="52"/>
      <c r="I88" s="54"/>
      <c r="J88" s="14"/>
      <c r="K88" s="18"/>
      <c r="L88" s="18"/>
      <c r="M88" s="18"/>
      <c r="N88" s="18"/>
      <c r="O88" s="14"/>
      <c r="P88" s="14"/>
      <c r="Q88" s="14"/>
      <c r="R88" s="8"/>
    </row>
    <row r="89" spans="1:19" ht="10.15" outlineLevel="3" x14ac:dyDescent="0.3">
      <c r="A89" s="9"/>
      <c r="B89" s="74"/>
      <c r="C89" s="75">
        <v>7</v>
      </c>
      <c r="D89" s="76" t="s">
        <v>41</v>
      </c>
      <c r="E89" s="77" t="s">
        <v>469</v>
      </c>
      <c r="F89" s="78" t="s">
        <v>470</v>
      </c>
      <c r="G89" s="76" t="s">
        <v>283</v>
      </c>
      <c r="H89" s="79">
        <v>3</v>
      </c>
      <c r="I89" s="80"/>
      <c r="J89" s="81">
        <f>H89*I89</f>
        <v>0</v>
      </c>
      <c r="K89" s="79"/>
      <c r="L89" s="79">
        <f>H89*K89</f>
        <v>0</v>
      </c>
      <c r="M89" s="79">
        <v>4.8000000000000001E-2</v>
      </c>
      <c r="N89" s="79">
        <f>H89*M89</f>
        <v>0.14400000000000002</v>
      </c>
      <c r="O89" s="81">
        <v>21</v>
      </c>
      <c r="P89" s="81">
        <f>J89*(O89/100)</f>
        <v>0</v>
      </c>
      <c r="Q89" s="81">
        <f>J89+P89</f>
        <v>0</v>
      </c>
      <c r="R89" s="8"/>
      <c r="S89" s="8"/>
    </row>
    <row r="90" spans="1:19" ht="9" outlineLevel="4" x14ac:dyDescent="0.25">
      <c r="A90" s="82"/>
      <c r="B90" s="83"/>
      <c r="C90" s="83"/>
      <c r="D90" s="84"/>
      <c r="E90" s="89" t="s">
        <v>16</v>
      </c>
      <c r="F90" s="85" t="s">
        <v>416</v>
      </c>
      <c r="G90" s="84"/>
      <c r="H90" s="86">
        <v>1</v>
      </c>
      <c r="I90" s="87"/>
      <c r="J90" s="88"/>
      <c r="K90" s="86"/>
      <c r="L90" s="86"/>
      <c r="M90" s="86"/>
      <c r="N90" s="86"/>
      <c r="O90" s="88"/>
      <c r="P90" s="88"/>
      <c r="Q90" s="88"/>
      <c r="R90" s="8"/>
    </row>
    <row r="91" spans="1:19" ht="9" outlineLevel="4" x14ac:dyDescent="0.25">
      <c r="A91" s="82"/>
      <c r="B91" s="83"/>
      <c r="C91" s="83"/>
      <c r="D91" s="84"/>
      <c r="E91" s="89"/>
      <c r="F91" s="85" t="s">
        <v>424</v>
      </c>
      <c r="G91" s="84"/>
      <c r="H91" s="86">
        <v>1</v>
      </c>
      <c r="I91" s="87"/>
      <c r="J91" s="88"/>
      <c r="K91" s="86"/>
      <c r="L91" s="86"/>
      <c r="M91" s="86"/>
      <c r="N91" s="86"/>
      <c r="O91" s="88"/>
      <c r="P91" s="88"/>
      <c r="Q91" s="88"/>
      <c r="R91" s="8"/>
    </row>
    <row r="92" spans="1:19" ht="9" outlineLevel="4" x14ac:dyDescent="0.25">
      <c r="A92" s="82"/>
      <c r="B92" s="83"/>
      <c r="C92" s="83"/>
      <c r="D92" s="84"/>
      <c r="E92" s="89"/>
      <c r="F92" s="85" t="s">
        <v>428</v>
      </c>
      <c r="G92" s="84"/>
      <c r="H92" s="86">
        <v>1</v>
      </c>
      <c r="I92" s="87"/>
      <c r="J92" s="88"/>
      <c r="K92" s="86"/>
      <c r="L92" s="86"/>
      <c r="M92" s="86"/>
      <c r="N92" s="86"/>
      <c r="O92" s="88"/>
      <c r="P92" s="88"/>
      <c r="Q92" s="88"/>
      <c r="R92" s="8"/>
    </row>
    <row r="93" spans="1:19" ht="7.5" customHeight="1" outlineLevel="4" x14ac:dyDescent="0.2">
      <c r="A93" s="8"/>
      <c r="B93" s="48"/>
      <c r="C93" s="47"/>
      <c r="D93" s="50"/>
      <c r="E93" s="12"/>
      <c r="F93" s="51"/>
      <c r="G93" s="50"/>
      <c r="H93" s="52"/>
      <c r="I93" s="54"/>
      <c r="J93" s="14"/>
      <c r="K93" s="18"/>
      <c r="L93" s="18"/>
      <c r="M93" s="18"/>
      <c r="N93" s="18"/>
      <c r="O93" s="14"/>
      <c r="P93" s="14"/>
      <c r="Q93" s="14"/>
      <c r="R93" s="8"/>
    </row>
    <row r="94" spans="1:19" ht="10.15" outlineLevel="3" x14ac:dyDescent="0.3">
      <c r="A94" s="9"/>
      <c r="B94" s="74"/>
      <c r="C94" s="75">
        <v>8</v>
      </c>
      <c r="D94" s="76" t="s">
        <v>41</v>
      </c>
      <c r="E94" s="77" t="s">
        <v>471</v>
      </c>
      <c r="F94" s="78" t="s">
        <v>472</v>
      </c>
      <c r="G94" s="76" t="s">
        <v>283</v>
      </c>
      <c r="H94" s="79">
        <v>11</v>
      </c>
      <c r="I94" s="80"/>
      <c r="J94" s="81">
        <f>H94*I94</f>
        <v>0</v>
      </c>
      <c r="K94" s="79"/>
      <c r="L94" s="79">
        <f>H94*K94</f>
        <v>0</v>
      </c>
      <c r="M94" s="79">
        <v>5.3999999999999999E-2</v>
      </c>
      <c r="N94" s="79">
        <f>H94*M94</f>
        <v>0.59399999999999997</v>
      </c>
      <c r="O94" s="81">
        <v>21</v>
      </c>
      <c r="P94" s="81">
        <f>J94*(O94/100)</f>
        <v>0</v>
      </c>
      <c r="Q94" s="81">
        <f>J94+P94</f>
        <v>0</v>
      </c>
      <c r="R94" s="8"/>
      <c r="S94" s="8"/>
    </row>
    <row r="95" spans="1:19" ht="9" outlineLevel="4" x14ac:dyDescent="0.25">
      <c r="A95" s="82"/>
      <c r="B95" s="83"/>
      <c r="C95" s="83"/>
      <c r="D95" s="84"/>
      <c r="E95" s="89" t="s">
        <v>16</v>
      </c>
      <c r="F95" s="85" t="s">
        <v>415</v>
      </c>
      <c r="G95" s="84"/>
      <c r="H95" s="86">
        <v>2</v>
      </c>
      <c r="I95" s="87"/>
      <c r="J95" s="88"/>
      <c r="K95" s="86"/>
      <c r="L95" s="86"/>
      <c r="M95" s="86"/>
      <c r="N95" s="86"/>
      <c r="O95" s="88"/>
      <c r="P95" s="88"/>
      <c r="Q95" s="88"/>
      <c r="R95" s="8"/>
    </row>
    <row r="96" spans="1:19" ht="9" outlineLevel="4" x14ac:dyDescent="0.25">
      <c r="A96" s="82"/>
      <c r="B96" s="83"/>
      <c r="C96" s="83"/>
      <c r="D96" s="84"/>
      <c r="E96" s="89"/>
      <c r="F96" s="85" t="s">
        <v>417</v>
      </c>
      <c r="G96" s="84"/>
      <c r="H96" s="86">
        <v>1</v>
      </c>
      <c r="I96" s="87"/>
      <c r="J96" s="88"/>
      <c r="K96" s="86"/>
      <c r="L96" s="86"/>
      <c r="M96" s="86"/>
      <c r="N96" s="86"/>
      <c r="O96" s="88"/>
      <c r="P96" s="88"/>
      <c r="Q96" s="88"/>
      <c r="R96" s="8"/>
    </row>
    <row r="97" spans="1:19" ht="9" outlineLevel="4" x14ac:dyDescent="0.25">
      <c r="A97" s="82"/>
      <c r="B97" s="83"/>
      <c r="C97" s="83"/>
      <c r="D97" s="84"/>
      <c r="E97" s="89"/>
      <c r="F97" s="85" t="s">
        <v>418</v>
      </c>
      <c r="G97" s="84"/>
      <c r="H97" s="86">
        <v>1</v>
      </c>
      <c r="I97" s="87"/>
      <c r="J97" s="88"/>
      <c r="K97" s="86"/>
      <c r="L97" s="86"/>
      <c r="M97" s="86"/>
      <c r="N97" s="86"/>
      <c r="O97" s="88"/>
      <c r="P97" s="88"/>
      <c r="Q97" s="88"/>
      <c r="R97" s="8"/>
    </row>
    <row r="98" spans="1:19" ht="9" outlineLevel="4" x14ac:dyDescent="0.25">
      <c r="A98" s="82"/>
      <c r="B98" s="83"/>
      <c r="C98" s="83"/>
      <c r="D98" s="84"/>
      <c r="E98" s="89"/>
      <c r="F98" s="85" t="s">
        <v>419</v>
      </c>
      <c r="G98" s="84"/>
      <c r="H98" s="86">
        <v>1</v>
      </c>
      <c r="I98" s="87"/>
      <c r="J98" s="88"/>
      <c r="K98" s="86"/>
      <c r="L98" s="86"/>
      <c r="M98" s="86"/>
      <c r="N98" s="86"/>
      <c r="O98" s="88"/>
      <c r="P98" s="88"/>
      <c r="Q98" s="88"/>
      <c r="R98" s="8"/>
    </row>
    <row r="99" spans="1:19" ht="9" outlineLevel="4" x14ac:dyDescent="0.25">
      <c r="A99" s="82"/>
      <c r="B99" s="83"/>
      <c r="C99" s="83"/>
      <c r="D99" s="84"/>
      <c r="E99" s="89"/>
      <c r="F99" s="85" t="s">
        <v>420</v>
      </c>
      <c r="G99" s="84"/>
      <c r="H99" s="86">
        <v>1</v>
      </c>
      <c r="I99" s="87"/>
      <c r="J99" s="88"/>
      <c r="K99" s="86"/>
      <c r="L99" s="86"/>
      <c r="M99" s="86"/>
      <c r="N99" s="86"/>
      <c r="O99" s="88"/>
      <c r="P99" s="88"/>
      <c r="Q99" s="88"/>
      <c r="R99" s="8"/>
    </row>
    <row r="100" spans="1:19" ht="9" outlineLevel="4" x14ac:dyDescent="0.25">
      <c r="A100" s="82"/>
      <c r="B100" s="83"/>
      <c r="C100" s="83"/>
      <c r="D100" s="84"/>
      <c r="E100" s="89"/>
      <c r="F100" s="85" t="s">
        <v>421</v>
      </c>
      <c r="G100" s="84"/>
      <c r="H100" s="86">
        <v>2</v>
      </c>
      <c r="I100" s="87"/>
      <c r="J100" s="88"/>
      <c r="K100" s="86"/>
      <c r="L100" s="86"/>
      <c r="M100" s="86"/>
      <c r="N100" s="86"/>
      <c r="O100" s="88"/>
      <c r="P100" s="88"/>
      <c r="Q100" s="88"/>
      <c r="R100" s="8"/>
    </row>
    <row r="101" spans="1:19" ht="9" outlineLevel="4" x14ac:dyDescent="0.25">
      <c r="A101" s="82"/>
      <c r="B101" s="83"/>
      <c r="C101" s="83"/>
      <c r="D101" s="84"/>
      <c r="E101" s="89"/>
      <c r="F101" s="85" t="s">
        <v>422</v>
      </c>
      <c r="G101" s="84"/>
      <c r="H101" s="86">
        <v>1</v>
      </c>
      <c r="I101" s="87"/>
      <c r="J101" s="88"/>
      <c r="K101" s="86"/>
      <c r="L101" s="86"/>
      <c r="M101" s="86"/>
      <c r="N101" s="86"/>
      <c r="O101" s="88"/>
      <c r="P101" s="88"/>
      <c r="Q101" s="88"/>
      <c r="R101" s="8"/>
    </row>
    <row r="102" spans="1:19" ht="9" outlineLevel="4" x14ac:dyDescent="0.25">
      <c r="A102" s="82"/>
      <c r="B102" s="83"/>
      <c r="C102" s="83"/>
      <c r="D102" s="84"/>
      <c r="E102" s="89"/>
      <c r="F102" s="85" t="s">
        <v>423</v>
      </c>
      <c r="G102" s="84"/>
      <c r="H102" s="86">
        <v>1</v>
      </c>
      <c r="I102" s="87"/>
      <c r="J102" s="88"/>
      <c r="K102" s="86"/>
      <c r="L102" s="86"/>
      <c r="M102" s="86"/>
      <c r="N102" s="86"/>
      <c r="O102" s="88"/>
      <c r="P102" s="88"/>
      <c r="Q102" s="88"/>
      <c r="R102" s="8"/>
    </row>
    <row r="103" spans="1:19" ht="9" outlineLevel="4" x14ac:dyDescent="0.25">
      <c r="A103" s="82"/>
      <c r="B103" s="83"/>
      <c r="C103" s="83"/>
      <c r="D103" s="84"/>
      <c r="E103" s="89"/>
      <c r="F103" s="85" t="s">
        <v>425</v>
      </c>
      <c r="G103" s="84"/>
      <c r="H103" s="86">
        <v>1</v>
      </c>
      <c r="I103" s="87"/>
      <c r="J103" s="88"/>
      <c r="K103" s="86"/>
      <c r="L103" s="86"/>
      <c r="M103" s="86"/>
      <c r="N103" s="86"/>
      <c r="O103" s="88"/>
      <c r="P103" s="88"/>
      <c r="Q103" s="88"/>
      <c r="R103" s="8"/>
    </row>
    <row r="104" spans="1:19" ht="7.5" customHeight="1" outlineLevel="4" x14ac:dyDescent="0.2">
      <c r="A104" s="8"/>
      <c r="B104" s="48"/>
      <c r="C104" s="47"/>
      <c r="D104" s="50"/>
      <c r="E104" s="12"/>
      <c r="F104" s="51"/>
      <c r="G104" s="50"/>
      <c r="H104" s="52"/>
      <c r="I104" s="54"/>
      <c r="J104" s="14"/>
      <c r="K104" s="18"/>
      <c r="L104" s="18"/>
      <c r="M104" s="18"/>
      <c r="N104" s="18"/>
      <c r="O104" s="14"/>
      <c r="P104" s="14"/>
      <c r="Q104" s="14"/>
      <c r="R104" s="8"/>
    </row>
    <row r="105" spans="1:19" ht="10.15" outlineLevel="3" x14ac:dyDescent="0.3">
      <c r="A105" s="9"/>
      <c r="B105" s="74"/>
      <c r="C105" s="75">
        <v>9</v>
      </c>
      <c r="D105" s="76" t="s">
        <v>41</v>
      </c>
      <c r="E105" s="77" t="s">
        <v>473</v>
      </c>
      <c r="F105" s="78" t="s">
        <v>474</v>
      </c>
      <c r="G105" s="76" t="s">
        <v>44</v>
      </c>
      <c r="H105" s="79">
        <v>2.25</v>
      </c>
      <c r="I105" s="80"/>
      <c r="J105" s="81">
        <f>H105*I105</f>
        <v>0</v>
      </c>
      <c r="K105" s="79"/>
      <c r="L105" s="79">
        <f>H105*K105</f>
        <v>0</v>
      </c>
      <c r="M105" s="79">
        <v>1.8</v>
      </c>
      <c r="N105" s="79">
        <f>H105*M105</f>
        <v>4.05</v>
      </c>
      <c r="O105" s="81">
        <v>21</v>
      </c>
      <c r="P105" s="81">
        <f>J105*(O105/100)</f>
        <v>0</v>
      </c>
      <c r="Q105" s="81">
        <f>J105+P105</f>
        <v>0</v>
      </c>
      <c r="R105" s="8"/>
      <c r="S105" s="8"/>
    </row>
    <row r="106" spans="1:19" ht="10.15" outlineLevel="3" x14ac:dyDescent="0.3">
      <c r="A106" s="9"/>
      <c r="B106" s="74"/>
      <c r="C106" s="75">
        <v>10</v>
      </c>
      <c r="D106" s="76" t="s">
        <v>41</v>
      </c>
      <c r="E106" s="77" t="s">
        <v>475</v>
      </c>
      <c r="F106" s="78" t="s">
        <v>476</v>
      </c>
      <c r="G106" s="76" t="s">
        <v>48</v>
      </c>
      <c r="H106" s="79">
        <v>35</v>
      </c>
      <c r="I106" s="80"/>
      <c r="J106" s="81">
        <f>H106*I106</f>
        <v>0</v>
      </c>
      <c r="K106" s="79"/>
      <c r="L106" s="79">
        <f>H106*K106</f>
        <v>0</v>
      </c>
      <c r="M106" s="79">
        <v>0.02</v>
      </c>
      <c r="N106" s="79">
        <f>H106*M106</f>
        <v>0.70000000000000007</v>
      </c>
      <c r="O106" s="81">
        <v>21</v>
      </c>
      <c r="P106" s="81">
        <f>J106*(O106/100)</f>
        <v>0</v>
      </c>
      <c r="Q106" s="81">
        <f>J106+P106</f>
        <v>0</v>
      </c>
      <c r="R106" s="8"/>
      <c r="S106" s="8"/>
    </row>
    <row r="107" spans="1:19" ht="9" outlineLevel="4" x14ac:dyDescent="0.25">
      <c r="A107" s="82"/>
      <c r="B107" s="83"/>
      <c r="C107" s="83"/>
      <c r="D107" s="84"/>
      <c r="E107" s="89" t="s">
        <v>16</v>
      </c>
      <c r="F107" s="85" t="s">
        <v>445</v>
      </c>
      <c r="G107" s="84"/>
      <c r="H107" s="86">
        <v>35</v>
      </c>
      <c r="I107" s="87"/>
      <c r="J107" s="88"/>
      <c r="K107" s="86"/>
      <c r="L107" s="86"/>
      <c r="M107" s="86"/>
      <c r="N107" s="86"/>
      <c r="O107" s="88"/>
      <c r="P107" s="88"/>
      <c r="Q107" s="88"/>
      <c r="R107" s="8"/>
    </row>
    <row r="108" spans="1:19" ht="7.5" customHeight="1" outlineLevel="4" x14ac:dyDescent="0.2">
      <c r="A108" s="8"/>
      <c r="B108" s="48"/>
      <c r="C108" s="47"/>
      <c r="D108" s="50"/>
      <c r="E108" s="12"/>
      <c r="F108" s="51"/>
      <c r="G108" s="50"/>
      <c r="H108" s="52"/>
      <c r="I108" s="54"/>
      <c r="J108" s="14"/>
      <c r="K108" s="18"/>
      <c r="L108" s="18"/>
      <c r="M108" s="18"/>
      <c r="N108" s="18"/>
      <c r="O108" s="14"/>
      <c r="P108" s="14"/>
      <c r="Q108" s="14"/>
      <c r="R108" s="8"/>
    </row>
    <row r="109" spans="1:19" ht="10.15" outlineLevel="3" x14ac:dyDescent="0.3">
      <c r="A109" s="9"/>
      <c r="B109" s="74"/>
      <c r="C109" s="75">
        <v>11</v>
      </c>
      <c r="D109" s="76" t="s">
        <v>41</v>
      </c>
      <c r="E109" s="77" t="s">
        <v>477</v>
      </c>
      <c r="F109" s="78" t="s">
        <v>478</v>
      </c>
      <c r="G109" s="76" t="s">
        <v>48</v>
      </c>
      <c r="H109" s="79">
        <v>105</v>
      </c>
      <c r="I109" s="80"/>
      <c r="J109" s="81">
        <f>H109*I109</f>
        <v>0</v>
      </c>
      <c r="K109" s="79"/>
      <c r="L109" s="79">
        <f>H109*K109</f>
        <v>0</v>
      </c>
      <c r="M109" s="79">
        <v>0.01</v>
      </c>
      <c r="N109" s="79">
        <f>H109*M109</f>
        <v>1.05</v>
      </c>
      <c r="O109" s="81">
        <v>21</v>
      </c>
      <c r="P109" s="81">
        <f>J109*(O109/100)</f>
        <v>0</v>
      </c>
      <c r="Q109" s="81">
        <f>J109+P109</f>
        <v>0</v>
      </c>
      <c r="R109" s="8"/>
      <c r="S109" s="8"/>
    </row>
    <row r="110" spans="1:19" ht="9" outlineLevel="4" x14ac:dyDescent="0.25">
      <c r="A110" s="82"/>
      <c r="B110" s="83"/>
      <c r="C110" s="83"/>
      <c r="D110" s="84"/>
      <c r="E110" s="89" t="s">
        <v>16</v>
      </c>
      <c r="F110" s="85" t="s">
        <v>448</v>
      </c>
      <c r="G110" s="84"/>
      <c r="H110" s="86">
        <v>105</v>
      </c>
      <c r="I110" s="87"/>
      <c r="J110" s="88"/>
      <c r="K110" s="86"/>
      <c r="L110" s="86"/>
      <c r="M110" s="86"/>
      <c r="N110" s="86"/>
      <c r="O110" s="88"/>
      <c r="P110" s="88"/>
      <c r="Q110" s="88"/>
      <c r="R110" s="8"/>
    </row>
    <row r="111" spans="1:19" ht="7.5" customHeight="1" outlineLevel="4" x14ac:dyDescent="0.2">
      <c r="A111" s="8"/>
      <c r="B111" s="48"/>
      <c r="C111" s="47"/>
      <c r="D111" s="50"/>
      <c r="E111" s="12"/>
      <c r="F111" s="51"/>
      <c r="G111" s="50"/>
      <c r="H111" s="52"/>
      <c r="I111" s="54"/>
      <c r="J111" s="14"/>
      <c r="K111" s="18"/>
      <c r="L111" s="18"/>
      <c r="M111" s="18"/>
      <c r="N111" s="18"/>
      <c r="O111" s="14"/>
      <c r="P111" s="14"/>
      <c r="Q111" s="14"/>
      <c r="R111" s="8"/>
    </row>
    <row r="112" spans="1:19" ht="10.15" outlineLevel="3" x14ac:dyDescent="0.3">
      <c r="A112" s="9"/>
      <c r="B112" s="74"/>
      <c r="C112" s="75">
        <v>12</v>
      </c>
      <c r="D112" s="76" t="s">
        <v>41</v>
      </c>
      <c r="E112" s="77" t="s">
        <v>479</v>
      </c>
      <c r="F112" s="78" t="s">
        <v>480</v>
      </c>
      <c r="G112" s="76" t="s">
        <v>153</v>
      </c>
      <c r="H112" s="79">
        <v>141.09999999999997</v>
      </c>
      <c r="I112" s="80"/>
      <c r="J112" s="81">
        <f>H112*I112</f>
        <v>0</v>
      </c>
      <c r="K112" s="79">
        <v>3.6420000000000001E-2</v>
      </c>
      <c r="L112" s="79">
        <f>H112*K112</f>
        <v>5.1388619999999987</v>
      </c>
      <c r="M112" s="79"/>
      <c r="N112" s="79">
        <f>H112*M112</f>
        <v>0</v>
      </c>
      <c r="O112" s="81">
        <v>21</v>
      </c>
      <c r="P112" s="81">
        <f>J112*(O112/100)</f>
        <v>0</v>
      </c>
      <c r="Q112" s="81">
        <f>J112+P112</f>
        <v>0</v>
      </c>
      <c r="R112" s="8"/>
      <c r="S112" s="8"/>
    </row>
    <row r="113" spans="1:18" ht="9" outlineLevel="4" x14ac:dyDescent="0.25">
      <c r="A113" s="82"/>
      <c r="B113" s="83"/>
      <c r="C113" s="83"/>
      <c r="D113" s="84"/>
      <c r="E113" s="89" t="s">
        <v>16</v>
      </c>
      <c r="F113" s="85" t="s">
        <v>481</v>
      </c>
      <c r="G113" s="84"/>
      <c r="H113" s="86">
        <v>0</v>
      </c>
      <c r="I113" s="87"/>
      <c r="J113" s="88"/>
      <c r="K113" s="86"/>
      <c r="L113" s="86"/>
      <c r="M113" s="86"/>
      <c r="N113" s="86"/>
      <c r="O113" s="88"/>
      <c r="P113" s="88"/>
      <c r="Q113" s="88"/>
      <c r="R113" s="8"/>
    </row>
    <row r="114" spans="1:18" ht="9" outlineLevel="4" x14ac:dyDescent="0.25">
      <c r="A114" s="82"/>
      <c r="B114" s="83"/>
      <c r="C114" s="83"/>
      <c r="D114" s="84"/>
      <c r="E114" s="89"/>
      <c r="F114" s="85" t="s">
        <v>482</v>
      </c>
      <c r="G114" s="84"/>
      <c r="H114" s="86">
        <v>6.5</v>
      </c>
      <c r="I114" s="87"/>
      <c r="J114" s="88"/>
      <c r="K114" s="86"/>
      <c r="L114" s="86"/>
      <c r="M114" s="86"/>
      <c r="N114" s="86"/>
      <c r="O114" s="88"/>
      <c r="P114" s="88"/>
      <c r="Q114" s="88"/>
      <c r="R114" s="8"/>
    </row>
    <row r="115" spans="1:18" ht="9" outlineLevel="4" x14ac:dyDescent="0.25">
      <c r="A115" s="82"/>
      <c r="B115" s="83"/>
      <c r="C115" s="83"/>
      <c r="D115" s="84"/>
      <c r="E115" s="89"/>
      <c r="F115" s="85" t="s">
        <v>483</v>
      </c>
      <c r="G115" s="84"/>
      <c r="H115" s="86">
        <v>6.1</v>
      </c>
      <c r="I115" s="87"/>
      <c r="J115" s="88"/>
      <c r="K115" s="86"/>
      <c r="L115" s="86"/>
      <c r="M115" s="86"/>
      <c r="N115" s="86"/>
      <c r="O115" s="88"/>
      <c r="P115" s="88"/>
      <c r="Q115" s="88"/>
      <c r="R115" s="8"/>
    </row>
    <row r="116" spans="1:18" ht="9" outlineLevel="4" x14ac:dyDescent="0.25">
      <c r="A116" s="82"/>
      <c r="B116" s="83"/>
      <c r="C116" s="83"/>
      <c r="D116" s="84"/>
      <c r="E116" s="89"/>
      <c r="F116" s="85" t="s">
        <v>484</v>
      </c>
      <c r="G116" s="84"/>
      <c r="H116" s="86">
        <v>6.9</v>
      </c>
      <c r="I116" s="87"/>
      <c r="J116" s="88"/>
      <c r="K116" s="86"/>
      <c r="L116" s="86"/>
      <c r="M116" s="86"/>
      <c r="N116" s="86"/>
      <c r="O116" s="88"/>
      <c r="P116" s="88"/>
      <c r="Q116" s="88"/>
      <c r="R116" s="8"/>
    </row>
    <row r="117" spans="1:18" ht="9" outlineLevel="4" x14ac:dyDescent="0.25">
      <c r="A117" s="82"/>
      <c r="B117" s="83"/>
      <c r="C117" s="83"/>
      <c r="D117" s="84"/>
      <c r="E117" s="89"/>
      <c r="F117" s="85" t="s">
        <v>485</v>
      </c>
      <c r="G117" s="84"/>
      <c r="H117" s="86">
        <v>7.4</v>
      </c>
      <c r="I117" s="87"/>
      <c r="J117" s="88"/>
      <c r="K117" s="86"/>
      <c r="L117" s="86"/>
      <c r="M117" s="86"/>
      <c r="N117" s="86"/>
      <c r="O117" s="88"/>
      <c r="P117" s="88"/>
      <c r="Q117" s="88"/>
      <c r="R117" s="8"/>
    </row>
    <row r="118" spans="1:18" ht="9" outlineLevel="4" x14ac:dyDescent="0.25">
      <c r="A118" s="82"/>
      <c r="B118" s="83"/>
      <c r="C118" s="83"/>
      <c r="D118" s="84"/>
      <c r="E118" s="89"/>
      <c r="F118" s="85" t="s">
        <v>486</v>
      </c>
      <c r="G118" s="84"/>
      <c r="H118" s="86">
        <v>9.3000000000000007</v>
      </c>
      <c r="I118" s="87"/>
      <c r="J118" s="88"/>
      <c r="K118" s="86"/>
      <c r="L118" s="86"/>
      <c r="M118" s="86"/>
      <c r="N118" s="86"/>
      <c r="O118" s="88"/>
      <c r="P118" s="88"/>
      <c r="Q118" s="88"/>
      <c r="R118" s="8"/>
    </row>
    <row r="119" spans="1:18" ht="9" outlineLevel="4" x14ac:dyDescent="0.25">
      <c r="A119" s="82"/>
      <c r="B119" s="83"/>
      <c r="C119" s="83"/>
      <c r="D119" s="84"/>
      <c r="E119" s="89"/>
      <c r="F119" s="85" t="s">
        <v>487</v>
      </c>
      <c r="G119" s="84"/>
      <c r="H119" s="86">
        <v>9.1999999999999993</v>
      </c>
      <c r="I119" s="87"/>
      <c r="J119" s="88"/>
      <c r="K119" s="86"/>
      <c r="L119" s="86"/>
      <c r="M119" s="86"/>
      <c r="N119" s="86"/>
      <c r="O119" s="88"/>
      <c r="P119" s="88"/>
      <c r="Q119" s="88"/>
      <c r="R119" s="8"/>
    </row>
    <row r="120" spans="1:18" ht="9" outlineLevel="4" x14ac:dyDescent="0.25">
      <c r="A120" s="82"/>
      <c r="B120" s="83"/>
      <c r="C120" s="83"/>
      <c r="D120" s="84"/>
      <c r="E120" s="89"/>
      <c r="F120" s="85" t="s">
        <v>488</v>
      </c>
      <c r="G120" s="84"/>
      <c r="H120" s="86">
        <v>9.6999999999999993</v>
      </c>
      <c r="I120" s="87"/>
      <c r="J120" s="88"/>
      <c r="K120" s="86"/>
      <c r="L120" s="86"/>
      <c r="M120" s="86"/>
      <c r="N120" s="86"/>
      <c r="O120" s="88"/>
      <c r="P120" s="88"/>
      <c r="Q120" s="88"/>
      <c r="R120" s="8"/>
    </row>
    <row r="121" spans="1:18" ht="9" outlineLevel="4" x14ac:dyDescent="0.25">
      <c r="A121" s="82"/>
      <c r="B121" s="83"/>
      <c r="C121" s="83"/>
      <c r="D121" s="84"/>
      <c r="E121" s="89"/>
      <c r="F121" s="85" t="s">
        <v>489</v>
      </c>
      <c r="G121" s="84"/>
      <c r="H121" s="86">
        <v>9.1999999999999993</v>
      </c>
      <c r="I121" s="87"/>
      <c r="J121" s="88"/>
      <c r="K121" s="86"/>
      <c r="L121" s="86"/>
      <c r="M121" s="86"/>
      <c r="N121" s="86"/>
      <c r="O121" s="88"/>
      <c r="P121" s="88"/>
      <c r="Q121" s="88"/>
      <c r="R121" s="8"/>
    </row>
    <row r="122" spans="1:18" ht="9" outlineLevel="4" x14ac:dyDescent="0.25">
      <c r="A122" s="82"/>
      <c r="B122" s="83"/>
      <c r="C122" s="83"/>
      <c r="D122" s="84"/>
      <c r="E122" s="89"/>
      <c r="F122" s="85" t="s">
        <v>490</v>
      </c>
      <c r="G122" s="84"/>
      <c r="H122" s="86">
        <v>9.3000000000000007</v>
      </c>
      <c r="I122" s="87"/>
      <c r="J122" s="88"/>
      <c r="K122" s="86"/>
      <c r="L122" s="86"/>
      <c r="M122" s="86"/>
      <c r="N122" s="86"/>
      <c r="O122" s="88"/>
      <c r="P122" s="88"/>
      <c r="Q122" s="88"/>
      <c r="R122" s="8"/>
    </row>
    <row r="123" spans="1:18" ht="9" outlineLevel="4" x14ac:dyDescent="0.25">
      <c r="A123" s="82"/>
      <c r="B123" s="83"/>
      <c r="C123" s="83"/>
      <c r="D123" s="84"/>
      <c r="E123" s="89"/>
      <c r="F123" s="85" t="s">
        <v>491</v>
      </c>
      <c r="G123" s="84"/>
      <c r="H123" s="86">
        <v>9.1</v>
      </c>
      <c r="I123" s="87"/>
      <c r="J123" s="88"/>
      <c r="K123" s="86"/>
      <c r="L123" s="86"/>
      <c r="M123" s="86"/>
      <c r="N123" s="86"/>
      <c r="O123" s="88"/>
      <c r="P123" s="88"/>
      <c r="Q123" s="88"/>
      <c r="R123" s="8"/>
    </row>
    <row r="124" spans="1:18" ht="9" outlineLevel="4" x14ac:dyDescent="0.25">
      <c r="A124" s="82"/>
      <c r="B124" s="83"/>
      <c r="C124" s="83"/>
      <c r="D124" s="84"/>
      <c r="E124" s="89"/>
      <c r="F124" s="85" t="s">
        <v>492</v>
      </c>
      <c r="G124" s="84"/>
      <c r="H124" s="86">
        <v>9.3000000000000007</v>
      </c>
      <c r="I124" s="87"/>
      <c r="J124" s="88"/>
      <c r="K124" s="86"/>
      <c r="L124" s="86"/>
      <c r="M124" s="86"/>
      <c r="N124" s="86"/>
      <c r="O124" s="88"/>
      <c r="P124" s="88"/>
      <c r="Q124" s="88"/>
      <c r="R124" s="8"/>
    </row>
    <row r="125" spans="1:18" ht="9" outlineLevel="4" x14ac:dyDescent="0.25">
      <c r="A125" s="82"/>
      <c r="B125" s="83"/>
      <c r="C125" s="83"/>
      <c r="D125" s="84"/>
      <c r="E125" s="89"/>
      <c r="F125" s="85" t="s">
        <v>493</v>
      </c>
      <c r="G125" s="84"/>
      <c r="H125" s="86">
        <v>9.1</v>
      </c>
      <c r="I125" s="87"/>
      <c r="J125" s="88"/>
      <c r="K125" s="86"/>
      <c r="L125" s="86"/>
      <c r="M125" s="86"/>
      <c r="N125" s="86"/>
      <c r="O125" s="88"/>
      <c r="P125" s="88"/>
      <c r="Q125" s="88"/>
      <c r="R125" s="8"/>
    </row>
    <row r="126" spans="1:18" ht="9" outlineLevel="4" x14ac:dyDescent="0.25">
      <c r="A126" s="82"/>
      <c r="B126" s="83"/>
      <c r="C126" s="83"/>
      <c r="D126" s="84"/>
      <c r="E126" s="89"/>
      <c r="F126" s="85" t="s">
        <v>494</v>
      </c>
      <c r="G126" s="84"/>
      <c r="H126" s="86">
        <v>9.3000000000000007</v>
      </c>
      <c r="I126" s="87"/>
      <c r="J126" s="88"/>
      <c r="K126" s="86"/>
      <c r="L126" s="86"/>
      <c r="M126" s="86"/>
      <c r="N126" s="86"/>
      <c r="O126" s="88"/>
      <c r="P126" s="88"/>
      <c r="Q126" s="88"/>
      <c r="R126" s="8"/>
    </row>
    <row r="127" spans="1:18" ht="9" outlineLevel="4" x14ac:dyDescent="0.25">
      <c r="A127" s="82"/>
      <c r="B127" s="83"/>
      <c r="C127" s="83"/>
      <c r="D127" s="84"/>
      <c r="E127" s="89"/>
      <c r="F127" s="85" t="s">
        <v>495</v>
      </c>
      <c r="G127" s="84"/>
      <c r="H127" s="86">
        <v>9.1</v>
      </c>
      <c r="I127" s="87"/>
      <c r="J127" s="88"/>
      <c r="K127" s="86"/>
      <c r="L127" s="86"/>
      <c r="M127" s="86"/>
      <c r="N127" s="86"/>
      <c r="O127" s="88"/>
      <c r="P127" s="88"/>
      <c r="Q127" s="88"/>
      <c r="R127" s="8"/>
    </row>
    <row r="128" spans="1:18" ht="9" outlineLevel="4" x14ac:dyDescent="0.25">
      <c r="A128" s="82"/>
      <c r="B128" s="83"/>
      <c r="C128" s="83"/>
      <c r="D128" s="84"/>
      <c r="E128" s="89"/>
      <c r="F128" s="85" t="s">
        <v>496</v>
      </c>
      <c r="G128" s="84"/>
      <c r="H128" s="86">
        <v>8.5</v>
      </c>
      <c r="I128" s="87"/>
      <c r="J128" s="88"/>
      <c r="K128" s="86"/>
      <c r="L128" s="86"/>
      <c r="M128" s="86"/>
      <c r="N128" s="86"/>
      <c r="O128" s="88"/>
      <c r="P128" s="88"/>
      <c r="Q128" s="88"/>
      <c r="R128" s="8"/>
    </row>
    <row r="129" spans="1:19" ht="9" outlineLevel="4" x14ac:dyDescent="0.25">
      <c r="A129" s="82"/>
      <c r="B129" s="83"/>
      <c r="C129" s="83"/>
      <c r="D129" s="84"/>
      <c r="E129" s="89"/>
      <c r="F129" s="85" t="s">
        <v>497</v>
      </c>
      <c r="G129" s="84"/>
      <c r="H129" s="86">
        <v>7.4</v>
      </c>
      <c r="I129" s="87"/>
      <c r="J129" s="88"/>
      <c r="K129" s="86"/>
      <c r="L129" s="86"/>
      <c r="M129" s="86"/>
      <c r="N129" s="86"/>
      <c r="O129" s="88"/>
      <c r="P129" s="88"/>
      <c r="Q129" s="88"/>
      <c r="R129" s="8"/>
    </row>
    <row r="130" spans="1:19" ht="9" outlineLevel="4" x14ac:dyDescent="0.25">
      <c r="A130" s="82"/>
      <c r="B130" s="83"/>
      <c r="C130" s="83"/>
      <c r="D130" s="84"/>
      <c r="E130" s="89"/>
      <c r="F130" s="85" t="s">
        <v>498</v>
      </c>
      <c r="G130" s="84"/>
      <c r="H130" s="86">
        <v>5.7</v>
      </c>
      <c r="I130" s="87"/>
      <c r="J130" s="88"/>
      <c r="K130" s="86"/>
      <c r="L130" s="86"/>
      <c r="M130" s="86"/>
      <c r="N130" s="86"/>
      <c r="O130" s="88"/>
      <c r="P130" s="88"/>
      <c r="Q130" s="88"/>
      <c r="R130" s="8"/>
    </row>
    <row r="131" spans="1:19" ht="7.5" customHeight="1" outlineLevel="4" x14ac:dyDescent="0.2">
      <c r="A131" s="8"/>
      <c r="B131" s="48"/>
      <c r="C131" s="47"/>
      <c r="D131" s="50"/>
      <c r="E131" s="12"/>
      <c r="F131" s="51"/>
      <c r="G131" s="50"/>
      <c r="H131" s="52"/>
      <c r="I131" s="54"/>
      <c r="J131" s="14"/>
      <c r="K131" s="18"/>
      <c r="L131" s="18"/>
      <c r="M131" s="18"/>
      <c r="N131" s="18"/>
      <c r="O131" s="14"/>
      <c r="P131" s="14"/>
      <c r="Q131" s="14"/>
      <c r="R131" s="8"/>
    </row>
    <row r="132" spans="1:19" ht="10.15" outlineLevel="3" x14ac:dyDescent="0.3">
      <c r="A132" s="9"/>
      <c r="B132" s="74"/>
      <c r="C132" s="75">
        <v>13</v>
      </c>
      <c r="D132" s="76" t="s">
        <v>41</v>
      </c>
      <c r="E132" s="77" t="s">
        <v>86</v>
      </c>
      <c r="F132" s="78" t="s">
        <v>87</v>
      </c>
      <c r="G132" s="76" t="s">
        <v>44</v>
      </c>
      <c r="H132" s="79">
        <v>400</v>
      </c>
      <c r="I132" s="80"/>
      <c r="J132" s="81">
        <f>H132*I132</f>
        <v>0</v>
      </c>
      <c r="K132" s="79"/>
      <c r="L132" s="79">
        <f>H132*K132</f>
        <v>0</v>
      </c>
      <c r="M132" s="79"/>
      <c r="N132" s="79">
        <f>H132*M132</f>
        <v>0</v>
      </c>
      <c r="O132" s="81">
        <v>21</v>
      </c>
      <c r="P132" s="81">
        <f>J132*(O132/100)</f>
        <v>0</v>
      </c>
      <c r="Q132" s="81">
        <f>J132+P132</f>
        <v>0</v>
      </c>
      <c r="R132" s="8"/>
      <c r="S132" s="8"/>
    </row>
    <row r="133" spans="1:19" ht="9" outlineLevel="4" x14ac:dyDescent="0.25">
      <c r="A133" s="82"/>
      <c r="B133" s="83"/>
      <c r="C133" s="83"/>
      <c r="D133" s="84"/>
      <c r="E133" s="89" t="s">
        <v>16</v>
      </c>
      <c r="F133" s="85" t="s">
        <v>499</v>
      </c>
      <c r="G133" s="84"/>
      <c r="H133" s="86">
        <v>400</v>
      </c>
      <c r="I133" s="87"/>
      <c r="J133" s="88"/>
      <c r="K133" s="86"/>
      <c r="L133" s="86"/>
      <c r="M133" s="86"/>
      <c r="N133" s="86"/>
      <c r="O133" s="88"/>
      <c r="P133" s="88"/>
      <c r="Q133" s="88"/>
      <c r="R133" s="8"/>
    </row>
    <row r="134" spans="1:19" ht="7.5" customHeight="1" outlineLevel="4" x14ac:dyDescent="0.2">
      <c r="A134" s="8"/>
      <c r="B134" s="48"/>
      <c r="C134" s="47"/>
      <c r="D134" s="50"/>
      <c r="E134" s="12"/>
      <c r="F134" s="51"/>
      <c r="G134" s="50"/>
      <c r="H134" s="52"/>
      <c r="I134" s="54"/>
      <c r="J134" s="14"/>
      <c r="K134" s="18"/>
      <c r="L134" s="18"/>
      <c r="M134" s="18"/>
      <c r="N134" s="18"/>
      <c r="O134" s="14"/>
      <c r="P134" s="14"/>
      <c r="Q134" s="14"/>
      <c r="R134" s="8"/>
    </row>
    <row r="135" spans="1:19" ht="10.15" outlineLevel="3" x14ac:dyDescent="0.3">
      <c r="A135" s="9"/>
      <c r="B135" s="74"/>
      <c r="C135" s="75">
        <v>14</v>
      </c>
      <c r="D135" s="76" t="s">
        <v>41</v>
      </c>
      <c r="E135" s="77" t="s">
        <v>91</v>
      </c>
      <c r="F135" s="78" t="s">
        <v>500</v>
      </c>
      <c r="G135" s="76" t="s">
        <v>44</v>
      </c>
      <c r="H135" s="79">
        <v>48000</v>
      </c>
      <c r="I135" s="80"/>
      <c r="J135" s="81">
        <f>H135*I135</f>
        <v>0</v>
      </c>
      <c r="K135" s="79"/>
      <c r="L135" s="79">
        <f>H135*K135</f>
        <v>0</v>
      </c>
      <c r="M135" s="79"/>
      <c r="N135" s="79">
        <f>H135*M135</f>
        <v>0</v>
      </c>
      <c r="O135" s="81">
        <v>21</v>
      </c>
      <c r="P135" s="81">
        <f>J135*(O135/100)</f>
        <v>0</v>
      </c>
      <c r="Q135" s="81">
        <f>J135+P135</f>
        <v>0</v>
      </c>
      <c r="R135" s="8"/>
      <c r="S135" s="8"/>
    </row>
    <row r="136" spans="1:19" ht="9" outlineLevel="4" x14ac:dyDescent="0.25">
      <c r="A136" s="82"/>
      <c r="B136" s="83"/>
      <c r="C136" s="83"/>
      <c r="D136" s="84"/>
      <c r="E136" s="89" t="s">
        <v>16</v>
      </c>
      <c r="F136" s="85" t="s">
        <v>501</v>
      </c>
      <c r="G136" s="84"/>
      <c r="H136" s="86">
        <v>48000</v>
      </c>
      <c r="I136" s="87"/>
      <c r="J136" s="88"/>
      <c r="K136" s="86"/>
      <c r="L136" s="86"/>
      <c r="M136" s="86"/>
      <c r="N136" s="86"/>
      <c r="O136" s="88"/>
      <c r="P136" s="88"/>
      <c r="Q136" s="88"/>
      <c r="R136" s="8"/>
    </row>
    <row r="137" spans="1:19" ht="7.5" customHeight="1" outlineLevel="4" x14ac:dyDescent="0.2">
      <c r="A137" s="8"/>
      <c r="B137" s="48"/>
      <c r="C137" s="47"/>
      <c r="D137" s="50"/>
      <c r="E137" s="12"/>
      <c r="F137" s="51"/>
      <c r="G137" s="50"/>
      <c r="H137" s="52"/>
      <c r="I137" s="54"/>
      <c r="J137" s="14"/>
      <c r="K137" s="18"/>
      <c r="L137" s="18"/>
      <c r="M137" s="18"/>
      <c r="N137" s="18"/>
      <c r="O137" s="14"/>
      <c r="P137" s="14"/>
      <c r="Q137" s="14"/>
      <c r="R137" s="8"/>
    </row>
    <row r="138" spans="1:19" ht="10.15" outlineLevel="3" x14ac:dyDescent="0.3">
      <c r="A138" s="9"/>
      <c r="B138" s="74"/>
      <c r="C138" s="75">
        <v>15</v>
      </c>
      <c r="D138" s="76" t="s">
        <v>41</v>
      </c>
      <c r="E138" s="77" t="s">
        <v>94</v>
      </c>
      <c r="F138" s="78" t="s">
        <v>95</v>
      </c>
      <c r="G138" s="76" t="s">
        <v>44</v>
      </c>
      <c r="H138" s="79">
        <v>400</v>
      </c>
      <c r="I138" s="80"/>
      <c r="J138" s="81">
        <f>H138*I138</f>
        <v>0</v>
      </c>
      <c r="K138" s="79"/>
      <c r="L138" s="79">
        <f>H138*K138</f>
        <v>0</v>
      </c>
      <c r="M138" s="79"/>
      <c r="N138" s="79">
        <f>H138*M138</f>
        <v>0</v>
      </c>
      <c r="O138" s="81">
        <v>21</v>
      </c>
      <c r="P138" s="81">
        <f>J138*(O138/100)</f>
        <v>0</v>
      </c>
      <c r="Q138" s="81">
        <f>J138+P138</f>
        <v>0</v>
      </c>
      <c r="R138" s="8"/>
      <c r="S138" s="8"/>
    </row>
    <row r="139" spans="1:19" ht="10.15" outlineLevel="3" x14ac:dyDescent="0.3">
      <c r="A139" s="9"/>
      <c r="B139" s="74"/>
      <c r="C139" s="75">
        <v>16</v>
      </c>
      <c r="D139" s="76" t="s">
        <v>41</v>
      </c>
      <c r="E139" s="77" t="s">
        <v>502</v>
      </c>
      <c r="F139" s="78" t="s">
        <v>503</v>
      </c>
      <c r="G139" s="76" t="s">
        <v>48</v>
      </c>
      <c r="H139" s="79">
        <v>100</v>
      </c>
      <c r="I139" s="80"/>
      <c r="J139" s="81">
        <f>H139*I139</f>
        <v>0</v>
      </c>
      <c r="K139" s="79">
        <v>2.1000000000000001E-4</v>
      </c>
      <c r="L139" s="79">
        <f>H139*K139</f>
        <v>2.1000000000000001E-2</v>
      </c>
      <c r="M139" s="79"/>
      <c r="N139" s="79">
        <f>H139*M139</f>
        <v>0</v>
      </c>
      <c r="O139" s="81">
        <v>21</v>
      </c>
      <c r="P139" s="81">
        <f>J139*(O139/100)</f>
        <v>0</v>
      </c>
      <c r="Q139" s="81">
        <f>J139+P139</f>
        <v>0</v>
      </c>
      <c r="R139" s="8"/>
      <c r="S139" s="8"/>
    </row>
    <row r="140" spans="1:19" ht="10.15" outlineLevel="3" x14ac:dyDescent="0.3">
      <c r="A140" s="9"/>
      <c r="B140" s="74"/>
      <c r="C140" s="75">
        <v>17</v>
      </c>
      <c r="D140" s="76" t="s">
        <v>41</v>
      </c>
      <c r="E140" s="77" t="s">
        <v>504</v>
      </c>
      <c r="F140" s="78" t="s">
        <v>505</v>
      </c>
      <c r="G140" s="76" t="s">
        <v>48</v>
      </c>
      <c r="H140" s="79">
        <v>100</v>
      </c>
      <c r="I140" s="80"/>
      <c r="J140" s="81">
        <f>H140*I140</f>
        <v>0</v>
      </c>
      <c r="K140" s="79">
        <v>4.0000000000000003E-5</v>
      </c>
      <c r="L140" s="79">
        <f>H140*K140</f>
        <v>4.0000000000000001E-3</v>
      </c>
      <c r="M140" s="79"/>
      <c r="N140" s="79">
        <f>H140*M140</f>
        <v>0</v>
      </c>
      <c r="O140" s="81">
        <v>21</v>
      </c>
      <c r="P140" s="81">
        <f>J140*(O140/100)</f>
        <v>0</v>
      </c>
      <c r="Q140" s="81">
        <f>J140+P140</f>
        <v>0</v>
      </c>
      <c r="R140" s="8"/>
      <c r="S140" s="8"/>
    </row>
    <row r="141" spans="1:19" ht="10.15" outlineLevel="3" x14ac:dyDescent="0.3">
      <c r="A141" s="9"/>
      <c r="B141" s="74"/>
      <c r="C141" s="75">
        <v>18</v>
      </c>
      <c r="D141" s="76" t="s">
        <v>41</v>
      </c>
      <c r="E141" s="77" t="s">
        <v>506</v>
      </c>
      <c r="F141" s="78" t="s">
        <v>507</v>
      </c>
      <c r="G141" s="76" t="s">
        <v>508</v>
      </c>
      <c r="H141" s="79">
        <v>24</v>
      </c>
      <c r="I141" s="80"/>
      <c r="J141" s="81">
        <f>H141*I141</f>
        <v>0</v>
      </c>
      <c r="K141" s="79"/>
      <c r="L141" s="79">
        <f>H141*K141</f>
        <v>0</v>
      </c>
      <c r="M141" s="79"/>
      <c r="N141" s="79">
        <f>H141*M141</f>
        <v>0</v>
      </c>
      <c r="O141" s="81">
        <v>21</v>
      </c>
      <c r="P141" s="81">
        <f>J141*(O141/100)</f>
        <v>0</v>
      </c>
      <c r="Q141" s="81">
        <f>J141+P141</f>
        <v>0</v>
      </c>
      <c r="R141" s="8"/>
      <c r="S141" s="8"/>
    </row>
    <row r="142" spans="1:19" ht="9" outlineLevel="4" x14ac:dyDescent="0.25">
      <c r="A142" s="82"/>
      <c r="B142" s="83"/>
      <c r="C142" s="83"/>
      <c r="D142" s="84"/>
      <c r="E142" s="89" t="s">
        <v>16</v>
      </c>
      <c r="F142" s="85" t="s">
        <v>509</v>
      </c>
      <c r="G142" s="84"/>
      <c r="H142" s="86">
        <v>24</v>
      </c>
      <c r="I142" s="87"/>
      <c r="J142" s="88"/>
      <c r="K142" s="86"/>
      <c r="L142" s="86"/>
      <c r="M142" s="86"/>
      <c r="N142" s="86"/>
      <c r="O142" s="88"/>
      <c r="P142" s="88"/>
      <c r="Q142" s="88"/>
      <c r="R142" s="8"/>
    </row>
    <row r="143" spans="1:19" ht="7.5" customHeight="1" outlineLevel="4" x14ac:dyDescent="0.2">
      <c r="A143" s="8"/>
      <c r="B143" s="48"/>
      <c r="C143" s="47"/>
      <c r="D143" s="50"/>
      <c r="E143" s="12"/>
      <c r="F143" s="51"/>
      <c r="G143" s="50"/>
      <c r="H143" s="52"/>
      <c r="I143" s="54"/>
      <c r="J143" s="14"/>
      <c r="K143" s="18"/>
      <c r="L143" s="18"/>
      <c r="M143" s="18"/>
      <c r="N143" s="18"/>
      <c r="O143" s="14"/>
      <c r="P143" s="14"/>
      <c r="Q143" s="14"/>
      <c r="R143" s="8"/>
    </row>
    <row r="144" spans="1:19" ht="10.15" outlineLevel="3" x14ac:dyDescent="0.3">
      <c r="A144" s="9"/>
      <c r="B144" s="74"/>
      <c r="C144" s="75">
        <v>19</v>
      </c>
      <c r="D144" s="76" t="s">
        <v>41</v>
      </c>
      <c r="E144" s="77" t="s">
        <v>510</v>
      </c>
      <c r="F144" s="78" t="s">
        <v>511</v>
      </c>
      <c r="G144" s="76" t="s">
        <v>508</v>
      </c>
      <c r="H144" s="79">
        <v>40</v>
      </c>
      <c r="I144" s="80"/>
      <c r="J144" s="81">
        <f>H144*I144</f>
        <v>0</v>
      </c>
      <c r="K144" s="79"/>
      <c r="L144" s="79">
        <f>H144*K144</f>
        <v>0</v>
      </c>
      <c r="M144" s="79"/>
      <c r="N144" s="79">
        <f>H144*M144</f>
        <v>0</v>
      </c>
      <c r="O144" s="81">
        <v>21</v>
      </c>
      <c r="P144" s="81">
        <f>J144*(O144/100)</f>
        <v>0</v>
      </c>
      <c r="Q144" s="81">
        <f>J144+P144</f>
        <v>0</v>
      </c>
      <c r="R144" s="8"/>
      <c r="S144" s="8"/>
    </row>
    <row r="145" spans="1:19" ht="9" outlineLevel="4" x14ac:dyDescent="0.25">
      <c r="A145" s="82"/>
      <c r="B145" s="83"/>
      <c r="C145" s="83"/>
      <c r="D145" s="84"/>
      <c r="E145" s="89" t="s">
        <v>16</v>
      </c>
      <c r="F145" s="85" t="s">
        <v>512</v>
      </c>
      <c r="G145" s="84"/>
      <c r="H145" s="86">
        <v>40</v>
      </c>
      <c r="I145" s="87"/>
      <c r="J145" s="88"/>
      <c r="K145" s="86"/>
      <c r="L145" s="86"/>
      <c r="M145" s="86"/>
      <c r="N145" s="86"/>
      <c r="O145" s="88"/>
      <c r="P145" s="88"/>
      <c r="Q145" s="88"/>
      <c r="R145" s="8"/>
    </row>
    <row r="146" spans="1:19" ht="7.5" customHeight="1" outlineLevel="4" x14ac:dyDescent="0.2">
      <c r="A146" s="8"/>
      <c r="B146" s="48"/>
      <c r="C146" s="47"/>
      <c r="D146" s="50"/>
      <c r="E146" s="12"/>
      <c r="F146" s="51"/>
      <c r="G146" s="50"/>
      <c r="H146" s="52"/>
      <c r="I146" s="54"/>
      <c r="J146" s="14"/>
      <c r="K146" s="18"/>
      <c r="L146" s="18"/>
      <c r="M146" s="18"/>
      <c r="N146" s="18"/>
      <c r="O146" s="14"/>
      <c r="P146" s="14"/>
      <c r="Q146" s="14"/>
      <c r="R146" s="8"/>
    </row>
    <row r="147" spans="1:19" outlineLevel="3" x14ac:dyDescent="0.2">
      <c r="B147" s="6"/>
      <c r="C147" s="6"/>
      <c r="D147" s="6"/>
      <c r="E147" s="6"/>
      <c r="F147" s="6"/>
      <c r="G147" s="6"/>
      <c r="H147" s="6"/>
      <c r="I147" s="8"/>
      <c r="J147" s="8"/>
      <c r="K147" s="6"/>
      <c r="L147" s="6"/>
      <c r="M147" s="6"/>
      <c r="N147" s="6"/>
      <c r="O147" s="6"/>
      <c r="P147" s="8"/>
      <c r="Q147" s="8"/>
    </row>
    <row r="148" spans="1:19" ht="10.15" outlineLevel="2" x14ac:dyDescent="0.3">
      <c r="A148" s="42" t="s">
        <v>28</v>
      </c>
      <c r="B148" s="67">
        <v>3</v>
      </c>
      <c r="C148" s="68"/>
      <c r="D148" s="69" t="s">
        <v>40</v>
      </c>
      <c r="E148" s="69"/>
      <c r="F148" s="70" t="s">
        <v>29</v>
      </c>
      <c r="G148" s="69"/>
      <c r="H148" s="71"/>
      <c r="I148" s="72"/>
      <c r="J148" s="43">
        <f>SUBTOTAL(9,J149:J175)</f>
        <v>0</v>
      </c>
      <c r="K148" s="71"/>
      <c r="L148" s="44">
        <f>SUBTOTAL(9,L149:L175)</f>
        <v>0</v>
      </c>
      <c r="M148" s="71"/>
      <c r="N148" s="44">
        <f>SUBTOTAL(9,N149:N175)</f>
        <v>0</v>
      </c>
      <c r="O148" s="73"/>
      <c r="P148" s="43">
        <f>SUBTOTAL(9,P149:P175)</f>
        <v>0</v>
      </c>
      <c r="Q148" s="43">
        <f>SUBTOTAL(9,Q149:Q175)</f>
        <v>0</v>
      </c>
      <c r="R148" s="8"/>
      <c r="S148" s="8"/>
    </row>
    <row r="149" spans="1:19" ht="10.15" outlineLevel="3" x14ac:dyDescent="0.3">
      <c r="A149" s="9"/>
      <c r="B149" s="74"/>
      <c r="C149" s="75">
        <v>1</v>
      </c>
      <c r="D149" s="76" t="s">
        <v>41</v>
      </c>
      <c r="E149" s="77" t="s">
        <v>119</v>
      </c>
      <c r="F149" s="78" t="s">
        <v>120</v>
      </c>
      <c r="G149" s="76" t="s">
        <v>121</v>
      </c>
      <c r="H149" s="79">
        <v>21.377000000000002</v>
      </c>
      <c r="I149" s="80"/>
      <c r="J149" s="81">
        <f>H149*I149</f>
        <v>0</v>
      </c>
      <c r="K149" s="79"/>
      <c r="L149" s="79">
        <f>H149*K149</f>
        <v>0</v>
      </c>
      <c r="M149" s="79"/>
      <c r="N149" s="79">
        <f>H149*M149</f>
        <v>0</v>
      </c>
      <c r="O149" s="81">
        <v>21</v>
      </c>
      <c r="P149" s="81">
        <f>J149*(O149/100)</f>
        <v>0</v>
      </c>
      <c r="Q149" s="81">
        <f>J149+P149</f>
        <v>0</v>
      </c>
      <c r="R149" s="8"/>
      <c r="S149" s="8"/>
    </row>
    <row r="150" spans="1:19" ht="9" outlineLevel="4" x14ac:dyDescent="0.25">
      <c r="A150" s="82"/>
      <c r="B150" s="83"/>
      <c r="C150" s="83"/>
      <c r="D150" s="84"/>
      <c r="E150" s="89" t="s">
        <v>16</v>
      </c>
      <c r="F150" s="85" t="s">
        <v>513</v>
      </c>
      <c r="G150" s="84"/>
      <c r="H150" s="86">
        <v>21.377000000000002</v>
      </c>
      <c r="I150" s="87"/>
      <c r="J150" s="88"/>
      <c r="K150" s="86"/>
      <c r="L150" s="86"/>
      <c r="M150" s="86"/>
      <c r="N150" s="86"/>
      <c r="O150" s="88"/>
      <c r="P150" s="88"/>
      <c r="Q150" s="88"/>
      <c r="R150" s="8"/>
    </row>
    <row r="151" spans="1:19" ht="7.5" customHeight="1" outlineLevel="4" x14ac:dyDescent="0.2">
      <c r="A151" s="8"/>
      <c r="B151" s="48"/>
      <c r="C151" s="47"/>
      <c r="D151" s="50"/>
      <c r="E151" s="12"/>
      <c r="F151" s="51"/>
      <c r="G151" s="50"/>
      <c r="H151" s="52"/>
      <c r="I151" s="54"/>
      <c r="J151" s="14"/>
      <c r="K151" s="18"/>
      <c r="L151" s="18"/>
      <c r="M151" s="18"/>
      <c r="N151" s="18"/>
      <c r="O151" s="14"/>
      <c r="P151" s="14"/>
      <c r="Q151" s="14"/>
      <c r="R151" s="8"/>
    </row>
    <row r="152" spans="1:19" ht="10.15" outlineLevel="3" x14ac:dyDescent="0.3">
      <c r="A152" s="9"/>
      <c r="B152" s="74"/>
      <c r="C152" s="75">
        <v>2</v>
      </c>
      <c r="D152" s="76" t="s">
        <v>41</v>
      </c>
      <c r="E152" s="77" t="s">
        <v>514</v>
      </c>
      <c r="F152" s="78" t="s">
        <v>515</v>
      </c>
      <c r="G152" s="76" t="s">
        <v>121</v>
      </c>
      <c r="H152" s="79">
        <v>21.376999999999999</v>
      </c>
      <c r="I152" s="80"/>
      <c r="J152" s="81">
        <f>H152*I152</f>
        <v>0</v>
      </c>
      <c r="K152" s="79"/>
      <c r="L152" s="79">
        <f>H152*K152</f>
        <v>0</v>
      </c>
      <c r="M152" s="79"/>
      <c r="N152" s="79">
        <f>H152*M152</f>
        <v>0</v>
      </c>
      <c r="O152" s="81">
        <v>21</v>
      </c>
      <c r="P152" s="81">
        <f>J152*(O152/100)</f>
        <v>0</v>
      </c>
      <c r="Q152" s="81">
        <f>J152+P152</f>
        <v>0</v>
      </c>
      <c r="R152" s="8"/>
      <c r="S152" s="8"/>
    </row>
    <row r="153" spans="1:19" ht="10.15" outlineLevel="3" x14ac:dyDescent="0.3">
      <c r="A153" s="9"/>
      <c r="B153" s="74"/>
      <c r="C153" s="75">
        <v>3</v>
      </c>
      <c r="D153" s="76" t="s">
        <v>41</v>
      </c>
      <c r="E153" s="77" t="s">
        <v>516</v>
      </c>
      <c r="F153" s="78" t="s">
        <v>517</v>
      </c>
      <c r="G153" s="76" t="s">
        <v>121</v>
      </c>
      <c r="H153" s="79">
        <v>21.376999999999999</v>
      </c>
      <c r="I153" s="80"/>
      <c r="J153" s="81">
        <f>H153*I153</f>
        <v>0</v>
      </c>
      <c r="K153" s="79"/>
      <c r="L153" s="79">
        <f>H153*K153</f>
        <v>0</v>
      </c>
      <c r="M153" s="79"/>
      <c r="N153" s="79">
        <f>H153*M153</f>
        <v>0</v>
      </c>
      <c r="O153" s="81">
        <v>21</v>
      </c>
      <c r="P153" s="81">
        <f>J153*(O153/100)</f>
        <v>0</v>
      </c>
      <c r="Q153" s="81">
        <f>J153+P153</f>
        <v>0</v>
      </c>
      <c r="R153" s="8"/>
      <c r="S153" s="8"/>
    </row>
    <row r="154" spans="1:19" ht="10.15" outlineLevel="3" x14ac:dyDescent="0.3">
      <c r="A154" s="9"/>
      <c r="B154" s="74"/>
      <c r="C154" s="75">
        <v>4</v>
      </c>
      <c r="D154" s="76" t="s">
        <v>41</v>
      </c>
      <c r="E154" s="77" t="s">
        <v>123</v>
      </c>
      <c r="F154" s="78" t="s">
        <v>124</v>
      </c>
      <c r="G154" s="76" t="s">
        <v>121</v>
      </c>
      <c r="H154" s="79">
        <v>21.376999999999999</v>
      </c>
      <c r="I154" s="80"/>
      <c r="J154" s="81">
        <f>H154*I154</f>
        <v>0</v>
      </c>
      <c r="K154" s="79"/>
      <c r="L154" s="79">
        <f>H154*K154</f>
        <v>0</v>
      </c>
      <c r="M154" s="79"/>
      <c r="N154" s="79">
        <f>H154*M154</f>
        <v>0</v>
      </c>
      <c r="O154" s="81">
        <v>21</v>
      </c>
      <c r="P154" s="81">
        <f>J154*(O154/100)</f>
        <v>0</v>
      </c>
      <c r="Q154" s="81">
        <f>J154+P154</f>
        <v>0</v>
      </c>
      <c r="R154" s="8"/>
      <c r="S154" s="8"/>
    </row>
    <row r="155" spans="1:19" ht="10.15" outlineLevel="3" x14ac:dyDescent="0.3">
      <c r="A155" s="9"/>
      <c r="B155" s="74"/>
      <c r="C155" s="75">
        <v>5</v>
      </c>
      <c r="D155" s="76" t="s">
        <v>41</v>
      </c>
      <c r="E155" s="77" t="s">
        <v>125</v>
      </c>
      <c r="F155" s="78" t="s">
        <v>126</v>
      </c>
      <c r="G155" s="76" t="s">
        <v>121</v>
      </c>
      <c r="H155" s="79">
        <v>21.376999999999999</v>
      </c>
      <c r="I155" s="80"/>
      <c r="J155" s="81">
        <f>H155*I155</f>
        <v>0</v>
      </c>
      <c r="K155" s="79"/>
      <c r="L155" s="79">
        <f>H155*K155</f>
        <v>0</v>
      </c>
      <c r="M155" s="79"/>
      <c r="N155" s="79">
        <f>H155*M155</f>
        <v>0</v>
      </c>
      <c r="O155" s="81">
        <v>21</v>
      </c>
      <c r="P155" s="81">
        <f>J155*(O155/100)</f>
        <v>0</v>
      </c>
      <c r="Q155" s="81">
        <f>J155+P155</f>
        <v>0</v>
      </c>
      <c r="R155" s="8"/>
      <c r="S155" s="8"/>
    </row>
    <row r="156" spans="1:19" ht="10.15" outlineLevel="3" x14ac:dyDescent="0.3">
      <c r="A156" s="9"/>
      <c r="B156" s="74"/>
      <c r="C156" s="75">
        <v>6</v>
      </c>
      <c r="D156" s="76" t="s">
        <v>41</v>
      </c>
      <c r="E156" s="77" t="s">
        <v>127</v>
      </c>
      <c r="F156" s="78" t="s">
        <v>128</v>
      </c>
      <c r="G156" s="76" t="s">
        <v>121</v>
      </c>
      <c r="H156" s="79">
        <v>406.16299999999995</v>
      </c>
      <c r="I156" s="80"/>
      <c r="J156" s="81">
        <f>H156*I156</f>
        <v>0</v>
      </c>
      <c r="K156" s="79"/>
      <c r="L156" s="79">
        <f>H156*K156</f>
        <v>0</v>
      </c>
      <c r="M156" s="79"/>
      <c r="N156" s="79">
        <f>H156*M156</f>
        <v>0</v>
      </c>
      <c r="O156" s="81">
        <v>21</v>
      </c>
      <c r="P156" s="81">
        <f>J156*(O156/100)</f>
        <v>0</v>
      </c>
      <c r="Q156" s="81">
        <f>J156+P156</f>
        <v>0</v>
      </c>
      <c r="R156" s="8"/>
      <c r="S156" s="8"/>
    </row>
    <row r="157" spans="1:19" ht="9" outlineLevel="4" x14ac:dyDescent="0.25">
      <c r="A157" s="82"/>
      <c r="B157" s="83"/>
      <c r="C157" s="83"/>
      <c r="D157" s="84"/>
      <c r="E157" s="89" t="s">
        <v>16</v>
      </c>
      <c r="F157" s="85" t="s">
        <v>518</v>
      </c>
      <c r="G157" s="84"/>
      <c r="H157" s="86">
        <v>406.16299999999995</v>
      </c>
      <c r="I157" s="87"/>
      <c r="J157" s="88"/>
      <c r="K157" s="86"/>
      <c r="L157" s="86"/>
      <c r="M157" s="86"/>
      <c r="N157" s="86"/>
      <c r="O157" s="88"/>
      <c r="P157" s="88"/>
      <c r="Q157" s="88"/>
      <c r="R157" s="8"/>
    </row>
    <row r="158" spans="1:19" ht="7.5" customHeight="1" outlineLevel="4" x14ac:dyDescent="0.2">
      <c r="A158" s="8"/>
      <c r="B158" s="48"/>
      <c r="C158" s="47"/>
      <c r="D158" s="50"/>
      <c r="E158" s="12"/>
      <c r="F158" s="51"/>
      <c r="G158" s="50"/>
      <c r="H158" s="52"/>
      <c r="I158" s="54"/>
      <c r="J158" s="14"/>
      <c r="K158" s="18"/>
      <c r="L158" s="18"/>
      <c r="M158" s="18"/>
      <c r="N158" s="18"/>
      <c r="O158" s="14"/>
      <c r="P158" s="14"/>
      <c r="Q158" s="14"/>
      <c r="R158" s="8"/>
    </row>
    <row r="159" spans="1:19" ht="10.15" outlineLevel="3" x14ac:dyDescent="0.3">
      <c r="A159" s="9"/>
      <c r="B159" s="74"/>
      <c r="C159" s="75">
        <v>7</v>
      </c>
      <c r="D159" s="76" t="s">
        <v>41</v>
      </c>
      <c r="E159" s="77" t="s">
        <v>519</v>
      </c>
      <c r="F159" s="78" t="s">
        <v>520</v>
      </c>
      <c r="G159" s="76" t="s">
        <v>121</v>
      </c>
      <c r="H159" s="79">
        <v>0.26300000000000001</v>
      </c>
      <c r="I159" s="80"/>
      <c r="J159" s="81">
        <f>H159*I159</f>
        <v>0</v>
      </c>
      <c r="K159" s="79"/>
      <c r="L159" s="79">
        <f>H159*K159</f>
        <v>0</v>
      </c>
      <c r="M159" s="79"/>
      <c r="N159" s="79">
        <f>H159*M159</f>
        <v>0</v>
      </c>
      <c r="O159" s="81">
        <v>21</v>
      </c>
      <c r="P159" s="81">
        <f>J159*(O159/100)</f>
        <v>0</v>
      </c>
      <c r="Q159" s="81">
        <f>J159+P159</f>
        <v>0</v>
      </c>
      <c r="R159" s="8"/>
      <c r="S159" s="8"/>
    </row>
    <row r="160" spans="1:19" ht="9" outlineLevel="4" x14ac:dyDescent="0.25">
      <c r="A160" s="82"/>
      <c r="B160" s="83"/>
      <c r="C160" s="83"/>
      <c r="D160" s="84"/>
      <c r="E160" s="89" t="s">
        <v>16</v>
      </c>
      <c r="F160" s="85" t="s">
        <v>521</v>
      </c>
      <c r="G160" s="84"/>
      <c r="H160" s="86">
        <v>0.26300000000000001</v>
      </c>
      <c r="I160" s="87"/>
      <c r="J160" s="88"/>
      <c r="K160" s="86"/>
      <c r="L160" s="86"/>
      <c r="M160" s="86"/>
      <c r="N160" s="86"/>
      <c r="O160" s="88"/>
      <c r="P160" s="88"/>
      <c r="Q160" s="88"/>
      <c r="R160" s="8"/>
    </row>
    <row r="161" spans="1:19" ht="7.5" customHeight="1" outlineLevel="4" x14ac:dyDescent="0.2">
      <c r="A161" s="8"/>
      <c r="B161" s="48"/>
      <c r="C161" s="47"/>
      <c r="D161" s="50"/>
      <c r="E161" s="12"/>
      <c r="F161" s="51"/>
      <c r="G161" s="50"/>
      <c r="H161" s="52"/>
      <c r="I161" s="54"/>
      <c r="J161" s="14"/>
      <c r="K161" s="18"/>
      <c r="L161" s="18"/>
      <c r="M161" s="18"/>
      <c r="N161" s="18"/>
      <c r="O161" s="14"/>
      <c r="P161" s="14"/>
      <c r="Q161" s="14"/>
      <c r="R161" s="8"/>
    </row>
    <row r="162" spans="1:19" ht="10.15" outlineLevel="3" x14ac:dyDescent="0.3">
      <c r="A162" s="9"/>
      <c r="B162" s="74"/>
      <c r="C162" s="75">
        <v>8</v>
      </c>
      <c r="D162" s="76" t="s">
        <v>41</v>
      </c>
      <c r="E162" s="77" t="s">
        <v>133</v>
      </c>
      <c r="F162" s="78" t="s">
        <v>134</v>
      </c>
      <c r="G162" s="76" t="s">
        <v>121</v>
      </c>
      <c r="H162" s="79">
        <v>6.468</v>
      </c>
      <c r="I162" s="80"/>
      <c r="J162" s="81">
        <f>H162*I162</f>
        <v>0</v>
      </c>
      <c r="K162" s="79"/>
      <c r="L162" s="79">
        <f>H162*K162</f>
        <v>0</v>
      </c>
      <c r="M162" s="79"/>
      <c r="N162" s="79">
        <f>H162*M162</f>
        <v>0</v>
      </c>
      <c r="O162" s="81">
        <v>21</v>
      </c>
      <c r="P162" s="81">
        <f>J162*(O162/100)</f>
        <v>0</v>
      </c>
      <c r="Q162" s="81">
        <f>J162+P162</f>
        <v>0</v>
      </c>
      <c r="R162" s="8"/>
      <c r="S162" s="8"/>
    </row>
    <row r="163" spans="1:19" ht="9" outlineLevel="4" x14ac:dyDescent="0.25">
      <c r="A163" s="82"/>
      <c r="B163" s="83"/>
      <c r="C163" s="83"/>
      <c r="D163" s="84"/>
      <c r="E163" s="89" t="s">
        <v>16</v>
      </c>
      <c r="F163" s="85" t="s">
        <v>522</v>
      </c>
      <c r="G163" s="84"/>
      <c r="H163" s="86">
        <v>6.468</v>
      </c>
      <c r="I163" s="87"/>
      <c r="J163" s="88"/>
      <c r="K163" s="86"/>
      <c r="L163" s="86"/>
      <c r="M163" s="86"/>
      <c r="N163" s="86"/>
      <c r="O163" s="88"/>
      <c r="P163" s="88"/>
      <c r="Q163" s="88"/>
      <c r="R163" s="8"/>
    </row>
    <row r="164" spans="1:19" ht="7.5" customHeight="1" outlineLevel="4" x14ac:dyDescent="0.2">
      <c r="A164" s="8"/>
      <c r="B164" s="48"/>
      <c r="C164" s="47"/>
      <c r="D164" s="50"/>
      <c r="E164" s="12"/>
      <c r="F164" s="51"/>
      <c r="G164" s="50"/>
      <c r="H164" s="52"/>
      <c r="I164" s="54"/>
      <c r="J164" s="14"/>
      <c r="K164" s="18"/>
      <c r="L164" s="18"/>
      <c r="M164" s="18"/>
      <c r="N164" s="18"/>
      <c r="O164" s="14"/>
      <c r="P164" s="14"/>
      <c r="Q164" s="14"/>
      <c r="R164" s="8"/>
    </row>
    <row r="165" spans="1:19" ht="20.25" outlineLevel="3" x14ac:dyDescent="0.3">
      <c r="A165" s="9"/>
      <c r="B165" s="74"/>
      <c r="C165" s="75">
        <v>9</v>
      </c>
      <c r="D165" s="76" t="s">
        <v>41</v>
      </c>
      <c r="E165" s="77" t="s">
        <v>136</v>
      </c>
      <c r="F165" s="78" t="s">
        <v>137</v>
      </c>
      <c r="G165" s="76" t="s">
        <v>121</v>
      </c>
      <c r="H165" s="79">
        <v>12.917999999999999</v>
      </c>
      <c r="I165" s="80"/>
      <c r="J165" s="81">
        <f>H165*I165</f>
        <v>0</v>
      </c>
      <c r="K165" s="79"/>
      <c r="L165" s="79">
        <f>H165*K165</f>
        <v>0</v>
      </c>
      <c r="M165" s="79"/>
      <c r="N165" s="79">
        <f>H165*M165</f>
        <v>0</v>
      </c>
      <c r="O165" s="81">
        <v>21</v>
      </c>
      <c r="P165" s="81">
        <f>J165*(O165/100)</f>
        <v>0</v>
      </c>
      <c r="Q165" s="81">
        <f>J165+P165</f>
        <v>0</v>
      </c>
      <c r="R165" s="8"/>
      <c r="S165" s="8"/>
    </row>
    <row r="166" spans="1:19" ht="9" outlineLevel="4" x14ac:dyDescent="0.25">
      <c r="A166" s="82"/>
      <c r="B166" s="83"/>
      <c r="C166" s="83"/>
      <c r="D166" s="84"/>
      <c r="E166" s="89" t="s">
        <v>16</v>
      </c>
      <c r="F166" s="85" t="s">
        <v>523</v>
      </c>
      <c r="G166" s="84"/>
      <c r="H166" s="86">
        <v>12.917999999999999</v>
      </c>
      <c r="I166" s="87"/>
      <c r="J166" s="88"/>
      <c r="K166" s="86"/>
      <c r="L166" s="86"/>
      <c r="M166" s="86"/>
      <c r="N166" s="86"/>
      <c r="O166" s="88"/>
      <c r="P166" s="88"/>
      <c r="Q166" s="88"/>
      <c r="R166" s="8"/>
    </row>
    <row r="167" spans="1:19" ht="7.5" customHeight="1" outlineLevel="4" x14ac:dyDescent="0.2">
      <c r="A167" s="8"/>
      <c r="B167" s="48"/>
      <c r="C167" s="47"/>
      <c r="D167" s="50"/>
      <c r="E167" s="12"/>
      <c r="F167" s="51"/>
      <c r="G167" s="50"/>
      <c r="H167" s="52"/>
      <c r="I167" s="54"/>
      <c r="J167" s="14"/>
      <c r="K167" s="18"/>
      <c r="L167" s="18"/>
      <c r="M167" s="18"/>
      <c r="N167" s="18"/>
      <c r="O167" s="14"/>
      <c r="P167" s="14"/>
      <c r="Q167" s="14"/>
      <c r="R167" s="8"/>
    </row>
    <row r="168" spans="1:19" ht="10.15" outlineLevel="3" x14ac:dyDescent="0.3">
      <c r="A168" s="9"/>
      <c r="B168" s="74"/>
      <c r="C168" s="75">
        <v>10</v>
      </c>
      <c r="D168" s="76" t="s">
        <v>41</v>
      </c>
      <c r="E168" s="77" t="s">
        <v>139</v>
      </c>
      <c r="F168" s="78" t="s">
        <v>140</v>
      </c>
      <c r="G168" s="76" t="s">
        <v>121</v>
      </c>
      <c r="H168" s="79">
        <v>1.5</v>
      </c>
      <c r="I168" s="80"/>
      <c r="J168" s="81">
        <f>H168*I168</f>
        <v>0</v>
      </c>
      <c r="K168" s="79"/>
      <c r="L168" s="79">
        <f>H168*K168</f>
        <v>0</v>
      </c>
      <c r="M168" s="79"/>
      <c r="N168" s="79">
        <f>H168*M168</f>
        <v>0</v>
      </c>
      <c r="O168" s="81">
        <v>21</v>
      </c>
      <c r="P168" s="81">
        <f>J168*(O168/100)</f>
        <v>0</v>
      </c>
      <c r="Q168" s="81">
        <f>J168+P168</f>
        <v>0</v>
      </c>
      <c r="R168" s="8"/>
      <c r="S168" s="8"/>
    </row>
    <row r="169" spans="1:19" ht="9" outlineLevel="4" x14ac:dyDescent="0.25">
      <c r="A169" s="82"/>
      <c r="B169" s="83"/>
      <c r="C169" s="83"/>
      <c r="D169" s="84"/>
      <c r="E169" s="89" t="s">
        <v>16</v>
      </c>
      <c r="F169" s="85" t="s">
        <v>141</v>
      </c>
      <c r="G169" s="84"/>
      <c r="H169" s="86">
        <v>1.5</v>
      </c>
      <c r="I169" s="87"/>
      <c r="J169" s="88"/>
      <c r="K169" s="86"/>
      <c r="L169" s="86"/>
      <c r="M169" s="86"/>
      <c r="N169" s="86"/>
      <c r="O169" s="88"/>
      <c r="P169" s="88"/>
      <c r="Q169" s="88"/>
      <c r="R169" s="8"/>
    </row>
    <row r="170" spans="1:19" ht="7.5" customHeight="1" outlineLevel="4" x14ac:dyDescent="0.2">
      <c r="A170" s="8"/>
      <c r="B170" s="48"/>
      <c r="C170" s="47"/>
      <c r="D170" s="50"/>
      <c r="E170" s="12"/>
      <c r="F170" s="51"/>
      <c r="G170" s="50"/>
      <c r="H170" s="52"/>
      <c r="I170" s="54"/>
      <c r="J170" s="14"/>
      <c r="K170" s="18"/>
      <c r="L170" s="18"/>
      <c r="M170" s="18"/>
      <c r="N170" s="18"/>
      <c r="O170" s="14"/>
      <c r="P170" s="14"/>
      <c r="Q170" s="14"/>
      <c r="R170" s="8"/>
    </row>
    <row r="171" spans="1:19" ht="10.15" outlineLevel="3" x14ac:dyDescent="0.3">
      <c r="A171" s="9"/>
      <c r="B171" s="74"/>
      <c r="C171" s="75">
        <v>11</v>
      </c>
      <c r="D171" s="76" t="s">
        <v>41</v>
      </c>
      <c r="E171" s="77" t="s">
        <v>142</v>
      </c>
      <c r="F171" s="78" t="s">
        <v>143</v>
      </c>
      <c r="G171" s="76" t="s">
        <v>144</v>
      </c>
      <c r="H171" s="79">
        <v>-228</v>
      </c>
      <c r="I171" s="80"/>
      <c r="J171" s="81">
        <f>H171*I171</f>
        <v>0</v>
      </c>
      <c r="K171" s="79"/>
      <c r="L171" s="79">
        <f>H171*K171</f>
        <v>0</v>
      </c>
      <c r="M171" s="79"/>
      <c r="N171" s="79">
        <f>H171*M171</f>
        <v>0</v>
      </c>
      <c r="O171" s="81">
        <v>21</v>
      </c>
      <c r="P171" s="81">
        <f>J171*(O171/100)</f>
        <v>0</v>
      </c>
      <c r="Q171" s="81">
        <f>J171+P171</f>
        <v>0</v>
      </c>
      <c r="R171" s="8"/>
      <c r="S171" s="8"/>
    </row>
    <row r="172" spans="1:19" ht="9" outlineLevel="4" x14ac:dyDescent="0.25">
      <c r="A172" s="82"/>
      <c r="B172" s="83"/>
      <c r="C172" s="83"/>
      <c r="D172" s="84"/>
      <c r="E172" s="89" t="s">
        <v>16</v>
      </c>
      <c r="F172" s="85" t="s">
        <v>524</v>
      </c>
      <c r="G172" s="84"/>
      <c r="H172" s="86">
        <v>-228</v>
      </c>
      <c r="I172" s="87"/>
      <c r="J172" s="88"/>
      <c r="K172" s="86"/>
      <c r="L172" s="86"/>
      <c r="M172" s="86"/>
      <c r="N172" s="86"/>
      <c r="O172" s="88"/>
      <c r="P172" s="88"/>
      <c r="Q172" s="88"/>
      <c r="R172" s="8"/>
    </row>
    <row r="173" spans="1:19" ht="7.5" customHeight="1" outlineLevel="4" x14ac:dyDescent="0.2">
      <c r="A173" s="8"/>
      <c r="B173" s="48"/>
      <c r="C173" s="47"/>
      <c r="D173" s="50"/>
      <c r="E173" s="12"/>
      <c r="F173" s="51"/>
      <c r="G173" s="50"/>
      <c r="H173" s="52"/>
      <c r="I173" s="54"/>
      <c r="J173" s="14"/>
      <c r="K173" s="18"/>
      <c r="L173" s="18"/>
      <c r="M173" s="18"/>
      <c r="N173" s="18"/>
      <c r="O173" s="14"/>
      <c r="P173" s="14"/>
      <c r="Q173" s="14"/>
      <c r="R173" s="8"/>
    </row>
    <row r="174" spans="1:19" ht="10.15" outlineLevel="3" x14ac:dyDescent="0.3">
      <c r="A174" s="9"/>
      <c r="B174" s="74"/>
      <c r="C174" s="75">
        <v>12</v>
      </c>
      <c r="D174" s="76" t="s">
        <v>41</v>
      </c>
      <c r="E174" s="77" t="s">
        <v>146</v>
      </c>
      <c r="F174" s="78" t="s">
        <v>525</v>
      </c>
      <c r="G174" s="76" t="s">
        <v>121</v>
      </c>
      <c r="H174" s="79">
        <v>18.380346999999997</v>
      </c>
      <c r="I174" s="80"/>
      <c r="J174" s="81">
        <f>H174*I174</f>
        <v>0</v>
      </c>
      <c r="K174" s="79"/>
      <c r="L174" s="79">
        <f>H174*K174</f>
        <v>0</v>
      </c>
      <c r="M174" s="79"/>
      <c r="N174" s="79">
        <f>H174*M174</f>
        <v>0</v>
      </c>
      <c r="O174" s="81">
        <v>21</v>
      </c>
      <c r="P174" s="81">
        <f>J174*(O174/100)</f>
        <v>0</v>
      </c>
      <c r="Q174" s="81">
        <f>J174+P174</f>
        <v>0</v>
      </c>
      <c r="R174" s="8"/>
      <c r="S174" s="8"/>
    </row>
    <row r="175" spans="1:19" outlineLevel="3" x14ac:dyDescent="0.2">
      <c r="B175" s="6"/>
      <c r="C175" s="6"/>
      <c r="D175" s="6"/>
      <c r="E175" s="6"/>
      <c r="F175" s="6"/>
      <c r="G175" s="6"/>
      <c r="H175" s="6"/>
      <c r="I175" s="8"/>
      <c r="J175" s="8"/>
      <c r="K175" s="6"/>
      <c r="L175" s="6"/>
      <c r="M175" s="6"/>
      <c r="N175" s="6"/>
      <c r="O175" s="6"/>
      <c r="P175" s="8"/>
      <c r="Q175" s="8"/>
    </row>
    <row r="176" spans="1:19" ht="10.15" outlineLevel="2" x14ac:dyDescent="0.3">
      <c r="A176" s="42" t="s">
        <v>526</v>
      </c>
      <c r="B176" s="67">
        <v>3</v>
      </c>
      <c r="C176" s="68"/>
      <c r="D176" s="69" t="s">
        <v>40</v>
      </c>
      <c r="E176" s="69"/>
      <c r="F176" s="70" t="s">
        <v>527</v>
      </c>
      <c r="G176" s="69"/>
      <c r="H176" s="71"/>
      <c r="I176" s="72"/>
      <c r="J176" s="43">
        <f>SUBTOTAL(9,J177:J213)</f>
        <v>0</v>
      </c>
      <c r="K176" s="71"/>
      <c r="L176" s="44">
        <f>SUBTOTAL(9,L177:L213)</f>
        <v>1.0937499999999998</v>
      </c>
      <c r="M176" s="71"/>
      <c r="N176" s="44">
        <f>SUBTOTAL(9,N177:N213)</f>
        <v>0.26250000000000001</v>
      </c>
      <c r="O176" s="73"/>
      <c r="P176" s="43">
        <f>SUBTOTAL(9,P177:P213)</f>
        <v>0</v>
      </c>
      <c r="Q176" s="43">
        <f>SUBTOTAL(9,Q177:Q213)</f>
        <v>0</v>
      </c>
      <c r="R176" s="8"/>
      <c r="S176" s="8"/>
    </row>
    <row r="177" spans="1:19" ht="10.15" outlineLevel="3" x14ac:dyDescent="0.3">
      <c r="A177" s="9"/>
      <c r="B177" s="74"/>
      <c r="C177" s="75">
        <v>1</v>
      </c>
      <c r="D177" s="76" t="s">
        <v>41</v>
      </c>
      <c r="E177" s="77" t="s">
        <v>528</v>
      </c>
      <c r="F177" s="78" t="s">
        <v>529</v>
      </c>
      <c r="G177" s="76" t="s">
        <v>48</v>
      </c>
      <c r="H177" s="79">
        <v>25</v>
      </c>
      <c r="I177" s="80"/>
      <c r="J177" s="81">
        <f>H177*I177</f>
        <v>0</v>
      </c>
      <c r="K177" s="79"/>
      <c r="L177" s="79">
        <f>H177*K177</f>
        <v>0</v>
      </c>
      <c r="M177" s="79">
        <v>5.2500000000000003E-3</v>
      </c>
      <c r="N177" s="79">
        <f>H177*M177</f>
        <v>0.13125000000000001</v>
      </c>
      <c r="O177" s="81">
        <v>21</v>
      </c>
      <c r="P177" s="81">
        <f>J177*(O177/100)</f>
        <v>0</v>
      </c>
      <c r="Q177" s="81">
        <f>J177+P177</f>
        <v>0</v>
      </c>
      <c r="R177" s="8"/>
      <c r="S177" s="8"/>
    </row>
    <row r="178" spans="1:19" ht="9" outlineLevel="4" x14ac:dyDescent="0.25">
      <c r="A178" s="82"/>
      <c r="B178" s="83"/>
      <c r="C178" s="83"/>
      <c r="D178" s="84"/>
      <c r="E178" s="89" t="s">
        <v>16</v>
      </c>
      <c r="F178" s="85" t="s">
        <v>431</v>
      </c>
      <c r="G178" s="84"/>
      <c r="H178" s="86">
        <v>0</v>
      </c>
      <c r="I178" s="87"/>
      <c r="J178" s="88"/>
      <c r="K178" s="86"/>
      <c r="L178" s="86"/>
      <c r="M178" s="86"/>
      <c r="N178" s="86"/>
      <c r="O178" s="88"/>
      <c r="P178" s="88"/>
      <c r="Q178" s="88"/>
      <c r="R178" s="8"/>
    </row>
    <row r="179" spans="1:19" ht="9" outlineLevel="4" x14ac:dyDescent="0.25">
      <c r="A179" s="82"/>
      <c r="B179" s="83"/>
      <c r="C179" s="83"/>
      <c r="D179" s="84"/>
      <c r="E179" s="89"/>
      <c r="F179" s="85" t="s">
        <v>530</v>
      </c>
      <c r="G179" s="84"/>
      <c r="H179" s="86">
        <v>25</v>
      </c>
      <c r="I179" s="87"/>
      <c r="J179" s="88"/>
      <c r="K179" s="86"/>
      <c r="L179" s="86"/>
      <c r="M179" s="86"/>
      <c r="N179" s="86"/>
      <c r="O179" s="88"/>
      <c r="P179" s="88"/>
      <c r="Q179" s="88"/>
      <c r="R179" s="8"/>
    </row>
    <row r="180" spans="1:19" ht="7.5" customHeight="1" outlineLevel="4" x14ac:dyDescent="0.2">
      <c r="A180" s="8"/>
      <c r="B180" s="48"/>
      <c r="C180" s="47"/>
      <c r="D180" s="50"/>
      <c r="E180" s="12"/>
      <c r="F180" s="51"/>
      <c r="G180" s="50"/>
      <c r="H180" s="52"/>
      <c r="I180" s="54"/>
      <c r="J180" s="14"/>
      <c r="K180" s="18"/>
      <c r="L180" s="18"/>
      <c r="M180" s="18"/>
      <c r="N180" s="18"/>
      <c r="O180" s="14"/>
      <c r="P180" s="14"/>
      <c r="Q180" s="14"/>
      <c r="R180" s="8"/>
    </row>
    <row r="181" spans="1:19" ht="10.15" outlineLevel="3" x14ac:dyDescent="0.3">
      <c r="A181" s="9"/>
      <c r="B181" s="74"/>
      <c r="C181" s="75">
        <v>2</v>
      </c>
      <c r="D181" s="76" t="s">
        <v>41</v>
      </c>
      <c r="E181" s="77" t="s">
        <v>531</v>
      </c>
      <c r="F181" s="78" t="s">
        <v>532</v>
      </c>
      <c r="G181" s="76" t="s">
        <v>48</v>
      </c>
      <c r="H181" s="79">
        <v>75</v>
      </c>
      <c r="I181" s="80"/>
      <c r="J181" s="81">
        <f>H181*I181</f>
        <v>0</v>
      </c>
      <c r="K181" s="79"/>
      <c r="L181" s="79">
        <f>H181*K181</f>
        <v>0</v>
      </c>
      <c r="M181" s="79">
        <v>1.75E-3</v>
      </c>
      <c r="N181" s="79">
        <f>H181*M181</f>
        <v>0.13125000000000001</v>
      </c>
      <c r="O181" s="81">
        <v>21</v>
      </c>
      <c r="P181" s="81">
        <f>J181*(O181/100)</f>
        <v>0</v>
      </c>
      <c r="Q181" s="81">
        <f>J181+P181</f>
        <v>0</v>
      </c>
      <c r="R181" s="8"/>
      <c r="S181" s="8"/>
    </row>
    <row r="182" spans="1:19" ht="18" outlineLevel="4" x14ac:dyDescent="0.25">
      <c r="A182" s="82"/>
      <c r="B182" s="83"/>
      <c r="C182" s="83"/>
      <c r="D182" s="84"/>
      <c r="E182" s="89" t="s">
        <v>16</v>
      </c>
      <c r="F182" s="85" t="s">
        <v>533</v>
      </c>
      <c r="G182" s="84"/>
      <c r="H182" s="86">
        <v>0</v>
      </c>
      <c r="I182" s="87"/>
      <c r="J182" s="88"/>
      <c r="K182" s="86"/>
      <c r="L182" s="86"/>
      <c r="M182" s="86"/>
      <c r="N182" s="86"/>
      <c r="O182" s="88"/>
      <c r="P182" s="88"/>
      <c r="Q182" s="88"/>
      <c r="R182" s="8"/>
    </row>
    <row r="183" spans="1:19" ht="9" outlineLevel="4" x14ac:dyDescent="0.25">
      <c r="A183" s="82"/>
      <c r="B183" s="83"/>
      <c r="C183" s="83"/>
      <c r="D183" s="84"/>
      <c r="E183" s="89"/>
      <c r="F183" s="85" t="s">
        <v>431</v>
      </c>
      <c r="G183" s="84"/>
      <c r="H183" s="86">
        <v>0</v>
      </c>
      <c r="I183" s="87"/>
      <c r="J183" s="88"/>
      <c r="K183" s="86"/>
      <c r="L183" s="86"/>
      <c r="M183" s="86"/>
      <c r="N183" s="86"/>
      <c r="O183" s="88"/>
      <c r="P183" s="88"/>
      <c r="Q183" s="88"/>
      <c r="R183" s="8"/>
    </row>
    <row r="184" spans="1:19" ht="9" outlineLevel="4" x14ac:dyDescent="0.25">
      <c r="A184" s="82"/>
      <c r="B184" s="83"/>
      <c r="C184" s="83"/>
      <c r="D184" s="84"/>
      <c r="E184" s="89"/>
      <c r="F184" s="85" t="s">
        <v>534</v>
      </c>
      <c r="G184" s="84"/>
      <c r="H184" s="86">
        <v>75</v>
      </c>
      <c r="I184" s="87"/>
      <c r="J184" s="88"/>
      <c r="K184" s="86"/>
      <c r="L184" s="86"/>
      <c r="M184" s="86"/>
      <c r="N184" s="86"/>
      <c r="O184" s="88"/>
      <c r="P184" s="88"/>
      <c r="Q184" s="88"/>
      <c r="R184" s="8"/>
    </row>
    <row r="185" spans="1:19" ht="7.5" customHeight="1" outlineLevel="4" x14ac:dyDescent="0.2">
      <c r="A185" s="8"/>
      <c r="B185" s="48"/>
      <c r="C185" s="47"/>
      <c r="D185" s="50"/>
      <c r="E185" s="12"/>
      <c r="F185" s="51"/>
      <c r="G185" s="50"/>
      <c r="H185" s="52"/>
      <c r="I185" s="54"/>
      <c r="J185" s="14"/>
      <c r="K185" s="18"/>
      <c r="L185" s="18"/>
      <c r="M185" s="18"/>
      <c r="N185" s="18"/>
      <c r="O185" s="14"/>
      <c r="P185" s="14"/>
      <c r="Q185" s="14"/>
      <c r="R185" s="8"/>
    </row>
    <row r="186" spans="1:19" ht="10.15" outlineLevel="3" x14ac:dyDescent="0.3">
      <c r="A186" s="9"/>
      <c r="B186" s="74"/>
      <c r="C186" s="75">
        <v>3</v>
      </c>
      <c r="D186" s="76" t="s">
        <v>41</v>
      </c>
      <c r="E186" s="77" t="s">
        <v>535</v>
      </c>
      <c r="F186" s="78" t="s">
        <v>536</v>
      </c>
      <c r="G186" s="76" t="s">
        <v>48</v>
      </c>
      <c r="H186" s="79">
        <v>100</v>
      </c>
      <c r="I186" s="80"/>
      <c r="J186" s="81">
        <f>H186*I186</f>
        <v>0</v>
      </c>
      <c r="K186" s="79">
        <v>4.0000000000000003E-5</v>
      </c>
      <c r="L186" s="79">
        <f>H186*K186</f>
        <v>4.0000000000000001E-3</v>
      </c>
      <c r="M186" s="79"/>
      <c r="N186" s="79">
        <f>H186*M186</f>
        <v>0</v>
      </c>
      <c r="O186" s="81">
        <v>21</v>
      </c>
      <c r="P186" s="81">
        <f>J186*(O186/100)</f>
        <v>0</v>
      </c>
      <c r="Q186" s="81">
        <f>J186+P186</f>
        <v>0</v>
      </c>
      <c r="R186" s="8"/>
      <c r="S186" s="8"/>
    </row>
    <row r="187" spans="1:19" ht="9" outlineLevel="4" x14ac:dyDescent="0.25">
      <c r="A187" s="82"/>
      <c r="B187" s="83"/>
      <c r="C187" s="83"/>
      <c r="D187" s="84"/>
      <c r="E187" s="89" t="s">
        <v>16</v>
      </c>
      <c r="F187" s="85" t="s">
        <v>431</v>
      </c>
      <c r="G187" s="84"/>
      <c r="H187" s="86">
        <v>0</v>
      </c>
      <c r="I187" s="87"/>
      <c r="J187" s="88"/>
      <c r="K187" s="86"/>
      <c r="L187" s="86"/>
      <c r="M187" s="86"/>
      <c r="N187" s="86"/>
      <c r="O187" s="88"/>
      <c r="P187" s="88"/>
      <c r="Q187" s="88"/>
      <c r="R187" s="8"/>
    </row>
    <row r="188" spans="1:19" ht="9" outlineLevel="4" x14ac:dyDescent="0.25">
      <c r="A188" s="82"/>
      <c r="B188" s="83"/>
      <c r="C188" s="83"/>
      <c r="D188" s="84"/>
      <c r="E188" s="89"/>
      <c r="F188" s="85" t="s">
        <v>537</v>
      </c>
      <c r="G188" s="84"/>
      <c r="H188" s="86">
        <v>100</v>
      </c>
      <c r="I188" s="87"/>
      <c r="J188" s="88"/>
      <c r="K188" s="86"/>
      <c r="L188" s="86"/>
      <c r="M188" s="86"/>
      <c r="N188" s="86"/>
      <c r="O188" s="88"/>
      <c r="P188" s="88"/>
      <c r="Q188" s="88"/>
      <c r="R188" s="8"/>
    </row>
    <row r="189" spans="1:19" ht="7.5" customHeight="1" outlineLevel="4" x14ac:dyDescent="0.2">
      <c r="A189" s="8"/>
      <c r="B189" s="48"/>
      <c r="C189" s="47"/>
      <c r="D189" s="50"/>
      <c r="E189" s="12"/>
      <c r="F189" s="51"/>
      <c r="G189" s="50"/>
      <c r="H189" s="52"/>
      <c r="I189" s="54"/>
      <c r="J189" s="14"/>
      <c r="K189" s="18"/>
      <c r="L189" s="18"/>
      <c r="M189" s="18"/>
      <c r="N189" s="18"/>
      <c r="O189" s="14"/>
      <c r="P189" s="14"/>
      <c r="Q189" s="14"/>
      <c r="R189" s="8"/>
    </row>
    <row r="190" spans="1:19" ht="10.15" outlineLevel="3" x14ac:dyDescent="0.3">
      <c r="A190" s="9"/>
      <c r="B190" s="74"/>
      <c r="C190" s="75">
        <v>4</v>
      </c>
      <c r="D190" s="76" t="s">
        <v>41</v>
      </c>
      <c r="E190" s="77" t="s">
        <v>538</v>
      </c>
      <c r="F190" s="78" t="s">
        <v>539</v>
      </c>
      <c r="G190" s="76" t="s">
        <v>48</v>
      </c>
      <c r="H190" s="79">
        <v>100</v>
      </c>
      <c r="I190" s="80"/>
      <c r="J190" s="81">
        <f>H190*I190</f>
        <v>0</v>
      </c>
      <c r="K190" s="79">
        <v>1.0000000000000001E-5</v>
      </c>
      <c r="L190" s="79">
        <f>H190*K190</f>
        <v>1E-3</v>
      </c>
      <c r="M190" s="79"/>
      <c r="N190" s="79">
        <f>H190*M190</f>
        <v>0</v>
      </c>
      <c r="O190" s="81">
        <v>21</v>
      </c>
      <c r="P190" s="81">
        <f>J190*(O190/100)</f>
        <v>0</v>
      </c>
      <c r="Q190" s="81">
        <f>J190+P190</f>
        <v>0</v>
      </c>
      <c r="R190" s="8"/>
      <c r="S190" s="8"/>
    </row>
    <row r="191" spans="1:19" ht="10.15" outlineLevel="3" x14ac:dyDescent="0.3">
      <c r="A191" s="9"/>
      <c r="B191" s="74"/>
      <c r="C191" s="75">
        <v>5</v>
      </c>
      <c r="D191" s="76" t="s">
        <v>75</v>
      </c>
      <c r="E191" s="77" t="s">
        <v>540</v>
      </c>
      <c r="F191" s="78" t="s">
        <v>541</v>
      </c>
      <c r="G191" s="76" t="s">
        <v>48</v>
      </c>
      <c r="H191" s="79">
        <v>125</v>
      </c>
      <c r="I191" s="80"/>
      <c r="J191" s="81">
        <f>H191*I191</f>
        <v>0</v>
      </c>
      <c r="K191" s="79">
        <v>2.5000000000000001E-4</v>
      </c>
      <c r="L191" s="79">
        <f>H191*K191</f>
        <v>3.125E-2</v>
      </c>
      <c r="M191" s="79"/>
      <c r="N191" s="79">
        <f>H191*M191</f>
        <v>0</v>
      </c>
      <c r="O191" s="81">
        <v>21</v>
      </c>
      <c r="P191" s="81">
        <f>J191*(O191/100)</f>
        <v>0</v>
      </c>
      <c r="Q191" s="81">
        <f>J191+P191</f>
        <v>0</v>
      </c>
      <c r="R191" s="8"/>
      <c r="S191" s="8"/>
    </row>
    <row r="192" spans="1:19" ht="9" outlineLevel="4" x14ac:dyDescent="0.25">
      <c r="A192" s="82"/>
      <c r="B192" s="83"/>
      <c r="C192" s="83"/>
      <c r="D192" s="84"/>
      <c r="E192" s="89" t="s">
        <v>16</v>
      </c>
      <c r="F192" s="85" t="s">
        <v>452</v>
      </c>
      <c r="G192" s="84"/>
      <c r="H192" s="86">
        <v>100</v>
      </c>
      <c r="I192" s="87"/>
      <c r="J192" s="88"/>
      <c r="K192" s="86"/>
      <c r="L192" s="86"/>
      <c r="M192" s="86"/>
      <c r="N192" s="86"/>
      <c r="O192" s="88"/>
      <c r="P192" s="88"/>
      <c r="Q192" s="88"/>
      <c r="R192" s="8"/>
    </row>
    <row r="193" spans="1:19" ht="9" outlineLevel="4" x14ac:dyDescent="0.25">
      <c r="A193" s="82"/>
      <c r="B193" s="83"/>
      <c r="C193" s="83"/>
      <c r="D193" s="84"/>
      <c r="E193" s="89"/>
      <c r="F193" s="85" t="s">
        <v>450</v>
      </c>
      <c r="G193" s="84"/>
      <c r="H193" s="86">
        <v>25</v>
      </c>
      <c r="I193" s="87"/>
      <c r="J193" s="88"/>
      <c r="K193" s="86"/>
      <c r="L193" s="86"/>
      <c r="M193" s="86"/>
      <c r="N193" s="86"/>
      <c r="O193" s="88"/>
      <c r="P193" s="88"/>
      <c r="Q193" s="88"/>
      <c r="R193" s="8"/>
    </row>
    <row r="194" spans="1:19" ht="7.5" customHeight="1" outlineLevel="4" x14ac:dyDescent="0.2">
      <c r="A194" s="8"/>
      <c r="B194" s="48"/>
      <c r="C194" s="47"/>
      <c r="D194" s="50"/>
      <c r="E194" s="12"/>
      <c r="F194" s="51"/>
      <c r="G194" s="50"/>
      <c r="H194" s="52"/>
      <c r="I194" s="54"/>
      <c r="J194" s="14"/>
      <c r="K194" s="18"/>
      <c r="L194" s="18"/>
      <c r="M194" s="18"/>
      <c r="N194" s="18"/>
      <c r="O194" s="14"/>
      <c r="P194" s="14"/>
      <c r="Q194" s="14"/>
      <c r="R194" s="8"/>
    </row>
    <row r="195" spans="1:19" ht="10.15" outlineLevel="3" x14ac:dyDescent="0.3">
      <c r="A195" s="9"/>
      <c r="B195" s="74"/>
      <c r="C195" s="75">
        <v>6</v>
      </c>
      <c r="D195" s="76" t="s">
        <v>41</v>
      </c>
      <c r="E195" s="77" t="s">
        <v>542</v>
      </c>
      <c r="F195" s="78" t="s">
        <v>543</v>
      </c>
      <c r="G195" s="76" t="s">
        <v>48</v>
      </c>
      <c r="H195" s="79">
        <v>200</v>
      </c>
      <c r="I195" s="80"/>
      <c r="J195" s="81">
        <f>H195*I195</f>
        <v>0</v>
      </c>
      <c r="K195" s="79"/>
      <c r="L195" s="79">
        <f>H195*K195</f>
        <v>0</v>
      </c>
      <c r="M195" s="79"/>
      <c r="N195" s="79">
        <f>H195*M195</f>
        <v>0</v>
      </c>
      <c r="O195" s="81">
        <v>21</v>
      </c>
      <c r="P195" s="81">
        <f>J195*(O195/100)</f>
        <v>0</v>
      </c>
      <c r="Q195" s="81">
        <f>J195+P195</f>
        <v>0</v>
      </c>
      <c r="R195" s="8"/>
      <c r="S195" s="8"/>
    </row>
    <row r="196" spans="1:19" ht="9" outlineLevel="4" x14ac:dyDescent="0.25">
      <c r="A196" s="82"/>
      <c r="B196" s="83"/>
      <c r="C196" s="83"/>
      <c r="D196" s="84"/>
      <c r="E196" s="89" t="s">
        <v>16</v>
      </c>
      <c r="F196" s="85" t="s">
        <v>431</v>
      </c>
      <c r="G196" s="84"/>
      <c r="H196" s="86">
        <v>0</v>
      </c>
      <c r="I196" s="87"/>
      <c r="J196" s="88"/>
      <c r="K196" s="86"/>
      <c r="L196" s="86"/>
      <c r="M196" s="86"/>
      <c r="N196" s="86"/>
      <c r="O196" s="88"/>
      <c r="P196" s="88"/>
      <c r="Q196" s="88"/>
      <c r="R196" s="8"/>
    </row>
    <row r="197" spans="1:19" ht="9" outlineLevel="4" x14ac:dyDescent="0.25">
      <c r="A197" s="82"/>
      <c r="B197" s="83"/>
      <c r="C197" s="83"/>
      <c r="D197" s="84"/>
      <c r="E197" s="89"/>
      <c r="F197" s="85" t="s">
        <v>544</v>
      </c>
      <c r="G197" s="84"/>
      <c r="H197" s="86">
        <v>200</v>
      </c>
      <c r="I197" s="87"/>
      <c r="J197" s="88"/>
      <c r="K197" s="86"/>
      <c r="L197" s="86"/>
      <c r="M197" s="86"/>
      <c r="N197" s="86"/>
      <c r="O197" s="88"/>
      <c r="P197" s="88"/>
      <c r="Q197" s="88"/>
      <c r="R197" s="8"/>
    </row>
    <row r="198" spans="1:19" ht="7.5" customHeight="1" outlineLevel="4" x14ac:dyDescent="0.2">
      <c r="A198" s="8"/>
      <c r="B198" s="48"/>
      <c r="C198" s="47"/>
      <c r="D198" s="50"/>
      <c r="E198" s="12"/>
      <c r="F198" s="51"/>
      <c r="G198" s="50"/>
      <c r="H198" s="52"/>
      <c r="I198" s="54"/>
      <c r="J198" s="14"/>
      <c r="K198" s="18"/>
      <c r="L198" s="18"/>
      <c r="M198" s="18"/>
      <c r="N198" s="18"/>
      <c r="O198" s="14"/>
      <c r="P198" s="14"/>
      <c r="Q198" s="14"/>
      <c r="R198" s="8"/>
    </row>
    <row r="199" spans="1:19" ht="10.15" outlineLevel="3" x14ac:dyDescent="0.3">
      <c r="A199" s="9"/>
      <c r="B199" s="74"/>
      <c r="C199" s="75">
        <v>7</v>
      </c>
      <c r="D199" s="76" t="s">
        <v>75</v>
      </c>
      <c r="E199" s="77" t="s">
        <v>545</v>
      </c>
      <c r="F199" s="78" t="s">
        <v>546</v>
      </c>
      <c r="G199" s="76" t="s">
        <v>48</v>
      </c>
      <c r="H199" s="79">
        <v>230</v>
      </c>
      <c r="I199" s="80"/>
      <c r="J199" s="81">
        <f>H199*I199</f>
        <v>0</v>
      </c>
      <c r="K199" s="79">
        <v>4.4999999999999997E-3</v>
      </c>
      <c r="L199" s="79">
        <f>H199*K199</f>
        <v>1.0349999999999999</v>
      </c>
      <c r="M199" s="79"/>
      <c r="N199" s="79">
        <f>H199*M199</f>
        <v>0</v>
      </c>
      <c r="O199" s="81">
        <v>21</v>
      </c>
      <c r="P199" s="81">
        <f>J199*(O199/100)</f>
        <v>0</v>
      </c>
      <c r="Q199" s="81">
        <f>J199+P199</f>
        <v>0</v>
      </c>
      <c r="R199" s="8"/>
      <c r="S199" s="8"/>
    </row>
    <row r="200" spans="1:19" ht="9" outlineLevel="4" x14ac:dyDescent="0.25">
      <c r="A200" s="82"/>
      <c r="B200" s="83"/>
      <c r="C200" s="83"/>
      <c r="D200" s="84"/>
      <c r="E200" s="89" t="s">
        <v>16</v>
      </c>
      <c r="F200" s="85" t="s">
        <v>547</v>
      </c>
      <c r="G200" s="84"/>
      <c r="H200" s="86">
        <v>200</v>
      </c>
      <c r="I200" s="87"/>
      <c r="J200" s="88"/>
      <c r="K200" s="86"/>
      <c r="L200" s="86"/>
      <c r="M200" s="86"/>
      <c r="N200" s="86"/>
      <c r="O200" s="88"/>
      <c r="P200" s="88"/>
      <c r="Q200" s="88"/>
      <c r="R200" s="8"/>
    </row>
    <row r="201" spans="1:19" ht="9" outlineLevel="4" x14ac:dyDescent="0.25">
      <c r="A201" s="82"/>
      <c r="B201" s="83"/>
      <c r="C201" s="83"/>
      <c r="D201" s="84"/>
      <c r="E201" s="89"/>
      <c r="F201" s="85" t="s">
        <v>548</v>
      </c>
      <c r="G201" s="84"/>
      <c r="H201" s="86">
        <v>30</v>
      </c>
      <c r="I201" s="87"/>
      <c r="J201" s="88"/>
      <c r="K201" s="86"/>
      <c r="L201" s="86"/>
      <c r="M201" s="86"/>
      <c r="N201" s="86"/>
      <c r="O201" s="88"/>
      <c r="P201" s="88"/>
      <c r="Q201" s="88"/>
      <c r="R201" s="8"/>
    </row>
    <row r="202" spans="1:19" ht="7.5" customHeight="1" outlineLevel="4" x14ac:dyDescent="0.2">
      <c r="A202" s="8"/>
      <c r="B202" s="48"/>
      <c r="C202" s="47"/>
      <c r="D202" s="50"/>
      <c r="E202" s="12"/>
      <c r="F202" s="51"/>
      <c r="G202" s="50"/>
      <c r="H202" s="52"/>
      <c r="I202" s="54"/>
      <c r="J202" s="14"/>
      <c r="K202" s="18"/>
      <c r="L202" s="18"/>
      <c r="M202" s="18"/>
      <c r="N202" s="18"/>
      <c r="O202" s="14"/>
      <c r="P202" s="14"/>
      <c r="Q202" s="14"/>
      <c r="R202" s="8"/>
    </row>
    <row r="203" spans="1:19" ht="10.15" outlineLevel="3" x14ac:dyDescent="0.3">
      <c r="A203" s="9"/>
      <c r="B203" s="74"/>
      <c r="C203" s="75">
        <v>8</v>
      </c>
      <c r="D203" s="76" t="s">
        <v>41</v>
      </c>
      <c r="E203" s="77" t="s">
        <v>549</v>
      </c>
      <c r="F203" s="78" t="s">
        <v>550</v>
      </c>
      <c r="G203" s="76" t="s">
        <v>48</v>
      </c>
      <c r="H203" s="79">
        <v>100</v>
      </c>
      <c r="I203" s="80"/>
      <c r="J203" s="81">
        <f>H203*I203</f>
        <v>0</v>
      </c>
      <c r="K203" s="79">
        <v>4.0000000000000003E-5</v>
      </c>
      <c r="L203" s="79">
        <f>H203*K203</f>
        <v>4.0000000000000001E-3</v>
      </c>
      <c r="M203" s="79"/>
      <c r="N203" s="79">
        <f>H203*M203</f>
        <v>0</v>
      </c>
      <c r="O203" s="81">
        <v>21</v>
      </c>
      <c r="P203" s="81">
        <f>J203*(O203/100)</f>
        <v>0</v>
      </c>
      <c r="Q203" s="81">
        <f>J203+P203</f>
        <v>0</v>
      </c>
      <c r="R203" s="8"/>
      <c r="S203" s="8"/>
    </row>
    <row r="204" spans="1:19" ht="9" outlineLevel="4" x14ac:dyDescent="0.25">
      <c r="A204" s="82"/>
      <c r="B204" s="83"/>
      <c r="C204" s="83"/>
      <c r="D204" s="84"/>
      <c r="E204" s="89" t="s">
        <v>16</v>
      </c>
      <c r="F204" s="85" t="s">
        <v>431</v>
      </c>
      <c r="G204" s="84"/>
      <c r="H204" s="86">
        <v>0</v>
      </c>
      <c r="I204" s="87"/>
      <c r="J204" s="88"/>
      <c r="K204" s="86"/>
      <c r="L204" s="86"/>
      <c r="M204" s="86"/>
      <c r="N204" s="86"/>
      <c r="O204" s="88"/>
      <c r="P204" s="88"/>
      <c r="Q204" s="88"/>
      <c r="R204" s="8"/>
    </row>
    <row r="205" spans="1:19" ht="9" outlineLevel="4" x14ac:dyDescent="0.25">
      <c r="A205" s="82"/>
      <c r="B205" s="83"/>
      <c r="C205" s="83"/>
      <c r="D205" s="84"/>
      <c r="E205" s="89"/>
      <c r="F205" s="85" t="s">
        <v>551</v>
      </c>
      <c r="G205" s="84"/>
      <c r="H205" s="86">
        <v>100</v>
      </c>
      <c r="I205" s="87"/>
      <c r="J205" s="88"/>
      <c r="K205" s="86"/>
      <c r="L205" s="86"/>
      <c r="M205" s="86"/>
      <c r="N205" s="86"/>
      <c r="O205" s="88"/>
      <c r="P205" s="88"/>
      <c r="Q205" s="88"/>
      <c r="R205" s="8"/>
    </row>
    <row r="206" spans="1:19" ht="7.5" customHeight="1" outlineLevel="4" x14ac:dyDescent="0.2">
      <c r="A206" s="8"/>
      <c r="B206" s="48"/>
      <c r="C206" s="47"/>
      <c r="D206" s="50"/>
      <c r="E206" s="12"/>
      <c r="F206" s="51"/>
      <c r="G206" s="50"/>
      <c r="H206" s="52"/>
      <c r="I206" s="54"/>
      <c r="J206" s="14"/>
      <c r="K206" s="18"/>
      <c r="L206" s="18"/>
      <c r="M206" s="18"/>
      <c r="N206" s="18"/>
      <c r="O206" s="14"/>
      <c r="P206" s="14"/>
      <c r="Q206" s="14"/>
      <c r="R206" s="8"/>
    </row>
    <row r="207" spans="1:19" ht="10.15" outlineLevel="3" x14ac:dyDescent="0.3">
      <c r="A207" s="9"/>
      <c r="B207" s="74"/>
      <c r="C207" s="75">
        <v>9</v>
      </c>
      <c r="D207" s="76" t="s">
        <v>41</v>
      </c>
      <c r="E207" s="77" t="s">
        <v>538</v>
      </c>
      <c r="F207" s="78" t="s">
        <v>539</v>
      </c>
      <c r="G207" s="76" t="s">
        <v>48</v>
      </c>
      <c r="H207" s="79">
        <v>100</v>
      </c>
      <c r="I207" s="80"/>
      <c r="J207" s="81">
        <f>H207*I207</f>
        <v>0</v>
      </c>
      <c r="K207" s="79">
        <v>1.0000000000000001E-5</v>
      </c>
      <c r="L207" s="79">
        <f>H207*K207</f>
        <v>1E-3</v>
      </c>
      <c r="M207" s="79"/>
      <c r="N207" s="79">
        <f>H207*M207</f>
        <v>0</v>
      </c>
      <c r="O207" s="81">
        <v>21</v>
      </c>
      <c r="P207" s="81">
        <f>J207*(O207/100)</f>
        <v>0</v>
      </c>
      <c r="Q207" s="81">
        <f>J207+P207</f>
        <v>0</v>
      </c>
      <c r="R207" s="8"/>
      <c r="S207" s="8"/>
    </row>
    <row r="208" spans="1:19" ht="10.15" outlineLevel="3" x14ac:dyDescent="0.3">
      <c r="A208" s="9"/>
      <c r="B208" s="74"/>
      <c r="C208" s="75">
        <v>10</v>
      </c>
      <c r="D208" s="76" t="s">
        <v>75</v>
      </c>
      <c r="E208" s="77" t="s">
        <v>552</v>
      </c>
      <c r="F208" s="78" t="s">
        <v>553</v>
      </c>
      <c r="G208" s="76" t="s">
        <v>48</v>
      </c>
      <c r="H208" s="79">
        <v>125</v>
      </c>
      <c r="I208" s="80"/>
      <c r="J208" s="81">
        <f>H208*I208</f>
        <v>0</v>
      </c>
      <c r="K208" s="79">
        <v>1.3999999999999999E-4</v>
      </c>
      <c r="L208" s="79">
        <f>H208*K208</f>
        <v>1.7499999999999998E-2</v>
      </c>
      <c r="M208" s="79"/>
      <c r="N208" s="79">
        <f>H208*M208</f>
        <v>0</v>
      </c>
      <c r="O208" s="81">
        <v>21</v>
      </c>
      <c r="P208" s="81">
        <f>J208*(O208/100)</f>
        <v>0</v>
      </c>
      <c r="Q208" s="81">
        <f>J208+P208</f>
        <v>0</v>
      </c>
      <c r="R208" s="8"/>
      <c r="S208" s="8"/>
    </row>
    <row r="209" spans="1:19" ht="9" outlineLevel="4" x14ac:dyDescent="0.25">
      <c r="A209" s="82"/>
      <c r="B209" s="83"/>
      <c r="C209" s="83"/>
      <c r="D209" s="84"/>
      <c r="E209" s="89" t="s">
        <v>16</v>
      </c>
      <c r="F209" s="85" t="s">
        <v>452</v>
      </c>
      <c r="G209" s="84"/>
      <c r="H209" s="86">
        <v>100</v>
      </c>
      <c r="I209" s="87"/>
      <c r="J209" s="88"/>
      <c r="K209" s="86"/>
      <c r="L209" s="86"/>
      <c r="M209" s="86"/>
      <c r="N209" s="86"/>
      <c r="O209" s="88"/>
      <c r="P209" s="88"/>
      <c r="Q209" s="88"/>
      <c r="R209" s="8"/>
    </row>
    <row r="210" spans="1:19" ht="9" outlineLevel="4" x14ac:dyDescent="0.25">
      <c r="A210" s="82"/>
      <c r="B210" s="83"/>
      <c r="C210" s="83"/>
      <c r="D210" s="84"/>
      <c r="E210" s="89"/>
      <c r="F210" s="85" t="s">
        <v>450</v>
      </c>
      <c r="G210" s="84"/>
      <c r="H210" s="86">
        <v>25</v>
      </c>
      <c r="I210" s="87"/>
      <c r="J210" s="88"/>
      <c r="K210" s="86"/>
      <c r="L210" s="86"/>
      <c r="M210" s="86"/>
      <c r="N210" s="86"/>
      <c r="O210" s="88"/>
      <c r="P210" s="88"/>
      <c r="Q210" s="88"/>
      <c r="R210" s="8"/>
    </row>
    <row r="211" spans="1:19" ht="7.5" customHeight="1" outlineLevel="4" x14ac:dyDescent="0.2">
      <c r="A211" s="8"/>
      <c r="B211" s="48"/>
      <c r="C211" s="47"/>
      <c r="D211" s="50"/>
      <c r="E211" s="12"/>
      <c r="F211" s="51"/>
      <c r="G211" s="50"/>
      <c r="H211" s="52"/>
      <c r="I211" s="54"/>
      <c r="J211" s="14"/>
      <c r="K211" s="18"/>
      <c r="L211" s="18"/>
      <c r="M211" s="18"/>
      <c r="N211" s="18"/>
      <c r="O211" s="14"/>
      <c r="P211" s="14"/>
      <c r="Q211" s="14"/>
      <c r="R211" s="8"/>
    </row>
    <row r="212" spans="1:19" ht="10.15" outlineLevel="3" x14ac:dyDescent="0.3">
      <c r="A212" s="9"/>
      <c r="B212" s="74"/>
      <c r="C212" s="75">
        <v>11</v>
      </c>
      <c r="D212" s="76" t="s">
        <v>41</v>
      </c>
      <c r="E212" s="77" t="s">
        <v>554</v>
      </c>
      <c r="F212" s="78" t="s">
        <v>555</v>
      </c>
      <c r="G212" s="76" t="s">
        <v>121</v>
      </c>
      <c r="H212" s="79">
        <v>1.0937499999999998</v>
      </c>
      <c r="I212" s="80"/>
      <c r="J212" s="81">
        <f>H212*I212</f>
        <v>0</v>
      </c>
      <c r="K212" s="79"/>
      <c r="L212" s="79">
        <f>H212*K212</f>
        <v>0</v>
      </c>
      <c r="M212" s="79"/>
      <c r="N212" s="79">
        <f>H212*M212</f>
        <v>0</v>
      </c>
      <c r="O212" s="81">
        <v>21</v>
      </c>
      <c r="P212" s="81">
        <f>J212*(O212/100)</f>
        <v>0</v>
      </c>
      <c r="Q212" s="81">
        <f>J212+P212</f>
        <v>0</v>
      </c>
      <c r="R212" s="8"/>
      <c r="S212" s="8"/>
    </row>
    <row r="213" spans="1:19" outlineLevel="3" x14ac:dyDescent="0.2">
      <c r="B213" s="6"/>
      <c r="C213" s="6"/>
      <c r="D213" s="6"/>
      <c r="E213" s="6"/>
      <c r="F213" s="6"/>
      <c r="G213" s="6"/>
      <c r="H213" s="6"/>
      <c r="I213" s="8"/>
      <c r="J213" s="8"/>
      <c r="K213" s="6"/>
      <c r="L213" s="6"/>
      <c r="M213" s="6"/>
      <c r="N213" s="6"/>
      <c r="O213" s="6"/>
      <c r="P213" s="8"/>
      <c r="Q213" s="8"/>
    </row>
    <row r="214" spans="1:19" ht="10.15" outlineLevel="2" x14ac:dyDescent="0.3">
      <c r="A214" s="42" t="s">
        <v>556</v>
      </c>
      <c r="B214" s="67">
        <v>3</v>
      </c>
      <c r="C214" s="68"/>
      <c r="D214" s="69" t="s">
        <v>40</v>
      </c>
      <c r="E214" s="69"/>
      <c r="F214" s="70" t="s">
        <v>557</v>
      </c>
      <c r="G214" s="69"/>
      <c r="H214" s="71"/>
      <c r="I214" s="72"/>
      <c r="J214" s="43">
        <f>SUBTOTAL(9,J215:J223)</f>
        <v>0</v>
      </c>
      <c r="K214" s="71"/>
      <c r="L214" s="44">
        <f>SUBTOTAL(9,L215:L223)</f>
        <v>5.6700000000000006E-3</v>
      </c>
      <c r="M214" s="71"/>
      <c r="N214" s="44">
        <f>SUBTOTAL(9,N215:N223)</f>
        <v>0</v>
      </c>
      <c r="O214" s="73"/>
      <c r="P214" s="43">
        <f>SUBTOTAL(9,P215:P223)</f>
        <v>0</v>
      </c>
      <c r="Q214" s="43">
        <f>SUBTOTAL(9,Q215:Q223)</f>
        <v>0</v>
      </c>
      <c r="R214" s="8"/>
      <c r="S214" s="8"/>
    </row>
    <row r="215" spans="1:19" ht="10.15" outlineLevel="3" x14ac:dyDescent="0.3">
      <c r="A215" s="9"/>
      <c r="B215" s="74"/>
      <c r="C215" s="75">
        <v>1</v>
      </c>
      <c r="D215" s="76" t="s">
        <v>41</v>
      </c>
      <c r="E215" s="77" t="s">
        <v>558</v>
      </c>
      <c r="F215" s="78" t="s">
        <v>559</v>
      </c>
      <c r="G215" s="76" t="s">
        <v>153</v>
      </c>
      <c r="H215" s="79">
        <v>35</v>
      </c>
      <c r="I215" s="80"/>
      <c r="J215" s="81">
        <f>H215*I215</f>
        <v>0</v>
      </c>
      <c r="K215" s="79"/>
      <c r="L215" s="79">
        <f>H215*K215</f>
        <v>0</v>
      </c>
      <c r="M215" s="79"/>
      <c r="N215" s="79">
        <f>H215*M215</f>
        <v>0</v>
      </c>
      <c r="O215" s="81">
        <v>21</v>
      </c>
      <c r="P215" s="81">
        <f>J215*(O215/100)</f>
        <v>0</v>
      </c>
      <c r="Q215" s="81">
        <f>J215+P215</f>
        <v>0</v>
      </c>
      <c r="R215" s="8"/>
      <c r="S215" s="8"/>
    </row>
    <row r="216" spans="1:19" ht="9" outlineLevel="4" x14ac:dyDescent="0.25">
      <c r="A216" s="82"/>
      <c r="B216" s="83"/>
      <c r="C216" s="83"/>
      <c r="D216" s="84"/>
      <c r="E216" s="89" t="s">
        <v>16</v>
      </c>
      <c r="F216" s="85" t="s">
        <v>560</v>
      </c>
      <c r="G216" s="84"/>
      <c r="H216" s="86">
        <v>35</v>
      </c>
      <c r="I216" s="87"/>
      <c r="J216" s="88"/>
      <c r="K216" s="86"/>
      <c r="L216" s="86"/>
      <c r="M216" s="86"/>
      <c r="N216" s="86"/>
      <c r="O216" s="88"/>
      <c r="P216" s="88"/>
      <c r="Q216" s="88"/>
      <c r="R216" s="8"/>
    </row>
    <row r="217" spans="1:19" ht="7.5" customHeight="1" outlineLevel="4" x14ac:dyDescent="0.2">
      <c r="A217" s="8"/>
      <c r="B217" s="48"/>
      <c r="C217" s="47"/>
      <c r="D217" s="50"/>
      <c r="E217" s="12"/>
      <c r="F217" s="51"/>
      <c r="G217" s="50"/>
      <c r="H217" s="52"/>
      <c r="I217" s="54"/>
      <c r="J217" s="14"/>
      <c r="K217" s="18"/>
      <c r="L217" s="18"/>
      <c r="M217" s="18"/>
      <c r="N217" s="18"/>
      <c r="O217" s="14"/>
      <c r="P217" s="14"/>
      <c r="Q217" s="14"/>
      <c r="R217" s="8"/>
    </row>
    <row r="218" spans="1:19" ht="10.15" outlineLevel="3" x14ac:dyDescent="0.3">
      <c r="A218" s="9"/>
      <c r="B218" s="74"/>
      <c r="C218" s="75">
        <v>2</v>
      </c>
      <c r="D218" s="76" t="s">
        <v>41</v>
      </c>
      <c r="E218" s="77" t="s">
        <v>561</v>
      </c>
      <c r="F218" s="78" t="s">
        <v>562</v>
      </c>
      <c r="G218" s="76" t="s">
        <v>153</v>
      </c>
      <c r="H218" s="79">
        <v>35</v>
      </c>
      <c r="I218" s="80"/>
      <c r="J218" s="81">
        <f>H218*I218</f>
        <v>0</v>
      </c>
      <c r="K218" s="79"/>
      <c r="L218" s="79">
        <f>H218*K218</f>
        <v>0</v>
      </c>
      <c r="M218" s="79"/>
      <c r="N218" s="79">
        <f>H218*M218</f>
        <v>0</v>
      </c>
      <c r="O218" s="81">
        <v>21</v>
      </c>
      <c r="P218" s="81">
        <f>J218*(O218/100)</f>
        <v>0</v>
      </c>
      <c r="Q218" s="81">
        <f>J218+P218</f>
        <v>0</v>
      </c>
      <c r="R218" s="8"/>
      <c r="S218" s="8"/>
    </row>
    <row r="219" spans="1:19" ht="9" outlineLevel="4" x14ac:dyDescent="0.25">
      <c r="A219" s="82"/>
      <c r="B219" s="83"/>
      <c r="C219" s="83"/>
      <c r="D219" s="84"/>
      <c r="E219" s="89" t="s">
        <v>16</v>
      </c>
      <c r="F219" s="85" t="s">
        <v>560</v>
      </c>
      <c r="G219" s="84"/>
      <c r="H219" s="86">
        <v>35</v>
      </c>
      <c r="I219" s="87"/>
      <c r="J219" s="88"/>
      <c r="K219" s="86"/>
      <c r="L219" s="86"/>
      <c r="M219" s="86"/>
      <c r="N219" s="86"/>
      <c r="O219" s="88"/>
      <c r="P219" s="88"/>
      <c r="Q219" s="88"/>
      <c r="R219" s="8"/>
    </row>
    <row r="220" spans="1:19" ht="7.5" customHeight="1" outlineLevel="4" x14ac:dyDescent="0.2">
      <c r="A220" s="8"/>
      <c r="B220" s="48"/>
      <c r="C220" s="47"/>
      <c r="D220" s="50"/>
      <c r="E220" s="12"/>
      <c r="F220" s="51"/>
      <c r="G220" s="50"/>
      <c r="H220" s="52"/>
      <c r="I220" s="54"/>
      <c r="J220" s="14"/>
      <c r="K220" s="18"/>
      <c r="L220" s="18"/>
      <c r="M220" s="18"/>
      <c r="N220" s="18"/>
      <c r="O220" s="14"/>
      <c r="P220" s="14"/>
      <c r="Q220" s="14"/>
      <c r="R220" s="8"/>
    </row>
    <row r="221" spans="1:19" ht="20.25" outlineLevel="3" x14ac:dyDescent="0.3">
      <c r="A221" s="9"/>
      <c r="B221" s="74"/>
      <c r="C221" s="75">
        <v>3</v>
      </c>
      <c r="D221" s="76" t="s">
        <v>75</v>
      </c>
      <c r="E221" s="77" t="s">
        <v>563</v>
      </c>
      <c r="F221" s="78" t="s">
        <v>564</v>
      </c>
      <c r="G221" s="76" t="s">
        <v>153</v>
      </c>
      <c r="H221" s="79">
        <v>37.800000000000004</v>
      </c>
      <c r="I221" s="80"/>
      <c r="J221" s="81">
        <f>H221*I221</f>
        <v>0</v>
      </c>
      <c r="K221" s="79">
        <v>1.4999999999999999E-4</v>
      </c>
      <c r="L221" s="79">
        <f>H221*K221</f>
        <v>5.6700000000000006E-3</v>
      </c>
      <c r="M221" s="79"/>
      <c r="N221" s="79">
        <f>H221*M221</f>
        <v>0</v>
      </c>
      <c r="O221" s="81">
        <v>21</v>
      </c>
      <c r="P221" s="81">
        <f>J221*(O221/100)</f>
        <v>0</v>
      </c>
      <c r="Q221" s="81">
        <f>J221+P221</f>
        <v>0</v>
      </c>
      <c r="R221" s="8"/>
      <c r="S221" s="8"/>
    </row>
    <row r="222" spans="1:19" ht="10.15" outlineLevel="3" x14ac:dyDescent="0.3">
      <c r="A222" s="9"/>
      <c r="B222" s="74"/>
      <c r="C222" s="75">
        <v>4</v>
      </c>
      <c r="D222" s="76" t="s">
        <v>41</v>
      </c>
      <c r="E222" s="77" t="s">
        <v>565</v>
      </c>
      <c r="F222" s="78" t="s">
        <v>566</v>
      </c>
      <c r="G222" s="76" t="s">
        <v>121</v>
      </c>
      <c r="H222" s="79">
        <v>5.6700000000000006E-3</v>
      </c>
      <c r="I222" s="80"/>
      <c r="J222" s="81">
        <f>H222*I222</f>
        <v>0</v>
      </c>
      <c r="K222" s="79"/>
      <c r="L222" s="79">
        <f>H222*K222</f>
        <v>0</v>
      </c>
      <c r="M222" s="79"/>
      <c r="N222" s="79">
        <f>H222*M222</f>
        <v>0</v>
      </c>
      <c r="O222" s="81">
        <v>21</v>
      </c>
      <c r="P222" s="81">
        <f>J222*(O222/100)</f>
        <v>0</v>
      </c>
      <c r="Q222" s="81">
        <f>J222+P222</f>
        <v>0</v>
      </c>
      <c r="R222" s="8"/>
      <c r="S222" s="8"/>
    </row>
    <row r="223" spans="1:19" outlineLevel="3" x14ac:dyDescent="0.2">
      <c r="B223" s="6"/>
      <c r="C223" s="6"/>
      <c r="D223" s="6"/>
      <c r="E223" s="6"/>
      <c r="F223" s="6"/>
      <c r="G223" s="6"/>
      <c r="H223" s="6"/>
      <c r="I223" s="8"/>
      <c r="J223" s="8"/>
      <c r="K223" s="6"/>
      <c r="L223" s="6"/>
      <c r="M223" s="6"/>
      <c r="N223" s="6"/>
      <c r="O223" s="6"/>
      <c r="P223" s="8"/>
      <c r="Q223" s="8"/>
    </row>
    <row r="224" spans="1:19" ht="10.15" outlineLevel="2" x14ac:dyDescent="0.3">
      <c r="A224" s="42" t="s">
        <v>30</v>
      </c>
      <c r="B224" s="67">
        <v>3</v>
      </c>
      <c r="C224" s="68"/>
      <c r="D224" s="69" t="s">
        <v>40</v>
      </c>
      <c r="E224" s="69"/>
      <c r="F224" s="70" t="s">
        <v>31</v>
      </c>
      <c r="G224" s="69"/>
      <c r="H224" s="71"/>
      <c r="I224" s="72"/>
      <c r="J224" s="43">
        <f>SUBTOTAL(9,J225:J392)</f>
        <v>0</v>
      </c>
      <c r="K224" s="71"/>
      <c r="L224" s="44">
        <f>SUBTOTAL(9,L225:L392)</f>
        <v>6.6746872000000002</v>
      </c>
      <c r="M224" s="71"/>
      <c r="N224" s="44">
        <f>SUBTOTAL(9,N225:N392)</f>
        <v>6.4681999999999995</v>
      </c>
      <c r="O224" s="73"/>
      <c r="P224" s="43">
        <f>SUBTOTAL(9,P225:P392)</f>
        <v>0</v>
      </c>
      <c r="Q224" s="43">
        <f>SUBTOTAL(9,Q225:Q392)</f>
        <v>0</v>
      </c>
      <c r="R224" s="8"/>
      <c r="S224" s="8"/>
    </row>
    <row r="225" spans="1:19" ht="10.15" outlineLevel="3" x14ac:dyDescent="0.3">
      <c r="A225" s="9"/>
      <c r="B225" s="74"/>
      <c r="C225" s="75">
        <v>1</v>
      </c>
      <c r="D225" s="76" t="s">
        <v>41</v>
      </c>
      <c r="E225" s="77" t="s">
        <v>567</v>
      </c>
      <c r="F225" s="78" t="s">
        <v>568</v>
      </c>
      <c r="G225" s="76" t="s">
        <v>48</v>
      </c>
      <c r="H225" s="79">
        <v>100.8</v>
      </c>
      <c r="I225" s="80"/>
      <c r="J225" s="81">
        <f>H225*I225</f>
        <v>0</v>
      </c>
      <c r="K225" s="79"/>
      <c r="L225" s="79">
        <f>H225*K225</f>
        <v>0</v>
      </c>
      <c r="M225" s="79">
        <v>1.6E-2</v>
      </c>
      <c r="N225" s="79">
        <f>H225*M225</f>
        <v>1.6128</v>
      </c>
      <c r="O225" s="81">
        <v>21</v>
      </c>
      <c r="P225" s="81">
        <f>J225*(O225/100)</f>
        <v>0</v>
      </c>
      <c r="Q225" s="81">
        <f>J225+P225</f>
        <v>0</v>
      </c>
      <c r="R225" s="8"/>
      <c r="S225" s="8"/>
    </row>
    <row r="226" spans="1:19" ht="9" outlineLevel="4" x14ac:dyDescent="0.25">
      <c r="A226" s="82"/>
      <c r="B226" s="83"/>
      <c r="C226" s="83"/>
      <c r="D226" s="84"/>
      <c r="E226" s="89" t="s">
        <v>16</v>
      </c>
      <c r="F226" s="85" t="s">
        <v>431</v>
      </c>
      <c r="G226" s="84"/>
      <c r="H226" s="86">
        <v>0</v>
      </c>
      <c r="I226" s="87"/>
      <c r="J226" s="88"/>
      <c r="K226" s="86"/>
      <c r="L226" s="86"/>
      <c r="M226" s="86"/>
      <c r="N226" s="86"/>
      <c r="O226" s="88"/>
      <c r="P226" s="88"/>
      <c r="Q226" s="88"/>
      <c r="R226" s="8"/>
    </row>
    <row r="227" spans="1:19" ht="9" outlineLevel="4" x14ac:dyDescent="0.25">
      <c r="A227" s="82"/>
      <c r="B227" s="83"/>
      <c r="C227" s="83"/>
      <c r="D227" s="84"/>
      <c r="E227" s="89"/>
      <c r="F227" s="85" t="s">
        <v>569</v>
      </c>
      <c r="G227" s="84"/>
      <c r="H227" s="86">
        <v>100.8</v>
      </c>
      <c r="I227" s="87"/>
      <c r="J227" s="88"/>
      <c r="K227" s="86"/>
      <c r="L227" s="86"/>
      <c r="M227" s="86"/>
      <c r="N227" s="86"/>
      <c r="O227" s="88"/>
      <c r="P227" s="88"/>
      <c r="Q227" s="88"/>
      <c r="R227" s="8"/>
    </row>
    <row r="228" spans="1:19" ht="7.5" customHeight="1" outlineLevel="4" x14ac:dyDescent="0.2">
      <c r="A228" s="8"/>
      <c r="B228" s="48"/>
      <c r="C228" s="47"/>
      <c r="D228" s="50"/>
      <c r="E228" s="12"/>
      <c r="F228" s="51"/>
      <c r="G228" s="50"/>
      <c r="H228" s="52"/>
      <c r="I228" s="54"/>
      <c r="J228" s="14"/>
      <c r="K228" s="18"/>
      <c r="L228" s="18"/>
      <c r="M228" s="18"/>
      <c r="N228" s="18"/>
      <c r="O228" s="14"/>
      <c r="P228" s="14"/>
      <c r="Q228" s="14"/>
      <c r="R228" s="8"/>
    </row>
    <row r="229" spans="1:19" ht="10.15" outlineLevel="3" x14ac:dyDescent="0.3">
      <c r="A229" s="9"/>
      <c r="B229" s="74"/>
      <c r="C229" s="75">
        <v>2</v>
      </c>
      <c r="D229" s="76" t="s">
        <v>41</v>
      </c>
      <c r="E229" s="77" t="s">
        <v>570</v>
      </c>
      <c r="F229" s="78" t="s">
        <v>571</v>
      </c>
      <c r="G229" s="76" t="s">
        <v>48</v>
      </c>
      <c r="H229" s="79">
        <v>92.4</v>
      </c>
      <c r="I229" s="80"/>
      <c r="J229" s="81">
        <f>H229*I229</f>
        <v>0</v>
      </c>
      <c r="K229" s="79"/>
      <c r="L229" s="79">
        <f>H229*K229</f>
        <v>0</v>
      </c>
      <c r="M229" s="79">
        <v>1.4E-2</v>
      </c>
      <c r="N229" s="79">
        <f>H229*M229</f>
        <v>1.2936000000000001</v>
      </c>
      <c r="O229" s="81">
        <v>21</v>
      </c>
      <c r="P229" s="81">
        <f>J229*(O229/100)</f>
        <v>0</v>
      </c>
      <c r="Q229" s="81">
        <f>J229+P229</f>
        <v>0</v>
      </c>
      <c r="R229" s="8"/>
      <c r="S229" s="8"/>
    </row>
    <row r="230" spans="1:19" ht="9" outlineLevel="4" x14ac:dyDescent="0.25">
      <c r="A230" s="82"/>
      <c r="B230" s="83"/>
      <c r="C230" s="83"/>
      <c r="D230" s="84"/>
      <c r="E230" s="89" t="s">
        <v>16</v>
      </c>
      <c r="F230" s="85" t="s">
        <v>431</v>
      </c>
      <c r="G230" s="84"/>
      <c r="H230" s="86">
        <v>0</v>
      </c>
      <c r="I230" s="87"/>
      <c r="J230" s="88"/>
      <c r="K230" s="86"/>
      <c r="L230" s="86"/>
      <c r="M230" s="86"/>
      <c r="N230" s="86"/>
      <c r="O230" s="88"/>
      <c r="P230" s="88"/>
      <c r="Q230" s="88"/>
      <c r="R230" s="8"/>
    </row>
    <row r="231" spans="1:19" ht="9" outlineLevel="4" x14ac:dyDescent="0.25">
      <c r="A231" s="82"/>
      <c r="B231" s="83"/>
      <c r="C231" s="83"/>
      <c r="D231" s="84"/>
      <c r="E231" s="89"/>
      <c r="F231" s="85" t="s">
        <v>572</v>
      </c>
      <c r="G231" s="84"/>
      <c r="H231" s="86">
        <v>92.4</v>
      </c>
      <c r="I231" s="87"/>
      <c r="J231" s="88"/>
      <c r="K231" s="86"/>
      <c r="L231" s="86"/>
      <c r="M231" s="86"/>
      <c r="N231" s="86"/>
      <c r="O231" s="88"/>
      <c r="P231" s="88"/>
      <c r="Q231" s="88"/>
      <c r="R231" s="8"/>
    </row>
    <row r="232" spans="1:19" ht="7.5" customHeight="1" outlineLevel="4" x14ac:dyDescent="0.2">
      <c r="A232" s="8"/>
      <c r="B232" s="48"/>
      <c r="C232" s="47"/>
      <c r="D232" s="50"/>
      <c r="E232" s="12"/>
      <c r="F232" s="51"/>
      <c r="G232" s="50"/>
      <c r="H232" s="52"/>
      <c r="I232" s="54"/>
      <c r="J232" s="14"/>
      <c r="K232" s="18"/>
      <c r="L232" s="18"/>
      <c r="M232" s="18"/>
      <c r="N232" s="18"/>
      <c r="O232" s="14"/>
      <c r="P232" s="14"/>
      <c r="Q232" s="14"/>
      <c r="R232" s="8"/>
    </row>
    <row r="233" spans="1:19" ht="10.15" outlineLevel="3" x14ac:dyDescent="0.3">
      <c r="A233" s="9"/>
      <c r="B233" s="74"/>
      <c r="C233" s="75">
        <v>3</v>
      </c>
      <c r="D233" s="76" t="s">
        <v>41</v>
      </c>
      <c r="E233" s="77" t="s">
        <v>573</v>
      </c>
      <c r="F233" s="78" t="s">
        <v>574</v>
      </c>
      <c r="G233" s="76" t="s">
        <v>153</v>
      </c>
      <c r="H233" s="79">
        <v>141.09999999999997</v>
      </c>
      <c r="I233" s="80"/>
      <c r="J233" s="81">
        <f>H233*I233</f>
        <v>0</v>
      </c>
      <c r="K233" s="79"/>
      <c r="L233" s="79">
        <f>H233*K233</f>
        <v>0</v>
      </c>
      <c r="M233" s="79">
        <v>6.0000000000000001E-3</v>
      </c>
      <c r="N233" s="79">
        <f>H233*M233</f>
        <v>0.8465999999999998</v>
      </c>
      <c r="O233" s="81">
        <v>21</v>
      </c>
      <c r="P233" s="81">
        <f>J233*(O233/100)</f>
        <v>0</v>
      </c>
      <c r="Q233" s="81">
        <f>J233+P233</f>
        <v>0</v>
      </c>
      <c r="R233" s="8"/>
      <c r="S233" s="8"/>
    </row>
    <row r="234" spans="1:19" ht="9" outlineLevel="4" x14ac:dyDescent="0.25">
      <c r="A234" s="82"/>
      <c r="B234" s="83"/>
      <c r="C234" s="83"/>
      <c r="D234" s="84"/>
      <c r="E234" s="89" t="s">
        <v>16</v>
      </c>
      <c r="F234" s="85" t="s">
        <v>575</v>
      </c>
      <c r="G234" s="84"/>
      <c r="H234" s="86">
        <v>0</v>
      </c>
      <c r="I234" s="87"/>
      <c r="J234" s="88"/>
      <c r="K234" s="86"/>
      <c r="L234" s="86"/>
      <c r="M234" s="86"/>
      <c r="N234" s="86"/>
      <c r="O234" s="88"/>
      <c r="P234" s="88"/>
      <c r="Q234" s="88"/>
      <c r="R234" s="8"/>
    </row>
    <row r="235" spans="1:19" ht="9" outlineLevel="4" x14ac:dyDescent="0.25">
      <c r="A235" s="82"/>
      <c r="B235" s="83"/>
      <c r="C235" s="83"/>
      <c r="D235" s="84"/>
      <c r="E235" s="89"/>
      <c r="F235" s="85" t="s">
        <v>482</v>
      </c>
      <c r="G235" s="84"/>
      <c r="H235" s="86">
        <v>6.5</v>
      </c>
      <c r="I235" s="87"/>
      <c r="J235" s="88"/>
      <c r="K235" s="86"/>
      <c r="L235" s="86"/>
      <c r="M235" s="86"/>
      <c r="N235" s="86"/>
      <c r="O235" s="88"/>
      <c r="P235" s="88"/>
      <c r="Q235" s="88"/>
      <c r="R235" s="8"/>
    </row>
    <row r="236" spans="1:19" ht="9" outlineLevel="4" x14ac:dyDescent="0.25">
      <c r="A236" s="82"/>
      <c r="B236" s="83"/>
      <c r="C236" s="83"/>
      <c r="D236" s="84"/>
      <c r="E236" s="89"/>
      <c r="F236" s="85" t="s">
        <v>483</v>
      </c>
      <c r="G236" s="84"/>
      <c r="H236" s="86">
        <v>6.1</v>
      </c>
      <c r="I236" s="87"/>
      <c r="J236" s="88"/>
      <c r="K236" s="86"/>
      <c r="L236" s="86"/>
      <c r="M236" s="86"/>
      <c r="N236" s="86"/>
      <c r="O236" s="88"/>
      <c r="P236" s="88"/>
      <c r="Q236" s="88"/>
      <c r="R236" s="8"/>
    </row>
    <row r="237" spans="1:19" ht="9" outlineLevel="4" x14ac:dyDescent="0.25">
      <c r="A237" s="82"/>
      <c r="B237" s="83"/>
      <c r="C237" s="83"/>
      <c r="D237" s="84"/>
      <c r="E237" s="89"/>
      <c r="F237" s="85" t="s">
        <v>484</v>
      </c>
      <c r="G237" s="84"/>
      <c r="H237" s="86">
        <v>6.9</v>
      </c>
      <c r="I237" s="87"/>
      <c r="J237" s="88"/>
      <c r="K237" s="86"/>
      <c r="L237" s="86"/>
      <c r="M237" s="86"/>
      <c r="N237" s="86"/>
      <c r="O237" s="88"/>
      <c r="P237" s="88"/>
      <c r="Q237" s="88"/>
      <c r="R237" s="8"/>
    </row>
    <row r="238" spans="1:19" ht="9" outlineLevel="4" x14ac:dyDescent="0.25">
      <c r="A238" s="82"/>
      <c r="B238" s="83"/>
      <c r="C238" s="83"/>
      <c r="D238" s="84"/>
      <c r="E238" s="89"/>
      <c r="F238" s="85" t="s">
        <v>485</v>
      </c>
      <c r="G238" s="84"/>
      <c r="H238" s="86">
        <v>7.4</v>
      </c>
      <c r="I238" s="87"/>
      <c r="J238" s="88"/>
      <c r="K238" s="86"/>
      <c r="L238" s="86"/>
      <c r="M238" s="86"/>
      <c r="N238" s="86"/>
      <c r="O238" s="88"/>
      <c r="P238" s="88"/>
      <c r="Q238" s="88"/>
      <c r="R238" s="8"/>
    </row>
    <row r="239" spans="1:19" ht="9" outlineLevel="4" x14ac:dyDescent="0.25">
      <c r="A239" s="82"/>
      <c r="B239" s="83"/>
      <c r="C239" s="83"/>
      <c r="D239" s="84"/>
      <c r="E239" s="89"/>
      <c r="F239" s="85" t="s">
        <v>486</v>
      </c>
      <c r="G239" s="84"/>
      <c r="H239" s="86">
        <v>9.3000000000000007</v>
      </c>
      <c r="I239" s="87"/>
      <c r="J239" s="88"/>
      <c r="K239" s="86"/>
      <c r="L239" s="86"/>
      <c r="M239" s="86"/>
      <c r="N239" s="86"/>
      <c r="O239" s="88"/>
      <c r="P239" s="88"/>
      <c r="Q239" s="88"/>
      <c r="R239" s="8"/>
    </row>
    <row r="240" spans="1:19" ht="9" outlineLevel="4" x14ac:dyDescent="0.25">
      <c r="A240" s="82"/>
      <c r="B240" s="83"/>
      <c r="C240" s="83"/>
      <c r="D240" s="84"/>
      <c r="E240" s="89"/>
      <c r="F240" s="85" t="s">
        <v>487</v>
      </c>
      <c r="G240" s="84"/>
      <c r="H240" s="86">
        <v>9.1999999999999993</v>
      </c>
      <c r="I240" s="87"/>
      <c r="J240" s="88"/>
      <c r="K240" s="86"/>
      <c r="L240" s="86"/>
      <c r="M240" s="86"/>
      <c r="N240" s="86"/>
      <c r="O240" s="88"/>
      <c r="P240" s="88"/>
      <c r="Q240" s="88"/>
      <c r="R240" s="8"/>
    </row>
    <row r="241" spans="1:19" ht="9" outlineLevel="4" x14ac:dyDescent="0.25">
      <c r="A241" s="82"/>
      <c r="B241" s="83"/>
      <c r="C241" s="83"/>
      <c r="D241" s="84"/>
      <c r="E241" s="89"/>
      <c r="F241" s="85" t="s">
        <v>488</v>
      </c>
      <c r="G241" s="84"/>
      <c r="H241" s="86">
        <v>9.6999999999999993</v>
      </c>
      <c r="I241" s="87"/>
      <c r="J241" s="88"/>
      <c r="K241" s="86"/>
      <c r="L241" s="86"/>
      <c r="M241" s="86"/>
      <c r="N241" s="86"/>
      <c r="O241" s="88"/>
      <c r="P241" s="88"/>
      <c r="Q241" s="88"/>
      <c r="R241" s="8"/>
    </row>
    <row r="242" spans="1:19" ht="9" outlineLevel="4" x14ac:dyDescent="0.25">
      <c r="A242" s="82"/>
      <c r="B242" s="83"/>
      <c r="C242" s="83"/>
      <c r="D242" s="84"/>
      <c r="E242" s="89"/>
      <c r="F242" s="85" t="s">
        <v>489</v>
      </c>
      <c r="G242" s="84"/>
      <c r="H242" s="86">
        <v>9.1999999999999993</v>
      </c>
      <c r="I242" s="87"/>
      <c r="J242" s="88"/>
      <c r="K242" s="86"/>
      <c r="L242" s="86"/>
      <c r="M242" s="86"/>
      <c r="N242" s="86"/>
      <c r="O242" s="88"/>
      <c r="P242" s="88"/>
      <c r="Q242" s="88"/>
      <c r="R242" s="8"/>
    </row>
    <row r="243" spans="1:19" ht="9" outlineLevel="4" x14ac:dyDescent="0.25">
      <c r="A243" s="82"/>
      <c r="B243" s="83"/>
      <c r="C243" s="83"/>
      <c r="D243" s="84"/>
      <c r="E243" s="89"/>
      <c r="F243" s="85" t="s">
        <v>490</v>
      </c>
      <c r="G243" s="84"/>
      <c r="H243" s="86">
        <v>9.3000000000000007</v>
      </c>
      <c r="I243" s="87"/>
      <c r="J243" s="88"/>
      <c r="K243" s="86"/>
      <c r="L243" s="86"/>
      <c r="M243" s="86"/>
      <c r="N243" s="86"/>
      <c r="O243" s="88"/>
      <c r="P243" s="88"/>
      <c r="Q243" s="88"/>
      <c r="R243" s="8"/>
    </row>
    <row r="244" spans="1:19" ht="9" outlineLevel="4" x14ac:dyDescent="0.25">
      <c r="A244" s="82"/>
      <c r="B244" s="83"/>
      <c r="C244" s="83"/>
      <c r="D244" s="84"/>
      <c r="E244" s="89"/>
      <c r="F244" s="85" t="s">
        <v>491</v>
      </c>
      <c r="G244" s="84"/>
      <c r="H244" s="86">
        <v>9.1</v>
      </c>
      <c r="I244" s="87"/>
      <c r="J244" s="88"/>
      <c r="K244" s="86"/>
      <c r="L244" s="86"/>
      <c r="M244" s="86"/>
      <c r="N244" s="86"/>
      <c r="O244" s="88"/>
      <c r="P244" s="88"/>
      <c r="Q244" s="88"/>
      <c r="R244" s="8"/>
    </row>
    <row r="245" spans="1:19" ht="9" outlineLevel="4" x14ac:dyDescent="0.25">
      <c r="A245" s="82"/>
      <c r="B245" s="83"/>
      <c r="C245" s="83"/>
      <c r="D245" s="84"/>
      <c r="E245" s="89"/>
      <c r="F245" s="85" t="s">
        <v>492</v>
      </c>
      <c r="G245" s="84"/>
      <c r="H245" s="86">
        <v>9.3000000000000007</v>
      </c>
      <c r="I245" s="87"/>
      <c r="J245" s="88"/>
      <c r="K245" s="86"/>
      <c r="L245" s="86"/>
      <c r="M245" s="86"/>
      <c r="N245" s="86"/>
      <c r="O245" s="88"/>
      <c r="P245" s="88"/>
      <c r="Q245" s="88"/>
      <c r="R245" s="8"/>
    </row>
    <row r="246" spans="1:19" ht="9" outlineLevel="4" x14ac:dyDescent="0.25">
      <c r="A246" s="82"/>
      <c r="B246" s="83"/>
      <c r="C246" s="83"/>
      <c r="D246" s="84"/>
      <c r="E246" s="89"/>
      <c r="F246" s="85" t="s">
        <v>493</v>
      </c>
      <c r="G246" s="84"/>
      <c r="H246" s="86">
        <v>9.1</v>
      </c>
      <c r="I246" s="87"/>
      <c r="J246" s="88"/>
      <c r="K246" s="86"/>
      <c r="L246" s="86"/>
      <c r="M246" s="86"/>
      <c r="N246" s="86"/>
      <c r="O246" s="88"/>
      <c r="P246" s="88"/>
      <c r="Q246" s="88"/>
      <c r="R246" s="8"/>
    </row>
    <row r="247" spans="1:19" ht="9" outlineLevel="4" x14ac:dyDescent="0.25">
      <c r="A247" s="82"/>
      <c r="B247" s="83"/>
      <c r="C247" s="83"/>
      <c r="D247" s="84"/>
      <c r="E247" s="89"/>
      <c r="F247" s="85" t="s">
        <v>494</v>
      </c>
      <c r="G247" s="84"/>
      <c r="H247" s="86">
        <v>9.3000000000000007</v>
      </c>
      <c r="I247" s="87"/>
      <c r="J247" s="88"/>
      <c r="K247" s="86"/>
      <c r="L247" s="86"/>
      <c r="M247" s="86"/>
      <c r="N247" s="86"/>
      <c r="O247" s="88"/>
      <c r="P247" s="88"/>
      <c r="Q247" s="88"/>
      <c r="R247" s="8"/>
    </row>
    <row r="248" spans="1:19" ht="9" outlineLevel="4" x14ac:dyDescent="0.25">
      <c r="A248" s="82"/>
      <c r="B248" s="83"/>
      <c r="C248" s="83"/>
      <c r="D248" s="84"/>
      <c r="E248" s="89"/>
      <c r="F248" s="85" t="s">
        <v>495</v>
      </c>
      <c r="G248" s="84"/>
      <c r="H248" s="86">
        <v>9.1</v>
      </c>
      <c r="I248" s="87"/>
      <c r="J248" s="88"/>
      <c r="K248" s="86"/>
      <c r="L248" s="86"/>
      <c r="M248" s="86"/>
      <c r="N248" s="86"/>
      <c r="O248" s="88"/>
      <c r="P248" s="88"/>
      <c r="Q248" s="88"/>
      <c r="R248" s="8"/>
    </row>
    <row r="249" spans="1:19" ht="9" outlineLevel="4" x14ac:dyDescent="0.25">
      <c r="A249" s="82"/>
      <c r="B249" s="83"/>
      <c r="C249" s="83"/>
      <c r="D249" s="84"/>
      <c r="E249" s="89"/>
      <c r="F249" s="85" t="s">
        <v>496</v>
      </c>
      <c r="G249" s="84"/>
      <c r="H249" s="86">
        <v>8.5</v>
      </c>
      <c r="I249" s="87"/>
      <c r="J249" s="88"/>
      <c r="K249" s="86"/>
      <c r="L249" s="86"/>
      <c r="M249" s="86"/>
      <c r="N249" s="86"/>
      <c r="O249" s="88"/>
      <c r="P249" s="88"/>
      <c r="Q249" s="88"/>
      <c r="R249" s="8"/>
    </row>
    <row r="250" spans="1:19" ht="9" outlineLevel="4" x14ac:dyDescent="0.25">
      <c r="A250" s="82"/>
      <c r="B250" s="83"/>
      <c r="C250" s="83"/>
      <c r="D250" s="84"/>
      <c r="E250" s="89"/>
      <c r="F250" s="85" t="s">
        <v>497</v>
      </c>
      <c r="G250" s="84"/>
      <c r="H250" s="86">
        <v>7.4</v>
      </c>
      <c r="I250" s="87"/>
      <c r="J250" s="88"/>
      <c r="K250" s="86"/>
      <c r="L250" s="86"/>
      <c r="M250" s="86"/>
      <c r="N250" s="86"/>
      <c r="O250" s="88"/>
      <c r="P250" s="88"/>
      <c r="Q250" s="88"/>
      <c r="R250" s="8"/>
    </row>
    <row r="251" spans="1:19" ht="9" outlineLevel="4" x14ac:dyDescent="0.25">
      <c r="A251" s="82"/>
      <c r="B251" s="83"/>
      <c r="C251" s="83"/>
      <c r="D251" s="84"/>
      <c r="E251" s="89"/>
      <c r="F251" s="85" t="s">
        <v>498</v>
      </c>
      <c r="G251" s="84"/>
      <c r="H251" s="86">
        <v>5.7</v>
      </c>
      <c r="I251" s="87"/>
      <c r="J251" s="88"/>
      <c r="K251" s="86"/>
      <c r="L251" s="86"/>
      <c r="M251" s="86"/>
      <c r="N251" s="86"/>
      <c r="O251" s="88"/>
      <c r="P251" s="88"/>
      <c r="Q251" s="88"/>
      <c r="R251" s="8"/>
    </row>
    <row r="252" spans="1:19" ht="7.5" customHeight="1" outlineLevel="4" x14ac:dyDescent="0.2">
      <c r="A252" s="8"/>
      <c r="B252" s="48"/>
      <c r="C252" s="47"/>
      <c r="D252" s="50"/>
      <c r="E252" s="12"/>
      <c r="F252" s="51"/>
      <c r="G252" s="50"/>
      <c r="H252" s="52"/>
      <c r="I252" s="54"/>
      <c r="J252" s="14"/>
      <c r="K252" s="18"/>
      <c r="L252" s="18"/>
      <c r="M252" s="18"/>
      <c r="N252" s="18"/>
      <c r="O252" s="14"/>
      <c r="P252" s="14"/>
      <c r="Q252" s="14"/>
      <c r="R252" s="8"/>
    </row>
    <row r="253" spans="1:19" ht="10.15" outlineLevel="3" x14ac:dyDescent="0.3">
      <c r="A253" s="9"/>
      <c r="B253" s="74"/>
      <c r="C253" s="75">
        <v>4</v>
      </c>
      <c r="D253" s="76" t="s">
        <v>41</v>
      </c>
      <c r="E253" s="77" t="s">
        <v>576</v>
      </c>
      <c r="F253" s="78" t="s">
        <v>577</v>
      </c>
      <c r="G253" s="76" t="s">
        <v>153</v>
      </c>
      <c r="H253" s="79">
        <v>53.5</v>
      </c>
      <c r="I253" s="80"/>
      <c r="J253" s="81">
        <f>H253*I253</f>
        <v>0</v>
      </c>
      <c r="K253" s="79"/>
      <c r="L253" s="79">
        <f>H253*K253</f>
        <v>0</v>
      </c>
      <c r="M253" s="79">
        <v>8.0000000000000002E-3</v>
      </c>
      <c r="N253" s="79">
        <f>H253*M253</f>
        <v>0.42799999999999999</v>
      </c>
      <c r="O253" s="81">
        <v>21</v>
      </c>
      <c r="P253" s="81">
        <f>J253*(O253/100)</f>
        <v>0</v>
      </c>
      <c r="Q253" s="81">
        <f>J253+P253</f>
        <v>0</v>
      </c>
      <c r="R253" s="8"/>
      <c r="S253" s="8"/>
    </row>
    <row r="254" spans="1:19" ht="10.15" outlineLevel="3" x14ac:dyDescent="0.3">
      <c r="A254" s="9"/>
      <c r="B254" s="74"/>
      <c r="C254" s="75">
        <v>5</v>
      </c>
      <c r="D254" s="76" t="s">
        <v>41</v>
      </c>
      <c r="E254" s="77" t="s">
        <v>578</v>
      </c>
      <c r="F254" s="78" t="s">
        <v>579</v>
      </c>
      <c r="G254" s="76" t="s">
        <v>153</v>
      </c>
      <c r="H254" s="79">
        <v>4</v>
      </c>
      <c r="I254" s="80"/>
      <c r="J254" s="81">
        <f>H254*I254</f>
        <v>0</v>
      </c>
      <c r="K254" s="79"/>
      <c r="L254" s="79">
        <f>H254*K254</f>
        <v>0</v>
      </c>
      <c r="M254" s="79">
        <v>2.5000000000000001E-2</v>
      </c>
      <c r="N254" s="79">
        <f>H254*M254</f>
        <v>0.1</v>
      </c>
      <c r="O254" s="81">
        <v>21</v>
      </c>
      <c r="P254" s="81">
        <f>J254*(O254/100)</f>
        <v>0</v>
      </c>
      <c r="Q254" s="81">
        <f>J254+P254</f>
        <v>0</v>
      </c>
      <c r="R254" s="8"/>
      <c r="S254" s="8"/>
    </row>
    <row r="255" spans="1:19" ht="10.15" outlineLevel="3" x14ac:dyDescent="0.3">
      <c r="A255" s="9"/>
      <c r="B255" s="74"/>
      <c r="C255" s="75">
        <v>6</v>
      </c>
      <c r="D255" s="76" t="s">
        <v>41</v>
      </c>
      <c r="E255" s="77" t="s">
        <v>580</v>
      </c>
      <c r="F255" s="78" t="s">
        <v>581</v>
      </c>
      <c r="G255" s="76" t="s">
        <v>153</v>
      </c>
      <c r="H255" s="79">
        <v>9</v>
      </c>
      <c r="I255" s="80"/>
      <c r="J255" s="81">
        <f>H255*I255</f>
        <v>0</v>
      </c>
      <c r="K255" s="79"/>
      <c r="L255" s="79">
        <f>H255*K255</f>
        <v>0</v>
      </c>
      <c r="M255" s="79">
        <v>3.3000000000000002E-2</v>
      </c>
      <c r="N255" s="79">
        <f>H255*M255</f>
        <v>0.29700000000000004</v>
      </c>
      <c r="O255" s="81">
        <v>21</v>
      </c>
      <c r="P255" s="81">
        <f>J255*(O255/100)</f>
        <v>0</v>
      </c>
      <c r="Q255" s="81">
        <f>J255+P255</f>
        <v>0</v>
      </c>
      <c r="R255" s="8"/>
      <c r="S255" s="8"/>
    </row>
    <row r="256" spans="1:19" ht="10.15" outlineLevel="3" x14ac:dyDescent="0.3">
      <c r="A256" s="9"/>
      <c r="B256" s="74"/>
      <c r="C256" s="75">
        <v>7</v>
      </c>
      <c r="D256" s="76" t="s">
        <v>41</v>
      </c>
      <c r="E256" s="77" t="s">
        <v>582</v>
      </c>
      <c r="F256" s="78" t="s">
        <v>583</v>
      </c>
      <c r="G256" s="76" t="s">
        <v>153</v>
      </c>
      <c r="H256" s="79">
        <v>36</v>
      </c>
      <c r="I256" s="80"/>
      <c r="J256" s="81">
        <f>H256*I256</f>
        <v>0</v>
      </c>
      <c r="K256" s="79"/>
      <c r="L256" s="79">
        <f>H256*K256</f>
        <v>0</v>
      </c>
      <c r="M256" s="79">
        <v>4.4999999999999998E-2</v>
      </c>
      <c r="N256" s="79">
        <f>H256*M256</f>
        <v>1.6199999999999999</v>
      </c>
      <c r="O256" s="81">
        <v>21</v>
      </c>
      <c r="P256" s="81">
        <f>J256*(O256/100)</f>
        <v>0</v>
      </c>
      <c r="Q256" s="81">
        <f>J256+P256</f>
        <v>0</v>
      </c>
      <c r="R256" s="8"/>
      <c r="S256" s="8"/>
    </row>
    <row r="257" spans="1:19" ht="10.15" outlineLevel="3" x14ac:dyDescent="0.3">
      <c r="A257" s="9"/>
      <c r="B257" s="74"/>
      <c r="C257" s="75">
        <v>8</v>
      </c>
      <c r="D257" s="76" t="s">
        <v>41</v>
      </c>
      <c r="E257" s="77" t="s">
        <v>584</v>
      </c>
      <c r="F257" s="78" t="s">
        <v>585</v>
      </c>
      <c r="G257" s="76" t="s">
        <v>153</v>
      </c>
      <c r="H257" s="79">
        <v>2</v>
      </c>
      <c r="I257" s="80"/>
      <c r="J257" s="81">
        <f>H257*I257</f>
        <v>0</v>
      </c>
      <c r="K257" s="79"/>
      <c r="L257" s="79">
        <f>H257*K257</f>
        <v>0</v>
      </c>
      <c r="M257" s="79">
        <v>4.4999999999999998E-2</v>
      </c>
      <c r="N257" s="79">
        <f>H257*M257</f>
        <v>0.09</v>
      </c>
      <c r="O257" s="81">
        <v>21</v>
      </c>
      <c r="P257" s="81">
        <f>J257*(O257/100)</f>
        <v>0</v>
      </c>
      <c r="Q257" s="81">
        <f>J257+P257</f>
        <v>0</v>
      </c>
      <c r="R257" s="8"/>
      <c r="S257" s="8"/>
    </row>
    <row r="258" spans="1:19" ht="9" outlineLevel="4" x14ac:dyDescent="0.25">
      <c r="A258" s="82"/>
      <c r="B258" s="83"/>
      <c r="C258" s="83"/>
      <c r="D258" s="84"/>
      <c r="E258" s="89" t="s">
        <v>16</v>
      </c>
      <c r="F258" s="85" t="s">
        <v>586</v>
      </c>
      <c r="G258" s="84"/>
      <c r="H258" s="86">
        <v>2</v>
      </c>
      <c r="I258" s="87"/>
      <c r="J258" s="88"/>
      <c r="K258" s="86"/>
      <c r="L258" s="86"/>
      <c r="M258" s="86"/>
      <c r="N258" s="86"/>
      <c r="O258" s="88"/>
      <c r="P258" s="88"/>
      <c r="Q258" s="88"/>
      <c r="R258" s="8"/>
    </row>
    <row r="259" spans="1:19" ht="7.5" customHeight="1" outlineLevel="4" x14ac:dyDescent="0.2">
      <c r="A259" s="8"/>
      <c r="B259" s="48"/>
      <c r="C259" s="47"/>
      <c r="D259" s="50"/>
      <c r="E259" s="12"/>
      <c r="F259" s="51"/>
      <c r="G259" s="50"/>
      <c r="H259" s="52"/>
      <c r="I259" s="54"/>
      <c r="J259" s="14"/>
      <c r="K259" s="18"/>
      <c r="L259" s="18"/>
      <c r="M259" s="18"/>
      <c r="N259" s="18"/>
      <c r="O259" s="14"/>
      <c r="P259" s="14"/>
      <c r="Q259" s="14"/>
      <c r="R259" s="8"/>
    </row>
    <row r="260" spans="1:19" ht="10.15" outlineLevel="3" x14ac:dyDescent="0.3">
      <c r="A260" s="9"/>
      <c r="B260" s="74"/>
      <c r="C260" s="75">
        <v>9</v>
      </c>
      <c r="D260" s="76" t="s">
        <v>41</v>
      </c>
      <c r="E260" s="77" t="s">
        <v>587</v>
      </c>
      <c r="F260" s="78" t="s">
        <v>588</v>
      </c>
      <c r="G260" s="76" t="s">
        <v>153</v>
      </c>
      <c r="H260" s="79">
        <v>10.6</v>
      </c>
      <c r="I260" s="80"/>
      <c r="J260" s="81">
        <f>H260*I260</f>
        <v>0</v>
      </c>
      <c r="K260" s="79"/>
      <c r="L260" s="79">
        <f>H260*K260</f>
        <v>0</v>
      </c>
      <c r="M260" s="79">
        <v>1.7000000000000001E-2</v>
      </c>
      <c r="N260" s="79">
        <f>H260*M260</f>
        <v>0.1802</v>
      </c>
      <c r="O260" s="81">
        <v>21</v>
      </c>
      <c r="P260" s="81">
        <f>J260*(O260/100)</f>
        <v>0</v>
      </c>
      <c r="Q260" s="81">
        <f>J260+P260</f>
        <v>0</v>
      </c>
      <c r="R260" s="8"/>
      <c r="S260" s="8"/>
    </row>
    <row r="261" spans="1:19" ht="9" outlineLevel="4" x14ac:dyDescent="0.25">
      <c r="A261" s="82"/>
      <c r="B261" s="83"/>
      <c r="C261" s="83"/>
      <c r="D261" s="84"/>
      <c r="E261" s="89" t="s">
        <v>16</v>
      </c>
      <c r="F261" s="85" t="s">
        <v>589</v>
      </c>
      <c r="G261" s="84"/>
      <c r="H261" s="86">
        <v>10.6</v>
      </c>
      <c r="I261" s="87"/>
      <c r="J261" s="88"/>
      <c r="K261" s="86"/>
      <c r="L261" s="86"/>
      <c r="M261" s="86"/>
      <c r="N261" s="86"/>
      <c r="O261" s="88"/>
      <c r="P261" s="88"/>
      <c r="Q261" s="88"/>
      <c r="R261" s="8"/>
    </row>
    <row r="262" spans="1:19" ht="7.5" customHeight="1" outlineLevel="4" x14ac:dyDescent="0.2">
      <c r="A262" s="8"/>
      <c r="B262" s="48"/>
      <c r="C262" s="47"/>
      <c r="D262" s="50"/>
      <c r="E262" s="12"/>
      <c r="F262" s="51"/>
      <c r="G262" s="50"/>
      <c r="H262" s="52"/>
      <c r="I262" s="54"/>
      <c r="J262" s="14"/>
      <c r="K262" s="18"/>
      <c r="L262" s="18"/>
      <c r="M262" s="18"/>
      <c r="N262" s="18"/>
      <c r="O262" s="14"/>
      <c r="P262" s="14"/>
      <c r="Q262" s="14"/>
      <c r="R262" s="8"/>
    </row>
    <row r="263" spans="1:19" ht="10.15" outlineLevel="3" x14ac:dyDescent="0.3">
      <c r="A263" s="9"/>
      <c r="B263" s="74"/>
      <c r="C263" s="75">
        <v>10</v>
      </c>
      <c r="D263" s="76" t="s">
        <v>41</v>
      </c>
      <c r="E263" s="77" t="s">
        <v>590</v>
      </c>
      <c r="F263" s="78" t="s">
        <v>591</v>
      </c>
      <c r="G263" s="76" t="s">
        <v>48</v>
      </c>
      <c r="H263" s="79">
        <v>100.8</v>
      </c>
      <c r="I263" s="80"/>
      <c r="J263" s="81">
        <f>H263*I263</f>
        <v>0</v>
      </c>
      <c r="K263" s="79"/>
      <c r="L263" s="79">
        <f>H263*K263</f>
        <v>0</v>
      </c>
      <c r="M263" s="79"/>
      <c r="N263" s="79">
        <f>H263*M263</f>
        <v>0</v>
      </c>
      <c r="O263" s="81">
        <v>21</v>
      </c>
      <c r="P263" s="81">
        <f>J263*(O263/100)</f>
        <v>0</v>
      </c>
      <c r="Q263" s="81">
        <f>J263+P263</f>
        <v>0</v>
      </c>
      <c r="R263" s="8"/>
      <c r="S263" s="8"/>
    </row>
    <row r="264" spans="1:19" ht="9" outlineLevel="4" x14ac:dyDescent="0.25">
      <c r="A264" s="82"/>
      <c r="B264" s="83"/>
      <c r="C264" s="83"/>
      <c r="D264" s="84"/>
      <c r="E264" s="89" t="s">
        <v>16</v>
      </c>
      <c r="F264" s="85" t="s">
        <v>431</v>
      </c>
      <c r="G264" s="84"/>
      <c r="H264" s="86">
        <v>0</v>
      </c>
      <c r="I264" s="87"/>
      <c r="J264" s="88"/>
      <c r="K264" s="86"/>
      <c r="L264" s="86"/>
      <c r="M264" s="86"/>
      <c r="N264" s="86"/>
      <c r="O264" s="88"/>
      <c r="P264" s="88"/>
      <c r="Q264" s="88"/>
      <c r="R264" s="8"/>
    </row>
    <row r="265" spans="1:19" ht="9" outlineLevel="4" x14ac:dyDescent="0.25">
      <c r="A265" s="82"/>
      <c r="B265" s="83"/>
      <c r="C265" s="83"/>
      <c r="D265" s="84"/>
      <c r="E265" s="89"/>
      <c r="F265" s="85" t="s">
        <v>569</v>
      </c>
      <c r="G265" s="84"/>
      <c r="H265" s="86">
        <v>100.8</v>
      </c>
      <c r="I265" s="87"/>
      <c r="J265" s="88"/>
      <c r="K265" s="86"/>
      <c r="L265" s="86"/>
      <c r="M265" s="86"/>
      <c r="N265" s="86"/>
      <c r="O265" s="88"/>
      <c r="P265" s="88"/>
      <c r="Q265" s="88"/>
      <c r="R265" s="8"/>
    </row>
    <row r="266" spans="1:19" ht="7.5" customHeight="1" outlineLevel="4" x14ac:dyDescent="0.2">
      <c r="A266" s="8"/>
      <c r="B266" s="48"/>
      <c r="C266" s="47"/>
      <c r="D266" s="50"/>
      <c r="E266" s="12"/>
      <c r="F266" s="51"/>
      <c r="G266" s="50"/>
      <c r="H266" s="52"/>
      <c r="I266" s="54"/>
      <c r="J266" s="14"/>
      <c r="K266" s="18"/>
      <c r="L266" s="18"/>
      <c r="M266" s="18"/>
      <c r="N266" s="18"/>
      <c r="O266" s="14"/>
      <c r="P266" s="14"/>
      <c r="Q266" s="14"/>
      <c r="R266" s="8"/>
    </row>
    <row r="267" spans="1:19" ht="10.15" outlineLevel="3" x14ac:dyDescent="0.3">
      <c r="A267" s="9"/>
      <c r="B267" s="74"/>
      <c r="C267" s="75">
        <v>11</v>
      </c>
      <c r="D267" s="76" t="s">
        <v>75</v>
      </c>
      <c r="E267" s="77" t="s">
        <v>592</v>
      </c>
      <c r="F267" s="78" t="s">
        <v>593</v>
      </c>
      <c r="G267" s="76" t="s">
        <v>44</v>
      </c>
      <c r="H267" s="79">
        <v>4.8384</v>
      </c>
      <c r="I267" s="80"/>
      <c r="J267" s="81">
        <f>H267*I267</f>
        <v>0</v>
      </c>
      <c r="K267" s="79">
        <v>0.55000000000000004</v>
      </c>
      <c r="L267" s="79">
        <f>H267*K267</f>
        <v>2.6611200000000004</v>
      </c>
      <c r="M267" s="79"/>
      <c r="N267" s="79">
        <f>H267*M267</f>
        <v>0</v>
      </c>
      <c r="O267" s="81">
        <v>21</v>
      </c>
      <c r="P267" s="81">
        <f>J267*(O267/100)</f>
        <v>0</v>
      </c>
      <c r="Q267" s="81">
        <f>J267+P267</f>
        <v>0</v>
      </c>
      <c r="R267" s="8"/>
      <c r="S267" s="8"/>
    </row>
    <row r="268" spans="1:19" ht="9" outlineLevel="4" x14ac:dyDescent="0.25">
      <c r="A268" s="82"/>
      <c r="B268" s="83"/>
      <c r="C268" s="83"/>
      <c r="D268" s="84"/>
      <c r="E268" s="89" t="s">
        <v>16</v>
      </c>
      <c r="F268" s="85" t="s">
        <v>594</v>
      </c>
      <c r="G268" s="84"/>
      <c r="H268" s="86">
        <v>4.032</v>
      </c>
      <c r="I268" s="87"/>
      <c r="J268" s="88"/>
      <c r="K268" s="86"/>
      <c r="L268" s="86"/>
      <c r="M268" s="86"/>
      <c r="N268" s="86"/>
      <c r="O268" s="88"/>
      <c r="P268" s="88"/>
      <c r="Q268" s="88"/>
      <c r="R268" s="8"/>
    </row>
    <row r="269" spans="1:19" ht="9" outlineLevel="4" x14ac:dyDescent="0.25">
      <c r="A269" s="82"/>
      <c r="B269" s="83"/>
      <c r="C269" s="83"/>
      <c r="D269" s="84"/>
      <c r="E269" s="89"/>
      <c r="F269" s="85" t="s">
        <v>595</v>
      </c>
      <c r="G269" s="84"/>
      <c r="H269" s="86">
        <v>0.80640000000000001</v>
      </c>
      <c r="I269" s="87"/>
      <c r="J269" s="88"/>
      <c r="K269" s="86"/>
      <c r="L269" s="86"/>
      <c r="M269" s="86"/>
      <c r="N269" s="86"/>
      <c r="O269" s="88"/>
      <c r="P269" s="88"/>
      <c r="Q269" s="88"/>
      <c r="R269" s="8"/>
    </row>
    <row r="270" spans="1:19" ht="7.5" customHeight="1" outlineLevel="4" x14ac:dyDescent="0.2">
      <c r="A270" s="8"/>
      <c r="B270" s="48"/>
      <c r="C270" s="47"/>
      <c r="D270" s="50"/>
      <c r="E270" s="12"/>
      <c r="F270" s="51"/>
      <c r="G270" s="50"/>
      <c r="H270" s="52"/>
      <c r="I270" s="54"/>
      <c r="J270" s="14"/>
      <c r="K270" s="18"/>
      <c r="L270" s="18"/>
      <c r="M270" s="18"/>
      <c r="N270" s="18"/>
      <c r="O270" s="14"/>
      <c r="P270" s="14"/>
      <c r="Q270" s="14"/>
      <c r="R270" s="8"/>
    </row>
    <row r="271" spans="1:19" ht="10.15" outlineLevel="3" x14ac:dyDescent="0.3">
      <c r="A271" s="9"/>
      <c r="B271" s="74"/>
      <c r="C271" s="75">
        <v>12</v>
      </c>
      <c r="D271" s="76" t="s">
        <v>41</v>
      </c>
      <c r="E271" s="77" t="s">
        <v>596</v>
      </c>
      <c r="F271" s="78" t="s">
        <v>597</v>
      </c>
      <c r="G271" s="76" t="s">
        <v>48</v>
      </c>
      <c r="H271" s="79">
        <v>0.7</v>
      </c>
      <c r="I271" s="80"/>
      <c r="J271" s="81">
        <f>H271*I271</f>
        <v>0</v>
      </c>
      <c r="K271" s="79">
        <v>1.2E-4</v>
      </c>
      <c r="L271" s="79">
        <f>H271*K271</f>
        <v>8.3999999999999995E-5</v>
      </c>
      <c r="M271" s="79"/>
      <c r="N271" s="79">
        <f>H271*M271</f>
        <v>0</v>
      </c>
      <c r="O271" s="81">
        <v>21</v>
      </c>
      <c r="P271" s="81">
        <f>J271*(O271/100)</f>
        <v>0</v>
      </c>
      <c r="Q271" s="81">
        <f>J271+P271</f>
        <v>0</v>
      </c>
      <c r="R271" s="8"/>
      <c r="S271" s="8"/>
    </row>
    <row r="272" spans="1:19" ht="9" outlineLevel="4" x14ac:dyDescent="0.25">
      <c r="A272" s="82"/>
      <c r="B272" s="83"/>
      <c r="C272" s="83"/>
      <c r="D272" s="84"/>
      <c r="E272" s="89" t="s">
        <v>16</v>
      </c>
      <c r="F272" s="85" t="s">
        <v>598</v>
      </c>
      <c r="G272" s="84"/>
      <c r="H272" s="86">
        <v>0.7</v>
      </c>
      <c r="I272" s="87"/>
      <c r="J272" s="88"/>
      <c r="K272" s="86"/>
      <c r="L272" s="86"/>
      <c r="M272" s="86"/>
      <c r="N272" s="86"/>
      <c r="O272" s="88"/>
      <c r="P272" s="88"/>
      <c r="Q272" s="88"/>
      <c r="R272" s="8"/>
    </row>
    <row r="273" spans="1:19" ht="7.5" customHeight="1" outlineLevel="4" x14ac:dyDescent="0.2">
      <c r="A273" s="8"/>
      <c r="B273" s="48"/>
      <c r="C273" s="47"/>
      <c r="D273" s="50"/>
      <c r="E273" s="12"/>
      <c r="F273" s="51"/>
      <c r="G273" s="50"/>
      <c r="H273" s="52"/>
      <c r="I273" s="54"/>
      <c r="J273" s="14"/>
      <c r="K273" s="18"/>
      <c r="L273" s="18"/>
      <c r="M273" s="18"/>
      <c r="N273" s="18"/>
      <c r="O273" s="14"/>
      <c r="P273" s="14"/>
      <c r="Q273" s="14"/>
      <c r="R273" s="8"/>
    </row>
    <row r="274" spans="1:19" ht="10.15" outlineLevel="3" x14ac:dyDescent="0.3">
      <c r="A274" s="9"/>
      <c r="B274" s="74"/>
      <c r="C274" s="75">
        <v>13</v>
      </c>
      <c r="D274" s="76" t="s">
        <v>75</v>
      </c>
      <c r="E274" s="77" t="s">
        <v>599</v>
      </c>
      <c r="F274" s="78" t="s">
        <v>600</v>
      </c>
      <c r="G274" s="76" t="s">
        <v>44</v>
      </c>
      <c r="H274" s="79">
        <v>2.52E-2</v>
      </c>
      <c r="I274" s="80"/>
      <c r="J274" s="81">
        <f>H274*I274</f>
        <v>0</v>
      </c>
      <c r="K274" s="79">
        <v>0.75</v>
      </c>
      <c r="L274" s="79">
        <f>H274*K274</f>
        <v>1.89E-2</v>
      </c>
      <c r="M274" s="79"/>
      <c r="N274" s="79">
        <f>H274*M274</f>
        <v>0</v>
      </c>
      <c r="O274" s="81">
        <v>21</v>
      </c>
      <c r="P274" s="81">
        <f>J274*(O274/100)</f>
        <v>0</v>
      </c>
      <c r="Q274" s="81">
        <f>J274+P274</f>
        <v>0</v>
      </c>
      <c r="R274" s="8"/>
      <c r="S274" s="8"/>
    </row>
    <row r="275" spans="1:19" ht="9" outlineLevel="4" x14ac:dyDescent="0.25">
      <c r="A275" s="82"/>
      <c r="B275" s="83"/>
      <c r="C275" s="83"/>
      <c r="D275" s="84"/>
      <c r="E275" s="89" t="s">
        <v>16</v>
      </c>
      <c r="F275" s="85" t="s">
        <v>601</v>
      </c>
      <c r="G275" s="84"/>
      <c r="H275" s="86">
        <v>2.1000000000000001E-2</v>
      </c>
      <c r="I275" s="87"/>
      <c r="J275" s="88"/>
      <c r="K275" s="86"/>
      <c r="L275" s="86"/>
      <c r="M275" s="86"/>
      <c r="N275" s="86"/>
      <c r="O275" s="88"/>
      <c r="P275" s="88"/>
      <c r="Q275" s="88"/>
      <c r="R275" s="8"/>
    </row>
    <row r="276" spans="1:19" ht="9" outlineLevel="4" x14ac:dyDescent="0.25">
      <c r="A276" s="82"/>
      <c r="B276" s="83"/>
      <c r="C276" s="83"/>
      <c r="D276" s="84"/>
      <c r="E276" s="89"/>
      <c r="F276" s="85" t="s">
        <v>602</v>
      </c>
      <c r="G276" s="84"/>
      <c r="H276" s="86">
        <v>4.2000000000000006E-3</v>
      </c>
      <c r="I276" s="87"/>
      <c r="J276" s="88"/>
      <c r="K276" s="86"/>
      <c r="L276" s="86"/>
      <c r="M276" s="86"/>
      <c r="N276" s="86"/>
      <c r="O276" s="88"/>
      <c r="P276" s="88"/>
      <c r="Q276" s="88"/>
      <c r="R276" s="8"/>
    </row>
    <row r="277" spans="1:19" ht="7.5" customHeight="1" outlineLevel="4" x14ac:dyDescent="0.2">
      <c r="A277" s="8"/>
      <c r="B277" s="48"/>
      <c r="C277" s="47"/>
      <c r="D277" s="50"/>
      <c r="E277" s="12"/>
      <c r="F277" s="51"/>
      <c r="G277" s="50"/>
      <c r="H277" s="52"/>
      <c r="I277" s="54"/>
      <c r="J277" s="14"/>
      <c r="K277" s="18"/>
      <c r="L277" s="18"/>
      <c r="M277" s="18"/>
      <c r="N277" s="18"/>
      <c r="O277" s="14"/>
      <c r="P277" s="14"/>
      <c r="Q277" s="14"/>
      <c r="R277" s="8"/>
    </row>
    <row r="278" spans="1:19" ht="10.15" outlineLevel="3" x14ac:dyDescent="0.3">
      <c r="A278" s="9"/>
      <c r="B278" s="74"/>
      <c r="C278" s="75">
        <v>14</v>
      </c>
      <c r="D278" s="76" t="s">
        <v>41</v>
      </c>
      <c r="E278" s="77" t="s">
        <v>603</v>
      </c>
      <c r="F278" s="78" t="s">
        <v>604</v>
      </c>
      <c r="G278" s="76" t="s">
        <v>44</v>
      </c>
      <c r="H278" s="79">
        <v>4.8630000000000004</v>
      </c>
      <c r="I278" s="80"/>
      <c r="J278" s="81">
        <f>H278*I278</f>
        <v>0</v>
      </c>
      <c r="K278" s="79"/>
      <c r="L278" s="79">
        <f>H278*K278</f>
        <v>0</v>
      </c>
      <c r="M278" s="79"/>
      <c r="N278" s="79">
        <f>H278*M278</f>
        <v>0</v>
      </c>
      <c r="O278" s="81">
        <v>21</v>
      </c>
      <c r="P278" s="81">
        <f>J278*(O278/100)</f>
        <v>0</v>
      </c>
      <c r="Q278" s="81">
        <f>J278+P278</f>
        <v>0</v>
      </c>
      <c r="R278" s="8"/>
      <c r="S278" s="8"/>
    </row>
    <row r="279" spans="1:19" ht="9" outlineLevel="4" x14ac:dyDescent="0.25">
      <c r="A279" s="82"/>
      <c r="B279" s="83"/>
      <c r="C279" s="83"/>
      <c r="D279" s="84"/>
      <c r="E279" s="89" t="s">
        <v>16</v>
      </c>
      <c r="F279" s="85" t="s">
        <v>605</v>
      </c>
      <c r="G279" s="84"/>
      <c r="H279" s="86">
        <v>4.8630000000000004</v>
      </c>
      <c r="I279" s="87"/>
      <c r="J279" s="88"/>
      <c r="K279" s="86"/>
      <c r="L279" s="86"/>
      <c r="M279" s="86"/>
      <c r="N279" s="86"/>
      <c r="O279" s="88"/>
      <c r="P279" s="88"/>
      <c r="Q279" s="88"/>
      <c r="R279" s="8"/>
    </row>
    <row r="280" spans="1:19" ht="7.5" customHeight="1" outlineLevel="4" x14ac:dyDescent="0.2">
      <c r="A280" s="8"/>
      <c r="B280" s="48"/>
      <c r="C280" s="47"/>
      <c r="D280" s="50"/>
      <c r="E280" s="12"/>
      <c r="F280" s="51"/>
      <c r="G280" s="50"/>
      <c r="H280" s="52"/>
      <c r="I280" s="54"/>
      <c r="J280" s="14"/>
      <c r="K280" s="18"/>
      <c r="L280" s="18"/>
      <c r="M280" s="18"/>
      <c r="N280" s="18"/>
      <c r="O280" s="14"/>
      <c r="P280" s="14"/>
      <c r="Q280" s="14"/>
      <c r="R280" s="8"/>
    </row>
    <row r="281" spans="1:19" ht="10.15" outlineLevel="3" x14ac:dyDescent="0.3">
      <c r="A281" s="9"/>
      <c r="B281" s="74"/>
      <c r="C281" s="75">
        <v>15</v>
      </c>
      <c r="D281" s="76" t="s">
        <v>41</v>
      </c>
      <c r="E281" s="77" t="s">
        <v>606</v>
      </c>
      <c r="F281" s="78" t="s">
        <v>607</v>
      </c>
      <c r="G281" s="76" t="s">
        <v>48</v>
      </c>
      <c r="H281" s="79">
        <v>101.5</v>
      </c>
      <c r="I281" s="80"/>
      <c r="J281" s="81">
        <f>H281*I281</f>
        <v>0</v>
      </c>
      <c r="K281" s="79">
        <v>1.8000000000000001E-4</v>
      </c>
      <c r="L281" s="79">
        <f>H281*K281</f>
        <v>1.8270000000000002E-2</v>
      </c>
      <c r="M281" s="79"/>
      <c r="N281" s="79">
        <f>H281*M281</f>
        <v>0</v>
      </c>
      <c r="O281" s="81">
        <v>21</v>
      </c>
      <c r="P281" s="81">
        <f>J281*(O281/100)</f>
        <v>0</v>
      </c>
      <c r="Q281" s="81">
        <f>J281+P281</f>
        <v>0</v>
      </c>
      <c r="R281" s="8"/>
      <c r="S281" s="8"/>
    </row>
    <row r="282" spans="1:19" ht="9" outlineLevel="4" x14ac:dyDescent="0.25">
      <c r="A282" s="82"/>
      <c r="B282" s="83"/>
      <c r="C282" s="83"/>
      <c r="D282" s="84"/>
      <c r="E282" s="89" t="s">
        <v>16</v>
      </c>
      <c r="F282" s="85" t="s">
        <v>608</v>
      </c>
      <c r="G282" s="84"/>
      <c r="H282" s="86">
        <v>101.5</v>
      </c>
      <c r="I282" s="87"/>
      <c r="J282" s="88"/>
      <c r="K282" s="86"/>
      <c r="L282" s="86"/>
      <c r="M282" s="86"/>
      <c r="N282" s="86"/>
      <c r="O282" s="88"/>
      <c r="P282" s="88"/>
      <c r="Q282" s="88"/>
      <c r="R282" s="8"/>
    </row>
    <row r="283" spans="1:19" ht="7.5" customHeight="1" outlineLevel="4" x14ac:dyDescent="0.2">
      <c r="A283" s="8"/>
      <c r="B283" s="48"/>
      <c r="C283" s="47"/>
      <c r="D283" s="50"/>
      <c r="E283" s="12"/>
      <c r="F283" s="51"/>
      <c r="G283" s="50"/>
      <c r="H283" s="52"/>
      <c r="I283" s="54"/>
      <c r="J283" s="14"/>
      <c r="K283" s="18"/>
      <c r="L283" s="18"/>
      <c r="M283" s="18"/>
      <c r="N283" s="18"/>
      <c r="O283" s="14"/>
      <c r="P283" s="14"/>
      <c r="Q283" s="14"/>
      <c r="R283" s="8"/>
    </row>
    <row r="284" spans="1:19" ht="10.15" outlineLevel="3" x14ac:dyDescent="0.3">
      <c r="A284" s="9"/>
      <c r="B284" s="74"/>
      <c r="C284" s="75">
        <v>16</v>
      </c>
      <c r="D284" s="76" t="s">
        <v>41</v>
      </c>
      <c r="E284" s="77" t="s">
        <v>609</v>
      </c>
      <c r="F284" s="78" t="s">
        <v>610</v>
      </c>
      <c r="G284" s="76" t="s">
        <v>48</v>
      </c>
      <c r="H284" s="79">
        <v>92.4</v>
      </c>
      <c r="I284" s="80"/>
      <c r="J284" s="81">
        <f>H284*I284</f>
        <v>0</v>
      </c>
      <c r="K284" s="79"/>
      <c r="L284" s="79">
        <f>H284*K284</f>
        <v>0</v>
      </c>
      <c r="M284" s="79"/>
      <c r="N284" s="79">
        <f>H284*M284</f>
        <v>0</v>
      </c>
      <c r="O284" s="81">
        <v>21</v>
      </c>
      <c r="P284" s="81">
        <f>J284*(O284/100)</f>
        <v>0</v>
      </c>
      <c r="Q284" s="81">
        <f>J284+P284</f>
        <v>0</v>
      </c>
      <c r="R284" s="8"/>
      <c r="S284" s="8"/>
    </row>
    <row r="285" spans="1:19" ht="9" outlineLevel="4" x14ac:dyDescent="0.25">
      <c r="A285" s="82"/>
      <c r="B285" s="83"/>
      <c r="C285" s="83"/>
      <c r="D285" s="84"/>
      <c r="E285" s="89" t="s">
        <v>16</v>
      </c>
      <c r="F285" s="85" t="s">
        <v>431</v>
      </c>
      <c r="G285" s="84"/>
      <c r="H285" s="86">
        <v>0</v>
      </c>
      <c r="I285" s="87"/>
      <c r="J285" s="88"/>
      <c r="K285" s="86"/>
      <c r="L285" s="86"/>
      <c r="M285" s="86"/>
      <c r="N285" s="86"/>
      <c r="O285" s="88"/>
      <c r="P285" s="88"/>
      <c r="Q285" s="88"/>
      <c r="R285" s="8"/>
    </row>
    <row r="286" spans="1:19" ht="9" outlineLevel="4" x14ac:dyDescent="0.25">
      <c r="A286" s="82"/>
      <c r="B286" s="83"/>
      <c r="C286" s="83"/>
      <c r="D286" s="84"/>
      <c r="E286" s="89"/>
      <c r="F286" s="85" t="s">
        <v>572</v>
      </c>
      <c r="G286" s="84"/>
      <c r="H286" s="86">
        <v>92.4</v>
      </c>
      <c r="I286" s="87"/>
      <c r="J286" s="88"/>
      <c r="K286" s="86"/>
      <c r="L286" s="86"/>
      <c r="M286" s="86"/>
      <c r="N286" s="86"/>
      <c r="O286" s="88"/>
      <c r="P286" s="88"/>
      <c r="Q286" s="88"/>
      <c r="R286" s="8"/>
    </row>
    <row r="287" spans="1:19" ht="7.5" customHeight="1" outlineLevel="4" x14ac:dyDescent="0.2">
      <c r="A287" s="8"/>
      <c r="B287" s="48"/>
      <c r="C287" s="47"/>
      <c r="D287" s="50"/>
      <c r="E287" s="12"/>
      <c r="F287" s="51"/>
      <c r="G287" s="50"/>
      <c r="H287" s="52"/>
      <c r="I287" s="54"/>
      <c r="J287" s="14"/>
      <c r="K287" s="18"/>
      <c r="L287" s="18"/>
      <c r="M287" s="18"/>
      <c r="N287" s="18"/>
      <c r="O287" s="14"/>
      <c r="P287" s="14"/>
      <c r="Q287" s="14"/>
      <c r="R287" s="8"/>
    </row>
    <row r="288" spans="1:19" ht="10.15" outlineLevel="3" x14ac:dyDescent="0.3">
      <c r="A288" s="9"/>
      <c r="B288" s="74"/>
      <c r="C288" s="75">
        <v>17</v>
      </c>
      <c r="D288" s="76" t="s">
        <v>75</v>
      </c>
      <c r="E288" s="77" t="s">
        <v>611</v>
      </c>
      <c r="F288" s="78" t="s">
        <v>612</v>
      </c>
      <c r="G288" s="76" t="s">
        <v>44</v>
      </c>
      <c r="H288" s="79">
        <v>2.7720000000000002</v>
      </c>
      <c r="I288" s="80"/>
      <c r="J288" s="81">
        <f>H288*I288</f>
        <v>0</v>
      </c>
      <c r="K288" s="79">
        <v>0.55000000000000004</v>
      </c>
      <c r="L288" s="79">
        <f>H288*K288</f>
        <v>1.5246000000000002</v>
      </c>
      <c r="M288" s="79"/>
      <c r="N288" s="79">
        <f>H288*M288</f>
        <v>0</v>
      </c>
      <c r="O288" s="81">
        <v>21</v>
      </c>
      <c r="P288" s="81">
        <f>J288*(O288/100)</f>
        <v>0</v>
      </c>
      <c r="Q288" s="81">
        <f>J288+P288</f>
        <v>0</v>
      </c>
      <c r="R288" s="8"/>
      <c r="S288" s="8"/>
    </row>
    <row r="289" spans="1:19" ht="9" outlineLevel="4" x14ac:dyDescent="0.25">
      <c r="A289" s="82"/>
      <c r="B289" s="83"/>
      <c r="C289" s="83"/>
      <c r="D289" s="84"/>
      <c r="E289" s="89" t="s">
        <v>16</v>
      </c>
      <c r="F289" s="85" t="s">
        <v>613</v>
      </c>
      <c r="G289" s="84"/>
      <c r="H289" s="86">
        <v>2.31</v>
      </c>
      <c r="I289" s="87"/>
      <c r="J289" s="88"/>
      <c r="K289" s="86"/>
      <c r="L289" s="86"/>
      <c r="M289" s="86"/>
      <c r="N289" s="86"/>
      <c r="O289" s="88"/>
      <c r="P289" s="88"/>
      <c r="Q289" s="88"/>
      <c r="R289" s="8"/>
    </row>
    <row r="290" spans="1:19" ht="9" outlineLevel="4" x14ac:dyDescent="0.25">
      <c r="A290" s="82"/>
      <c r="B290" s="83"/>
      <c r="C290" s="83"/>
      <c r="D290" s="84"/>
      <c r="E290" s="89"/>
      <c r="F290" s="85" t="s">
        <v>614</v>
      </c>
      <c r="G290" s="84"/>
      <c r="H290" s="86">
        <v>0.46200000000000002</v>
      </c>
      <c r="I290" s="87"/>
      <c r="J290" s="88"/>
      <c r="K290" s="86"/>
      <c r="L290" s="86"/>
      <c r="M290" s="86"/>
      <c r="N290" s="86"/>
      <c r="O290" s="88"/>
      <c r="P290" s="88"/>
      <c r="Q290" s="88"/>
      <c r="R290" s="8"/>
    </row>
    <row r="291" spans="1:19" ht="7.5" customHeight="1" outlineLevel="4" x14ac:dyDescent="0.2">
      <c r="A291" s="8"/>
      <c r="B291" s="48"/>
      <c r="C291" s="47"/>
      <c r="D291" s="50"/>
      <c r="E291" s="12"/>
      <c r="F291" s="51"/>
      <c r="G291" s="50"/>
      <c r="H291" s="52"/>
      <c r="I291" s="54"/>
      <c r="J291" s="14"/>
      <c r="K291" s="18"/>
      <c r="L291" s="18"/>
      <c r="M291" s="18"/>
      <c r="N291" s="18"/>
      <c r="O291" s="14"/>
      <c r="P291" s="14"/>
      <c r="Q291" s="14"/>
      <c r="R291" s="8"/>
    </row>
    <row r="292" spans="1:19" ht="10.15" outlineLevel="3" x14ac:dyDescent="0.3">
      <c r="A292" s="9"/>
      <c r="B292" s="74"/>
      <c r="C292" s="75">
        <v>18</v>
      </c>
      <c r="D292" s="76" t="s">
        <v>41</v>
      </c>
      <c r="E292" s="77" t="s">
        <v>615</v>
      </c>
      <c r="F292" s="78" t="s">
        <v>616</v>
      </c>
      <c r="G292" s="76" t="s">
        <v>48</v>
      </c>
      <c r="H292" s="79">
        <v>92.4</v>
      </c>
      <c r="I292" s="80"/>
      <c r="J292" s="81">
        <f>H292*I292</f>
        <v>0</v>
      </c>
      <c r="K292" s="79">
        <v>1.8000000000000001E-4</v>
      </c>
      <c r="L292" s="79">
        <f>H292*K292</f>
        <v>1.6632000000000001E-2</v>
      </c>
      <c r="M292" s="79"/>
      <c r="N292" s="79">
        <f>H292*M292</f>
        <v>0</v>
      </c>
      <c r="O292" s="81">
        <v>21</v>
      </c>
      <c r="P292" s="81">
        <f>J292*(O292/100)</f>
        <v>0</v>
      </c>
      <c r="Q292" s="81">
        <f>J292+P292</f>
        <v>0</v>
      </c>
      <c r="R292" s="8"/>
      <c r="S292" s="8"/>
    </row>
    <row r="293" spans="1:19" ht="10.15" outlineLevel="3" x14ac:dyDescent="0.3">
      <c r="A293" s="9"/>
      <c r="B293" s="74"/>
      <c r="C293" s="75">
        <v>19</v>
      </c>
      <c r="D293" s="76" t="s">
        <v>41</v>
      </c>
      <c r="E293" s="77" t="s">
        <v>269</v>
      </c>
      <c r="F293" s="78" t="s">
        <v>270</v>
      </c>
      <c r="G293" s="76" t="s">
        <v>44</v>
      </c>
      <c r="H293" s="79">
        <v>7.6349999999999998</v>
      </c>
      <c r="I293" s="80"/>
      <c r="J293" s="81">
        <f>H293*I293</f>
        <v>0</v>
      </c>
      <c r="K293" s="79">
        <v>1.2199999999999999E-3</v>
      </c>
      <c r="L293" s="79">
        <f>H293*K293</f>
        <v>9.3146999999999987E-3</v>
      </c>
      <c r="M293" s="79"/>
      <c r="N293" s="79">
        <f>H293*M293</f>
        <v>0</v>
      </c>
      <c r="O293" s="81">
        <v>21</v>
      </c>
      <c r="P293" s="81">
        <f>J293*(O293/100)</f>
        <v>0</v>
      </c>
      <c r="Q293" s="81">
        <f>J293+P293</f>
        <v>0</v>
      </c>
      <c r="R293" s="8"/>
      <c r="S293" s="8"/>
    </row>
    <row r="294" spans="1:19" ht="9" outlineLevel="4" x14ac:dyDescent="0.25">
      <c r="A294" s="82"/>
      <c r="B294" s="83"/>
      <c r="C294" s="83"/>
      <c r="D294" s="84"/>
      <c r="E294" s="89" t="s">
        <v>16</v>
      </c>
      <c r="F294" s="85" t="s">
        <v>617</v>
      </c>
      <c r="G294" s="84"/>
      <c r="H294" s="86">
        <v>7.6349999999999998</v>
      </c>
      <c r="I294" s="87"/>
      <c r="J294" s="88"/>
      <c r="K294" s="86"/>
      <c r="L294" s="86"/>
      <c r="M294" s="86"/>
      <c r="N294" s="86"/>
      <c r="O294" s="88"/>
      <c r="P294" s="88"/>
      <c r="Q294" s="88"/>
      <c r="R294" s="8"/>
    </row>
    <row r="295" spans="1:19" ht="7.5" customHeight="1" outlineLevel="4" x14ac:dyDescent="0.2">
      <c r="A295" s="8"/>
      <c r="B295" s="48"/>
      <c r="C295" s="47"/>
      <c r="D295" s="50"/>
      <c r="E295" s="12"/>
      <c r="F295" s="51"/>
      <c r="G295" s="50"/>
      <c r="H295" s="52"/>
      <c r="I295" s="54"/>
      <c r="J295" s="14"/>
      <c r="K295" s="18"/>
      <c r="L295" s="18"/>
      <c r="M295" s="18"/>
      <c r="N295" s="18"/>
      <c r="O295" s="14"/>
      <c r="P295" s="14"/>
      <c r="Q295" s="14"/>
      <c r="R295" s="8"/>
    </row>
    <row r="296" spans="1:19" ht="10.15" outlineLevel="3" x14ac:dyDescent="0.3">
      <c r="A296" s="9"/>
      <c r="B296" s="74"/>
      <c r="C296" s="75">
        <v>20</v>
      </c>
      <c r="D296" s="76" t="s">
        <v>41</v>
      </c>
      <c r="E296" s="77" t="s">
        <v>618</v>
      </c>
      <c r="F296" s="78" t="s">
        <v>619</v>
      </c>
      <c r="G296" s="76" t="s">
        <v>153</v>
      </c>
      <c r="H296" s="79">
        <v>50</v>
      </c>
      <c r="I296" s="80"/>
      <c r="J296" s="81">
        <f>H296*I296</f>
        <v>0</v>
      </c>
      <c r="K296" s="79">
        <v>8.0000000000000007E-5</v>
      </c>
      <c r="L296" s="79">
        <f>H296*K296</f>
        <v>4.0000000000000001E-3</v>
      </c>
      <c r="M296" s="79"/>
      <c r="N296" s="79">
        <f>H296*M296</f>
        <v>0</v>
      </c>
      <c r="O296" s="81">
        <v>21</v>
      </c>
      <c r="P296" s="81">
        <f>J296*(O296/100)</f>
        <v>0</v>
      </c>
      <c r="Q296" s="81">
        <f>J296+P296</f>
        <v>0</v>
      </c>
      <c r="R296" s="8"/>
      <c r="S296" s="8"/>
    </row>
    <row r="297" spans="1:19" ht="9" outlineLevel="4" x14ac:dyDescent="0.25">
      <c r="A297" s="82"/>
      <c r="B297" s="83"/>
      <c r="C297" s="83"/>
      <c r="D297" s="84"/>
      <c r="E297" s="89" t="s">
        <v>16</v>
      </c>
      <c r="F297" s="85" t="s">
        <v>620</v>
      </c>
      <c r="G297" s="84"/>
      <c r="H297" s="86">
        <v>50</v>
      </c>
      <c r="I297" s="87"/>
      <c r="J297" s="88"/>
      <c r="K297" s="86"/>
      <c r="L297" s="86"/>
      <c r="M297" s="86"/>
      <c r="N297" s="86"/>
      <c r="O297" s="88"/>
      <c r="P297" s="88"/>
      <c r="Q297" s="88"/>
      <c r="R297" s="8"/>
    </row>
    <row r="298" spans="1:19" ht="7.5" customHeight="1" outlineLevel="4" x14ac:dyDescent="0.2">
      <c r="A298" s="8"/>
      <c r="B298" s="48"/>
      <c r="C298" s="47"/>
      <c r="D298" s="50"/>
      <c r="E298" s="12"/>
      <c r="F298" s="51"/>
      <c r="G298" s="50"/>
      <c r="H298" s="52"/>
      <c r="I298" s="54"/>
      <c r="J298" s="14"/>
      <c r="K298" s="18"/>
      <c r="L298" s="18"/>
      <c r="M298" s="18"/>
      <c r="N298" s="18"/>
      <c r="O298" s="14"/>
      <c r="P298" s="14"/>
      <c r="Q298" s="14"/>
      <c r="R298" s="8"/>
    </row>
    <row r="299" spans="1:19" ht="10.15" outlineLevel="3" x14ac:dyDescent="0.3">
      <c r="A299" s="9"/>
      <c r="B299" s="74"/>
      <c r="C299" s="75">
        <v>21</v>
      </c>
      <c r="D299" s="76" t="s">
        <v>75</v>
      </c>
      <c r="E299" s="77" t="s">
        <v>621</v>
      </c>
      <c r="F299" s="78" t="s">
        <v>622</v>
      </c>
      <c r="G299" s="76" t="s">
        <v>44</v>
      </c>
      <c r="H299" s="79">
        <v>0.28799999999999998</v>
      </c>
      <c r="I299" s="80"/>
      <c r="J299" s="81">
        <f>H299*I299</f>
        <v>0</v>
      </c>
      <c r="K299" s="79">
        <v>0.55000000000000004</v>
      </c>
      <c r="L299" s="79">
        <f>H299*K299</f>
        <v>0.15840000000000001</v>
      </c>
      <c r="M299" s="79"/>
      <c r="N299" s="79">
        <f>H299*M299</f>
        <v>0</v>
      </c>
      <c r="O299" s="81">
        <v>21</v>
      </c>
      <c r="P299" s="81">
        <f>J299*(O299/100)</f>
        <v>0</v>
      </c>
      <c r="Q299" s="81">
        <f>J299+P299</f>
        <v>0</v>
      </c>
      <c r="R299" s="8"/>
      <c r="S299" s="8"/>
    </row>
    <row r="300" spans="1:19" ht="9" outlineLevel="4" x14ac:dyDescent="0.25">
      <c r="A300" s="82"/>
      <c r="B300" s="83"/>
      <c r="C300" s="83"/>
      <c r="D300" s="84"/>
      <c r="E300" s="89" t="s">
        <v>16</v>
      </c>
      <c r="F300" s="85" t="s">
        <v>623</v>
      </c>
      <c r="G300" s="84"/>
      <c r="H300" s="86">
        <v>0.24</v>
      </c>
      <c r="I300" s="87"/>
      <c r="J300" s="88"/>
      <c r="K300" s="86"/>
      <c r="L300" s="86"/>
      <c r="M300" s="86"/>
      <c r="N300" s="86"/>
      <c r="O300" s="88"/>
      <c r="P300" s="88"/>
      <c r="Q300" s="88"/>
      <c r="R300" s="8"/>
    </row>
    <row r="301" spans="1:19" ht="9" outlineLevel="4" x14ac:dyDescent="0.25">
      <c r="A301" s="82"/>
      <c r="B301" s="83"/>
      <c r="C301" s="83"/>
      <c r="D301" s="84"/>
      <c r="E301" s="89"/>
      <c r="F301" s="85" t="s">
        <v>624</v>
      </c>
      <c r="G301" s="84"/>
      <c r="H301" s="86">
        <v>4.8000000000000001E-2</v>
      </c>
      <c r="I301" s="87"/>
      <c r="J301" s="88"/>
      <c r="K301" s="86"/>
      <c r="L301" s="86"/>
      <c r="M301" s="86"/>
      <c r="N301" s="86"/>
      <c r="O301" s="88"/>
      <c r="P301" s="88"/>
      <c r="Q301" s="88"/>
      <c r="R301" s="8"/>
    </row>
    <row r="302" spans="1:19" ht="7.5" customHeight="1" outlineLevel="4" x14ac:dyDescent="0.2">
      <c r="A302" s="8"/>
      <c r="B302" s="48"/>
      <c r="C302" s="47"/>
      <c r="D302" s="50"/>
      <c r="E302" s="12"/>
      <c r="F302" s="51"/>
      <c r="G302" s="50"/>
      <c r="H302" s="52"/>
      <c r="I302" s="54"/>
      <c r="J302" s="14"/>
      <c r="K302" s="18"/>
      <c r="L302" s="18"/>
      <c r="M302" s="18"/>
      <c r="N302" s="18"/>
      <c r="O302" s="14"/>
      <c r="P302" s="14"/>
      <c r="Q302" s="14"/>
      <c r="R302" s="8"/>
    </row>
    <row r="303" spans="1:19" ht="10.15" outlineLevel="3" x14ac:dyDescent="0.3">
      <c r="A303" s="9"/>
      <c r="B303" s="74"/>
      <c r="C303" s="75">
        <v>22</v>
      </c>
      <c r="D303" s="76" t="s">
        <v>41</v>
      </c>
      <c r="E303" s="77" t="s">
        <v>625</v>
      </c>
      <c r="F303" s="78" t="s">
        <v>626</v>
      </c>
      <c r="G303" s="76" t="s">
        <v>153</v>
      </c>
      <c r="H303" s="79">
        <v>4</v>
      </c>
      <c r="I303" s="80"/>
      <c r="J303" s="81">
        <f>H303*I303</f>
        <v>0</v>
      </c>
      <c r="K303" s="79">
        <v>1E-4</v>
      </c>
      <c r="L303" s="79">
        <f>H303*K303</f>
        <v>4.0000000000000002E-4</v>
      </c>
      <c r="M303" s="79"/>
      <c r="N303" s="79">
        <f>H303*M303</f>
        <v>0</v>
      </c>
      <c r="O303" s="81">
        <v>21</v>
      </c>
      <c r="P303" s="81">
        <f>J303*(O303/100)</f>
        <v>0</v>
      </c>
      <c r="Q303" s="81">
        <f>J303+P303</f>
        <v>0</v>
      </c>
      <c r="R303" s="8"/>
      <c r="S303" s="8"/>
    </row>
    <row r="304" spans="1:19" ht="9" outlineLevel="4" x14ac:dyDescent="0.25">
      <c r="A304" s="82"/>
      <c r="B304" s="83"/>
      <c r="C304" s="83"/>
      <c r="D304" s="84"/>
      <c r="E304" s="89" t="s">
        <v>16</v>
      </c>
      <c r="F304" s="85" t="s">
        <v>627</v>
      </c>
      <c r="G304" s="84"/>
      <c r="H304" s="86">
        <v>4</v>
      </c>
      <c r="I304" s="87"/>
      <c r="J304" s="88"/>
      <c r="K304" s="86"/>
      <c r="L304" s="86"/>
      <c r="M304" s="86"/>
      <c r="N304" s="86"/>
      <c r="O304" s="88"/>
      <c r="P304" s="88"/>
      <c r="Q304" s="88"/>
      <c r="R304" s="8"/>
    </row>
    <row r="305" spans="1:19" ht="7.5" customHeight="1" outlineLevel="4" x14ac:dyDescent="0.2">
      <c r="A305" s="8"/>
      <c r="B305" s="48"/>
      <c r="C305" s="47"/>
      <c r="D305" s="50"/>
      <c r="E305" s="12"/>
      <c r="F305" s="51"/>
      <c r="G305" s="50"/>
      <c r="H305" s="52"/>
      <c r="I305" s="54"/>
      <c r="J305" s="14"/>
      <c r="K305" s="18"/>
      <c r="L305" s="18"/>
      <c r="M305" s="18"/>
      <c r="N305" s="18"/>
      <c r="O305" s="14"/>
      <c r="P305" s="14"/>
      <c r="Q305" s="14"/>
      <c r="R305" s="8"/>
    </row>
    <row r="306" spans="1:19" ht="10.15" outlineLevel="3" x14ac:dyDescent="0.3">
      <c r="A306" s="9"/>
      <c r="B306" s="74"/>
      <c r="C306" s="75">
        <v>23</v>
      </c>
      <c r="D306" s="76" t="s">
        <v>75</v>
      </c>
      <c r="E306" s="77" t="s">
        <v>220</v>
      </c>
      <c r="F306" s="78" t="s">
        <v>221</v>
      </c>
      <c r="G306" s="76" t="s">
        <v>44</v>
      </c>
      <c r="H306" s="79">
        <v>0.20399999999999999</v>
      </c>
      <c r="I306" s="80"/>
      <c r="J306" s="81">
        <f>H306*I306</f>
        <v>0</v>
      </c>
      <c r="K306" s="79">
        <v>0.55000000000000004</v>
      </c>
      <c r="L306" s="79">
        <f>H306*K306</f>
        <v>0.11220000000000001</v>
      </c>
      <c r="M306" s="79"/>
      <c r="N306" s="79">
        <f>H306*M306</f>
        <v>0</v>
      </c>
      <c r="O306" s="81">
        <v>21</v>
      </c>
      <c r="P306" s="81">
        <f>J306*(O306/100)</f>
        <v>0</v>
      </c>
      <c r="Q306" s="81">
        <f>J306+P306</f>
        <v>0</v>
      </c>
      <c r="R306" s="8"/>
      <c r="S306" s="8"/>
    </row>
    <row r="307" spans="1:19" ht="9" outlineLevel="4" x14ac:dyDescent="0.25">
      <c r="A307" s="82"/>
      <c r="B307" s="83"/>
      <c r="C307" s="83"/>
      <c r="D307" s="84"/>
      <c r="E307" s="89" t="s">
        <v>16</v>
      </c>
      <c r="F307" s="85" t="s">
        <v>628</v>
      </c>
      <c r="G307" s="84"/>
      <c r="H307" s="86">
        <v>0.17</v>
      </c>
      <c r="I307" s="87"/>
      <c r="J307" s="88"/>
      <c r="K307" s="86"/>
      <c r="L307" s="86"/>
      <c r="M307" s="86"/>
      <c r="N307" s="86"/>
      <c r="O307" s="88"/>
      <c r="P307" s="88"/>
      <c r="Q307" s="88"/>
      <c r="R307" s="8"/>
    </row>
    <row r="308" spans="1:19" ht="9" outlineLevel="4" x14ac:dyDescent="0.25">
      <c r="A308" s="82"/>
      <c r="B308" s="83"/>
      <c r="C308" s="83"/>
      <c r="D308" s="84"/>
      <c r="E308" s="89"/>
      <c r="F308" s="85" t="s">
        <v>629</v>
      </c>
      <c r="G308" s="84"/>
      <c r="H308" s="86">
        <v>3.4000000000000002E-2</v>
      </c>
      <c r="I308" s="87"/>
      <c r="J308" s="88"/>
      <c r="K308" s="86"/>
      <c r="L308" s="86"/>
      <c r="M308" s="86"/>
      <c r="N308" s="86"/>
      <c r="O308" s="88"/>
      <c r="P308" s="88"/>
      <c r="Q308" s="88"/>
      <c r="R308" s="8"/>
    </row>
    <row r="309" spans="1:19" ht="7.5" customHeight="1" outlineLevel="4" x14ac:dyDescent="0.2">
      <c r="A309" s="8"/>
      <c r="B309" s="48"/>
      <c r="C309" s="47"/>
      <c r="D309" s="50"/>
      <c r="E309" s="12"/>
      <c r="F309" s="51"/>
      <c r="G309" s="50"/>
      <c r="H309" s="52"/>
      <c r="I309" s="54"/>
      <c r="J309" s="14"/>
      <c r="K309" s="18"/>
      <c r="L309" s="18"/>
      <c r="M309" s="18"/>
      <c r="N309" s="18"/>
      <c r="O309" s="14"/>
      <c r="P309" s="14"/>
      <c r="Q309" s="14"/>
      <c r="R309" s="8"/>
    </row>
    <row r="310" spans="1:19" ht="10.15" outlineLevel="3" x14ac:dyDescent="0.3">
      <c r="A310" s="9"/>
      <c r="B310" s="74"/>
      <c r="C310" s="75">
        <v>24</v>
      </c>
      <c r="D310" s="76" t="s">
        <v>41</v>
      </c>
      <c r="E310" s="77" t="s">
        <v>630</v>
      </c>
      <c r="F310" s="78" t="s">
        <v>631</v>
      </c>
      <c r="G310" s="76" t="s">
        <v>153</v>
      </c>
      <c r="H310" s="79">
        <v>9</v>
      </c>
      <c r="I310" s="80"/>
      <c r="J310" s="81">
        <f>H310*I310</f>
        <v>0</v>
      </c>
      <c r="K310" s="79">
        <v>1E-4</v>
      </c>
      <c r="L310" s="79">
        <f>H310*K310</f>
        <v>9.0000000000000008E-4</v>
      </c>
      <c r="M310" s="79"/>
      <c r="N310" s="79">
        <f>H310*M310</f>
        <v>0</v>
      </c>
      <c r="O310" s="81">
        <v>21</v>
      </c>
      <c r="P310" s="81">
        <f>J310*(O310/100)</f>
        <v>0</v>
      </c>
      <c r="Q310" s="81">
        <f>J310+P310</f>
        <v>0</v>
      </c>
      <c r="R310" s="8"/>
      <c r="S310" s="8"/>
    </row>
    <row r="311" spans="1:19" ht="9" outlineLevel="4" x14ac:dyDescent="0.25">
      <c r="A311" s="82"/>
      <c r="B311" s="83"/>
      <c r="C311" s="83"/>
      <c r="D311" s="84"/>
      <c r="E311" s="89" t="s">
        <v>16</v>
      </c>
      <c r="F311" s="85" t="s">
        <v>632</v>
      </c>
      <c r="G311" s="84"/>
      <c r="H311" s="86">
        <v>3</v>
      </c>
      <c r="I311" s="87"/>
      <c r="J311" s="88"/>
      <c r="K311" s="86"/>
      <c r="L311" s="86"/>
      <c r="M311" s="86"/>
      <c r="N311" s="86"/>
      <c r="O311" s="88"/>
      <c r="P311" s="88"/>
      <c r="Q311" s="88"/>
      <c r="R311" s="8"/>
    </row>
    <row r="312" spans="1:19" ht="9" outlineLevel="4" x14ac:dyDescent="0.25">
      <c r="A312" s="82"/>
      <c r="B312" s="83"/>
      <c r="C312" s="83"/>
      <c r="D312" s="84"/>
      <c r="E312" s="89"/>
      <c r="F312" s="85" t="s">
        <v>633</v>
      </c>
      <c r="G312" s="84"/>
      <c r="H312" s="86">
        <v>3</v>
      </c>
      <c r="I312" s="87"/>
      <c r="J312" s="88"/>
      <c r="K312" s="86"/>
      <c r="L312" s="86"/>
      <c r="M312" s="86"/>
      <c r="N312" s="86"/>
      <c r="O312" s="88"/>
      <c r="P312" s="88"/>
      <c r="Q312" s="88"/>
      <c r="R312" s="8"/>
    </row>
    <row r="313" spans="1:19" ht="9" outlineLevel="4" x14ac:dyDescent="0.25">
      <c r="A313" s="82"/>
      <c r="B313" s="83"/>
      <c r="C313" s="83"/>
      <c r="D313" s="84"/>
      <c r="E313" s="89"/>
      <c r="F313" s="85" t="s">
        <v>634</v>
      </c>
      <c r="G313" s="84"/>
      <c r="H313" s="86">
        <v>3</v>
      </c>
      <c r="I313" s="87"/>
      <c r="J313" s="88"/>
      <c r="K313" s="86"/>
      <c r="L313" s="86"/>
      <c r="M313" s="86"/>
      <c r="N313" s="86"/>
      <c r="O313" s="88"/>
      <c r="P313" s="88"/>
      <c r="Q313" s="88"/>
      <c r="R313" s="8"/>
    </row>
    <row r="314" spans="1:19" ht="7.5" customHeight="1" outlineLevel="4" x14ac:dyDescent="0.2">
      <c r="A314" s="8"/>
      <c r="B314" s="48"/>
      <c r="C314" s="47"/>
      <c r="D314" s="50"/>
      <c r="E314" s="12"/>
      <c r="F314" s="51"/>
      <c r="G314" s="50"/>
      <c r="H314" s="52"/>
      <c r="I314" s="54"/>
      <c r="J314" s="14"/>
      <c r="K314" s="18"/>
      <c r="L314" s="18"/>
      <c r="M314" s="18"/>
      <c r="N314" s="18"/>
      <c r="O314" s="14"/>
      <c r="P314" s="14"/>
      <c r="Q314" s="14"/>
      <c r="R314" s="8"/>
    </row>
    <row r="315" spans="1:19" ht="10.15" outlineLevel="3" x14ac:dyDescent="0.3">
      <c r="A315" s="9"/>
      <c r="B315" s="74"/>
      <c r="C315" s="75">
        <v>25</v>
      </c>
      <c r="D315" s="76" t="s">
        <v>75</v>
      </c>
      <c r="E315" s="77" t="s">
        <v>251</v>
      </c>
      <c r="F315" s="78" t="s">
        <v>252</v>
      </c>
      <c r="G315" s="76" t="s">
        <v>44</v>
      </c>
      <c r="H315" s="79">
        <v>0.55470000000000008</v>
      </c>
      <c r="I315" s="80"/>
      <c r="J315" s="81">
        <f>H315*I315</f>
        <v>0</v>
      </c>
      <c r="K315" s="79">
        <v>0.55000000000000004</v>
      </c>
      <c r="L315" s="79">
        <f>H315*K315</f>
        <v>0.30508500000000005</v>
      </c>
      <c r="M315" s="79"/>
      <c r="N315" s="79">
        <f>H315*M315</f>
        <v>0</v>
      </c>
      <c r="O315" s="81">
        <v>21</v>
      </c>
      <c r="P315" s="81">
        <f>J315*(O315/100)</f>
        <v>0</v>
      </c>
      <c r="Q315" s="81">
        <f>J315+P315</f>
        <v>0</v>
      </c>
      <c r="R315" s="8"/>
      <c r="S315" s="8"/>
    </row>
    <row r="316" spans="1:19" ht="9" outlineLevel="4" x14ac:dyDescent="0.25">
      <c r="A316" s="82"/>
      <c r="B316" s="83"/>
      <c r="C316" s="83"/>
      <c r="D316" s="84"/>
      <c r="E316" s="89" t="s">
        <v>16</v>
      </c>
      <c r="F316" s="85" t="s">
        <v>635</v>
      </c>
      <c r="G316" s="84"/>
      <c r="H316" s="86">
        <v>0.15600000000000003</v>
      </c>
      <c r="I316" s="87"/>
      <c r="J316" s="88"/>
      <c r="K316" s="86"/>
      <c r="L316" s="86"/>
      <c r="M316" s="86"/>
      <c r="N316" s="86"/>
      <c r="O316" s="88"/>
      <c r="P316" s="88"/>
      <c r="Q316" s="88"/>
      <c r="R316" s="8"/>
    </row>
    <row r="317" spans="1:19" ht="9" outlineLevel="4" x14ac:dyDescent="0.25">
      <c r="A317" s="82"/>
      <c r="B317" s="83"/>
      <c r="C317" s="83"/>
      <c r="D317" s="84"/>
      <c r="E317" s="89"/>
      <c r="F317" s="85" t="s">
        <v>636</v>
      </c>
      <c r="G317" s="84"/>
      <c r="H317" s="86">
        <v>0.1638</v>
      </c>
      <c r="I317" s="87"/>
      <c r="J317" s="88"/>
      <c r="K317" s="86"/>
      <c r="L317" s="86"/>
      <c r="M317" s="86"/>
      <c r="N317" s="86"/>
      <c r="O317" s="88"/>
      <c r="P317" s="88"/>
      <c r="Q317" s="88"/>
      <c r="R317" s="8"/>
    </row>
    <row r="318" spans="1:19" ht="9" outlineLevel="4" x14ac:dyDescent="0.25">
      <c r="A318" s="82"/>
      <c r="B318" s="83"/>
      <c r="C318" s="83"/>
      <c r="D318" s="84"/>
      <c r="E318" s="89"/>
      <c r="F318" s="85" t="s">
        <v>637</v>
      </c>
      <c r="G318" s="84"/>
      <c r="H318" s="86">
        <v>0.14250000000000002</v>
      </c>
      <c r="I318" s="87"/>
      <c r="J318" s="88"/>
      <c r="K318" s="86"/>
      <c r="L318" s="86"/>
      <c r="M318" s="86"/>
      <c r="N318" s="86"/>
      <c r="O318" s="88"/>
      <c r="P318" s="88"/>
      <c r="Q318" s="88"/>
      <c r="R318" s="8"/>
    </row>
    <row r="319" spans="1:19" ht="9" outlineLevel="4" x14ac:dyDescent="0.25">
      <c r="A319" s="82"/>
      <c r="B319" s="83"/>
      <c r="C319" s="83"/>
      <c r="D319" s="84"/>
      <c r="E319" s="89"/>
      <c r="F319" s="85" t="s">
        <v>638</v>
      </c>
      <c r="G319" s="84"/>
      <c r="H319" s="86">
        <v>9.240000000000001E-2</v>
      </c>
      <c r="I319" s="87"/>
      <c r="J319" s="88"/>
      <c r="K319" s="86"/>
      <c r="L319" s="86"/>
      <c r="M319" s="86"/>
      <c r="N319" s="86"/>
      <c r="O319" s="88"/>
      <c r="P319" s="88"/>
      <c r="Q319" s="88"/>
      <c r="R319" s="8"/>
    </row>
    <row r="320" spans="1:19" ht="7.5" customHeight="1" outlineLevel="4" x14ac:dyDescent="0.2">
      <c r="A320" s="8"/>
      <c r="B320" s="48"/>
      <c r="C320" s="47"/>
      <c r="D320" s="50"/>
      <c r="E320" s="12"/>
      <c r="F320" s="51"/>
      <c r="G320" s="50"/>
      <c r="H320" s="52"/>
      <c r="I320" s="54"/>
      <c r="J320" s="14"/>
      <c r="K320" s="18"/>
      <c r="L320" s="18"/>
      <c r="M320" s="18"/>
      <c r="N320" s="18"/>
      <c r="O320" s="14"/>
      <c r="P320" s="14"/>
      <c r="Q320" s="14"/>
      <c r="R320" s="8"/>
    </row>
    <row r="321" spans="1:19" ht="10.15" outlineLevel="3" x14ac:dyDescent="0.3">
      <c r="A321" s="9"/>
      <c r="B321" s="74"/>
      <c r="C321" s="75">
        <v>26</v>
      </c>
      <c r="D321" s="76" t="s">
        <v>41</v>
      </c>
      <c r="E321" s="77" t="s">
        <v>639</v>
      </c>
      <c r="F321" s="78" t="s">
        <v>640</v>
      </c>
      <c r="G321" s="76" t="s">
        <v>153</v>
      </c>
      <c r="H321" s="79">
        <v>36</v>
      </c>
      <c r="I321" s="80"/>
      <c r="J321" s="81">
        <f>H321*I321</f>
        <v>0</v>
      </c>
      <c r="K321" s="79"/>
      <c r="L321" s="79">
        <f>H321*K321</f>
        <v>0</v>
      </c>
      <c r="M321" s="79"/>
      <c r="N321" s="79">
        <f>H321*M321</f>
        <v>0</v>
      </c>
      <c r="O321" s="81">
        <v>21</v>
      </c>
      <c r="P321" s="81">
        <f>J321*(O321/100)</f>
        <v>0</v>
      </c>
      <c r="Q321" s="81">
        <f>J321+P321</f>
        <v>0</v>
      </c>
      <c r="R321" s="8"/>
      <c r="S321" s="8"/>
    </row>
    <row r="322" spans="1:19" ht="9" outlineLevel="4" x14ac:dyDescent="0.25">
      <c r="A322" s="82"/>
      <c r="B322" s="83"/>
      <c r="C322" s="83"/>
      <c r="D322" s="84"/>
      <c r="E322" s="89" t="s">
        <v>16</v>
      </c>
      <c r="F322" s="85" t="s">
        <v>641</v>
      </c>
      <c r="G322" s="84"/>
      <c r="H322" s="86">
        <v>7</v>
      </c>
      <c r="I322" s="87"/>
      <c r="J322" s="88"/>
      <c r="K322" s="86"/>
      <c r="L322" s="86"/>
      <c r="M322" s="86"/>
      <c r="N322" s="86"/>
      <c r="O322" s="88"/>
      <c r="P322" s="88"/>
      <c r="Q322" s="88"/>
      <c r="R322" s="8"/>
    </row>
    <row r="323" spans="1:19" ht="9" outlineLevel="4" x14ac:dyDescent="0.25">
      <c r="A323" s="82"/>
      <c r="B323" s="83"/>
      <c r="C323" s="83"/>
      <c r="D323" s="84"/>
      <c r="E323" s="89"/>
      <c r="F323" s="85" t="s">
        <v>642</v>
      </c>
      <c r="G323" s="84"/>
      <c r="H323" s="86">
        <v>4</v>
      </c>
      <c r="I323" s="87"/>
      <c r="J323" s="88"/>
      <c r="K323" s="86"/>
      <c r="L323" s="86"/>
      <c r="M323" s="86"/>
      <c r="N323" s="86"/>
      <c r="O323" s="88"/>
      <c r="P323" s="88"/>
      <c r="Q323" s="88"/>
      <c r="R323" s="8"/>
    </row>
    <row r="324" spans="1:19" ht="9" outlineLevel="4" x14ac:dyDescent="0.25">
      <c r="A324" s="82"/>
      <c r="B324" s="83"/>
      <c r="C324" s="83"/>
      <c r="D324" s="84"/>
      <c r="E324" s="89"/>
      <c r="F324" s="85" t="s">
        <v>643</v>
      </c>
      <c r="G324" s="84"/>
      <c r="H324" s="86">
        <v>4</v>
      </c>
      <c r="I324" s="87"/>
      <c r="J324" s="88"/>
      <c r="K324" s="86"/>
      <c r="L324" s="86"/>
      <c r="M324" s="86"/>
      <c r="N324" s="86"/>
      <c r="O324" s="88"/>
      <c r="P324" s="88"/>
      <c r="Q324" s="88"/>
      <c r="R324" s="8"/>
    </row>
    <row r="325" spans="1:19" ht="9" outlineLevel="4" x14ac:dyDescent="0.25">
      <c r="A325" s="82"/>
      <c r="B325" s="83"/>
      <c r="C325" s="83"/>
      <c r="D325" s="84"/>
      <c r="E325" s="89"/>
      <c r="F325" s="85" t="s">
        <v>644</v>
      </c>
      <c r="G325" s="84"/>
      <c r="H325" s="86">
        <v>5</v>
      </c>
      <c r="I325" s="87"/>
      <c r="J325" s="88"/>
      <c r="K325" s="86"/>
      <c r="L325" s="86"/>
      <c r="M325" s="86"/>
      <c r="N325" s="86"/>
      <c r="O325" s="88"/>
      <c r="P325" s="88"/>
      <c r="Q325" s="88"/>
      <c r="R325" s="8"/>
    </row>
    <row r="326" spans="1:19" ht="9" outlineLevel="4" x14ac:dyDescent="0.25">
      <c r="A326" s="82"/>
      <c r="B326" s="83"/>
      <c r="C326" s="83"/>
      <c r="D326" s="84"/>
      <c r="E326" s="89"/>
      <c r="F326" s="85" t="s">
        <v>645</v>
      </c>
      <c r="G326" s="84"/>
      <c r="H326" s="86">
        <v>9.5</v>
      </c>
      <c r="I326" s="87"/>
      <c r="J326" s="88"/>
      <c r="K326" s="86"/>
      <c r="L326" s="86"/>
      <c r="M326" s="86"/>
      <c r="N326" s="86"/>
      <c r="O326" s="88"/>
      <c r="P326" s="88"/>
      <c r="Q326" s="88"/>
      <c r="R326" s="8"/>
    </row>
    <row r="327" spans="1:19" ht="9" outlineLevel="4" x14ac:dyDescent="0.25">
      <c r="A327" s="82"/>
      <c r="B327" s="83"/>
      <c r="C327" s="83"/>
      <c r="D327" s="84"/>
      <c r="E327" s="89"/>
      <c r="F327" s="85" t="s">
        <v>646</v>
      </c>
      <c r="G327" s="84"/>
      <c r="H327" s="86">
        <v>3</v>
      </c>
      <c r="I327" s="87"/>
      <c r="J327" s="88"/>
      <c r="K327" s="86"/>
      <c r="L327" s="86"/>
      <c r="M327" s="86"/>
      <c r="N327" s="86"/>
      <c r="O327" s="88"/>
      <c r="P327" s="88"/>
      <c r="Q327" s="88"/>
      <c r="R327" s="8"/>
    </row>
    <row r="328" spans="1:19" ht="9" outlineLevel="4" x14ac:dyDescent="0.25">
      <c r="A328" s="82"/>
      <c r="B328" s="83"/>
      <c r="C328" s="83"/>
      <c r="D328" s="84"/>
      <c r="E328" s="89"/>
      <c r="F328" s="85" t="s">
        <v>647</v>
      </c>
      <c r="G328" s="84"/>
      <c r="H328" s="86">
        <v>3.5</v>
      </c>
      <c r="I328" s="87"/>
      <c r="J328" s="88"/>
      <c r="K328" s="86"/>
      <c r="L328" s="86"/>
      <c r="M328" s="86"/>
      <c r="N328" s="86"/>
      <c r="O328" s="88"/>
      <c r="P328" s="88"/>
      <c r="Q328" s="88"/>
      <c r="R328" s="8"/>
    </row>
    <row r="329" spans="1:19" ht="7.5" customHeight="1" outlineLevel="4" x14ac:dyDescent="0.2">
      <c r="A329" s="8"/>
      <c r="B329" s="48"/>
      <c r="C329" s="47"/>
      <c r="D329" s="50"/>
      <c r="E329" s="12"/>
      <c r="F329" s="51"/>
      <c r="G329" s="50"/>
      <c r="H329" s="52"/>
      <c r="I329" s="54"/>
      <c r="J329" s="14"/>
      <c r="K329" s="18"/>
      <c r="L329" s="18"/>
      <c r="M329" s="18"/>
      <c r="N329" s="18"/>
      <c r="O329" s="14"/>
      <c r="P329" s="14"/>
      <c r="Q329" s="14"/>
      <c r="R329" s="8"/>
    </row>
    <row r="330" spans="1:19" ht="10.15" outlineLevel="3" x14ac:dyDescent="0.3">
      <c r="A330" s="9"/>
      <c r="B330" s="74"/>
      <c r="C330" s="75">
        <v>27</v>
      </c>
      <c r="D330" s="76" t="s">
        <v>75</v>
      </c>
      <c r="E330" s="77" t="s">
        <v>251</v>
      </c>
      <c r="F330" s="78" t="s">
        <v>252</v>
      </c>
      <c r="G330" s="76" t="s">
        <v>44</v>
      </c>
      <c r="H330" s="79">
        <v>1.4787999999999999</v>
      </c>
      <c r="I330" s="80"/>
      <c r="J330" s="81">
        <f>H330*I330</f>
        <v>0</v>
      </c>
      <c r="K330" s="79">
        <v>0.55000000000000004</v>
      </c>
      <c r="L330" s="79">
        <f>H330*K330</f>
        <v>0.81333999999999995</v>
      </c>
      <c r="M330" s="79"/>
      <c r="N330" s="79">
        <f>H330*M330</f>
        <v>0</v>
      </c>
      <c r="O330" s="81">
        <v>21</v>
      </c>
      <c r="P330" s="81">
        <f>J330*(O330/100)</f>
        <v>0</v>
      </c>
      <c r="Q330" s="81">
        <f>J330+P330</f>
        <v>0</v>
      </c>
      <c r="R330" s="8"/>
      <c r="S330" s="8"/>
    </row>
    <row r="331" spans="1:19" ht="9" outlineLevel="4" x14ac:dyDescent="0.25">
      <c r="A331" s="82"/>
      <c r="B331" s="83"/>
      <c r="C331" s="83"/>
      <c r="D331" s="84"/>
      <c r="E331" s="89" t="s">
        <v>16</v>
      </c>
      <c r="F331" s="85" t="s">
        <v>648</v>
      </c>
      <c r="G331" s="84"/>
      <c r="H331" s="86">
        <v>0.26879999999999998</v>
      </c>
      <c r="I331" s="87"/>
      <c r="J331" s="88"/>
      <c r="K331" s="86"/>
      <c r="L331" s="86"/>
      <c r="M331" s="86"/>
      <c r="N331" s="86"/>
      <c r="O331" s="88"/>
      <c r="P331" s="88"/>
      <c r="Q331" s="88"/>
      <c r="R331" s="8"/>
    </row>
    <row r="332" spans="1:19" ht="9" outlineLevel="4" x14ac:dyDescent="0.25">
      <c r="A332" s="82"/>
      <c r="B332" s="83"/>
      <c r="C332" s="83"/>
      <c r="D332" s="84"/>
      <c r="E332" s="89"/>
      <c r="F332" s="85" t="s">
        <v>649</v>
      </c>
      <c r="G332" s="84"/>
      <c r="H332" s="86">
        <v>0.25</v>
      </c>
      <c r="I332" s="87"/>
      <c r="J332" s="88"/>
      <c r="K332" s="86"/>
      <c r="L332" s="86"/>
      <c r="M332" s="86"/>
      <c r="N332" s="86"/>
      <c r="O332" s="88"/>
      <c r="P332" s="88"/>
      <c r="Q332" s="88"/>
      <c r="R332" s="8"/>
    </row>
    <row r="333" spans="1:19" ht="9" outlineLevel="4" x14ac:dyDescent="0.25">
      <c r="A333" s="82"/>
      <c r="B333" s="83"/>
      <c r="C333" s="83"/>
      <c r="D333" s="84"/>
      <c r="E333" s="89"/>
      <c r="F333" s="85" t="s">
        <v>650</v>
      </c>
      <c r="G333" s="84"/>
      <c r="H333" s="86">
        <v>0.3</v>
      </c>
      <c r="I333" s="87"/>
      <c r="J333" s="88"/>
      <c r="K333" s="86"/>
      <c r="L333" s="86"/>
      <c r="M333" s="86"/>
      <c r="N333" s="86"/>
      <c r="O333" s="88"/>
      <c r="P333" s="88"/>
      <c r="Q333" s="88"/>
      <c r="R333" s="8"/>
    </row>
    <row r="334" spans="1:19" ht="9" outlineLevel="4" x14ac:dyDescent="0.25">
      <c r="A334" s="82"/>
      <c r="B334" s="83"/>
      <c r="C334" s="83"/>
      <c r="D334" s="84"/>
      <c r="E334" s="89"/>
      <c r="F334" s="85" t="s">
        <v>651</v>
      </c>
      <c r="G334" s="84"/>
      <c r="H334" s="86">
        <v>0.19800000000000001</v>
      </c>
      <c r="I334" s="87"/>
      <c r="J334" s="88"/>
      <c r="K334" s="86"/>
      <c r="L334" s="86"/>
      <c r="M334" s="86"/>
      <c r="N334" s="86"/>
      <c r="O334" s="88"/>
      <c r="P334" s="88"/>
      <c r="Q334" s="88"/>
      <c r="R334" s="8"/>
    </row>
    <row r="335" spans="1:19" ht="9" outlineLevel="4" x14ac:dyDescent="0.25">
      <c r="A335" s="82"/>
      <c r="B335" s="83"/>
      <c r="C335" s="83"/>
      <c r="D335" s="84"/>
      <c r="E335" s="89"/>
      <c r="F335" s="85" t="s">
        <v>652</v>
      </c>
      <c r="G335" s="84"/>
      <c r="H335" s="86">
        <v>0.21560000000000001</v>
      </c>
      <c r="I335" s="87"/>
      <c r="J335" s="88"/>
      <c r="K335" s="86"/>
      <c r="L335" s="86"/>
      <c r="M335" s="86"/>
      <c r="N335" s="86"/>
      <c r="O335" s="88"/>
      <c r="P335" s="88"/>
      <c r="Q335" s="88"/>
      <c r="R335" s="8"/>
    </row>
    <row r="336" spans="1:19" ht="9" outlineLevel="4" x14ac:dyDescent="0.25">
      <c r="A336" s="82"/>
      <c r="B336" s="83"/>
      <c r="C336" s="83"/>
      <c r="D336" s="84"/>
      <c r="E336" s="89"/>
      <c r="F336" s="85" t="s">
        <v>653</v>
      </c>
      <c r="G336" s="84"/>
      <c r="H336" s="86">
        <v>0.24640000000000001</v>
      </c>
      <c r="I336" s="87"/>
      <c r="J336" s="88"/>
      <c r="K336" s="86"/>
      <c r="L336" s="86"/>
      <c r="M336" s="86"/>
      <c r="N336" s="86"/>
      <c r="O336" s="88"/>
      <c r="P336" s="88"/>
      <c r="Q336" s="88"/>
      <c r="R336" s="8"/>
    </row>
    <row r="337" spans="1:19" ht="7.5" customHeight="1" outlineLevel="4" x14ac:dyDescent="0.2">
      <c r="A337" s="8"/>
      <c r="B337" s="48"/>
      <c r="C337" s="47"/>
      <c r="D337" s="50"/>
      <c r="E337" s="12"/>
      <c r="F337" s="51"/>
      <c r="G337" s="50"/>
      <c r="H337" s="52"/>
      <c r="I337" s="54"/>
      <c r="J337" s="14"/>
      <c r="K337" s="18"/>
      <c r="L337" s="18"/>
      <c r="M337" s="18"/>
      <c r="N337" s="18"/>
      <c r="O337" s="14"/>
      <c r="P337" s="14"/>
      <c r="Q337" s="14"/>
      <c r="R337" s="8"/>
    </row>
    <row r="338" spans="1:19" ht="10.15" outlineLevel="3" x14ac:dyDescent="0.3">
      <c r="A338" s="9"/>
      <c r="B338" s="74"/>
      <c r="C338" s="75">
        <v>28</v>
      </c>
      <c r="D338" s="76" t="s">
        <v>75</v>
      </c>
      <c r="E338" s="77" t="s">
        <v>265</v>
      </c>
      <c r="F338" s="78" t="s">
        <v>266</v>
      </c>
      <c r="G338" s="76" t="s">
        <v>44</v>
      </c>
      <c r="H338" s="79">
        <v>0.61819999999999997</v>
      </c>
      <c r="I338" s="80"/>
      <c r="J338" s="81">
        <f>H338*I338</f>
        <v>0</v>
      </c>
      <c r="K338" s="79">
        <v>0.55000000000000004</v>
      </c>
      <c r="L338" s="79">
        <f>H338*K338</f>
        <v>0.34001000000000003</v>
      </c>
      <c r="M338" s="79"/>
      <c r="N338" s="79">
        <f>H338*M338</f>
        <v>0</v>
      </c>
      <c r="O338" s="81">
        <v>21</v>
      </c>
      <c r="P338" s="81">
        <f>J338*(O338/100)</f>
        <v>0</v>
      </c>
      <c r="Q338" s="81">
        <f>J338+P338</f>
        <v>0</v>
      </c>
      <c r="R338" s="8"/>
      <c r="S338" s="8"/>
    </row>
    <row r="339" spans="1:19" ht="9" outlineLevel="4" x14ac:dyDescent="0.25">
      <c r="A339" s="82"/>
      <c r="B339" s="83"/>
      <c r="C339" s="83"/>
      <c r="D339" s="84"/>
      <c r="E339" s="89" t="s">
        <v>16</v>
      </c>
      <c r="F339" s="85" t="s">
        <v>654</v>
      </c>
      <c r="G339" s="84"/>
      <c r="H339" s="86">
        <v>0.51519999999999999</v>
      </c>
      <c r="I339" s="87"/>
      <c r="J339" s="88"/>
      <c r="K339" s="86"/>
      <c r="L339" s="86"/>
      <c r="M339" s="86"/>
      <c r="N339" s="86"/>
      <c r="O339" s="88"/>
      <c r="P339" s="88"/>
      <c r="Q339" s="88"/>
      <c r="R339" s="8"/>
    </row>
    <row r="340" spans="1:19" ht="9" outlineLevel="4" x14ac:dyDescent="0.25">
      <c r="A340" s="82"/>
      <c r="B340" s="83"/>
      <c r="C340" s="83"/>
      <c r="D340" s="84"/>
      <c r="E340" s="89"/>
      <c r="F340" s="85" t="s">
        <v>655</v>
      </c>
      <c r="G340" s="84"/>
      <c r="H340" s="86">
        <v>0.10300000000000002</v>
      </c>
      <c r="I340" s="87"/>
      <c r="J340" s="88"/>
      <c r="K340" s="86"/>
      <c r="L340" s="86"/>
      <c r="M340" s="86"/>
      <c r="N340" s="86"/>
      <c r="O340" s="88"/>
      <c r="P340" s="88"/>
      <c r="Q340" s="88"/>
      <c r="R340" s="8"/>
    </row>
    <row r="341" spans="1:19" ht="7.5" customHeight="1" outlineLevel="4" x14ac:dyDescent="0.2">
      <c r="A341" s="8"/>
      <c r="B341" s="48"/>
      <c r="C341" s="47"/>
      <c r="D341" s="50"/>
      <c r="E341" s="12"/>
      <c r="F341" s="51"/>
      <c r="G341" s="50"/>
      <c r="H341" s="52"/>
      <c r="I341" s="54"/>
      <c r="J341" s="14"/>
      <c r="K341" s="18"/>
      <c r="L341" s="18"/>
      <c r="M341" s="18"/>
      <c r="N341" s="18"/>
      <c r="O341" s="14"/>
      <c r="P341" s="14"/>
      <c r="Q341" s="14"/>
      <c r="R341" s="8"/>
    </row>
    <row r="342" spans="1:19" ht="10.15" outlineLevel="3" x14ac:dyDescent="0.3">
      <c r="A342" s="9"/>
      <c r="B342" s="74"/>
      <c r="C342" s="75">
        <v>29</v>
      </c>
      <c r="D342" s="76" t="s">
        <v>75</v>
      </c>
      <c r="E342" s="77" t="s">
        <v>656</v>
      </c>
      <c r="F342" s="78" t="s">
        <v>657</v>
      </c>
      <c r="G342" s="76" t="s">
        <v>44</v>
      </c>
      <c r="H342" s="79">
        <v>1.0156500000000002</v>
      </c>
      <c r="I342" s="80"/>
      <c r="J342" s="81">
        <f>H342*I342</f>
        <v>0</v>
      </c>
      <c r="K342" s="79">
        <v>0.55000000000000004</v>
      </c>
      <c r="L342" s="79">
        <f>H342*K342</f>
        <v>0.55860750000000015</v>
      </c>
      <c r="M342" s="79"/>
      <c r="N342" s="79">
        <f>H342*M342</f>
        <v>0</v>
      </c>
      <c r="O342" s="81">
        <v>21</v>
      </c>
      <c r="P342" s="81">
        <f>J342*(O342/100)</f>
        <v>0</v>
      </c>
      <c r="Q342" s="81">
        <f>J342+P342</f>
        <v>0</v>
      </c>
      <c r="R342" s="8"/>
      <c r="S342" s="8"/>
    </row>
    <row r="343" spans="1:19" ht="9" outlineLevel="4" x14ac:dyDescent="0.25">
      <c r="A343" s="82"/>
      <c r="B343" s="83"/>
      <c r="C343" s="83"/>
      <c r="D343" s="84"/>
      <c r="E343" s="89" t="s">
        <v>16</v>
      </c>
      <c r="F343" s="85" t="s">
        <v>658</v>
      </c>
      <c r="G343" s="84"/>
      <c r="H343" s="86">
        <v>0.84645000000000015</v>
      </c>
      <c r="I343" s="87"/>
      <c r="J343" s="88"/>
      <c r="K343" s="86"/>
      <c r="L343" s="86"/>
      <c r="M343" s="86"/>
      <c r="N343" s="86"/>
      <c r="O343" s="88"/>
      <c r="P343" s="88"/>
      <c r="Q343" s="88"/>
      <c r="R343" s="8"/>
    </row>
    <row r="344" spans="1:19" ht="9" outlineLevel="4" x14ac:dyDescent="0.25">
      <c r="A344" s="82"/>
      <c r="B344" s="83"/>
      <c r="C344" s="83"/>
      <c r="D344" s="84"/>
      <c r="E344" s="89"/>
      <c r="F344" s="85" t="s">
        <v>659</v>
      </c>
      <c r="G344" s="84"/>
      <c r="H344" s="86">
        <v>0.16920000000000002</v>
      </c>
      <c r="I344" s="87"/>
      <c r="J344" s="88"/>
      <c r="K344" s="86"/>
      <c r="L344" s="86"/>
      <c r="M344" s="86"/>
      <c r="N344" s="86"/>
      <c r="O344" s="88"/>
      <c r="P344" s="88"/>
      <c r="Q344" s="88"/>
      <c r="R344" s="8"/>
    </row>
    <row r="345" spans="1:19" ht="7.5" customHeight="1" outlineLevel="4" x14ac:dyDescent="0.2">
      <c r="A345" s="8"/>
      <c r="B345" s="48"/>
      <c r="C345" s="47"/>
      <c r="D345" s="50"/>
      <c r="E345" s="12"/>
      <c r="F345" s="51"/>
      <c r="G345" s="50"/>
      <c r="H345" s="52"/>
      <c r="I345" s="54"/>
      <c r="J345" s="14"/>
      <c r="K345" s="18"/>
      <c r="L345" s="18"/>
      <c r="M345" s="18"/>
      <c r="N345" s="18"/>
      <c r="O345" s="14"/>
      <c r="P345" s="14"/>
      <c r="Q345" s="14"/>
      <c r="R345" s="8"/>
    </row>
    <row r="346" spans="1:19" ht="10.15" outlineLevel="3" x14ac:dyDescent="0.3">
      <c r="A346" s="9"/>
      <c r="B346" s="74"/>
      <c r="C346" s="75">
        <v>30</v>
      </c>
      <c r="D346" s="76" t="s">
        <v>41</v>
      </c>
      <c r="E346" s="77" t="s">
        <v>660</v>
      </c>
      <c r="F346" s="78" t="s">
        <v>661</v>
      </c>
      <c r="G346" s="76" t="s">
        <v>44</v>
      </c>
      <c r="H346" s="79">
        <v>4.16</v>
      </c>
      <c r="I346" s="80"/>
      <c r="J346" s="81">
        <f>H346*I346</f>
        <v>0</v>
      </c>
      <c r="K346" s="79">
        <v>2.248E-2</v>
      </c>
      <c r="L346" s="79">
        <f>H346*K346</f>
        <v>9.3516799999999997E-2</v>
      </c>
      <c r="M346" s="79"/>
      <c r="N346" s="79">
        <f>H346*M346</f>
        <v>0</v>
      </c>
      <c r="O346" s="81">
        <v>21</v>
      </c>
      <c r="P346" s="81">
        <f>J346*(O346/100)</f>
        <v>0</v>
      </c>
      <c r="Q346" s="81">
        <f>J346+P346</f>
        <v>0</v>
      </c>
      <c r="R346" s="8"/>
      <c r="S346" s="8"/>
    </row>
    <row r="347" spans="1:19" ht="9" outlineLevel="4" x14ac:dyDescent="0.25">
      <c r="A347" s="82"/>
      <c r="B347" s="83"/>
      <c r="C347" s="83"/>
      <c r="D347" s="84"/>
      <c r="E347" s="89" t="s">
        <v>16</v>
      </c>
      <c r="F347" s="85" t="s">
        <v>662</v>
      </c>
      <c r="G347" s="84"/>
      <c r="H347" s="86">
        <v>4.16</v>
      </c>
      <c r="I347" s="87"/>
      <c r="J347" s="88"/>
      <c r="K347" s="86"/>
      <c r="L347" s="86"/>
      <c r="M347" s="86"/>
      <c r="N347" s="86"/>
      <c r="O347" s="88"/>
      <c r="P347" s="88"/>
      <c r="Q347" s="88"/>
      <c r="R347" s="8"/>
    </row>
    <row r="348" spans="1:19" ht="7.5" customHeight="1" outlineLevel="4" x14ac:dyDescent="0.2">
      <c r="A348" s="8"/>
      <c r="B348" s="48"/>
      <c r="C348" s="47"/>
      <c r="D348" s="50"/>
      <c r="E348" s="12"/>
      <c r="F348" s="51"/>
      <c r="G348" s="50"/>
      <c r="H348" s="52"/>
      <c r="I348" s="54"/>
      <c r="J348" s="14"/>
      <c r="K348" s="18"/>
      <c r="L348" s="18"/>
      <c r="M348" s="18"/>
      <c r="N348" s="18"/>
      <c r="O348" s="14"/>
      <c r="P348" s="14"/>
      <c r="Q348" s="14"/>
      <c r="R348" s="8"/>
    </row>
    <row r="349" spans="1:19" ht="10.15" outlineLevel="3" x14ac:dyDescent="0.3">
      <c r="A349" s="9"/>
      <c r="B349" s="74"/>
      <c r="C349" s="75">
        <v>31</v>
      </c>
      <c r="D349" s="76" t="s">
        <v>41</v>
      </c>
      <c r="E349" s="77" t="s">
        <v>269</v>
      </c>
      <c r="F349" s="78" t="s">
        <v>270</v>
      </c>
      <c r="G349" s="76" t="s">
        <v>44</v>
      </c>
      <c r="H349" s="79">
        <v>4.16</v>
      </c>
      <c r="I349" s="80"/>
      <c r="J349" s="81">
        <f>H349*I349</f>
        <v>0</v>
      </c>
      <c r="K349" s="79">
        <v>1.2199999999999999E-3</v>
      </c>
      <c r="L349" s="79">
        <f>H349*K349</f>
        <v>5.0752000000000002E-3</v>
      </c>
      <c r="M349" s="79"/>
      <c r="N349" s="79">
        <f>H349*M349</f>
        <v>0</v>
      </c>
      <c r="O349" s="81">
        <v>21</v>
      </c>
      <c r="P349" s="81">
        <f>J349*(O349/100)</f>
        <v>0</v>
      </c>
      <c r="Q349" s="81">
        <f>J349+P349</f>
        <v>0</v>
      </c>
      <c r="R349" s="8"/>
      <c r="S349" s="8"/>
    </row>
    <row r="350" spans="1:19" ht="10.15" outlineLevel="3" x14ac:dyDescent="0.3">
      <c r="A350" s="9"/>
      <c r="B350" s="74"/>
      <c r="C350" s="75">
        <v>32</v>
      </c>
      <c r="D350" s="76" t="s">
        <v>41</v>
      </c>
      <c r="E350" s="77" t="s">
        <v>663</v>
      </c>
      <c r="F350" s="78" t="s">
        <v>664</v>
      </c>
      <c r="G350" s="76" t="s">
        <v>153</v>
      </c>
      <c r="H350" s="79">
        <v>50</v>
      </c>
      <c r="I350" s="80"/>
      <c r="J350" s="81">
        <f>H350*I350</f>
        <v>0</v>
      </c>
      <c r="K350" s="79"/>
      <c r="L350" s="79">
        <f>H350*K350</f>
        <v>0</v>
      </c>
      <c r="M350" s="79"/>
      <c r="N350" s="79">
        <f>H350*M350</f>
        <v>0</v>
      </c>
      <c r="O350" s="81">
        <v>21</v>
      </c>
      <c r="P350" s="81">
        <f>J350*(O350/100)</f>
        <v>0</v>
      </c>
      <c r="Q350" s="81">
        <f>J350+P350</f>
        <v>0</v>
      </c>
      <c r="R350" s="8"/>
      <c r="S350" s="8"/>
    </row>
    <row r="351" spans="1:19" ht="9" outlineLevel="4" x14ac:dyDescent="0.25">
      <c r="A351" s="82"/>
      <c r="B351" s="83"/>
      <c r="C351" s="83"/>
      <c r="D351" s="84"/>
      <c r="E351" s="89" t="s">
        <v>16</v>
      </c>
      <c r="F351" s="85" t="s">
        <v>620</v>
      </c>
      <c r="G351" s="84"/>
      <c r="H351" s="86">
        <v>50</v>
      </c>
      <c r="I351" s="87"/>
      <c r="J351" s="88"/>
      <c r="K351" s="86"/>
      <c r="L351" s="86"/>
      <c r="M351" s="86"/>
      <c r="N351" s="86"/>
      <c r="O351" s="88"/>
      <c r="P351" s="88"/>
      <c r="Q351" s="88"/>
      <c r="R351" s="8"/>
    </row>
    <row r="352" spans="1:19" ht="7.5" customHeight="1" outlineLevel="4" x14ac:dyDescent="0.2">
      <c r="A352" s="8"/>
      <c r="B352" s="48"/>
      <c r="C352" s="47"/>
      <c r="D352" s="50"/>
      <c r="E352" s="12"/>
      <c r="F352" s="51"/>
      <c r="G352" s="50"/>
      <c r="H352" s="52"/>
      <c r="I352" s="54"/>
      <c r="J352" s="14"/>
      <c r="K352" s="18"/>
      <c r="L352" s="18"/>
      <c r="M352" s="18"/>
      <c r="N352" s="18"/>
      <c r="O352" s="14"/>
      <c r="P352" s="14"/>
      <c r="Q352" s="14"/>
      <c r="R352" s="8"/>
    </row>
    <row r="353" spans="1:19" ht="10.15" outlineLevel="3" x14ac:dyDescent="0.3">
      <c r="A353" s="9"/>
      <c r="B353" s="74"/>
      <c r="C353" s="75">
        <v>33</v>
      </c>
      <c r="D353" s="76" t="s">
        <v>41</v>
      </c>
      <c r="E353" s="77" t="s">
        <v>665</v>
      </c>
      <c r="F353" s="78" t="s">
        <v>666</v>
      </c>
      <c r="G353" s="76" t="s">
        <v>153</v>
      </c>
      <c r="H353" s="79">
        <v>4</v>
      </c>
      <c r="I353" s="80"/>
      <c r="J353" s="81">
        <f>H353*I353</f>
        <v>0</v>
      </c>
      <c r="K353" s="79"/>
      <c r="L353" s="79">
        <f>H353*K353</f>
        <v>0</v>
      </c>
      <c r="M353" s="79"/>
      <c r="N353" s="79">
        <f>H353*M353</f>
        <v>0</v>
      </c>
      <c r="O353" s="81">
        <v>21</v>
      </c>
      <c r="P353" s="81">
        <f>J353*(O353/100)</f>
        <v>0</v>
      </c>
      <c r="Q353" s="81">
        <f>J353+P353</f>
        <v>0</v>
      </c>
      <c r="R353" s="8"/>
      <c r="S353" s="8"/>
    </row>
    <row r="354" spans="1:19" ht="9" outlineLevel="4" x14ac:dyDescent="0.25">
      <c r="A354" s="82"/>
      <c r="B354" s="83"/>
      <c r="C354" s="83"/>
      <c r="D354" s="84"/>
      <c r="E354" s="89" t="s">
        <v>16</v>
      </c>
      <c r="F354" s="85" t="s">
        <v>627</v>
      </c>
      <c r="G354" s="84"/>
      <c r="H354" s="86">
        <v>4</v>
      </c>
      <c r="I354" s="87"/>
      <c r="J354" s="88"/>
      <c r="K354" s="86"/>
      <c r="L354" s="86"/>
      <c r="M354" s="86"/>
      <c r="N354" s="86"/>
      <c r="O354" s="88"/>
      <c r="P354" s="88"/>
      <c r="Q354" s="88"/>
      <c r="R354" s="8"/>
    </row>
    <row r="355" spans="1:19" ht="7.5" customHeight="1" outlineLevel="4" x14ac:dyDescent="0.2">
      <c r="A355" s="8"/>
      <c r="B355" s="48"/>
      <c r="C355" s="47"/>
      <c r="D355" s="50"/>
      <c r="E355" s="12"/>
      <c r="F355" s="51"/>
      <c r="G355" s="50"/>
      <c r="H355" s="52"/>
      <c r="I355" s="54"/>
      <c r="J355" s="14"/>
      <c r="K355" s="18"/>
      <c r="L355" s="18"/>
      <c r="M355" s="18"/>
      <c r="N355" s="18"/>
      <c r="O355" s="14"/>
      <c r="P355" s="14"/>
      <c r="Q355" s="14"/>
      <c r="R355" s="8"/>
    </row>
    <row r="356" spans="1:19" ht="10.15" outlineLevel="3" x14ac:dyDescent="0.3">
      <c r="A356" s="9"/>
      <c r="B356" s="74"/>
      <c r="C356" s="75">
        <v>34</v>
      </c>
      <c r="D356" s="76" t="s">
        <v>41</v>
      </c>
      <c r="E356" s="77" t="s">
        <v>667</v>
      </c>
      <c r="F356" s="78" t="s">
        <v>668</v>
      </c>
      <c r="G356" s="76" t="s">
        <v>153</v>
      </c>
      <c r="H356" s="79">
        <v>45</v>
      </c>
      <c r="I356" s="80"/>
      <c r="J356" s="81">
        <f>H356*I356</f>
        <v>0</v>
      </c>
      <c r="K356" s="79"/>
      <c r="L356" s="79">
        <f>H356*K356</f>
        <v>0</v>
      </c>
      <c r="M356" s="79"/>
      <c r="N356" s="79">
        <f>H356*M356</f>
        <v>0</v>
      </c>
      <c r="O356" s="81">
        <v>21</v>
      </c>
      <c r="P356" s="81">
        <f>J356*(O356/100)</f>
        <v>0</v>
      </c>
      <c r="Q356" s="81">
        <f>J356+P356</f>
        <v>0</v>
      </c>
      <c r="R356" s="8"/>
      <c r="S356" s="8"/>
    </row>
    <row r="357" spans="1:19" ht="9" outlineLevel="4" x14ac:dyDescent="0.25">
      <c r="A357" s="82"/>
      <c r="B357" s="83"/>
      <c r="C357" s="83"/>
      <c r="D357" s="84"/>
      <c r="E357" s="89" t="s">
        <v>16</v>
      </c>
      <c r="F357" s="85" t="s">
        <v>641</v>
      </c>
      <c r="G357" s="84"/>
      <c r="H357" s="86">
        <v>7</v>
      </c>
      <c r="I357" s="87"/>
      <c r="J357" s="88"/>
      <c r="K357" s="86"/>
      <c r="L357" s="86"/>
      <c r="M357" s="86"/>
      <c r="N357" s="86"/>
      <c r="O357" s="88"/>
      <c r="P357" s="88"/>
      <c r="Q357" s="88"/>
      <c r="R357" s="8"/>
    </row>
    <row r="358" spans="1:19" ht="9" outlineLevel="4" x14ac:dyDescent="0.25">
      <c r="A358" s="82"/>
      <c r="B358" s="83"/>
      <c r="C358" s="83"/>
      <c r="D358" s="84"/>
      <c r="E358" s="89"/>
      <c r="F358" s="85" t="s">
        <v>642</v>
      </c>
      <c r="G358" s="84"/>
      <c r="H358" s="86">
        <v>4</v>
      </c>
      <c r="I358" s="87"/>
      <c r="J358" s="88"/>
      <c r="K358" s="86"/>
      <c r="L358" s="86"/>
      <c r="M358" s="86"/>
      <c r="N358" s="86"/>
      <c r="O358" s="88"/>
      <c r="P358" s="88"/>
      <c r="Q358" s="88"/>
      <c r="R358" s="8"/>
    </row>
    <row r="359" spans="1:19" ht="9" outlineLevel="4" x14ac:dyDescent="0.25">
      <c r="A359" s="82"/>
      <c r="B359" s="83"/>
      <c r="C359" s="83"/>
      <c r="D359" s="84"/>
      <c r="E359" s="89"/>
      <c r="F359" s="85" t="s">
        <v>643</v>
      </c>
      <c r="G359" s="84"/>
      <c r="H359" s="86">
        <v>4</v>
      </c>
      <c r="I359" s="87"/>
      <c r="J359" s="88"/>
      <c r="K359" s="86"/>
      <c r="L359" s="86"/>
      <c r="M359" s="86"/>
      <c r="N359" s="86"/>
      <c r="O359" s="88"/>
      <c r="P359" s="88"/>
      <c r="Q359" s="88"/>
      <c r="R359" s="8"/>
    </row>
    <row r="360" spans="1:19" ht="9" outlineLevel="4" x14ac:dyDescent="0.25">
      <c r="A360" s="82"/>
      <c r="B360" s="83"/>
      <c r="C360" s="83"/>
      <c r="D360" s="84"/>
      <c r="E360" s="89"/>
      <c r="F360" s="85" t="s">
        <v>644</v>
      </c>
      <c r="G360" s="84"/>
      <c r="H360" s="86">
        <v>5</v>
      </c>
      <c r="I360" s="87"/>
      <c r="J360" s="88"/>
      <c r="K360" s="86"/>
      <c r="L360" s="86"/>
      <c r="M360" s="86"/>
      <c r="N360" s="86"/>
      <c r="O360" s="88"/>
      <c r="P360" s="88"/>
      <c r="Q360" s="88"/>
      <c r="R360" s="8"/>
    </row>
    <row r="361" spans="1:19" ht="9" outlineLevel="4" x14ac:dyDescent="0.25">
      <c r="A361" s="82"/>
      <c r="B361" s="83"/>
      <c r="C361" s="83"/>
      <c r="D361" s="84"/>
      <c r="E361" s="89"/>
      <c r="F361" s="85" t="s">
        <v>632</v>
      </c>
      <c r="G361" s="84"/>
      <c r="H361" s="86">
        <v>3</v>
      </c>
      <c r="I361" s="87"/>
      <c r="J361" s="88"/>
      <c r="K361" s="86"/>
      <c r="L361" s="86"/>
      <c r="M361" s="86"/>
      <c r="N361" s="86"/>
      <c r="O361" s="88"/>
      <c r="P361" s="88"/>
      <c r="Q361" s="88"/>
      <c r="R361" s="8"/>
    </row>
    <row r="362" spans="1:19" ht="9" outlineLevel="4" x14ac:dyDescent="0.25">
      <c r="A362" s="82"/>
      <c r="B362" s="83"/>
      <c r="C362" s="83"/>
      <c r="D362" s="84"/>
      <c r="E362" s="89"/>
      <c r="F362" s="85" t="s">
        <v>645</v>
      </c>
      <c r="G362" s="84"/>
      <c r="H362" s="86">
        <v>9.5</v>
      </c>
      <c r="I362" s="87"/>
      <c r="J362" s="88"/>
      <c r="K362" s="86"/>
      <c r="L362" s="86"/>
      <c r="M362" s="86"/>
      <c r="N362" s="86"/>
      <c r="O362" s="88"/>
      <c r="P362" s="88"/>
      <c r="Q362" s="88"/>
      <c r="R362" s="8"/>
    </row>
    <row r="363" spans="1:19" ht="9" outlineLevel="4" x14ac:dyDescent="0.25">
      <c r="A363" s="82"/>
      <c r="B363" s="83"/>
      <c r="C363" s="83"/>
      <c r="D363" s="84"/>
      <c r="E363" s="89"/>
      <c r="F363" s="85" t="s">
        <v>669</v>
      </c>
      <c r="G363" s="84"/>
      <c r="H363" s="86">
        <v>3</v>
      </c>
      <c r="I363" s="87"/>
      <c r="J363" s="88"/>
      <c r="K363" s="86"/>
      <c r="L363" s="86"/>
      <c r="M363" s="86"/>
      <c r="N363" s="86"/>
      <c r="O363" s="88"/>
      <c r="P363" s="88"/>
      <c r="Q363" s="88"/>
      <c r="R363" s="8"/>
    </row>
    <row r="364" spans="1:19" ht="9" outlineLevel="4" x14ac:dyDescent="0.25">
      <c r="A364" s="82"/>
      <c r="B364" s="83"/>
      <c r="C364" s="83"/>
      <c r="D364" s="84"/>
      <c r="E364" s="89"/>
      <c r="F364" s="85" t="s">
        <v>646</v>
      </c>
      <c r="G364" s="84"/>
      <c r="H364" s="86">
        <v>3</v>
      </c>
      <c r="I364" s="87"/>
      <c r="J364" s="88"/>
      <c r="K364" s="86"/>
      <c r="L364" s="86"/>
      <c r="M364" s="86"/>
      <c r="N364" s="86"/>
      <c r="O364" s="88"/>
      <c r="P364" s="88"/>
      <c r="Q364" s="88"/>
      <c r="R364" s="8"/>
    </row>
    <row r="365" spans="1:19" ht="9" outlineLevel="4" x14ac:dyDescent="0.25">
      <c r="A365" s="82"/>
      <c r="B365" s="83"/>
      <c r="C365" s="83"/>
      <c r="D365" s="84"/>
      <c r="E365" s="89"/>
      <c r="F365" s="85" t="s">
        <v>634</v>
      </c>
      <c r="G365" s="84"/>
      <c r="H365" s="86">
        <v>3</v>
      </c>
      <c r="I365" s="87"/>
      <c r="J365" s="88"/>
      <c r="K365" s="86"/>
      <c r="L365" s="86"/>
      <c r="M365" s="86"/>
      <c r="N365" s="86"/>
      <c r="O365" s="88"/>
      <c r="P365" s="88"/>
      <c r="Q365" s="88"/>
      <c r="R365" s="8"/>
    </row>
    <row r="366" spans="1:19" ht="9" outlineLevel="4" x14ac:dyDescent="0.25">
      <c r="A366" s="82"/>
      <c r="B366" s="83"/>
      <c r="C366" s="83"/>
      <c r="D366" s="84"/>
      <c r="E366" s="89"/>
      <c r="F366" s="85" t="s">
        <v>647</v>
      </c>
      <c r="G366" s="84"/>
      <c r="H366" s="86">
        <v>3.5</v>
      </c>
      <c r="I366" s="87"/>
      <c r="J366" s="88"/>
      <c r="K366" s="86"/>
      <c r="L366" s="86"/>
      <c r="M366" s="86"/>
      <c r="N366" s="86"/>
      <c r="O366" s="88"/>
      <c r="P366" s="88"/>
      <c r="Q366" s="88"/>
      <c r="R366" s="8"/>
    </row>
    <row r="367" spans="1:19" ht="7.5" customHeight="1" outlineLevel="4" x14ac:dyDescent="0.2">
      <c r="A367" s="8"/>
      <c r="B367" s="48"/>
      <c r="C367" s="47"/>
      <c r="D367" s="50"/>
      <c r="E367" s="12"/>
      <c r="F367" s="51"/>
      <c r="G367" s="50"/>
      <c r="H367" s="52"/>
      <c r="I367" s="54"/>
      <c r="J367" s="14"/>
      <c r="K367" s="18"/>
      <c r="L367" s="18"/>
      <c r="M367" s="18"/>
      <c r="N367" s="18"/>
      <c r="O367" s="14"/>
      <c r="P367" s="14"/>
      <c r="Q367" s="14"/>
      <c r="R367" s="8"/>
    </row>
    <row r="368" spans="1:19" ht="10.15" outlineLevel="3" x14ac:dyDescent="0.3">
      <c r="A368" s="9"/>
      <c r="B368" s="74"/>
      <c r="C368" s="75">
        <v>35</v>
      </c>
      <c r="D368" s="76" t="s">
        <v>41</v>
      </c>
      <c r="E368" s="77" t="s">
        <v>670</v>
      </c>
      <c r="F368" s="78" t="s">
        <v>671</v>
      </c>
      <c r="G368" s="76" t="s">
        <v>283</v>
      </c>
      <c r="H368" s="79">
        <v>13</v>
      </c>
      <c r="I368" s="80"/>
      <c r="J368" s="81">
        <f>H368*I368</f>
        <v>0</v>
      </c>
      <c r="K368" s="79"/>
      <c r="L368" s="79">
        <f>H368*K368</f>
        <v>0</v>
      </c>
      <c r="M368" s="79"/>
      <c r="N368" s="79">
        <f>H368*M368</f>
        <v>0</v>
      </c>
      <c r="O368" s="81">
        <v>21</v>
      </c>
      <c r="P368" s="81">
        <f>J368*(O368/100)</f>
        <v>0</v>
      </c>
      <c r="Q368" s="81">
        <f>J368+P368</f>
        <v>0</v>
      </c>
      <c r="R368" s="8"/>
      <c r="S368" s="8"/>
    </row>
    <row r="369" spans="1:19" ht="9" outlineLevel="4" x14ac:dyDescent="0.25">
      <c r="A369" s="82"/>
      <c r="B369" s="83"/>
      <c r="C369" s="83"/>
      <c r="D369" s="84"/>
      <c r="E369" s="89" t="s">
        <v>16</v>
      </c>
      <c r="F369" s="85" t="s">
        <v>415</v>
      </c>
      <c r="G369" s="84"/>
      <c r="H369" s="86">
        <v>2</v>
      </c>
      <c r="I369" s="87"/>
      <c r="J369" s="88"/>
      <c r="K369" s="86"/>
      <c r="L369" s="86"/>
      <c r="M369" s="86"/>
      <c r="N369" s="86"/>
      <c r="O369" s="88"/>
      <c r="P369" s="88"/>
      <c r="Q369" s="88"/>
      <c r="R369" s="8"/>
    </row>
    <row r="370" spans="1:19" ht="9" outlineLevel="4" x14ac:dyDescent="0.25">
      <c r="A370" s="82"/>
      <c r="B370" s="83"/>
      <c r="C370" s="83"/>
      <c r="D370" s="84"/>
      <c r="E370" s="89"/>
      <c r="F370" s="85" t="s">
        <v>416</v>
      </c>
      <c r="G370" s="84"/>
      <c r="H370" s="86">
        <v>1</v>
      </c>
      <c r="I370" s="87"/>
      <c r="J370" s="88"/>
      <c r="K370" s="86"/>
      <c r="L370" s="86"/>
      <c r="M370" s="86"/>
      <c r="N370" s="86"/>
      <c r="O370" s="88"/>
      <c r="P370" s="88"/>
      <c r="Q370" s="88"/>
      <c r="R370" s="8"/>
    </row>
    <row r="371" spans="1:19" ht="9" outlineLevel="4" x14ac:dyDescent="0.25">
      <c r="A371" s="82"/>
      <c r="B371" s="83"/>
      <c r="C371" s="83"/>
      <c r="D371" s="84"/>
      <c r="E371" s="89"/>
      <c r="F371" s="85" t="s">
        <v>417</v>
      </c>
      <c r="G371" s="84"/>
      <c r="H371" s="86">
        <v>1</v>
      </c>
      <c r="I371" s="87"/>
      <c r="J371" s="88"/>
      <c r="K371" s="86"/>
      <c r="L371" s="86"/>
      <c r="M371" s="86"/>
      <c r="N371" s="86"/>
      <c r="O371" s="88"/>
      <c r="P371" s="88"/>
      <c r="Q371" s="88"/>
      <c r="R371" s="8"/>
    </row>
    <row r="372" spans="1:19" ht="9" outlineLevel="4" x14ac:dyDescent="0.25">
      <c r="A372" s="82"/>
      <c r="B372" s="83"/>
      <c r="C372" s="83"/>
      <c r="D372" s="84"/>
      <c r="E372" s="89"/>
      <c r="F372" s="85" t="s">
        <v>418</v>
      </c>
      <c r="G372" s="84"/>
      <c r="H372" s="86">
        <v>1</v>
      </c>
      <c r="I372" s="87"/>
      <c r="J372" s="88"/>
      <c r="K372" s="86"/>
      <c r="L372" s="86"/>
      <c r="M372" s="86"/>
      <c r="N372" s="86"/>
      <c r="O372" s="88"/>
      <c r="P372" s="88"/>
      <c r="Q372" s="88"/>
      <c r="R372" s="8"/>
    </row>
    <row r="373" spans="1:19" ht="9" outlineLevel="4" x14ac:dyDescent="0.25">
      <c r="A373" s="82"/>
      <c r="B373" s="83"/>
      <c r="C373" s="83"/>
      <c r="D373" s="84"/>
      <c r="E373" s="89"/>
      <c r="F373" s="85" t="s">
        <v>419</v>
      </c>
      <c r="G373" s="84"/>
      <c r="H373" s="86">
        <v>1</v>
      </c>
      <c r="I373" s="87"/>
      <c r="J373" s="88"/>
      <c r="K373" s="86"/>
      <c r="L373" s="86"/>
      <c r="M373" s="86"/>
      <c r="N373" s="86"/>
      <c r="O373" s="88"/>
      <c r="P373" s="88"/>
      <c r="Q373" s="88"/>
      <c r="R373" s="8"/>
    </row>
    <row r="374" spans="1:19" ht="9" outlineLevel="4" x14ac:dyDescent="0.25">
      <c r="A374" s="82"/>
      <c r="B374" s="83"/>
      <c r="C374" s="83"/>
      <c r="D374" s="84"/>
      <c r="E374" s="89"/>
      <c r="F374" s="85" t="s">
        <v>420</v>
      </c>
      <c r="G374" s="84"/>
      <c r="H374" s="86">
        <v>1</v>
      </c>
      <c r="I374" s="87"/>
      <c r="J374" s="88"/>
      <c r="K374" s="86"/>
      <c r="L374" s="86"/>
      <c r="M374" s="86"/>
      <c r="N374" s="86"/>
      <c r="O374" s="88"/>
      <c r="P374" s="88"/>
      <c r="Q374" s="88"/>
      <c r="R374" s="8"/>
    </row>
    <row r="375" spans="1:19" ht="9" outlineLevel="4" x14ac:dyDescent="0.25">
      <c r="A375" s="82"/>
      <c r="B375" s="83"/>
      <c r="C375" s="83"/>
      <c r="D375" s="84"/>
      <c r="E375" s="89"/>
      <c r="F375" s="85" t="s">
        <v>421</v>
      </c>
      <c r="G375" s="84"/>
      <c r="H375" s="86">
        <v>2</v>
      </c>
      <c r="I375" s="87"/>
      <c r="J375" s="88"/>
      <c r="K375" s="86"/>
      <c r="L375" s="86"/>
      <c r="M375" s="86"/>
      <c r="N375" s="86"/>
      <c r="O375" s="88"/>
      <c r="P375" s="88"/>
      <c r="Q375" s="88"/>
      <c r="R375" s="8"/>
    </row>
    <row r="376" spans="1:19" ht="9" outlineLevel="4" x14ac:dyDescent="0.25">
      <c r="A376" s="82"/>
      <c r="B376" s="83"/>
      <c r="C376" s="83"/>
      <c r="D376" s="84"/>
      <c r="E376" s="89"/>
      <c r="F376" s="85" t="s">
        <v>422</v>
      </c>
      <c r="G376" s="84"/>
      <c r="H376" s="86">
        <v>1</v>
      </c>
      <c r="I376" s="87"/>
      <c r="J376" s="88"/>
      <c r="K376" s="86"/>
      <c r="L376" s="86"/>
      <c r="M376" s="86"/>
      <c r="N376" s="86"/>
      <c r="O376" s="88"/>
      <c r="P376" s="88"/>
      <c r="Q376" s="88"/>
      <c r="R376" s="8"/>
    </row>
    <row r="377" spans="1:19" ht="9" outlineLevel="4" x14ac:dyDescent="0.25">
      <c r="A377" s="82"/>
      <c r="B377" s="83"/>
      <c r="C377" s="83"/>
      <c r="D377" s="84"/>
      <c r="E377" s="89"/>
      <c r="F377" s="85" t="s">
        <v>423</v>
      </c>
      <c r="G377" s="84"/>
      <c r="H377" s="86">
        <v>1</v>
      </c>
      <c r="I377" s="87"/>
      <c r="J377" s="88"/>
      <c r="K377" s="86"/>
      <c r="L377" s="86"/>
      <c r="M377" s="86"/>
      <c r="N377" s="86"/>
      <c r="O377" s="88"/>
      <c r="P377" s="88"/>
      <c r="Q377" s="88"/>
      <c r="R377" s="8"/>
    </row>
    <row r="378" spans="1:19" ht="9" outlineLevel="4" x14ac:dyDescent="0.25">
      <c r="A378" s="82"/>
      <c r="B378" s="83"/>
      <c r="C378" s="83"/>
      <c r="D378" s="84"/>
      <c r="E378" s="89"/>
      <c r="F378" s="85" t="s">
        <v>424</v>
      </c>
      <c r="G378" s="84"/>
      <c r="H378" s="86">
        <v>1</v>
      </c>
      <c r="I378" s="87"/>
      <c r="J378" s="88"/>
      <c r="K378" s="86"/>
      <c r="L378" s="86"/>
      <c r="M378" s="86"/>
      <c r="N378" s="86"/>
      <c r="O378" s="88"/>
      <c r="P378" s="88"/>
      <c r="Q378" s="88"/>
      <c r="R378" s="8"/>
    </row>
    <row r="379" spans="1:19" ht="9" outlineLevel="4" x14ac:dyDescent="0.25">
      <c r="A379" s="82"/>
      <c r="B379" s="83"/>
      <c r="C379" s="83"/>
      <c r="D379" s="84"/>
      <c r="E379" s="89"/>
      <c r="F379" s="85" t="s">
        <v>425</v>
      </c>
      <c r="G379" s="84"/>
      <c r="H379" s="86">
        <v>1</v>
      </c>
      <c r="I379" s="87"/>
      <c r="J379" s="88"/>
      <c r="K379" s="86"/>
      <c r="L379" s="86"/>
      <c r="M379" s="86"/>
      <c r="N379" s="86"/>
      <c r="O379" s="88"/>
      <c r="P379" s="88"/>
      <c r="Q379" s="88"/>
      <c r="R379" s="8"/>
    </row>
    <row r="380" spans="1:19" ht="7.5" customHeight="1" outlineLevel="4" x14ac:dyDescent="0.2">
      <c r="A380" s="8"/>
      <c r="B380" s="48"/>
      <c r="C380" s="47"/>
      <c r="D380" s="50"/>
      <c r="E380" s="12"/>
      <c r="F380" s="51"/>
      <c r="G380" s="50"/>
      <c r="H380" s="52"/>
      <c r="I380" s="54"/>
      <c r="J380" s="14"/>
      <c r="K380" s="18"/>
      <c r="L380" s="18"/>
      <c r="M380" s="18"/>
      <c r="N380" s="18"/>
      <c r="O380" s="14"/>
      <c r="P380" s="14"/>
      <c r="Q380" s="14"/>
      <c r="R380" s="8"/>
    </row>
    <row r="381" spans="1:19" ht="10.15" outlineLevel="3" x14ac:dyDescent="0.3">
      <c r="A381" s="9"/>
      <c r="B381" s="74"/>
      <c r="C381" s="75">
        <v>36</v>
      </c>
      <c r="D381" s="76" t="s">
        <v>41</v>
      </c>
      <c r="E381" s="77" t="s">
        <v>308</v>
      </c>
      <c r="F381" s="78" t="s">
        <v>309</v>
      </c>
      <c r="G381" s="76" t="s">
        <v>283</v>
      </c>
      <c r="H381" s="79">
        <v>4</v>
      </c>
      <c r="I381" s="80"/>
      <c r="J381" s="81">
        <f>H381*I381</f>
        <v>0</v>
      </c>
      <c r="K381" s="79"/>
      <c r="L381" s="79">
        <f>H381*K381</f>
        <v>0</v>
      </c>
      <c r="M381" s="79"/>
      <c r="N381" s="79">
        <f>H381*M381</f>
        <v>0</v>
      </c>
      <c r="O381" s="81">
        <v>21</v>
      </c>
      <c r="P381" s="81">
        <f>J381*(O381/100)</f>
        <v>0</v>
      </c>
      <c r="Q381" s="81">
        <f>J381+P381</f>
        <v>0</v>
      </c>
      <c r="R381" s="8"/>
      <c r="S381" s="8"/>
    </row>
    <row r="382" spans="1:19" ht="9" outlineLevel="4" x14ac:dyDescent="0.25">
      <c r="A382" s="82"/>
      <c r="B382" s="83"/>
      <c r="C382" s="83"/>
      <c r="D382" s="84"/>
      <c r="E382" s="89" t="s">
        <v>16</v>
      </c>
      <c r="F382" s="85" t="s">
        <v>290</v>
      </c>
      <c r="G382" s="84"/>
      <c r="H382" s="86">
        <v>0</v>
      </c>
      <c r="I382" s="87"/>
      <c r="J382" s="88"/>
      <c r="K382" s="86"/>
      <c r="L382" s="86"/>
      <c r="M382" s="86"/>
      <c r="N382" s="86"/>
      <c r="O382" s="88"/>
      <c r="P382" s="88"/>
      <c r="Q382" s="88"/>
      <c r="R382" s="8"/>
    </row>
    <row r="383" spans="1:19" ht="9" outlineLevel="4" x14ac:dyDescent="0.25">
      <c r="A383" s="82"/>
      <c r="B383" s="83"/>
      <c r="C383" s="83"/>
      <c r="D383" s="84"/>
      <c r="E383" s="89"/>
      <c r="F383" s="85" t="s">
        <v>672</v>
      </c>
      <c r="G383" s="84"/>
      <c r="H383" s="86">
        <v>4</v>
      </c>
      <c r="I383" s="87"/>
      <c r="J383" s="88"/>
      <c r="K383" s="86"/>
      <c r="L383" s="86"/>
      <c r="M383" s="86"/>
      <c r="N383" s="86"/>
      <c r="O383" s="88"/>
      <c r="P383" s="88"/>
      <c r="Q383" s="88"/>
      <c r="R383" s="8"/>
    </row>
    <row r="384" spans="1:19" ht="7.5" customHeight="1" outlineLevel="4" x14ac:dyDescent="0.2">
      <c r="A384" s="8"/>
      <c r="B384" s="48"/>
      <c r="C384" s="47"/>
      <c r="D384" s="50"/>
      <c r="E384" s="12"/>
      <c r="F384" s="51"/>
      <c r="G384" s="50"/>
      <c r="H384" s="52"/>
      <c r="I384" s="54"/>
      <c r="J384" s="14"/>
      <c r="K384" s="18"/>
      <c r="L384" s="18"/>
      <c r="M384" s="18"/>
      <c r="N384" s="18"/>
      <c r="O384" s="14"/>
      <c r="P384" s="14"/>
      <c r="Q384" s="14"/>
      <c r="R384" s="8"/>
    </row>
    <row r="385" spans="1:19" ht="10.15" outlineLevel="3" x14ac:dyDescent="0.3">
      <c r="A385" s="9"/>
      <c r="B385" s="74"/>
      <c r="C385" s="75">
        <v>37</v>
      </c>
      <c r="D385" s="76" t="s">
        <v>75</v>
      </c>
      <c r="E385" s="77" t="s">
        <v>673</v>
      </c>
      <c r="F385" s="78" t="s">
        <v>674</v>
      </c>
      <c r="G385" s="76" t="s">
        <v>153</v>
      </c>
      <c r="H385" s="79">
        <v>1.6</v>
      </c>
      <c r="I385" s="80"/>
      <c r="J385" s="81">
        <f>H385*I385</f>
        <v>0</v>
      </c>
      <c r="K385" s="79">
        <v>1.0200000000000001E-3</v>
      </c>
      <c r="L385" s="79">
        <f>H385*K385</f>
        <v>1.6320000000000002E-3</v>
      </c>
      <c r="M385" s="79"/>
      <c r="N385" s="79">
        <f>H385*M385</f>
        <v>0</v>
      </c>
      <c r="O385" s="81">
        <v>21</v>
      </c>
      <c r="P385" s="81">
        <f>J385*(O385/100)</f>
        <v>0</v>
      </c>
      <c r="Q385" s="81">
        <f>J385+P385</f>
        <v>0</v>
      </c>
      <c r="R385" s="8"/>
      <c r="S385" s="8"/>
    </row>
    <row r="386" spans="1:19" ht="9" outlineLevel="4" x14ac:dyDescent="0.25">
      <c r="A386" s="82"/>
      <c r="B386" s="83"/>
      <c r="C386" s="83"/>
      <c r="D386" s="84"/>
      <c r="E386" s="89" t="s">
        <v>16</v>
      </c>
      <c r="F386" s="85" t="s">
        <v>290</v>
      </c>
      <c r="G386" s="84"/>
      <c r="H386" s="86">
        <v>0</v>
      </c>
      <c r="I386" s="87"/>
      <c r="J386" s="88"/>
      <c r="K386" s="86"/>
      <c r="L386" s="86"/>
      <c r="M386" s="86"/>
      <c r="N386" s="86"/>
      <c r="O386" s="88"/>
      <c r="P386" s="88"/>
      <c r="Q386" s="88"/>
      <c r="R386" s="8"/>
    </row>
    <row r="387" spans="1:19" ht="9" outlineLevel="4" x14ac:dyDescent="0.25">
      <c r="A387" s="82"/>
      <c r="B387" s="83"/>
      <c r="C387" s="83"/>
      <c r="D387" s="84"/>
      <c r="E387" s="89"/>
      <c r="F387" s="85" t="s">
        <v>675</v>
      </c>
      <c r="G387" s="84"/>
      <c r="H387" s="86">
        <v>1.6</v>
      </c>
      <c r="I387" s="87"/>
      <c r="J387" s="88"/>
      <c r="K387" s="86"/>
      <c r="L387" s="86"/>
      <c r="M387" s="86"/>
      <c r="N387" s="86"/>
      <c r="O387" s="88"/>
      <c r="P387" s="88"/>
      <c r="Q387" s="88"/>
      <c r="R387" s="8"/>
    </row>
    <row r="388" spans="1:19" ht="7.5" customHeight="1" outlineLevel="4" x14ac:dyDescent="0.2">
      <c r="A388" s="8"/>
      <c r="B388" s="48"/>
      <c r="C388" s="47"/>
      <c r="D388" s="50"/>
      <c r="E388" s="12"/>
      <c r="F388" s="51"/>
      <c r="G388" s="50"/>
      <c r="H388" s="52"/>
      <c r="I388" s="54"/>
      <c r="J388" s="14"/>
      <c r="K388" s="18"/>
      <c r="L388" s="18"/>
      <c r="M388" s="18"/>
      <c r="N388" s="18"/>
      <c r="O388" s="14"/>
      <c r="P388" s="14"/>
      <c r="Q388" s="14"/>
      <c r="R388" s="8"/>
    </row>
    <row r="389" spans="1:19" ht="10.15" outlineLevel="3" x14ac:dyDescent="0.3">
      <c r="A389" s="9"/>
      <c r="B389" s="74"/>
      <c r="C389" s="75">
        <v>38</v>
      </c>
      <c r="D389" s="76" t="s">
        <v>75</v>
      </c>
      <c r="E389" s="77" t="s">
        <v>676</v>
      </c>
      <c r="F389" s="78" t="s">
        <v>677</v>
      </c>
      <c r="G389" s="76" t="s">
        <v>283</v>
      </c>
      <c r="H389" s="79">
        <v>2</v>
      </c>
      <c r="I389" s="80"/>
      <c r="J389" s="81">
        <f>H389*I389</f>
        <v>0</v>
      </c>
      <c r="K389" s="79">
        <v>6.3E-3</v>
      </c>
      <c r="L389" s="79">
        <f>H389*K389</f>
        <v>1.26E-2</v>
      </c>
      <c r="M389" s="79"/>
      <c r="N389" s="79">
        <f>H389*M389</f>
        <v>0</v>
      </c>
      <c r="O389" s="81">
        <v>21</v>
      </c>
      <c r="P389" s="81">
        <f>J389*(O389/100)</f>
        <v>0</v>
      </c>
      <c r="Q389" s="81">
        <f>J389+P389</f>
        <v>0</v>
      </c>
      <c r="R389" s="8"/>
      <c r="S389" s="8"/>
    </row>
    <row r="390" spans="1:19" ht="10.15" outlineLevel="3" x14ac:dyDescent="0.3">
      <c r="A390" s="9"/>
      <c r="B390" s="74"/>
      <c r="C390" s="75">
        <v>39</v>
      </c>
      <c r="D390" s="76" t="s">
        <v>75</v>
      </c>
      <c r="E390" s="77" t="s">
        <v>678</v>
      </c>
      <c r="F390" s="78" t="s">
        <v>679</v>
      </c>
      <c r="G390" s="76" t="s">
        <v>283</v>
      </c>
      <c r="H390" s="79">
        <v>8</v>
      </c>
      <c r="I390" s="80"/>
      <c r="J390" s="81">
        <f>H390*I390</f>
        <v>0</v>
      </c>
      <c r="K390" s="79">
        <v>2.5000000000000001E-3</v>
      </c>
      <c r="L390" s="79">
        <f>H390*K390</f>
        <v>0.02</v>
      </c>
      <c r="M390" s="79"/>
      <c r="N390" s="79">
        <f>H390*M390</f>
        <v>0</v>
      </c>
      <c r="O390" s="81">
        <v>21</v>
      </c>
      <c r="P390" s="81">
        <f>J390*(O390/100)</f>
        <v>0</v>
      </c>
      <c r="Q390" s="81">
        <f>J390+P390</f>
        <v>0</v>
      </c>
      <c r="R390" s="8"/>
      <c r="S390" s="8"/>
    </row>
    <row r="391" spans="1:19" ht="10.15" outlineLevel="3" x14ac:dyDescent="0.3">
      <c r="A391" s="9"/>
      <c r="B391" s="74"/>
      <c r="C391" s="75">
        <v>40</v>
      </c>
      <c r="D391" s="76" t="s">
        <v>41</v>
      </c>
      <c r="E391" s="77" t="s">
        <v>320</v>
      </c>
      <c r="F391" s="78" t="s">
        <v>321</v>
      </c>
      <c r="G391" s="76" t="s">
        <v>121</v>
      </c>
      <c r="H391" s="79">
        <v>6.6746872000000002</v>
      </c>
      <c r="I391" s="80"/>
      <c r="J391" s="81">
        <f>H391*I391</f>
        <v>0</v>
      </c>
      <c r="K391" s="79"/>
      <c r="L391" s="79">
        <f>H391*K391</f>
        <v>0</v>
      </c>
      <c r="M391" s="79"/>
      <c r="N391" s="79">
        <f>H391*M391</f>
        <v>0</v>
      </c>
      <c r="O391" s="81">
        <v>21</v>
      </c>
      <c r="P391" s="81">
        <f>J391*(O391/100)</f>
        <v>0</v>
      </c>
      <c r="Q391" s="81">
        <f>J391+P391</f>
        <v>0</v>
      </c>
      <c r="R391" s="8"/>
      <c r="S391" s="8"/>
    </row>
    <row r="392" spans="1:19" outlineLevel="3" x14ac:dyDescent="0.2">
      <c r="B392" s="6"/>
      <c r="C392" s="6"/>
      <c r="D392" s="6"/>
      <c r="E392" s="6"/>
      <c r="F392" s="6"/>
      <c r="G392" s="6"/>
      <c r="H392" s="6"/>
      <c r="I392" s="8"/>
      <c r="J392" s="8"/>
      <c r="K392" s="6"/>
      <c r="L392" s="6"/>
      <c r="M392" s="6"/>
      <c r="N392" s="6"/>
      <c r="O392" s="6"/>
      <c r="P392" s="8"/>
      <c r="Q392" s="8"/>
    </row>
    <row r="393" spans="1:19" ht="10.15" outlineLevel="2" x14ac:dyDescent="0.3">
      <c r="A393" s="42" t="s">
        <v>36</v>
      </c>
      <c r="B393" s="67">
        <v>3</v>
      </c>
      <c r="C393" s="68"/>
      <c r="D393" s="69" t="s">
        <v>40</v>
      </c>
      <c r="E393" s="69"/>
      <c r="F393" s="70" t="s">
        <v>37</v>
      </c>
      <c r="G393" s="69"/>
      <c r="H393" s="71"/>
      <c r="I393" s="72"/>
      <c r="J393" s="43">
        <f>SUBTOTAL(9,J394:J408)</f>
        <v>0</v>
      </c>
      <c r="K393" s="71"/>
      <c r="L393" s="44">
        <f>SUBTOTAL(9,L394:L408)</f>
        <v>4.1599999999999996E-3</v>
      </c>
      <c r="M393" s="71"/>
      <c r="N393" s="44">
        <f>SUBTOTAL(9,N394:N408)</f>
        <v>0</v>
      </c>
      <c r="O393" s="73"/>
      <c r="P393" s="43">
        <f>SUBTOTAL(9,P394:P408)</f>
        <v>0</v>
      </c>
      <c r="Q393" s="43">
        <f>SUBTOTAL(9,Q394:Q408)</f>
        <v>0</v>
      </c>
      <c r="R393" s="8"/>
      <c r="S393" s="8"/>
    </row>
    <row r="394" spans="1:19" ht="10.15" outlineLevel="3" x14ac:dyDescent="0.3">
      <c r="A394" s="9"/>
      <c r="B394" s="74"/>
      <c r="C394" s="75">
        <v>1</v>
      </c>
      <c r="D394" s="76" t="s">
        <v>41</v>
      </c>
      <c r="E394" s="77" t="s">
        <v>680</v>
      </c>
      <c r="F394" s="78" t="s">
        <v>681</v>
      </c>
      <c r="G394" s="76" t="s">
        <v>48</v>
      </c>
      <c r="H394" s="79">
        <v>13.1</v>
      </c>
      <c r="I394" s="80"/>
      <c r="J394" s="81">
        <f>H394*I394</f>
        <v>0</v>
      </c>
      <c r="K394" s="79">
        <v>2.9999999999999997E-4</v>
      </c>
      <c r="L394" s="79">
        <f>H394*K394</f>
        <v>3.9299999999999995E-3</v>
      </c>
      <c r="M394" s="79"/>
      <c r="N394" s="79">
        <f>H394*M394</f>
        <v>0</v>
      </c>
      <c r="O394" s="81">
        <v>21</v>
      </c>
      <c r="P394" s="81">
        <f>J394*(O394/100)</f>
        <v>0</v>
      </c>
      <c r="Q394" s="81">
        <f>J394+P394</f>
        <v>0</v>
      </c>
      <c r="R394" s="8"/>
      <c r="S394" s="8"/>
    </row>
    <row r="395" spans="1:19" ht="9" outlineLevel="4" x14ac:dyDescent="0.25">
      <c r="A395" s="82"/>
      <c r="B395" s="83"/>
      <c r="C395" s="83"/>
      <c r="D395" s="84"/>
      <c r="E395" s="89" t="s">
        <v>16</v>
      </c>
      <c r="F395" s="85" t="s">
        <v>682</v>
      </c>
      <c r="G395" s="84"/>
      <c r="H395" s="86">
        <v>2.2000000000000002</v>
      </c>
      <c r="I395" s="87"/>
      <c r="J395" s="88"/>
      <c r="K395" s="86"/>
      <c r="L395" s="86"/>
      <c r="M395" s="86"/>
      <c r="N395" s="86"/>
      <c r="O395" s="88"/>
      <c r="P395" s="88"/>
      <c r="Q395" s="88"/>
      <c r="R395" s="8"/>
    </row>
    <row r="396" spans="1:19" ht="9" outlineLevel="4" x14ac:dyDescent="0.25">
      <c r="A396" s="82"/>
      <c r="B396" s="83"/>
      <c r="C396" s="83"/>
      <c r="D396" s="84"/>
      <c r="E396" s="89"/>
      <c r="F396" s="85" t="s">
        <v>683</v>
      </c>
      <c r="G396" s="84"/>
      <c r="H396" s="86">
        <v>0.84000000000000008</v>
      </c>
      <c r="I396" s="87"/>
      <c r="J396" s="88"/>
      <c r="K396" s="86"/>
      <c r="L396" s="86"/>
      <c r="M396" s="86"/>
      <c r="N396" s="86"/>
      <c r="O396" s="88"/>
      <c r="P396" s="88"/>
      <c r="Q396" s="88"/>
      <c r="R396" s="8"/>
    </row>
    <row r="397" spans="1:19" ht="9" outlineLevel="4" x14ac:dyDescent="0.25">
      <c r="A397" s="82"/>
      <c r="B397" s="83"/>
      <c r="C397" s="83"/>
      <c r="D397" s="84"/>
      <c r="E397" s="89"/>
      <c r="F397" s="85" t="s">
        <v>684</v>
      </c>
      <c r="G397" s="84"/>
      <c r="H397" s="86">
        <v>0.88</v>
      </c>
      <c r="I397" s="87"/>
      <c r="J397" s="88"/>
      <c r="K397" s="86"/>
      <c r="L397" s="86"/>
      <c r="M397" s="86"/>
      <c r="N397" s="86"/>
      <c r="O397" s="88"/>
      <c r="P397" s="88"/>
      <c r="Q397" s="88"/>
      <c r="R397" s="8"/>
    </row>
    <row r="398" spans="1:19" ht="9" outlineLevel="4" x14ac:dyDescent="0.25">
      <c r="A398" s="82"/>
      <c r="B398" s="83"/>
      <c r="C398" s="83"/>
      <c r="D398" s="84"/>
      <c r="E398" s="89"/>
      <c r="F398" s="85" t="s">
        <v>685</v>
      </c>
      <c r="G398" s="84"/>
      <c r="H398" s="86">
        <v>1</v>
      </c>
      <c r="I398" s="87"/>
      <c r="J398" s="88"/>
      <c r="K398" s="86"/>
      <c r="L398" s="86"/>
      <c r="M398" s="86"/>
      <c r="N398" s="86"/>
      <c r="O398" s="88"/>
      <c r="P398" s="88"/>
      <c r="Q398" s="88"/>
      <c r="R398" s="8"/>
    </row>
    <row r="399" spans="1:19" ht="9" outlineLevel="4" x14ac:dyDescent="0.25">
      <c r="A399" s="82"/>
      <c r="B399" s="83"/>
      <c r="C399" s="83"/>
      <c r="D399" s="84"/>
      <c r="E399" s="89"/>
      <c r="F399" s="85" t="s">
        <v>686</v>
      </c>
      <c r="G399" s="84"/>
      <c r="H399" s="86">
        <v>1</v>
      </c>
      <c r="I399" s="87"/>
      <c r="J399" s="88"/>
      <c r="K399" s="86"/>
      <c r="L399" s="86"/>
      <c r="M399" s="86"/>
      <c r="N399" s="86"/>
      <c r="O399" s="88"/>
      <c r="P399" s="88"/>
      <c r="Q399" s="88"/>
      <c r="R399" s="8"/>
    </row>
    <row r="400" spans="1:19" ht="9" outlineLevel="4" x14ac:dyDescent="0.25">
      <c r="A400" s="82"/>
      <c r="B400" s="83"/>
      <c r="C400" s="83"/>
      <c r="D400" s="84"/>
      <c r="E400" s="89"/>
      <c r="F400" s="85" t="s">
        <v>687</v>
      </c>
      <c r="G400" s="84"/>
      <c r="H400" s="86">
        <v>0.92</v>
      </c>
      <c r="I400" s="87"/>
      <c r="J400" s="88"/>
      <c r="K400" s="86"/>
      <c r="L400" s="86"/>
      <c r="M400" s="86"/>
      <c r="N400" s="86"/>
      <c r="O400" s="88"/>
      <c r="P400" s="88"/>
      <c r="Q400" s="88"/>
      <c r="R400" s="8"/>
    </row>
    <row r="401" spans="1:19" ht="9" outlineLevel="4" x14ac:dyDescent="0.25">
      <c r="A401" s="82"/>
      <c r="B401" s="83"/>
      <c r="C401" s="83"/>
      <c r="D401" s="84"/>
      <c r="E401" s="89"/>
      <c r="F401" s="85" t="s">
        <v>688</v>
      </c>
      <c r="G401" s="84"/>
      <c r="H401" s="86">
        <v>2.4000000000000004</v>
      </c>
      <c r="I401" s="87"/>
      <c r="J401" s="88"/>
      <c r="K401" s="86"/>
      <c r="L401" s="86"/>
      <c r="M401" s="86"/>
      <c r="N401" s="86"/>
      <c r="O401" s="88"/>
      <c r="P401" s="88"/>
      <c r="Q401" s="88"/>
      <c r="R401" s="8"/>
    </row>
    <row r="402" spans="1:19" ht="9" outlineLevel="4" x14ac:dyDescent="0.25">
      <c r="A402" s="82"/>
      <c r="B402" s="83"/>
      <c r="C402" s="83"/>
      <c r="D402" s="84"/>
      <c r="E402" s="89"/>
      <c r="F402" s="85" t="s">
        <v>689</v>
      </c>
      <c r="G402" s="84"/>
      <c r="H402" s="86">
        <v>0.94</v>
      </c>
      <c r="I402" s="87"/>
      <c r="J402" s="88"/>
      <c r="K402" s="86"/>
      <c r="L402" s="86"/>
      <c r="M402" s="86"/>
      <c r="N402" s="86"/>
      <c r="O402" s="88"/>
      <c r="P402" s="88"/>
      <c r="Q402" s="88"/>
      <c r="R402" s="8"/>
    </row>
    <row r="403" spans="1:19" ht="9" outlineLevel="4" x14ac:dyDescent="0.25">
      <c r="A403" s="82"/>
      <c r="B403" s="83"/>
      <c r="C403" s="83"/>
      <c r="D403" s="84"/>
      <c r="E403" s="89"/>
      <c r="F403" s="85" t="s">
        <v>690</v>
      </c>
      <c r="G403" s="84"/>
      <c r="H403" s="86">
        <v>1.04</v>
      </c>
      <c r="I403" s="87"/>
      <c r="J403" s="88"/>
      <c r="K403" s="86"/>
      <c r="L403" s="86"/>
      <c r="M403" s="86"/>
      <c r="N403" s="86"/>
      <c r="O403" s="88"/>
      <c r="P403" s="88"/>
      <c r="Q403" s="88"/>
      <c r="R403" s="8"/>
    </row>
    <row r="404" spans="1:19" ht="9" outlineLevel="4" x14ac:dyDescent="0.25">
      <c r="A404" s="82"/>
      <c r="B404" s="83"/>
      <c r="C404" s="83"/>
      <c r="D404" s="84"/>
      <c r="E404" s="89"/>
      <c r="F404" s="85" t="s">
        <v>691</v>
      </c>
      <c r="G404" s="84"/>
      <c r="H404" s="86">
        <v>0.88</v>
      </c>
      <c r="I404" s="87"/>
      <c r="J404" s="88"/>
      <c r="K404" s="86"/>
      <c r="L404" s="86"/>
      <c r="M404" s="86"/>
      <c r="N404" s="86"/>
      <c r="O404" s="88"/>
      <c r="P404" s="88"/>
      <c r="Q404" s="88"/>
      <c r="R404" s="8"/>
    </row>
    <row r="405" spans="1:19" ht="9" outlineLevel="4" x14ac:dyDescent="0.25">
      <c r="A405" s="82"/>
      <c r="B405" s="83"/>
      <c r="C405" s="83"/>
      <c r="D405" s="84"/>
      <c r="E405" s="89"/>
      <c r="F405" s="85" t="s">
        <v>692</v>
      </c>
      <c r="G405" s="84"/>
      <c r="H405" s="86">
        <v>1</v>
      </c>
      <c r="I405" s="87"/>
      <c r="J405" s="88"/>
      <c r="K405" s="86"/>
      <c r="L405" s="86"/>
      <c r="M405" s="86"/>
      <c r="N405" s="86"/>
      <c r="O405" s="88"/>
      <c r="P405" s="88"/>
      <c r="Q405" s="88"/>
      <c r="R405" s="8"/>
    </row>
    <row r="406" spans="1:19" ht="7.5" customHeight="1" outlineLevel="4" x14ac:dyDescent="0.2">
      <c r="A406" s="8"/>
      <c r="B406" s="48"/>
      <c r="C406" s="47"/>
      <c r="D406" s="50"/>
      <c r="E406" s="12"/>
      <c r="F406" s="51"/>
      <c r="G406" s="50"/>
      <c r="H406" s="52"/>
      <c r="I406" s="54"/>
      <c r="J406" s="14"/>
      <c r="K406" s="18"/>
      <c r="L406" s="18"/>
      <c r="M406" s="18"/>
      <c r="N406" s="18"/>
      <c r="O406" s="14"/>
      <c r="P406" s="14"/>
      <c r="Q406" s="14"/>
      <c r="R406" s="8"/>
    </row>
    <row r="407" spans="1:19" ht="10.15" outlineLevel="3" x14ac:dyDescent="0.3">
      <c r="A407" s="9"/>
      <c r="B407" s="74"/>
      <c r="C407" s="75">
        <v>2</v>
      </c>
      <c r="D407" s="76" t="s">
        <v>41</v>
      </c>
      <c r="E407" s="77" t="s">
        <v>403</v>
      </c>
      <c r="F407" s="78" t="s">
        <v>404</v>
      </c>
      <c r="G407" s="76" t="s">
        <v>405</v>
      </c>
      <c r="H407" s="79">
        <v>1</v>
      </c>
      <c r="I407" s="80"/>
      <c r="J407" s="81">
        <f>H407*I407</f>
        <v>0</v>
      </c>
      <c r="K407" s="79">
        <v>2.3000000000000001E-4</v>
      </c>
      <c r="L407" s="79">
        <f>H407*K407</f>
        <v>2.3000000000000001E-4</v>
      </c>
      <c r="M407" s="79"/>
      <c r="N407" s="79">
        <f>H407*M407</f>
        <v>0</v>
      </c>
      <c r="O407" s="81">
        <v>21</v>
      </c>
      <c r="P407" s="81">
        <f>J407*(O407/100)</f>
        <v>0</v>
      </c>
      <c r="Q407" s="81">
        <f>J407+P407</f>
        <v>0</v>
      </c>
      <c r="R407" s="8"/>
      <c r="S407" s="8"/>
    </row>
    <row r="408" spans="1:19" outlineLevel="3" x14ac:dyDescent="0.2">
      <c r="B408" s="6"/>
      <c r="C408" s="6"/>
      <c r="D408" s="6"/>
      <c r="E408" s="6"/>
      <c r="F408" s="6"/>
      <c r="G408" s="6"/>
      <c r="H408" s="6"/>
      <c r="I408" s="8"/>
      <c r="J408" s="8"/>
      <c r="K408" s="6"/>
      <c r="L408" s="6"/>
      <c r="M408" s="6"/>
      <c r="N408" s="6"/>
      <c r="O408" s="6"/>
      <c r="P408" s="8"/>
      <c r="Q408" s="8"/>
    </row>
    <row r="409" spans="1:19" ht="10.15" outlineLevel="2" x14ac:dyDescent="0.3">
      <c r="A409" s="42" t="s">
        <v>693</v>
      </c>
      <c r="B409" s="67">
        <v>3</v>
      </c>
      <c r="C409" s="68"/>
      <c r="D409" s="69" t="s">
        <v>40</v>
      </c>
      <c r="E409" s="69"/>
      <c r="F409" s="70" t="s">
        <v>694</v>
      </c>
      <c r="G409" s="69"/>
      <c r="H409" s="71"/>
      <c r="I409" s="72"/>
      <c r="J409" s="43">
        <f>SUBTOTAL(9,J410:J420)</f>
        <v>0</v>
      </c>
      <c r="K409" s="71"/>
      <c r="L409" s="44">
        <f>SUBTOTAL(9,L410:L420)</f>
        <v>0.24579999999999999</v>
      </c>
      <c r="M409" s="71"/>
      <c r="N409" s="44">
        <f>SUBTOTAL(9,N410:N420)</f>
        <v>4.3400000000000001E-2</v>
      </c>
      <c r="O409" s="73"/>
      <c r="P409" s="43">
        <f>SUBTOTAL(9,P410:P420)</f>
        <v>0</v>
      </c>
      <c r="Q409" s="43">
        <f>SUBTOTAL(9,Q410:Q420)</f>
        <v>0</v>
      </c>
      <c r="R409" s="8"/>
      <c r="S409" s="8"/>
    </row>
    <row r="410" spans="1:19" ht="10.15" outlineLevel="3" x14ac:dyDescent="0.3">
      <c r="A410" s="9"/>
      <c r="B410" s="74"/>
      <c r="C410" s="75">
        <v>1</v>
      </c>
      <c r="D410" s="76" t="s">
        <v>41</v>
      </c>
      <c r="E410" s="77" t="s">
        <v>695</v>
      </c>
      <c r="F410" s="78" t="s">
        <v>696</v>
      </c>
      <c r="G410" s="76" t="s">
        <v>48</v>
      </c>
      <c r="H410" s="79">
        <v>140</v>
      </c>
      <c r="I410" s="80"/>
      <c r="J410" s="81">
        <f>H410*I410</f>
        <v>0</v>
      </c>
      <c r="K410" s="79"/>
      <c r="L410" s="79">
        <f>H410*K410</f>
        <v>0</v>
      </c>
      <c r="M410" s="79"/>
      <c r="N410" s="79">
        <f>H410*M410</f>
        <v>0</v>
      </c>
      <c r="O410" s="81">
        <v>21</v>
      </c>
      <c r="P410" s="81">
        <f>J410*(O410/100)</f>
        <v>0</v>
      </c>
      <c r="Q410" s="81">
        <f>J410+P410</f>
        <v>0</v>
      </c>
      <c r="R410" s="8"/>
      <c r="S410" s="8"/>
    </row>
    <row r="411" spans="1:19" ht="9" outlineLevel="4" x14ac:dyDescent="0.25">
      <c r="A411" s="82"/>
      <c r="B411" s="83"/>
      <c r="C411" s="83"/>
      <c r="D411" s="84"/>
      <c r="E411" s="89" t="s">
        <v>16</v>
      </c>
      <c r="F411" s="85" t="s">
        <v>697</v>
      </c>
      <c r="G411" s="84"/>
      <c r="H411" s="86">
        <v>140</v>
      </c>
      <c r="I411" s="87"/>
      <c r="J411" s="88"/>
      <c r="K411" s="86"/>
      <c r="L411" s="86"/>
      <c r="M411" s="86"/>
      <c r="N411" s="86"/>
      <c r="O411" s="88"/>
      <c r="P411" s="88"/>
      <c r="Q411" s="88"/>
      <c r="R411" s="8"/>
    </row>
    <row r="412" spans="1:19" ht="7.5" customHeight="1" outlineLevel="4" x14ac:dyDescent="0.2">
      <c r="A412" s="8"/>
      <c r="B412" s="48"/>
      <c r="C412" s="47"/>
      <c r="D412" s="50"/>
      <c r="E412" s="12"/>
      <c r="F412" s="51"/>
      <c r="G412" s="50"/>
      <c r="H412" s="52"/>
      <c r="I412" s="54"/>
      <c r="J412" s="14"/>
      <c r="K412" s="18"/>
      <c r="L412" s="18"/>
      <c r="M412" s="18"/>
      <c r="N412" s="18"/>
      <c r="O412" s="14"/>
      <c r="P412" s="14"/>
      <c r="Q412" s="14"/>
      <c r="R412" s="8"/>
    </row>
    <row r="413" spans="1:19" ht="10.15" outlineLevel="3" x14ac:dyDescent="0.3">
      <c r="A413" s="9"/>
      <c r="B413" s="74"/>
      <c r="C413" s="75">
        <v>2</v>
      </c>
      <c r="D413" s="76" t="s">
        <v>41</v>
      </c>
      <c r="E413" s="77" t="s">
        <v>698</v>
      </c>
      <c r="F413" s="78" t="s">
        <v>699</v>
      </c>
      <c r="G413" s="76" t="s">
        <v>48</v>
      </c>
      <c r="H413" s="79">
        <v>140</v>
      </c>
      <c r="I413" s="80"/>
      <c r="J413" s="81">
        <f>H413*I413</f>
        <v>0</v>
      </c>
      <c r="K413" s="79">
        <v>1E-3</v>
      </c>
      <c r="L413" s="79">
        <f>H413*K413</f>
        <v>0.14000000000000001</v>
      </c>
      <c r="M413" s="79">
        <v>3.1E-4</v>
      </c>
      <c r="N413" s="79">
        <f>H413*M413</f>
        <v>4.3400000000000001E-2</v>
      </c>
      <c r="O413" s="81">
        <v>21</v>
      </c>
      <c r="P413" s="81">
        <f>J413*(O413/100)</f>
        <v>0</v>
      </c>
      <c r="Q413" s="81">
        <f>J413+P413</f>
        <v>0</v>
      </c>
      <c r="R413" s="8"/>
      <c r="S413" s="8"/>
    </row>
    <row r="414" spans="1:19" ht="10.15" outlineLevel="3" x14ac:dyDescent="0.3">
      <c r="A414" s="9"/>
      <c r="B414" s="74"/>
      <c r="C414" s="75">
        <v>3</v>
      </c>
      <c r="D414" s="76" t="s">
        <v>41</v>
      </c>
      <c r="E414" s="77" t="s">
        <v>700</v>
      </c>
      <c r="F414" s="78" t="s">
        <v>701</v>
      </c>
      <c r="G414" s="76" t="s">
        <v>48</v>
      </c>
      <c r="H414" s="79">
        <v>140</v>
      </c>
      <c r="I414" s="80"/>
      <c r="J414" s="81">
        <f>H414*I414</f>
        <v>0</v>
      </c>
      <c r="K414" s="79"/>
      <c r="L414" s="79">
        <f>H414*K414</f>
        <v>0</v>
      </c>
      <c r="M414" s="79"/>
      <c r="N414" s="79">
        <f>H414*M414</f>
        <v>0</v>
      </c>
      <c r="O414" s="81">
        <v>21</v>
      </c>
      <c r="P414" s="81">
        <f>J414*(O414/100)</f>
        <v>0</v>
      </c>
      <c r="Q414" s="81">
        <f>J414+P414</f>
        <v>0</v>
      </c>
      <c r="R414" s="8"/>
      <c r="S414" s="8"/>
    </row>
    <row r="415" spans="1:19" ht="10.15" outlineLevel="3" x14ac:dyDescent="0.3">
      <c r="A415" s="9"/>
      <c r="B415" s="74"/>
      <c r="C415" s="75">
        <v>4</v>
      </c>
      <c r="D415" s="76" t="s">
        <v>41</v>
      </c>
      <c r="E415" s="77" t="s">
        <v>702</v>
      </c>
      <c r="F415" s="78" t="s">
        <v>703</v>
      </c>
      <c r="G415" s="76" t="s">
        <v>48</v>
      </c>
      <c r="H415" s="79">
        <v>230</v>
      </c>
      <c r="I415" s="80"/>
      <c r="J415" s="81">
        <f>H415*I415</f>
        <v>0</v>
      </c>
      <c r="K415" s="79">
        <v>2.0000000000000001E-4</v>
      </c>
      <c r="L415" s="79">
        <f>H415*K415</f>
        <v>4.5999999999999999E-2</v>
      </c>
      <c r="M415" s="79"/>
      <c r="N415" s="79">
        <f>H415*M415</f>
        <v>0</v>
      </c>
      <c r="O415" s="81">
        <v>21</v>
      </c>
      <c r="P415" s="81">
        <f>J415*(O415/100)</f>
        <v>0</v>
      </c>
      <c r="Q415" s="81">
        <f>J415+P415</f>
        <v>0</v>
      </c>
      <c r="R415" s="8"/>
      <c r="S415" s="8"/>
    </row>
    <row r="416" spans="1:19" ht="9" outlineLevel="4" x14ac:dyDescent="0.25">
      <c r="A416" s="82"/>
      <c r="B416" s="83"/>
      <c r="C416" s="83"/>
      <c r="D416" s="84"/>
      <c r="E416" s="89" t="s">
        <v>16</v>
      </c>
      <c r="F416" s="85" t="s">
        <v>704</v>
      </c>
      <c r="G416" s="84"/>
      <c r="H416" s="86">
        <v>90</v>
      </c>
      <c r="I416" s="87"/>
      <c r="J416" s="88"/>
      <c r="K416" s="86"/>
      <c r="L416" s="86"/>
      <c r="M416" s="86"/>
      <c r="N416" s="86"/>
      <c r="O416" s="88"/>
      <c r="P416" s="88"/>
      <c r="Q416" s="88"/>
      <c r="R416" s="8"/>
    </row>
    <row r="417" spans="1:19" ht="9" outlineLevel="4" x14ac:dyDescent="0.25">
      <c r="A417" s="82"/>
      <c r="B417" s="83"/>
      <c r="C417" s="83"/>
      <c r="D417" s="84"/>
      <c r="E417" s="89"/>
      <c r="F417" s="85" t="s">
        <v>697</v>
      </c>
      <c r="G417" s="84"/>
      <c r="H417" s="86">
        <v>140</v>
      </c>
      <c r="I417" s="87"/>
      <c r="J417" s="88"/>
      <c r="K417" s="86"/>
      <c r="L417" s="86"/>
      <c r="M417" s="86"/>
      <c r="N417" s="86"/>
      <c r="O417" s="88"/>
      <c r="P417" s="88"/>
      <c r="Q417" s="88"/>
      <c r="R417" s="8"/>
    </row>
    <row r="418" spans="1:19" ht="7.5" customHeight="1" outlineLevel="4" x14ac:dyDescent="0.2">
      <c r="A418" s="8"/>
      <c r="B418" s="48"/>
      <c r="C418" s="47"/>
      <c r="D418" s="50"/>
      <c r="E418" s="12"/>
      <c r="F418" s="51"/>
      <c r="G418" s="50"/>
      <c r="H418" s="52"/>
      <c r="I418" s="54"/>
      <c r="J418" s="14"/>
      <c r="K418" s="18"/>
      <c r="L418" s="18"/>
      <c r="M418" s="18"/>
      <c r="N418" s="18"/>
      <c r="O418" s="14"/>
      <c r="P418" s="14"/>
      <c r="Q418" s="14"/>
      <c r="R418" s="8"/>
    </row>
    <row r="419" spans="1:19" ht="10.15" outlineLevel="3" x14ac:dyDescent="0.3">
      <c r="A419" s="9"/>
      <c r="B419" s="74"/>
      <c r="C419" s="75">
        <v>5</v>
      </c>
      <c r="D419" s="76" t="s">
        <v>41</v>
      </c>
      <c r="E419" s="77" t="s">
        <v>705</v>
      </c>
      <c r="F419" s="78" t="s">
        <v>706</v>
      </c>
      <c r="G419" s="76" t="s">
        <v>48</v>
      </c>
      <c r="H419" s="79">
        <v>230</v>
      </c>
      <c r="I419" s="80"/>
      <c r="J419" s="81">
        <f>H419*I419</f>
        <v>0</v>
      </c>
      <c r="K419" s="79">
        <v>2.5999999999999998E-4</v>
      </c>
      <c r="L419" s="79">
        <f>H419*K419</f>
        <v>5.9799999999999992E-2</v>
      </c>
      <c r="M419" s="79"/>
      <c r="N419" s="79">
        <f>H419*M419</f>
        <v>0</v>
      </c>
      <c r="O419" s="81">
        <v>21</v>
      </c>
      <c r="P419" s="81">
        <f>J419*(O419/100)</f>
        <v>0</v>
      </c>
      <c r="Q419" s="81">
        <f>J419+P419</f>
        <v>0</v>
      </c>
      <c r="R419" s="8"/>
      <c r="S419" s="8"/>
    </row>
    <row r="420" spans="1:19" outlineLevel="3" x14ac:dyDescent="0.2">
      <c r="B420" s="6"/>
      <c r="C420" s="6"/>
      <c r="D420" s="6"/>
      <c r="E420" s="6"/>
      <c r="F420" s="6"/>
      <c r="G420" s="6"/>
      <c r="H420" s="6"/>
      <c r="I420" s="8"/>
      <c r="J420" s="8"/>
      <c r="K420" s="6"/>
      <c r="L420" s="6"/>
      <c r="M420" s="6"/>
      <c r="N420" s="6"/>
      <c r="O420" s="6"/>
      <c r="P420" s="8"/>
      <c r="Q420" s="8"/>
    </row>
    <row r="421" spans="1:19" outlineLevel="1" x14ac:dyDescent="0.2"/>
  </sheetData>
  <printOptions horizontalCentered="1"/>
  <pageMargins left="0.55118110236220474" right="0.39370078740157483" top="0.59055118110236227" bottom="0.70866141732283472" header="0.39370078740157483" footer="0.39370078740157483"/>
  <pageSetup paperSize="9" scale="98" fitToHeight="9" pageOrder="overThenDown" orientation="landscape" r:id="rId1"/>
  <headerFooter>
    <oddFooter>&amp;L&amp;8Strop sálu v 2.NP&amp;C&amp;P/&amp;N&amp;R&amp;8&amp;D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E73FF-1533-4624-8F3D-BF1B25C40B9B}">
  <sheetPr>
    <outlinePr summaryBelow="0" summaryRight="0"/>
    <pageSetUpPr fitToPage="1"/>
  </sheetPr>
  <dimension ref="A2:U33"/>
  <sheetViews>
    <sheetView tabSelected="1" topLeftCell="C1" zoomScale="110" zoomScaleNormal="110" workbookViewId="0">
      <selection activeCell="F2" sqref="F2"/>
    </sheetView>
  </sheetViews>
  <sheetFormatPr defaultColWidth="9.1328125" defaultRowHeight="7.5" outlineLevelRow="4" x14ac:dyDescent="0.2"/>
  <cols>
    <col min="1" max="1" width="28.73046875" style="2" hidden="1" customWidth="1"/>
    <col min="2" max="2" width="3.73046875" style="2" hidden="1" customWidth="1"/>
    <col min="3" max="3" width="5.73046875" style="2" customWidth="1"/>
    <col min="4" max="4" width="4.73046875" style="2" hidden="1" customWidth="1"/>
    <col min="5" max="5" width="14.73046875" style="2" customWidth="1"/>
    <col min="6" max="6" width="72.73046875" style="2" customWidth="1"/>
    <col min="7" max="7" width="6" style="2" bestFit="1" customWidth="1"/>
    <col min="8" max="8" width="14.73046875" style="2" customWidth="1"/>
    <col min="9" max="9" width="12.73046875" style="2" customWidth="1"/>
    <col min="10" max="10" width="15.73046875" style="2" customWidth="1"/>
    <col min="11" max="11" width="11.73046875" style="2" hidden="1" customWidth="1"/>
    <col min="12" max="12" width="14.73046875" style="2" hidden="1" customWidth="1"/>
    <col min="13" max="13" width="11.73046875" style="2" hidden="1" customWidth="1"/>
    <col min="14" max="14" width="14.73046875" style="2" hidden="1" customWidth="1"/>
    <col min="15" max="15" width="9.73046875" style="2" hidden="1" customWidth="1"/>
    <col min="16" max="16" width="14.73046875" style="2" hidden="1" customWidth="1"/>
    <col min="17" max="17" width="15.73046875" style="2" hidden="1" customWidth="1"/>
    <col min="18" max="20" width="9.1328125" style="2"/>
    <col min="21" max="21" width="9.1328125" style="2" customWidth="1"/>
    <col min="22" max="22" width="5.59765625" style="2" customWidth="1"/>
    <col min="23" max="16384" width="9.1328125" style="2"/>
  </cols>
  <sheetData>
    <row r="2" spans="1:21" ht="15" x14ac:dyDescent="0.2">
      <c r="F2" s="90" t="s">
        <v>741</v>
      </c>
    </row>
    <row r="3" spans="1:21" ht="15" x14ac:dyDescent="0.2">
      <c r="B3" s="45"/>
      <c r="C3" s="45"/>
      <c r="D3" s="10"/>
      <c r="E3" s="10"/>
      <c r="F3" s="90" t="s">
        <v>740</v>
      </c>
      <c r="G3" s="10"/>
      <c r="H3" s="16"/>
      <c r="I3" s="53"/>
      <c r="J3" s="13"/>
      <c r="K3" s="16"/>
      <c r="L3" s="16"/>
      <c r="M3" s="16"/>
      <c r="N3" s="16"/>
      <c r="O3" s="13"/>
      <c r="P3" s="13"/>
      <c r="Q3" s="13"/>
      <c r="R3" s="7"/>
      <c r="U3" s="3"/>
    </row>
    <row r="4" spans="1:21" ht="7.5" customHeight="1" x14ac:dyDescent="0.2">
      <c r="A4" s="6"/>
      <c r="B4" s="46"/>
      <c r="C4" s="45"/>
      <c r="D4" s="49"/>
      <c r="E4" s="10"/>
      <c r="F4" s="10"/>
      <c r="G4" s="10"/>
      <c r="H4" s="16"/>
      <c r="I4" s="53"/>
      <c r="J4" s="13"/>
      <c r="K4" s="17"/>
      <c r="L4" s="17"/>
      <c r="M4" s="17"/>
      <c r="N4" s="17"/>
      <c r="O4" s="20"/>
      <c r="P4" s="20"/>
      <c r="Q4" s="20"/>
    </row>
    <row r="5" spans="1:21" ht="10.15" x14ac:dyDescent="0.3">
      <c r="A5" s="4"/>
      <c r="B5" s="55"/>
      <c r="C5" s="55" t="s">
        <v>4</v>
      </c>
      <c r="D5" s="21" t="s">
        <v>5</v>
      </c>
      <c r="E5" s="21" t="s">
        <v>6</v>
      </c>
      <c r="F5" s="21" t="s">
        <v>3</v>
      </c>
      <c r="G5" s="21" t="s">
        <v>7</v>
      </c>
      <c r="H5" s="23" t="s">
        <v>8</v>
      </c>
      <c r="I5" s="56" t="s">
        <v>17</v>
      </c>
      <c r="J5" s="22" t="s">
        <v>9</v>
      </c>
      <c r="K5" s="23" t="s">
        <v>10</v>
      </c>
      <c r="L5" s="23" t="s">
        <v>11</v>
      </c>
      <c r="M5" s="23" t="s">
        <v>12</v>
      </c>
      <c r="N5" s="23" t="s">
        <v>13</v>
      </c>
      <c r="O5" s="22" t="s">
        <v>14</v>
      </c>
      <c r="P5" s="22" t="s">
        <v>2</v>
      </c>
      <c r="Q5" s="22" t="s">
        <v>15</v>
      </c>
      <c r="R5" s="8"/>
    </row>
    <row r="6" spans="1:21" ht="7.5" customHeight="1" x14ac:dyDescent="0.2">
      <c r="B6" s="45"/>
      <c r="C6" s="45"/>
      <c r="D6" s="10"/>
      <c r="E6" s="10"/>
      <c r="F6" s="10"/>
      <c r="G6" s="10"/>
      <c r="H6" s="16"/>
      <c r="I6" s="53"/>
      <c r="J6" s="13"/>
      <c r="K6" s="16"/>
      <c r="L6" s="16"/>
      <c r="M6" s="16"/>
      <c r="N6" s="16"/>
      <c r="O6" s="13"/>
      <c r="P6" s="13"/>
      <c r="Q6" s="13"/>
    </row>
    <row r="7" spans="1:21" ht="11.65" x14ac:dyDescent="0.35">
      <c r="A7" s="36" t="s">
        <v>18</v>
      </c>
      <c r="B7" s="57">
        <v>1</v>
      </c>
      <c r="C7" s="58"/>
      <c r="D7" s="59" t="s">
        <v>38</v>
      </c>
      <c r="E7" s="59"/>
      <c r="F7" s="91" t="str">
        <f>F2</f>
        <v>OÚ Tuklaty (bývalá fara) - Rekonstrukce střechy a stropu sálu v 2.NP</v>
      </c>
      <c r="G7" s="92"/>
      <c r="H7" s="93"/>
      <c r="I7" s="94"/>
      <c r="J7" s="95">
        <f>SUBTOTAL(9,J8:J33)</f>
        <v>0</v>
      </c>
      <c r="K7" s="60"/>
      <c r="L7" s="38">
        <f>SUBTOTAL(9,L8:L33)</f>
        <v>0</v>
      </c>
      <c r="M7" s="60"/>
      <c r="N7" s="38">
        <f>SUBTOTAL(9,N8:N33)</f>
        <v>0</v>
      </c>
      <c r="O7" s="61"/>
      <c r="P7" s="37">
        <f>SUBTOTAL(9,P8:P33)</f>
        <v>0</v>
      </c>
      <c r="Q7" s="37">
        <f>SUBTOTAL(9,Q8:Q33)</f>
        <v>0</v>
      </c>
      <c r="R7" s="8"/>
      <c r="S7" s="8"/>
    </row>
    <row r="8" spans="1:21" ht="11.65" outlineLevel="1" x14ac:dyDescent="0.35">
      <c r="A8" s="39" t="s">
        <v>19</v>
      </c>
      <c r="B8" s="62">
        <v>2</v>
      </c>
      <c r="C8" s="63"/>
      <c r="D8" s="64" t="s">
        <v>39</v>
      </c>
      <c r="E8" s="64"/>
      <c r="F8" s="96" t="s">
        <v>742</v>
      </c>
      <c r="G8" s="97"/>
      <c r="H8" s="98"/>
      <c r="I8" s="99"/>
      <c r="J8" s="100">
        <f>SUBTOTAL(9,J9:J32)</f>
        <v>0</v>
      </c>
      <c r="K8" s="65"/>
      <c r="L8" s="41">
        <f>SUBTOTAL(9,L9:L32)</f>
        <v>0</v>
      </c>
      <c r="M8" s="65"/>
      <c r="N8" s="41">
        <f>SUBTOTAL(9,N9:N32)</f>
        <v>0</v>
      </c>
      <c r="O8" s="66"/>
      <c r="P8" s="40">
        <f>SUBTOTAL(9,P9:P32)</f>
        <v>0</v>
      </c>
      <c r="Q8" s="40">
        <f>SUBTOTAL(9,Q9:Q32)</f>
        <v>0</v>
      </c>
      <c r="R8" s="8"/>
      <c r="S8" s="8"/>
    </row>
    <row r="9" spans="1:21" ht="10.15" outlineLevel="2" x14ac:dyDescent="0.3">
      <c r="A9" s="42" t="s">
        <v>707</v>
      </c>
      <c r="B9" s="67">
        <v>3</v>
      </c>
      <c r="C9" s="68"/>
      <c r="D9" s="69" t="s">
        <v>40</v>
      </c>
      <c r="E9" s="69"/>
      <c r="F9" s="70" t="s">
        <v>708</v>
      </c>
      <c r="G9" s="69"/>
      <c r="H9" s="71"/>
      <c r="I9" s="72"/>
      <c r="J9" s="43">
        <f>SUBTOTAL(9,J10:J15)</f>
        <v>0</v>
      </c>
      <c r="K9" s="71"/>
      <c r="L9" s="44">
        <f>SUBTOTAL(9,L10:L15)</f>
        <v>0</v>
      </c>
      <c r="M9" s="71"/>
      <c r="N9" s="44">
        <f>SUBTOTAL(9,N10:N15)</f>
        <v>0</v>
      </c>
      <c r="O9" s="73"/>
      <c r="P9" s="43">
        <f>SUBTOTAL(9,P10:P15)</f>
        <v>0</v>
      </c>
      <c r="Q9" s="43">
        <f>SUBTOTAL(9,Q10:Q15)</f>
        <v>0</v>
      </c>
      <c r="R9" s="8"/>
      <c r="S9" s="8"/>
    </row>
    <row r="10" spans="1:21" ht="10.15" outlineLevel="3" x14ac:dyDescent="0.3">
      <c r="A10" s="9"/>
      <c r="B10" s="74"/>
      <c r="C10" s="75">
        <v>1</v>
      </c>
      <c r="D10" s="76" t="s">
        <v>455</v>
      </c>
      <c r="E10" s="77" t="s">
        <v>709</v>
      </c>
      <c r="F10" s="78" t="s">
        <v>710</v>
      </c>
      <c r="G10" s="76" t="s">
        <v>405</v>
      </c>
      <c r="H10" s="79">
        <v>1</v>
      </c>
      <c r="I10" s="80"/>
      <c r="J10" s="81">
        <f>H10*I10</f>
        <v>0</v>
      </c>
      <c r="K10" s="79"/>
      <c r="L10" s="79">
        <f>H10*K10</f>
        <v>0</v>
      </c>
      <c r="M10" s="79"/>
      <c r="N10" s="79">
        <f>H10*M10</f>
        <v>0</v>
      </c>
      <c r="O10" s="81">
        <v>21</v>
      </c>
      <c r="P10" s="81">
        <f>J10*(O10/100)</f>
        <v>0</v>
      </c>
      <c r="Q10" s="81">
        <f>J10+P10</f>
        <v>0</v>
      </c>
      <c r="R10" s="8"/>
      <c r="S10" s="8"/>
    </row>
    <row r="11" spans="1:21" ht="9" outlineLevel="4" x14ac:dyDescent="0.25">
      <c r="A11" s="82"/>
      <c r="B11" s="83"/>
      <c r="C11" s="83"/>
      <c r="D11" s="84"/>
      <c r="E11" s="89" t="s">
        <v>16</v>
      </c>
      <c r="F11" s="85" t="s">
        <v>711</v>
      </c>
      <c r="G11" s="84"/>
      <c r="H11" s="86">
        <v>1</v>
      </c>
      <c r="I11" s="87"/>
      <c r="J11" s="88"/>
      <c r="K11" s="86"/>
      <c r="L11" s="86"/>
      <c r="M11" s="86"/>
      <c r="N11" s="86"/>
      <c r="O11" s="88"/>
      <c r="P11" s="88"/>
      <c r="Q11" s="88"/>
      <c r="R11" s="8"/>
    </row>
    <row r="12" spans="1:21" ht="7.5" customHeight="1" outlineLevel="4" x14ac:dyDescent="0.2">
      <c r="A12" s="8"/>
      <c r="B12" s="48"/>
      <c r="C12" s="47"/>
      <c r="D12" s="50"/>
      <c r="E12" s="12"/>
      <c r="F12" s="51"/>
      <c r="G12" s="50"/>
      <c r="H12" s="52"/>
      <c r="I12" s="54"/>
      <c r="J12" s="14"/>
      <c r="K12" s="18"/>
      <c r="L12" s="18"/>
      <c r="M12" s="18"/>
      <c r="N12" s="18"/>
      <c r="O12" s="14"/>
      <c r="P12" s="14"/>
      <c r="Q12" s="14"/>
      <c r="R12" s="8"/>
    </row>
    <row r="13" spans="1:21" ht="10.15" outlineLevel="3" x14ac:dyDescent="0.3">
      <c r="A13" s="9"/>
      <c r="B13" s="74"/>
      <c r="C13" s="75">
        <v>2</v>
      </c>
      <c r="D13" s="76" t="s">
        <v>455</v>
      </c>
      <c r="E13" s="77" t="s">
        <v>712</v>
      </c>
      <c r="F13" s="78" t="s">
        <v>713</v>
      </c>
      <c r="G13" s="76" t="s">
        <v>405</v>
      </c>
      <c r="H13" s="79">
        <v>1</v>
      </c>
      <c r="I13" s="80"/>
      <c r="J13" s="81">
        <f>H13*I13</f>
        <v>0</v>
      </c>
      <c r="K13" s="79"/>
      <c r="L13" s="79">
        <f>H13*K13</f>
        <v>0</v>
      </c>
      <c r="M13" s="79"/>
      <c r="N13" s="79">
        <f>H13*M13</f>
        <v>0</v>
      </c>
      <c r="O13" s="81">
        <v>21</v>
      </c>
      <c r="P13" s="81">
        <f>J13*(O13/100)</f>
        <v>0</v>
      </c>
      <c r="Q13" s="81">
        <f>J13+P13</f>
        <v>0</v>
      </c>
      <c r="R13" s="8"/>
      <c r="S13" s="8"/>
    </row>
    <row r="14" spans="1:21" ht="10.15" outlineLevel="3" x14ac:dyDescent="0.3">
      <c r="A14" s="9"/>
      <c r="B14" s="74"/>
      <c r="C14" s="75">
        <v>3</v>
      </c>
      <c r="D14" s="76" t="s">
        <v>455</v>
      </c>
      <c r="E14" s="77" t="s">
        <v>714</v>
      </c>
      <c r="F14" s="78" t="s">
        <v>715</v>
      </c>
      <c r="G14" s="76" t="s">
        <v>405</v>
      </c>
      <c r="H14" s="79">
        <v>1</v>
      </c>
      <c r="I14" s="80"/>
      <c r="J14" s="81">
        <f>H14*I14</f>
        <v>0</v>
      </c>
      <c r="K14" s="79"/>
      <c r="L14" s="79">
        <f>H14*K14</f>
        <v>0</v>
      </c>
      <c r="M14" s="79"/>
      <c r="N14" s="79">
        <f>H14*M14</f>
        <v>0</v>
      </c>
      <c r="O14" s="81">
        <v>21</v>
      </c>
      <c r="P14" s="81">
        <f>J14*(O14/100)</f>
        <v>0</v>
      </c>
      <c r="Q14" s="81">
        <f>J14+P14</f>
        <v>0</v>
      </c>
      <c r="R14" s="8"/>
      <c r="S14" s="8"/>
    </row>
    <row r="15" spans="1:21" outlineLevel="3" x14ac:dyDescent="0.2">
      <c r="B15" s="6"/>
      <c r="C15" s="6"/>
      <c r="D15" s="6"/>
      <c r="E15" s="6"/>
      <c r="F15" s="6"/>
      <c r="G15" s="6"/>
      <c r="H15" s="6"/>
      <c r="I15" s="8"/>
      <c r="J15" s="8"/>
      <c r="K15" s="6"/>
      <c r="L15" s="6"/>
      <c r="M15" s="6"/>
      <c r="N15" s="6"/>
      <c r="O15" s="6"/>
      <c r="P15" s="8"/>
      <c r="Q15" s="8"/>
    </row>
    <row r="16" spans="1:21" ht="10.15" outlineLevel="2" x14ac:dyDescent="0.3">
      <c r="A16" s="42" t="s">
        <v>716</v>
      </c>
      <c r="B16" s="67">
        <v>3</v>
      </c>
      <c r="C16" s="68"/>
      <c r="D16" s="69" t="s">
        <v>40</v>
      </c>
      <c r="E16" s="69"/>
      <c r="F16" s="70" t="s">
        <v>717</v>
      </c>
      <c r="G16" s="69"/>
      <c r="H16" s="71"/>
      <c r="I16" s="72"/>
      <c r="J16" s="43">
        <f>SUBTOTAL(9,J17:J19)</f>
        <v>0</v>
      </c>
      <c r="K16" s="71"/>
      <c r="L16" s="44">
        <f>SUBTOTAL(9,L17:L19)</f>
        <v>0</v>
      </c>
      <c r="M16" s="71"/>
      <c r="N16" s="44">
        <f>SUBTOTAL(9,N17:N19)</f>
        <v>0</v>
      </c>
      <c r="O16" s="73"/>
      <c r="P16" s="43">
        <f>SUBTOTAL(9,P17:P19)</f>
        <v>0</v>
      </c>
      <c r="Q16" s="43">
        <f>SUBTOTAL(9,Q17:Q19)</f>
        <v>0</v>
      </c>
      <c r="R16" s="8"/>
      <c r="S16" s="8"/>
    </row>
    <row r="17" spans="1:19" ht="10.15" outlineLevel="3" x14ac:dyDescent="0.3">
      <c r="A17" s="9"/>
      <c r="B17" s="74"/>
      <c r="C17" s="75">
        <v>1</v>
      </c>
      <c r="D17" s="76" t="s">
        <v>455</v>
      </c>
      <c r="E17" s="77" t="s">
        <v>718</v>
      </c>
      <c r="F17" s="78" t="s">
        <v>719</v>
      </c>
      <c r="G17" s="76"/>
      <c r="H17" s="79">
        <v>0</v>
      </c>
      <c r="I17" s="80"/>
      <c r="J17" s="81">
        <f>H17*I17</f>
        <v>0</v>
      </c>
      <c r="K17" s="79"/>
      <c r="L17" s="79">
        <f>H17*K17</f>
        <v>0</v>
      </c>
      <c r="M17" s="79"/>
      <c r="N17" s="79">
        <f>H17*M17</f>
        <v>0</v>
      </c>
      <c r="O17" s="81">
        <v>21</v>
      </c>
      <c r="P17" s="81">
        <f>J17*(O17/100)</f>
        <v>0</v>
      </c>
      <c r="Q17" s="81">
        <f>J17+P17</f>
        <v>0</v>
      </c>
      <c r="R17" s="8"/>
      <c r="S17" s="8"/>
    </row>
    <row r="18" spans="1:19" ht="10.15" outlineLevel="3" x14ac:dyDescent="0.3">
      <c r="A18" s="9"/>
      <c r="B18" s="74"/>
      <c r="C18" s="75">
        <v>2</v>
      </c>
      <c r="D18" s="76" t="s">
        <v>455</v>
      </c>
      <c r="E18" s="77" t="s">
        <v>720</v>
      </c>
      <c r="F18" s="78" t="s">
        <v>721</v>
      </c>
      <c r="G18" s="76" t="s">
        <v>405</v>
      </c>
      <c r="H18" s="79">
        <v>1</v>
      </c>
      <c r="I18" s="80"/>
      <c r="J18" s="81">
        <f>H18*I18</f>
        <v>0</v>
      </c>
      <c r="K18" s="79"/>
      <c r="L18" s="79">
        <f>H18*K18</f>
        <v>0</v>
      </c>
      <c r="M18" s="79"/>
      <c r="N18" s="79">
        <f>H18*M18</f>
        <v>0</v>
      </c>
      <c r="O18" s="81">
        <v>21</v>
      </c>
      <c r="P18" s="81">
        <f>J18*(O18/100)</f>
        <v>0</v>
      </c>
      <c r="Q18" s="81">
        <f>J18+P18</f>
        <v>0</v>
      </c>
      <c r="R18" s="8"/>
      <c r="S18" s="8"/>
    </row>
    <row r="19" spans="1:19" outlineLevel="3" x14ac:dyDescent="0.2">
      <c r="B19" s="6"/>
      <c r="C19" s="6"/>
      <c r="D19" s="6"/>
      <c r="E19" s="6"/>
      <c r="F19" s="6"/>
      <c r="G19" s="6"/>
      <c r="H19" s="6"/>
      <c r="I19" s="8"/>
      <c r="J19" s="8"/>
      <c r="K19" s="6"/>
      <c r="L19" s="6"/>
      <c r="M19" s="6"/>
      <c r="N19" s="6"/>
      <c r="O19" s="6"/>
      <c r="P19" s="8"/>
      <c r="Q19" s="8"/>
    </row>
    <row r="20" spans="1:19" ht="10.15" outlineLevel="2" x14ac:dyDescent="0.3">
      <c r="A20" s="42" t="s">
        <v>722</v>
      </c>
      <c r="B20" s="67">
        <v>3</v>
      </c>
      <c r="C20" s="68"/>
      <c r="D20" s="69" t="s">
        <v>40</v>
      </c>
      <c r="E20" s="69"/>
      <c r="F20" s="70" t="s">
        <v>723</v>
      </c>
      <c r="G20" s="69"/>
      <c r="H20" s="71"/>
      <c r="I20" s="72"/>
      <c r="J20" s="43">
        <f>SUBTOTAL(9,J21:J23)</f>
        <v>0</v>
      </c>
      <c r="K20" s="71"/>
      <c r="L20" s="44">
        <f>SUBTOTAL(9,L21:L23)</f>
        <v>0</v>
      </c>
      <c r="M20" s="71"/>
      <c r="N20" s="44">
        <f>SUBTOTAL(9,N21:N23)</f>
        <v>0</v>
      </c>
      <c r="O20" s="73"/>
      <c r="P20" s="43">
        <f>SUBTOTAL(9,P21:P23)</f>
        <v>0</v>
      </c>
      <c r="Q20" s="43">
        <f>SUBTOTAL(9,Q21:Q23)</f>
        <v>0</v>
      </c>
      <c r="R20" s="8"/>
      <c r="S20" s="8"/>
    </row>
    <row r="21" spans="1:19" ht="10.15" outlineLevel="3" x14ac:dyDescent="0.3">
      <c r="A21" s="9"/>
      <c r="B21" s="74"/>
      <c r="C21" s="75">
        <v>1</v>
      </c>
      <c r="D21" s="76" t="s">
        <v>455</v>
      </c>
      <c r="E21" s="77" t="s">
        <v>724</v>
      </c>
      <c r="F21" s="78" t="s">
        <v>725</v>
      </c>
      <c r="G21" s="76" t="s">
        <v>405</v>
      </c>
      <c r="H21" s="79">
        <v>1</v>
      </c>
      <c r="I21" s="80"/>
      <c r="J21" s="81">
        <f>H21*I21</f>
        <v>0</v>
      </c>
      <c r="K21" s="79"/>
      <c r="L21" s="79">
        <f>H21*K21</f>
        <v>0</v>
      </c>
      <c r="M21" s="79"/>
      <c r="N21" s="79">
        <f>H21*M21</f>
        <v>0</v>
      </c>
      <c r="O21" s="81">
        <v>21</v>
      </c>
      <c r="P21" s="81">
        <f>J21*(O21/100)</f>
        <v>0</v>
      </c>
      <c r="Q21" s="81">
        <f>J21+P21</f>
        <v>0</v>
      </c>
      <c r="R21" s="8"/>
      <c r="S21" s="8"/>
    </row>
    <row r="22" spans="1:19" ht="10.15" outlineLevel="3" x14ac:dyDescent="0.3">
      <c r="A22" s="9"/>
      <c r="B22" s="74"/>
      <c r="C22" s="75">
        <v>2</v>
      </c>
      <c r="D22" s="76" t="s">
        <v>455</v>
      </c>
      <c r="E22" s="77" t="s">
        <v>726</v>
      </c>
      <c r="F22" s="78" t="s">
        <v>727</v>
      </c>
      <c r="G22" s="76" t="s">
        <v>405</v>
      </c>
      <c r="H22" s="79">
        <v>1</v>
      </c>
      <c r="I22" s="80"/>
      <c r="J22" s="81">
        <f>H22*I22</f>
        <v>0</v>
      </c>
      <c r="K22" s="79"/>
      <c r="L22" s="79">
        <f>H22*K22</f>
        <v>0</v>
      </c>
      <c r="M22" s="79"/>
      <c r="N22" s="79">
        <f>H22*M22</f>
        <v>0</v>
      </c>
      <c r="O22" s="81">
        <v>21</v>
      </c>
      <c r="P22" s="81">
        <f>J22*(O22/100)</f>
        <v>0</v>
      </c>
      <c r="Q22" s="81">
        <f>J22+P22</f>
        <v>0</v>
      </c>
      <c r="R22" s="8"/>
      <c r="S22" s="8"/>
    </row>
    <row r="23" spans="1:19" outlineLevel="3" x14ac:dyDescent="0.2">
      <c r="B23" s="6"/>
      <c r="C23" s="6"/>
      <c r="D23" s="6"/>
      <c r="E23" s="6"/>
      <c r="F23" s="6"/>
      <c r="G23" s="6"/>
      <c r="H23" s="6"/>
      <c r="I23" s="8"/>
      <c r="J23" s="8"/>
      <c r="K23" s="6"/>
      <c r="L23" s="6"/>
      <c r="M23" s="6"/>
      <c r="N23" s="6"/>
      <c r="O23" s="6"/>
      <c r="P23" s="8"/>
      <c r="Q23" s="8"/>
    </row>
    <row r="24" spans="1:19" ht="10.15" outlineLevel="2" x14ac:dyDescent="0.3">
      <c r="A24" s="42" t="s">
        <v>728</v>
      </c>
      <c r="B24" s="67">
        <v>3</v>
      </c>
      <c r="C24" s="68"/>
      <c r="D24" s="69" t="s">
        <v>40</v>
      </c>
      <c r="E24" s="69"/>
      <c r="F24" s="70" t="s">
        <v>729</v>
      </c>
      <c r="G24" s="69"/>
      <c r="H24" s="71"/>
      <c r="I24" s="72"/>
      <c r="J24" s="43">
        <f>SUBTOTAL(9,J25:J26)</f>
        <v>0</v>
      </c>
      <c r="K24" s="71"/>
      <c r="L24" s="44">
        <f>SUBTOTAL(9,L25:L26)</f>
        <v>0</v>
      </c>
      <c r="M24" s="71"/>
      <c r="N24" s="44">
        <f>SUBTOTAL(9,N25:N26)</f>
        <v>0</v>
      </c>
      <c r="O24" s="73"/>
      <c r="P24" s="43">
        <f>SUBTOTAL(9,P25:P26)</f>
        <v>0</v>
      </c>
      <c r="Q24" s="43">
        <f>SUBTOTAL(9,Q25:Q26)</f>
        <v>0</v>
      </c>
      <c r="R24" s="8"/>
      <c r="S24" s="8"/>
    </row>
    <row r="25" spans="1:19" ht="10.15" outlineLevel="3" x14ac:dyDescent="0.3">
      <c r="A25" s="9"/>
      <c r="B25" s="74"/>
      <c r="C25" s="75">
        <v>1</v>
      </c>
      <c r="D25" s="76" t="s">
        <v>455</v>
      </c>
      <c r="E25" s="77" t="s">
        <v>730</v>
      </c>
      <c r="F25" s="78" t="s">
        <v>731</v>
      </c>
      <c r="G25" s="76" t="s">
        <v>405</v>
      </c>
      <c r="H25" s="79">
        <v>1</v>
      </c>
      <c r="I25" s="80"/>
      <c r="J25" s="81">
        <f>H25*I25</f>
        <v>0</v>
      </c>
      <c r="K25" s="79"/>
      <c r="L25" s="79">
        <f>H25*K25</f>
        <v>0</v>
      </c>
      <c r="M25" s="79"/>
      <c r="N25" s="79">
        <f>H25*M25</f>
        <v>0</v>
      </c>
      <c r="O25" s="81">
        <v>21</v>
      </c>
      <c r="P25" s="81">
        <f>J25*(O25/100)</f>
        <v>0</v>
      </c>
      <c r="Q25" s="81">
        <f>J25+P25</f>
        <v>0</v>
      </c>
      <c r="R25" s="8"/>
      <c r="S25" s="8"/>
    </row>
    <row r="26" spans="1:19" outlineLevel="3" x14ac:dyDescent="0.2">
      <c r="B26" s="6"/>
      <c r="C26" s="6"/>
      <c r="D26" s="6"/>
      <c r="E26" s="6"/>
      <c r="F26" s="6"/>
      <c r="G26" s="6"/>
      <c r="H26" s="6"/>
      <c r="I26" s="8"/>
      <c r="J26" s="8"/>
      <c r="K26" s="6"/>
      <c r="L26" s="6"/>
      <c r="M26" s="6"/>
      <c r="N26" s="6"/>
      <c r="O26" s="6"/>
      <c r="P26" s="8"/>
      <c r="Q26" s="8"/>
    </row>
    <row r="27" spans="1:19" ht="10.15" outlineLevel="2" x14ac:dyDescent="0.3">
      <c r="A27" s="42" t="s">
        <v>732</v>
      </c>
      <c r="B27" s="67">
        <v>3</v>
      </c>
      <c r="C27" s="68"/>
      <c r="D27" s="69" t="s">
        <v>40</v>
      </c>
      <c r="E27" s="69"/>
      <c r="F27" s="70" t="s">
        <v>733</v>
      </c>
      <c r="G27" s="69"/>
      <c r="H27" s="71"/>
      <c r="I27" s="72"/>
      <c r="J27" s="43">
        <f>SUBTOTAL(9,J28:J29)</f>
        <v>0</v>
      </c>
      <c r="K27" s="71"/>
      <c r="L27" s="44">
        <f>SUBTOTAL(9,L28:L29)</f>
        <v>0</v>
      </c>
      <c r="M27" s="71"/>
      <c r="N27" s="44">
        <f>SUBTOTAL(9,N28:N29)</f>
        <v>0</v>
      </c>
      <c r="O27" s="73"/>
      <c r="P27" s="43">
        <f>SUBTOTAL(9,P28:P29)</f>
        <v>0</v>
      </c>
      <c r="Q27" s="43">
        <f>SUBTOTAL(9,Q28:Q29)</f>
        <v>0</v>
      </c>
      <c r="R27" s="8"/>
      <c r="S27" s="8"/>
    </row>
    <row r="28" spans="1:19" ht="10.15" outlineLevel="3" x14ac:dyDescent="0.3">
      <c r="A28" s="9"/>
      <c r="B28" s="74"/>
      <c r="C28" s="75">
        <v>1</v>
      </c>
      <c r="D28" s="76" t="s">
        <v>455</v>
      </c>
      <c r="E28" s="77" t="s">
        <v>734</v>
      </c>
      <c r="F28" s="78" t="s">
        <v>735</v>
      </c>
      <c r="G28" s="76" t="s">
        <v>405</v>
      </c>
      <c r="H28" s="79">
        <v>1</v>
      </c>
      <c r="I28" s="80"/>
      <c r="J28" s="81">
        <f>H28*I28</f>
        <v>0</v>
      </c>
      <c r="K28" s="79"/>
      <c r="L28" s="79">
        <f>H28*K28</f>
        <v>0</v>
      </c>
      <c r="M28" s="79"/>
      <c r="N28" s="79">
        <f>H28*M28</f>
        <v>0</v>
      </c>
      <c r="O28" s="81">
        <v>21</v>
      </c>
      <c r="P28" s="81">
        <f>J28*(O28/100)</f>
        <v>0</v>
      </c>
      <c r="Q28" s="81">
        <f>J28+P28</f>
        <v>0</v>
      </c>
      <c r="R28" s="8"/>
      <c r="S28" s="8"/>
    </row>
    <row r="29" spans="1:19" outlineLevel="3" x14ac:dyDescent="0.2">
      <c r="B29" s="6"/>
      <c r="C29" s="6"/>
      <c r="D29" s="6"/>
      <c r="E29" s="6"/>
      <c r="F29" s="6"/>
      <c r="G29" s="6"/>
      <c r="H29" s="6"/>
      <c r="I29" s="8"/>
      <c r="J29" s="8"/>
      <c r="K29" s="6"/>
      <c r="L29" s="6"/>
      <c r="M29" s="6"/>
      <c r="N29" s="6"/>
      <c r="O29" s="6"/>
      <c r="P29" s="8"/>
      <c r="Q29" s="8"/>
    </row>
    <row r="30" spans="1:19" ht="10.15" outlineLevel="2" x14ac:dyDescent="0.3">
      <c r="A30" s="42" t="s">
        <v>736</v>
      </c>
      <c r="B30" s="67">
        <v>3</v>
      </c>
      <c r="C30" s="68"/>
      <c r="D30" s="69" t="s">
        <v>40</v>
      </c>
      <c r="E30" s="69"/>
      <c r="F30" s="70" t="s">
        <v>737</v>
      </c>
      <c r="G30" s="69"/>
      <c r="H30" s="71"/>
      <c r="I30" s="72"/>
      <c r="J30" s="43">
        <f>SUBTOTAL(9,J31:J32)</f>
        <v>0</v>
      </c>
      <c r="K30" s="71"/>
      <c r="L30" s="44">
        <f>SUBTOTAL(9,L31:L32)</f>
        <v>0</v>
      </c>
      <c r="M30" s="71"/>
      <c r="N30" s="44">
        <f>SUBTOTAL(9,N31:N32)</f>
        <v>0</v>
      </c>
      <c r="O30" s="73"/>
      <c r="P30" s="43">
        <f>SUBTOTAL(9,P31:P32)</f>
        <v>0</v>
      </c>
      <c r="Q30" s="43">
        <f>SUBTOTAL(9,Q31:Q32)</f>
        <v>0</v>
      </c>
      <c r="R30" s="8"/>
      <c r="S30" s="8"/>
    </row>
    <row r="31" spans="1:19" ht="10.15" outlineLevel="3" x14ac:dyDescent="0.3">
      <c r="A31" s="9"/>
      <c r="B31" s="74"/>
      <c r="C31" s="75">
        <v>1</v>
      </c>
      <c r="D31" s="76" t="s">
        <v>455</v>
      </c>
      <c r="E31" s="77" t="s">
        <v>738</v>
      </c>
      <c r="F31" s="78" t="s">
        <v>739</v>
      </c>
      <c r="G31" s="76" t="s">
        <v>405</v>
      </c>
      <c r="H31" s="79">
        <v>1</v>
      </c>
      <c r="I31" s="80"/>
      <c r="J31" s="81">
        <f>H31*I31</f>
        <v>0</v>
      </c>
      <c r="K31" s="79"/>
      <c r="L31" s="79">
        <f>H31*K31</f>
        <v>0</v>
      </c>
      <c r="M31" s="79"/>
      <c r="N31" s="79">
        <f>H31*M31</f>
        <v>0</v>
      </c>
      <c r="O31" s="81">
        <v>21</v>
      </c>
      <c r="P31" s="81">
        <f>J31*(O31/100)</f>
        <v>0</v>
      </c>
      <c r="Q31" s="81">
        <f>J31+P31</f>
        <v>0</v>
      </c>
      <c r="R31" s="8"/>
      <c r="S31" s="8"/>
    </row>
    <row r="32" spans="1:19" outlineLevel="3" x14ac:dyDescent="0.2">
      <c r="B32" s="6"/>
      <c r="C32" s="6"/>
      <c r="D32" s="6"/>
      <c r="E32" s="6"/>
      <c r="F32" s="6"/>
      <c r="G32" s="6"/>
      <c r="H32" s="6"/>
      <c r="I32" s="8"/>
      <c r="J32" s="8"/>
      <c r="K32" s="6"/>
      <c r="L32" s="6"/>
      <c r="M32" s="6"/>
      <c r="N32" s="6"/>
      <c r="O32" s="6"/>
      <c r="P32" s="8"/>
      <c r="Q32" s="8"/>
    </row>
    <row r="33" outlineLevel="1" x14ac:dyDescent="0.2"/>
  </sheetData>
  <printOptions horizontalCentered="1"/>
  <pageMargins left="0.55118110236220474" right="0.39370078740157483" top="0.59055118110236227" bottom="0.70866141732283472" header="0.39370078740157483" footer="0.39370078740157483"/>
  <pageSetup paperSize="9" scale="98" pageOrder="overThenDown" orientation="landscape" r:id="rId1"/>
  <headerFooter>
    <oddFooter>&amp;L&amp;8VRN&amp;C&amp;P/&amp;N&amp;R&amp;8&amp;D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Rozpočet se zdrojovým VV</Template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37</vt:i4>
      </vt:variant>
    </vt:vector>
  </HeadingPairs>
  <TitlesOfParts>
    <vt:vector size="42" baseType="lpstr">
      <vt:lpstr>Rekapitulace</vt:lpstr>
      <vt:lpstr>Střecha</vt:lpstr>
      <vt:lpstr>Hromosvod</vt:lpstr>
      <vt:lpstr>Strop</vt:lpstr>
      <vt:lpstr>VRN</vt:lpstr>
      <vt:lpstr>Strop!__BB40E3E9_56A7_4FE2_BA5B_1AB9C5502FDF_ITEM__</vt:lpstr>
      <vt:lpstr>VRN!__BB40E3E9_56A7_4FE2_BA5B_1AB9C5502FDF_ITEM__</vt:lpstr>
      <vt:lpstr>__BB40E3E9_56A7_4FE2_BA5B_1AB9C5502FDF_ITEM__</vt:lpstr>
      <vt:lpstr>Strop!__BB40E3E9_56A7_4FE2_BA5B_1AB9C5502FDF_ITEM_GROUP1__</vt:lpstr>
      <vt:lpstr>VRN!__BB40E3E9_56A7_4FE2_BA5B_1AB9C5502FDF_ITEM_GROUP1__</vt:lpstr>
      <vt:lpstr>__BB40E3E9_56A7_4FE2_BA5B_1AB9C5502FDF_ITEM_GROUP1__</vt:lpstr>
      <vt:lpstr>__BB40E3E9_56A7_4FE2_BA5B_1AB9C5502FDF_ITEM_GROUP1_RECAP__</vt:lpstr>
      <vt:lpstr>Strop!__BB40E3E9_56A7_4FE2_BA5B_1AB9C5502FDF_ITEM_GROUP2__</vt:lpstr>
      <vt:lpstr>VRN!__BB40E3E9_56A7_4FE2_BA5B_1AB9C5502FDF_ITEM_GROUP2__</vt:lpstr>
      <vt:lpstr>__BB40E3E9_56A7_4FE2_BA5B_1AB9C5502FDF_ITEM_GROUP2__</vt:lpstr>
      <vt:lpstr>__BB40E3E9_56A7_4FE2_BA5B_1AB9C5502FDF_ITEM_GROUP2_RECAP__</vt:lpstr>
      <vt:lpstr>Strop!__BB40E3E9_56A7_4FE2_BA5B_1AB9C5502FDF_ITEM_GROUP3__X</vt:lpstr>
      <vt:lpstr>VRN!__BB40E3E9_56A7_4FE2_BA5B_1AB9C5502FDF_ITEM_GROUP3__X</vt:lpstr>
      <vt:lpstr>__BB40E3E9_56A7_4FE2_BA5B_1AB9C5502FDF_ITEM_GROUP3__X</vt:lpstr>
      <vt:lpstr>__BB40E3E9_56A7_4FE2_BA5B_1AB9C5502FDF_ITEM_GROUP3_RECAP__</vt:lpstr>
      <vt:lpstr>Strop!__BB40E3E9_56A7_4FE2_BA5B_1AB9C5502FDF_QBILL__</vt:lpstr>
      <vt:lpstr>VRN!__BB40E3E9_56A7_4FE2_BA5B_1AB9C5502FDF_QBILL__</vt:lpstr>
      <vt:lpstr>__BB40E3E9_56A7_4FE2_BA5B_1AB9C5502FDF_QBILL__</vt:lpstr>
      <vt:lpstr>Strop!GROUP_ID</vt:lpstr>
      <vt:lpstr>VRN!GROUP_ID</vt:lpstr>
      <vt:lpstr>GROUP_ID</vt:lpstr>
      <vt:lpstr>Strop!ITEM_PRICES</vt:lpstr>
      <vt:lpstr>VRN!ITEM_PRICES</vt:lpstr>
      <vt:lpstr>ITEM_PRICES</vt:lpstr>
      <vt:lpstr>Hromosvod!Názvy_tisku</vt:lpstr>
      <vt:lpstr>Rekapitulace!Názvy_tisku</vt:lpstr>
      <vt:lpstr>Strop!Názvy_tisku</vt:lpstr>
      <vt:lpstr>Střecha!Názvy_tisku</vt:lpstr>
      <vt:lpstr>VRN!Názvy_tisku</vt:lpstr>
      <vt:lpstr>Hromosvod!Oblast_tisku</vt:lpstr>
      <vt:lpstr>Rekapitulace!Oblast_tisku</vt:lpstr>
      <vt:lpstr>Strop!Oblast_tisku</vt:lpstr>
      <vt:lpstr>Střecha!Oblast_tisku</vt:lpstr>
      <vt:lpstr>VRN!Oblast_tisku</vt:lpstr>
      <vt:lpstr>Strop!VAT_RATES</vt:lpstr>
      <vt:lpstr>VRN!VAT_RATES</vt:lpstr>
      <vt:lpstr>VAT_RATES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euroCALC 4</dc:title>
  <dc:subject>OÚ Tuklaty_Rekonstrukce střechy_2025 - Nabídka</dc:subject>
  <dc:creator>ADMIN</dc:creator>
  <cp:lastModifiedBy>autor</cp:lastModifiedBy>
  <cp:lastPrinted>2025-12-02T21:01:53Z</cp:lastPrinted>
  <dcterms:created xsi:type="dcterms:W3CDTF">2025-12-02T20:52:28Z</dcterms:created>
  <dcterms:modified xsi:type="dcterms:W3CDTF">2025-12-21T11:15:19Z</dcterms:modified>
</cp:coreProperties>
</file>