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cesal\Documents\Tábor - bazén\2023\"/>
    </mc:Choice>
  </mc:AlternateContent>
  <bookViews>
    <workbookView xWindow="0" yWindow="0" windowWidth="0" windowHeight="0"/>
  </bookViews>
  <sheets>
    <sheet name="Rekapitulace stavby" sheetId="1" r:id="rId1"/>
    <sheet name="SO01a - Etapa II" sheetId="2" r:id="rId2"/>
  </sheets>
  <definedNames>
    <definedName name="_xlnm.Print_Area" localSheetId="0">'Rekapitulace stavby'!$D$4:$AO$76,'Rekapitulace stavby'!$C$82:$AQ$96</definedName>
    <definedName name="_xlnm.Print_Titles" localSheetId="0">'Rekapitulace stavby'!$92:$92</definedName>
    <definedName name="_xlnm._FilterDatabase" localSheetId="1" hidden="1">'SO01a - Etapa II'!$C$155:$K$1648</definedName>
    <definedName name="_xlnm.Print_Area" localSheetId="1">'SO01a - Etapa II'!$C$4:$J$76,'SO01a - Etapa II'!$C$82:$J$137,'SO01a - Etapa II'!$C$143:$J$1648</definedName>
    <definedName name="_xlnm.Print_Titles" localSheetId="1">'SO01a - Etapa II'!$155:$155</definedName>
  </definedNames>
  <calcPr/>
</workbook>
</file>

<file path=xl/calcChain.xml><?xml version="1.0" encoding="utf-8"?>
<calcChain xmlns="http://schemas.openxmlformats.org/spreadsheetml/2006/main">
  <c i="2" l="1" r="J37"/>
  <c r="J36"/>
  <c i="1" r="AY95"/>
  <c i="2" r="J35"/>
  <c i="1" r="AX95"/>
  <c i="2" r="BI1647"/>
  <c r="BH1647"/>
  <c r="BG1647"/>
  <c r="BF1647"/>
  <c r="T1647"/>
  <c r="R1647"/>
  <c r="P1647"/>
  <c r="BI1645"/>
  <c r="BH1645"/>
  <c r="BG1645"/>
  <c r="BF1645"/>
  <c r="T1645"/>
  <c r="R1645"/>
  <c r="P1645"/>
  <c r="BI1643"/>
  <c r="BH1643"/>
  <c r="BG1643"/>
  <c r="BF1643"/>
  <c r="T1643"/>
  <c r="R1643"/>
  <c r="P1643"/>
  <c r="BI1641"/>
  <c r="BH1641"/>
  <c r="BG1641"/>
  <c r="BF1641"/>
  <c r="T1641"/>
  <c r="R1641"/>
  <c r="P1641"/>
  <c r="BI1639"/>
  <c r="BH1639"/>
  <c r="BG1639"/>
  <c r="BF1639"/>
  <c r="T1639"/>
  <c r="R1639"/>
  <c r="P1639"/>
  <c r="BI1636"/>
  <c r="BH1636"/>
  <c r="BG1636"/>
  <c r="BF1636"/>
  <c r="T1636"/>
  <c r="R1636"/>
  <c r="P1636"/>
  <c r="BI1634"/>
  <c r="BH1634"/>
  <c r="BG1634"/>
  <c r="BF1634"/>
  <c r="T1634"/>
  <c r="R1634"/>
  <c r="P1634"/>
  <c r="BI1632"/>
  <c r="BH1632"/>
  <c r="BG1632"/>
  <c r="BF1632"/>
  <c r="T1632"/>
  <c r="R1632"/>
  <c r="P1632"/>
  <c r="BI1630"/>
  <c r="BH1630"/>
  <c r="BG1630"/>
  <c r="BF1630"/>
  <c r="T1630"/>
  <c r="R1630"/>
  <c r="P1630"/>
  <c r="BI1628"/>
  <c r="BH1628"/>
  <c r="BG1628"/>
  <c r="BF1628"/>
  <c r="T1628"/>
  <c r="R1628"/>
  <c r="P1628"/>
  <c r="BI1626"/>
  <c r="BH1626"/>
  <c r="BG1626"/>
  <c r="BF1626"/>
  <c r="T1626"/>
  <c r="R1626"/>
  <c r="P1626"/>
  <c r="BI1624"/>
  <c r="BH1624"/>
  <c r="BG1624"/>
  <c r="BF1624"/>
  <c r="T1624"/>
  <c r="R1624"/>
  <c r="P1624"/>
  <c r="BI1622"/>
  <c r="BH1622"/>
  <c r="BG1622"/>
  <c r="BF1622"/>
  <c r="T1622"/>
  <c r="R1622"/>
  <c r="P1622"/>
  <c r="BI1620"/>
  <c r="BH1620"/>
  <c r="BG1620"/>
  <c r="BF1620"/>
  <c r="T1620"/>
  <c r="R1620"/>
  <c r="P1620"/>
  <c r="BI1618"/>
  <c r="BH1618"/>
  <c r="BG1618"/>
  <c r="BF1618"/>
  <c r="T1618"/>
  <c r="R1618"/>
  <c r="P1618"/>
  <c r="BI1616"/>
  <c r="BH1616"/>
  <c r="BG1616"/>
  <c r="BF1616"/>
  <c r="T1616"/>
  <c r="R1616"/>
  <c r="P1616"/>
  <c r="BI1614"/>
  <c r="BH1614"/>
  <c r="BG1614"/>
  <c r="BF1614"/>
  <c r="T1614"/>
  <c r="R1614"/>
  <c r="P1614"/>
  <c r="BI1612"/>
  <c r="BH1612"/>
  <c r="BG1612"/>
  <c r="BF1612"/>
  <c r="T1612"/>
  <c r="R1612"/>
  <c r="P1612"/>
  <c r="BI1610"/>
  <c r="BH1610"/>
  <c r="BG1610"/>
  <c r="BF1610"/>
  <c r="T1610"/>
  <c r="R1610"/>
  <c r="P1610"/>
  <c r="BI1608"/>
  <c r="BH1608"/>
  <c r="BG1608"/>
  <c r="BF1608"/>
  <c r="T1608"/>
  <c r="R1608"/>
  <c r="P1608"/>
  <c r="BI1606"/>
  <c r="BH1606"/>
  <c r="BG1606"/>
  <c r="BF1606"/>
  <c r="T1606"/>
  <c r="R1606"/>
  <c r="P1606"/>
  <c r="BI1604"/>
  <c r="BH1604"/>
  <c r="BG1604"/>
  <c r="BF1604"/>
  <c r="T1604"/>
  <c r="R1604"/>
  <c r="P1604"/>
  <c r="BI1602"/>
  <c r="BH1602"/>
  <c r="BG1602"/>
  <c r="BF1602"/>
  <c r="T1602"/>
  <c r="R1602"/>
  <c r="P1602"/>
  <c r="BI1600"/>
  <c r="BH1600"/>
  <c r="BG1600"/>
  <c r="BF1600"/>
  <c r="T1600"/>
  <c r="R1600"/>
  <c r="P1600"/>
  <c r="BI1598"/>
  <c r="BH1598"/>
  <c r="BG1598"/>
  <c r="BF1598"/>
  <c r="T1598"/>
  <c r="R1598"/>
  <c r="P1598"/>
  <c r="BI1596"/>
  <c r="BH1596"/>
  <c r="BG1596"/>
  <c r="BF1596"/>
  <c r="T1596"/>
  <c r="R1596"/>
  <c r="P1596"/>
  <c r="BI1594"/>
  <c r="BH1594"/>
  <c r="BG1594"/>
  <c r="BF1594"/>
  <c r="T1594"/>
  <c r="R1594"/>
  <c r="P1594"/>
  <c r="BI1592"/>
  <c r="BH1592"/>
  <c r="BG1592"/>
  <c r="BF1592"/>
  <c r="T1592"/>
  <c r="R1592"/>
  <c r="P1592"/>
  <c r="BI1590"/>
  <c r="BH1590"/>
  <c r="BG1590"/>
  <c r="BF1590"/>
  <c r="T1590"/>
  <c r="R1590"/>
  <c r="P1590"/>
  <c r="BI1588"/>
  <c r="BH1588"/>
  <c r="BG1588"/>
  <c r="BF1588"/>
  <c r="T1588"/>
  <c r="R1588"/>
  <c r="P1588"/>
  <c r="BI1586"/>
  <c r="BH1586"/>
  <c r="BG1586"/>
  <c r="BF1586"/>
  <c r="T1586"/>
  <c r="R1586"/>
  <c r="P1586"/>
  <c r="BI1584"/>
  <c r="BH1584"/>
  <c r="BG1584"/>
  <c r="BF1584"/>
  <c r="T1584"/>
  <c r="R1584"/>
  <c r="P1584"/>
  <c r="BI1582"/>
  <c r="BH1582"/>
  <c r="BG1582"/>
  <c r="BF1582"/>
  <c r="T1582"/>
  <c r="R1582"/>
  <c r="P1582"/>
  <c r="BI1580"/>
  <c r="BH1580"/>
  <c r="BG1580"/>
  <c r="BF1580"/>
  <c r="T1580"/>
  <c r="R1580"/>
  <c r="P1580"/>
  <c r="BI1578"/>
  <c r="BH1578"/>
  <c r="BG1578"/>
  <c r="BF1578"/>
  <c r="T1578"/>
  <c r="R1578"/>
  <c r="P1578"/>
  <c r="BI1576"/>
  <c r="BH1576"/>
  <c r="BG1576"/>
  <c r="BF1576"/>
  <c r="T1576"/>
  <c r="R1576"/>
  <c r="P1576"/>
  <c r="BI1574"/>
  <c r="BH1574"/>
  <c r="BG1574"/>
  <c r="BF1574"/>
  <c r="T1574"/>
  <c r="R1574"/>
  <c r="P1574"/>
  <c r="BI1572"/>
  <c r="BH1572"/>
  <c r="BG1572"/>
  <c r="BF1572"/>
  <c r="T1572"/>
  <c r="R1572"/>
  <c r="P1572"/>
  <c r="BI1570"/>
  <c r="BH1570"/>
  <c r="BG1570"/>
  <c r="BF1570"/>
  <c r="T1570"/>
  <c r="R1570"/>
  <c r="P1570"/>
  <c r="BI1567"/>
  <c r="BH1567"/>
  <c r="BG1567"/>
  <c r="BF1567"/>
  <c r="T1567"/>
  <c r="R1567"/>
  <c r="P1567"/>
  <c r="BI1565"/>
  <c r="BH1565"/>
  <c r="BG1565"/>
  <c r="BF1565"/>
  <c r="T1565"/>
  <c r="R1565"/>
  <c r="P1565"/>
  <c r="BI1563"/>
  <c r="BH1563"/>
  <c r="BG1563"/>
  <c r="BF1563"/>
  <c r="T1563"/>
  <c r="R1563"/>
  <c r="P1563"/>
  <c r="BI1561"/>
  <c r="BH1561"/>
  <c r="BG1561"/>
  <c r="BF1561"/>
  <c r="T1561"/>
  <c r="R1561"/>
  <c r="P1561"/>
  <c r="BI1559"/>
  <c r="BH1559"/>
  <c r="BG1559"/>
  <c r="BF1559"/>
  <c r="T1559"/>
  <c r="R1559"/>
  <c r="P1559"/>
  <c r="BI1557"/>
  <c r="BH1557"/>
  <c r="BG1557"/>
  <c r="BF1557"/>
  <c r="T1557"/>
  <c r="R1557"/>
  <c r="P1557"/>
  <c r="BI1555"/>
  <c r="BH1555"/>
  <c r="BG1555"/>
  <c r="BF1555"/>
  <c r="T1555"/>
  <c r="R1555"/>
  <c r="P1555"/>
  <c r="BI1553"/>
  <c r="BH1553"/>
  <c r="BG1553"/>
  <c r="BF1553"/>
  <c r="T1553"/>
  <c r="R1553"/>
  <c r="P1553"/>
  <c r="BI1551"/>
  <c r="BH1551"/>
  <c r="BG1551"/>
  <c r="BF1551"/>
  <c r="T1551"/>
  <c r="R1551"/>
  <c r="P1551"/>
  <c r="BI1549"/>
  <c r="BH1549"/>
  <c r="BG1549"/>
  <c r="BF1549"/>
  <c r="T1549"/>
  <c r="R1549"/>
  <c r="P1549"/>
  <c r="BI1547"/>
  <c r="BH1547"/>
  <c r="BG1547"/>
  <c r="BF1547"/>
  <c r="T1547"/>
  <c r="R1547"/>
  <c r="P1547"/>
  <c r="BI1545"/>
  <c r="BH1545"/>
  <c r="BG1545"/>
  <c r="BF1545"/>
  <c r="T1545"/>
  <c r="R1545"/>
  <c r="P1545"/>
  <c r="BI1543"/>
  <c r="BH1543"/>
  <c r="BG1543"/>
  <c r="BF1543"/>
  <c r="T1543"/>
  <c r="R1543"/>
  <c r="P1543"/>
  <c r="BI1541"/>
  <c r="BH1541"/>
  <c r="BG1541"/>
  <c r="BF1541"/>
  <c r="T1541"/>
  <c r="R1541"/>
  <c r="P1541"/>
  <c r="BI1539"/>
  <c r="BH1539"/>
  <c r="BG1539"/>
  <c r="BF1539"/>
  <c r="T1539"/>
  <c r="R1539"/>
  <c r="P1539"/>
  <c r="BI1537"/>
  <c r="BH1537"/>
  <c r="BG1537"/>
  <c r="BF1537"/>
  <c r="T1537"/>
  <c r="R1537"/>
  <c r="P1537"/>
  <c r="BI1535"/>
  <c r="BH1535"/>
  <c r="BG1535"/>
  <c r="BF1535"/>
  <c r="T1535"/>
  <c r="R1535"/>
  <c r="P1535"/>
  <c r="BI1533"/>
  <c r="BH1533"/>
  <c r="BG1533"/>
  <c r="BF1533"/>
  <c r="T1533"/>
  <c r="R1533"/>
  <c r="P1533"/>
  <c r="BI1531"/>
  <c r="BH1531"/>
  <c r="BG1531"/>
  <c r="BF1531"/>
  <c r="T1531"/>
  <c r="R1531"/>
  <c r="P1531"/>
  <c r="BI1529"/>
  <c r="BH1529"/>
  <c r="BG1529"/>
  <c r="BF1529"/>
  <c r="T1529"/>
  <c r="R1529"/>
  <c r="P1529"/>
  <c r="BI1527"/>
  <c r="BH1527"/>
  <c r="BG1527"/>
  <c r="BF1527"/>
  <c r="T1527"/>
  <c r="R1527"/>
  <c r="P1527"/>
  <c r="BI1524"/>
  <c r="BH1524"/>
  <c r="BG1524"/>
  <c r="BF1524"/>
  <c r="T1524"/>
  <c r="R1524"/>
  <c r="P1524"/>
  <c r="BI1522"/>
  <c r="BH1522"/>
  <c r="BG1522"/>
  <c r="BF1522"/>
  <c r="T1522"/>
  <c r="R1522"/>
  <c r="P1522"/>
  <c r="BI1520"/>
  <c r="BH1520"/>
  <c r="BG1520"/>
  <c r="BF1520"/>
  <c r="T1520"/>
  <c r="R1520"/>
  <c r="P1520"/>
  <c r="BI1518"/>
  <c r="BH1518"/>
  <c r="BG1518"/>
  <c r="BF1518"/>
  <c r="T1518"/>
  <c r="R1518"/>
  <c r="P1518"/>
  <c r="BI1516"/>
  <c r="BH1516"/>
  <c r="BG1516"/>
  <c r="BF1516"/>
  <c r="T1516"/>
  <c r="R1516"/>
  <c r="P1516"/>
  <c r="BI1514"/>
  <c r="BH1514"/>
  <c r="BG1514"/>
  <c r="BF1514"/>
  <c r="T1514"/>
  <c r="R1514"/>
  <c r="P1514"/>
  <c r="BI1512"/>
  <c r="BH1512"/>
  <c r="BG1512"/>
  <c r="BF1512"/>
  <c r="T1512"/>
  <c r="R1512"/>
  <c r="P1512"/>
  <c r="BI1510"/>
  <c r="BH1510"/>
  <c r="BG1510"/>
  <c r="BF1510"/>
  <c r="T1510"/>
  <c r="R1510"/>
  <c r="P1510"/>
  <c r="BI1508"/>
  <c r="BH1508"/>
  <c r="BG1508"/>
  <c r="BF1508"/>
  <c r="T1508"/>
  <c r="R1508"/>
  <c r="P1508"/>
  <c r="BI1506"/>
  <c r="BH1506"/>
  <c r="BG1506"/>
  <c r="BF1506"/>
  <c r="T1506"/>
  <c r="R1506"/>
  <c r="P1506"/>
  <c r="BI1504"/>
  <c r="BH1504"/>
  <c r="BG1504"/>
  <c r="BF1504"/>
  <c r="T1504"/>
  <c r="R1504"/>
  <c r="P1504"/>
  <c r="BI1502"/>
  <c r="BH1502"/>
  <c r="BG1502"/>
  <c r="BF1502"/>
  <c r="T1502"/>
  <c r="R1502"/>
  <c r="P1502"/>
  <c r="BI1500"/>
  <c r="BH1500"/>
  <c r="BG1500"/>
  <c r="BF1500"/>
  <c r="T1500"/>
  <c r="R1500"/>
  <c r="P1500"/>
  <c r="BI1498"/>
  <c r="BH1498"/>
  <c r="BG1498"/>
  <c r="BF1498"/>
  <c r="T1498"/>
  <c r="R1498"/>
  <c r="P1498"/>
  <c r="BI1496"/>
  <c r="BH1496"/>
  <c r="BG1496"/>
  <c r="BF1496"/>
  <c r="T1496"/>
  <c r="R1496"/>
  <c r="P1496"/>
  <c r="BI1494"/>
  <c r="BH1494"/>
  <c r="BG1494"/>
  <c r="BF1494"/>
  <c r="T1494"/>
  <c r="R1494"/>
  <c r="P1494"/>
  <c r="BI1492"/>
  <c r="BH1492"/>
  <c r="BG1492"/>
  <c r="BF1492"/>
  <c r="T1492"/>
  <c r="R1492"/>
  <c r="P1492"/>
  <c r="BI1490"/>
  <c r="BH1490"/>
  <c r="BG1490"/>
  <c r="BF1490"/>
  <c r="T1490"/>
  <c r="R1490"/>
  <c r="P1490"/>
  <c r="BI1488"/>
  <c r="BH1488"/>
  <c r="BG1488"/>
  <c r="BF1488"/>
  <c r="T1488"/>
  <c r="R1488"/>
  <c r="P1488"/>
  <c r="BI1486"/>
  <c r="BH1486"/>
  <c r="BG1486"/>
  <c r="BF1486"/>
  <c r="T1486"/>
  <c r="R1486"/>
  <c r="P1486"/>
  <c r="BI1484"/>
  <c r="BH1484"/>
  <c r="BG1484"/>
  <c r="BF1484"/>
  <c r="T1484"/>
  <c r="R1484"/>
  <c r="P1484"/>
  <c r="BI1482"/>
  <c r="BH1482"/>
  <c r="BG1482"/>
  <c r="BF1482"/>
  <c r="T1482"/>
  <c r="R1482"/>
  <c r="P1482"/>
  <c r="BI1480"/>
  <c r="BH1480"/>
  <c r="BG1480"/>
  <c r="BF1480"/>
  <c r="T1480"/>
  <c r="R1480"/>
  <c r="P1480"/>
  <c r="BI1478"/>
  <c r="BH1478"/>
  <c r="BG1478"/>
  <c r="BF1478"/>
  <c r="T1478"/>
  <c r="R1478"/>
  <c r="P1478"/>
  <c r="BI1476"/>
  <c r="BH1476"/>
  <c r="BG1476"/>
  <c r="BF1476"/>
  <c r="T1476"/>
  <c r="R1476"/>
  <c r="P1476"/>
  <c r="BI1474"/>
  <c r="BH1474"/>
  <c r="BG1474"/>
  <c r="BF1474"/>
  <c r="T1474"/>
  <c r="R1474"/>
  <c r="P1474"/>
  <c r="BI1472"/>
  <c r="BH1472"/>
  <c r="BG1472"/>
  <c r="BF1472"/>
  <c r="T1472"/>
  <c r="R1472"/>
  <c r="P1472"/>
  <c r="BI1470"/>
  <c r="BH1470"/>
  <c r="BG1470"/>
  <c r="BF1470"/>
  <c r="T1470"/>
  <c r="R1470"/>
  <c r="P1470"/>
  <c r="BI1468"/>
  <c r="BH1468"/>
  <c r="BG1468"/>
  <c r="BF1468"/>
  <c r="T1468"/>
  <c r="R1468"/>
  <c r="P1468"/>
  <c r="BI1466"/>
  <c r="BH1466"/>
  <c r="BG1466"/>
  <c r="BF1466"/>
  <c r="T1466"/>
  <c r="R1466"/>
  <c r="P1466"/>
  <c r="BI1464"/>
  <c r="BH1464"/>
  <c r="BG1464"/>
  <c r="BF1464"/>
  <c r="T1464"/>
  <c r="R1464"/>
  <c r="P1464"/>
  <c r="BI1462"/>
  <c r="BH1462"/>
  <c r="BG1462"/>
  <c r="BF1462"/>
  <c r="T1462"/>
  <c r="R1462"/>
  <c r="P1462"/>
  <c r="BI1460"/>
  <c r="BH1460"/>
  <c r="BG1460"/>
  <c r="BF1460"/>
  <c r="T1460"/>
  <c r="R1460"/>
  <c r="P1460"/>
  <c r="BI1458"/>
  <c r="BH1458"/>
  <c r="BG1458"/>
  <c r="BF1458"/>
  <c r="T1458"/>
  <c r="R1458"/>
  <c r="P1458"/>
  <c r="BI1456"/>
  <c r="BH1456"/>
  <c r="BG1456"/>
  <c r="BF1456"/>
  <c r="T1456"/>
  <c r="R1456"/>
  <c r="P1456"/>
  <c r="BI1454"/>
  <c r="BH1454"/>
  <c r="BG1454"/>
  <c r="BF1454"/>
  <c r="T1454"/>
  <c r="R1454"/>
  <c r="P1454"/>
  <c r="BI1452"/>
  <c r="BH1452"/>
  <c r="BG1452"/>
  <c r="BF1452"/>
  <c r="T1452"/>
  <c r="R1452"/>
  <c r="P1452"/>
  <c r="BI1450"/>
  <c r="BH1450"/>
  <c r="BG1450"/>
  <c r="BF1450"/>
  <c r="T1450"/>
  <c r="R1450"/>
  <c r="P1450"/>
  <c r="BI1448"/>
  <c r="BH1448"/>
  <c r="BG1448"/>
  <c r="BF1448"/>
  <c r="T1448"/>
  <c r="R1448"/>
  <c r="P1448"/>
  <c r="BI1446"/>
  <c r="BH1446"/>
  <c r="BG1446"/>
  <c r="BF1446"/>
  <c r="T1446"/>
  <c r="R1446"/>
  <c r="P1446"/>
  <c r="BI1444"/>
  <c r="BH1444"/>
  <c r="BG1444"/>
  <c r="BF1444"/>
  <c r="T1444"/>
  <c r="R1444"/>
  <c r="P1444"/>
  <c r="BI1442"/>
  <c r="BH1442"/>
  <c r="BG1442"/>
  <c r="BF1442"/>
  <c r="T1442"/>
  <c r="R1442"/>
  <c r="P1442"/>
  <c r="BI1440"/>
  <c r="BH1440"/>
  <c r="BG1440"/>
  <c r="BF1440"/>
  <c r="T1440"/>
  <c r="R1440"/>
  <c r="P1440"/>
  <c r="BI1438"/>
  <c r="BH1438"/>
  <c r="BG1438"/>
  <c r="BF1438"/>
  <c r="T1438"/>
  <c r="R1438"/>
  <c r="P1438"/>
  <c r="BI1436"/>
  <c r="BH1436"/>
  <c r="BG1436"/>
  <c r="BF1436"/>
  <c r="T1436"/>
  <c r="R1436"/>
  <c r="P1436"/>
  <c r="BI1433"/>
  <c r="BH1433"/>
  <c r="BG1433"/>
  <c r="BF1433"/>
  <c r="T1433"/>
  <c r="R1433"/>
  <c r="P1433"/>
  <c r="BI1431"/>
  <c r="BH1431"/>
  <c r="BG1431"/>
  <c r="BF1431"/>
  <c r="T1431"/>
  <c r="R1431"/>
  <c r="P1431"/>
  <c r="BI1429"/>
  <c r="BH1429"/>
  <c r="BG1429"/>
  <c r="BF1429"/>
  <c r="T1429"/>
  <c r="R1429"/>
  <c r="P1429"/>
  <c r="BI1427"/>
  <c r="BH1427"/>
  <c r="BG1427"/>
  <c r="BF1427"/>
  <c r="T1427"/>
  <c r="R1427"/>
  <c r="P1427"/>
  <c r="BI1425"/>
  <c r="BH1425"/>
  <c r="BG1425"/>
  <c r="BF1425"/>
  <c r="T1425"/>
  <c r="R1425"/>
  <c r="P1425"/>
  <c r="BI1423"/>
  <c r="BH1423"/>
  <c r="BG1423"/>
  <c r="BF1423"/>
  <c r="T1423"/>
  <c r="R1423"/>
  <c r="P1423"/>
  <c r="BI1421"/>
  <c r="BH1421"/>
  <c r="BG1421"/>
  <c r="BF1421"/>
  <c r="T1421"/>
  <c r="R1421"/>
  <c r="P1421"/>
  <c r="BI1419"/>
  <c r="BH1419"/>
  <c r="BG1419"/>
  <c r="BF1419"/>
  <c r="T1419"/>
  <c r="R1419"/>
  <c r="P1419"/>
  <c r="BI1417"/>
  <c r="BH1417"/>
  <c r="BG1417"/>
  <c r="BF1417"/>
  <c r="T1417"/>
  <c r="R1417"/>
  <c r="P1417"/>
  <c r="BI1415"/>
  <c r="BH1415"/>
  <c r="BG1415"/>
  <c r="BF1415"/>
  <c r="T1415"/>
  <c r="R1415"/>
  <c r="P1415"/>
  <c r="BI1412"/>
  <c r="BH1412"/>
  <c r="BG1412"/>
  <c r="BF1412"/>
  <c r="T1412"/>
  <c r="R1412"/>
  <c r="P1412"/>
  <c r="BI1410"/>
  <c r="BH1410"/>
  <c r="BG1410"/>
  <c r="BF1410"/>
  <c r="T1410"/>
  <c r="R1410"/>
  <c r="P1410"/>
  <c r="BI1408"/>
  <c r="BH1408"/>
  <c r="BG1408"/>
  <c r="BF1408"/>
  <c r="T1408"/>
  <c r="R1408"/>
  <c r="P1408"/>
  <c r="BI1406"/>
  <c r="BH1406"/>
  <c r="BG1406"/>
  <c r="BF1406"/>
  <c r="T1406"/>
  <c r="R1406"/>
  <c r="P1406"/>
  <c r="BI1404"/>
  <c r="BH1404"/>
  <c r="BG1404"/>
  <c r="BF1404"/>
  <c r="T1404"/>
  <c r="R1404"/>
  <c r="P1404"/>
  <c r="BI1402"/>
  <c r="BH1402"/>
  <c r="BG1402"/>
  <c r="BF1402"/>
  <c r="T1402"/>
  <c r="R1402"/>
  <c r="P1402"/>
  <c r="BI1400"/>
  <c r="BH1400"/>
  <c r="BG1400"/>
  <c r="BF1400"/>
  <c r="T1400"/>
  <c r="R1400"/>
  <c r="P1400"/>
  <c r="BI1398"/>
  <c r="BH1398"/>
  <c r="BG1398"/>
  <c r="BF1398"/>
  <c r="T1398"/>
  <c r="R1398"/>
  <c r="P1398"/>
  <c r="BI1396"/>
  <c r="BH1396"/>
  <c r="BG1396"/>
  <c r="BF1396"/>
  <c r="T1396"/>
  <c r="R1396"/>
  <c r="P1396"/>
  <c r="BI1394"/>
  <c r="BH1394"/>
  <c r="BG1394"/>
  <c r="BF1394"/>
  <c r="T1394"/>
  <c r="R1394"/>
  <c r="P1394"/>
  <c r="BI1392"/>
  <c r="BH1392"/>
  <c r="BG1392"/>
  <c r="BF1392"/>
  <c r="T1392"/>
  <c r="R1392"/>
  <c r="P1392"/>
  <c r="BI1390"/>
  <c r="BH1390"/>
  <c r="BG1390"/>
  <c r="BF1390"/>
  <c r="T1390"/>
  <c r="R1390"/>
  <c r="P1390"/>
  <c r="BI1388"/>
  <c r="BH1388"/>
  <c r="BG1388"/>
  <c r="BF1388"/>
  <c r="T1388"/>
  <c r="R1388"/>
  <c r="P1388"/>
  <c r="BI1386"/>
  <c r="BH1386"/>
  <c r="BG1386"/>
  <c r="BF1386"/>
  <c r="T1386"/>
  <c r="R1386"/>
  <c r="P1386"/>
  <c r="BI1384"/>
  <c r="BH1384"/>
  <c r="BG1384"/>
  <c r="BF1384"/>
  <c r="T1384"/>
  <c r="R1384"/>
  <c r="P1384"/>
  <c r="BI1382"/>
  <c r="BH1382"/>
  <c r="BG1382"/>
  <c r="BF1382"/>
  <c r="T1382"/>
  <c r="R1382"/>
  <c r="P1382"/>
  <c r="BI1380"/>
  <c r="BH1380"/>
  <c r="BG1380"/>
  <c r="BF1380"/>
  <c r="T1380"/>
  <c r="R1380"/>
  <c r="P1380"/>
  <c r="BI1378"/>
  <c r="BH1378"/>
  <c r="BG1378"/>
  <c r="BF1378"/>
  <c r="T1378"/>
  <c r="R1378"/>
  <c r="P1378"/>
  <c r="BI1376"/>
  <c r="BH1376"/>
  <c r="BG1376"/>
  <c r="BF1376"/>
  <c r="T1376"/>
  <c r="R1376"/>
  <c r="P1376"/>
  <c r="BI1374"/>
  <c r="BH1374"/>
  <c r="BG1374"/>
  <c r="BF1374"/>
  <c r="T1374"/>
  <c r="R1374"/>
  <c r="P1374"/>
  <c r="BI1372"/>
  <c r="BH1372"/>
  <c r="BG1372"/>
  <c r="BF1372"/>
  <c r="T1372"/>
  <c r="R1372"/>
  <c r="P1372"/>
  <c r="BI1370"/>
  <c r="BH1370"/>
  <c r="BG1370"/>
  <c r="BF1370"/>
  <c r="T1370"/>
  <c r="R1370"/>
  <c r="P1370"/>
  <c r="BI1368"/>
  <c r="BH1368"/>
  <c r="BG1368"/>
  <c r="BF1368"/>
  <c r="T1368"/>
  <c r="R1368"/>
  <c r="P1368"/>
  <c r="BI1366"/>
  <c r="BH1366"/>
  <c r="BG1366"/>
  <c r="BF1366"/>
  <c r="T1366"/>
  <c r="R1366"/>
  <c r="P1366"/>
  <c r="BI1364"/>
  <c r="BH1364"/>
  <c r="BG1364"/>
  <c r="BF1364"/>
  <c r="T1364"/>
  <c r="R1364"/>
  <c r="P1364"/>
  <c r="BI1362"/>
  <c r="BH1362"/>
  <c r="BG1362"/>
  <c r="BF1362"/>
  <c r="T1362"/>
  <c r="R1362"/>
  <c r="P1362"/>
  <c r="BI1360"/>
  <c r="BH1360"/>
  <c r="BG1360"/>
  <c r="BF1360"/>
  <c r="T1360"/>
  <c r="R1360"/>
  <c r="P1360"/>
  <c r="BI1358"/>
  <c r="BH1358"/>
  <c r="BG1358"/>
  <c r="BF1358"/>
  <c r="T1358"/>
  <c r="R1358"/>
  <c r="P1358"/>
  <c r="BI1356"/>
  <c r="BH1356"/>
  <c r="BG1356"/>
  <c r="BF1356"/>
  <c r="T1356"/>
  <c r="R1356"/>
  <c r="P1356"/>
  <c r="BI1354"/>
  <c r="BH1354"/>
  <c r="BG1354"/>
  <c r="BF1354"/>
  <c r="T1354"/>
  <c r="R1354"/>
  <c r="P1354"/>
  <c r="BI1352"/>
  <c r="BH1352"/>
  <c r="BG1352"/>
  <c r="BF1352"/>
  <c r="T1352"/>
  <c r="R1352"/>
  <c r="P1352"/>
  <c r="BI1350"/>
  <c r="BH1350"/>
  <c r="BG1350"/>
  <c r="BF1350"/>
  <c r="T1350"/>
  <c r="R1350"/>
  <c r="P1350"/>
  <c r="BI1347"/>
  <c r="BH1347"/>
  <c r="BG1347"/>
  <c r="BF1347"/>
  <c r="T1347"/>
  <c r="R1347"/>
  <c r="P1347"/>
  <c r="BI1345"/>
  <c r="BH1345"/>
  <c r="BG1345"/>
  <c r="BF1345"/>
  <c r="T1345"/>
  <c r="R1345"/>
  <c r="P1345"/>
  <c r="BI1343"/>
  <c r="BH1343"/>
  <c r="BG1343"/>
  <c r="BF1343"/>
  <c r="T1343"/>
  <c r="R1343"/>
  <c r="P1343"/>
  <c r="BI1341"/>
  <c r="BH1341"/>
  <c r="BG1341"/>
  <c r="BF1341"/>
  <c r="T1341"/>
  <c r="R1341"/>
  <c r="P1341"/>
  <c r="BI1339"/>
  <c r="BH1339"/>
  <c r="BG1339"/>
  <c r="BF1339"/>
  <c r="T1339"/>
  <c r="R1339"/>
  <c r="P1339"/>
  <c r="BI1337"/>
  <c r="BH1337"/>
  <c r="BG1337"/>
  <c r="BF1337"/>
  <c r="T1337"/>
  <c r="R1337"/>
  <c r="P1337"/>
  <c r="BI1335"/>
  <c r="BH1335"/>
  <c r="BG1335"/>
  <c r="BF1335"/>
  <c r="T1335"/>
  <c r="R1335"/>
  <c r="P1335"/>
  <c r="BI1333"/>
  <c r="BH1333"/>
  <c r="BG1333"/>
  <c r="BF1333"/>
  <c r="T1333"/>
  <c r="R1333"/>
  <c r="P1333"/>
  <c r="BI1331"/>
  <c r="BH1331"/>
  <c r="BG1331"/>
  <c r="BF1331"/>
  <c r="T1331"/>
  <c r="R1331"/>
  <c r="P1331"/>
  <c r="BI1329"/>
  <c r="BH1329"/>
  <c r="BG1329"/>
  <c r="BF1329"/>
  <c r="T1329"/>
  <c r="R1329"/>
  <c r="P1329"/>
  <c r="BI1327"/>
  <c r="BH1327"/>
  <c r="BG1327"/>
  <c r="BF1327"/>
  <c r="T1327"/>
  <c r="R1327"/>
  <c r="P1327"/>
  <c r="BI1325"/>
  <c r="BH1325"/>
  <c r="BG1325"/>
  <c r="BF1325"/>
  <c r="T1325"/>
  <c r="R1325"/>
  <c r="P1325"/>
  <c r="BI1323"/>
  <c r="BH1323"/>
  <c r="BG1323"/>
  <c r="BF1323"/>
  <c r="T1323"/>
  <c r="R1323"/>
  <c r="P1323"/>
  <c r="BI1321"/>
  <c r="BH1321"/>
  <c r="BG1321"/>
  <c r="BF1321"/>
  <c r="T1321"/>
  <c r="R1321"/>
  <c r="P1321"/>
  <c r="BI1319"/>
  <c r="BH1319"/>
  <c r="BG1319"/>
  <c r="BF1319"/>
  <c r="T1319"/>
  <c r="R1319"/>
  <c r="P1319"/>
  <c r="BI1317"/>
  <c r="BH1317"/>
  <c r="BG1317"/>
  <c r="BF1317"/>
  <c r="T1317"/>
  <c r="R1317"/>
  <c r="P1317"/>
  <c r="BI1315"/>
  <c r="BH1315"/>
  <c r="BG1315"/>
  <c r="BF1315"/>
  <c r="T1315"/>
  <c r="R1315"/>
  <c r="P1315"/>
  <c r="BI1313"/>
  <c r="BH1313"/>
  <c r="BG1313"/>
  <c r="BF1313"/>
  <c r="T1313"/>
  <c r="R1313"/>
  <c r="P1313"/>
  <c r="BI1311"/>
  <c r="BH1311"/>
  <c r="BG1311"/>
  <c r="BF1311"/>
  <c r="T1311"/>
  <c r="R1311"/>
  <c r="P1311"/>
  <c r="BI1309"/>
  <c r="BH1309"/>
  <c r="BG1309"/>
  <c r="BF1309"/>
  <c r="T1309"/>
  <c r="R1309"/>
  <c r="P1309"/>
  <c r="BI1307"/>
  <c r="BH1307"/>
  <c r="BG1307"/>
  <c r="BF1307"/>
  <c r="T1307"/>
  <c r="R1307"/>
  <c r="P1307"/>
  <c r="BI1305"/>
  <c r="BH1305"/>
  <c r="BG1305"/>
  <c r="BF1305"/>
  <c r="T1305"/>
  <c r="R1305"/>
  <c r="P1305"/>
  <c r="BI1303"/>
  <c r="BH1303"/>
  <c r="BG1303"/>
  <c r="BF1303"/>
  <c r="T1303"/>
  <c r="R1303"/>
  <c r="P1303"/>
  <c r="BI1301"/>
  <c r="BH1301"/>
  <c r="BG1301"/>
  <c r="BF1301"/>
  <c r="T1301"/>
  <c r="R1301"/>
  <c r="P1301"/>
  <c r="BI1298"/>
  <c r="BH1298"/>
  <c r="BG1298"/>
  <c r="BF1298"/>
  <c r="T1298"/>
  <c r="R1298"/>
  <c r="P1298"/>
  <c r="BI1296"/>
  <c r="BH1296"/>
  <c r="BG1296"/>
  <c r="BF1296"/>
  <c r="T1296"/>
  <c r="R1296"/>
  <c r="P1296"/>
  <c r="BI1294"/>
  <c r="BH1294"/>
  <c r="BG1294"/>
  <c r="BF1294"/>
  <c r="T1294"/>
  <c r="R1294"/>
  <c r="P1294"/>
  <c r="BI1292"/>
  <c r="BH1292"/>
  <c r="BG1292"/>
  <c r="BF1292"/>
  <c r="T1292"/>
  <c r="R1292"/>
  <c r="P1292"/>
  <c r="BI1290"/>
  <c r="BH1290"/>
  <c r="BG1290"/>
  <c r="BF1290"/>
  <c r="T1290"/>
  <c r="R1290"/>
  <c r="P1290"/>
  <c r="BI1288"/>
  <c r="BH1288"/>
  <c r="BG1288"/>
  <c r="BF1288"/>
  <c r="T1288"/>
  <c r="R1288"/>
  <c r="P1288"/>
  <c r="BI1286"/>
  <c r="BH1286"/>
  <c r="BG1286"/>
  <c r="BF1286"/>
  <c r="T1286"/>
  <c r="R1286"/>
  <c r="P1286"/>
  <c r="BI1284"/>
  <c r="BH1284"/>
  <c r="BG1284"/>
  <c r="BF1284"/>
  <c r="T1284"/>
  <c r="R1284"/>
  <c r="P1284"/>
  <c r="BI1282"/>
  <c r="BH1282"/>
  <c r="BG1282"/>
  <c r="BF1282"/>
  <c r="T1282"/>
  <c r="R1282"/>
  <c r="P1282"/>
  <c r="BI1280"/>
  <c r="BH1280"/>
  <c r="BG1280"/>
  <c r="BF1280"/>
  <c r="T1280"/>
  <c r="R1280"/>
  <c r="P1280"/>
  <c r="BI1278"/>
  <c r="BH1278"/>
  <c r="BG1278"/>
  <c r="BF1278"/>
  <c r="T1278"/>
  <c r="R1278"/>
  <c r="P1278"/>
  <c r="BI1276"/>
  <c r="BH1276"/>
  <c r="BG1276"/>
  <c r="BF1276"/>
  <c r="T1276"/>
  <c r="R1276"/>
  <c r="P1276"/>
  <c r="BI1274"/>
  <c r="BH1274"/>
  <c r="BG1274"/>
  <c r="BF1274"/>
  <c r="T1274"/>
  <c r="R1274"/>
  <c r="P1274"/>
  <c r="BI1272"/>
  <c r="BH1272"/>
  <c r="BG1272"/>
  <c r="BF1272"/>
  <c r="T1272"/>
  <c r="R1272"/>
  <c r="P1272"/>
  <c r="BI1270"/>
  <c r="BH1270"/>
  <c r="BG1270"/>
  <c r="BF1270"/>
  <c r="T1270"/>
  <c r="R1270"/>
  <c r="P1270"/>
  <c r="BI1268"/>
  <c r="BH1268"/>
  <c r="BG1268"/>
  <c r="BF1268"/>
  <c r="T1268"/>
  <c r="R1268"/>
  <c r="P1268"/>
  <c r="BI1266"/>
  <c r="BH1266"/>
  <c r="BG1266"/>
  <c r="BF1266"/>
  <c r="T1266"/>
  <c r="R1266"/>
  <c r="P1266"/>
  <c r="BI1264"/>
  <c r="BH1264"/>
  <c r="BG1264"/>
  <c r="BF1264"/>
  <c r="T1264"/>
  <c r="R1264"/>
  <c r="P1264"/>
  <c r="BI1262"/>
  <c r="BH1262"/>
  <c r="BG1262"/>
  <c r="BF1262"/>
  <c r="T1262"/>
  <c r="R1262"/>
  <c r="P1262"/>
  <c r="BI1260"/>
  <c r="BH1260"/>
  <c r="BG1260"/>
  <c r="BF1260"/>
  <c r="T1260"/>
  <c r="R1260"/>
  <c r="P1260"/>
  <c r="BI1258"/>
  <c r="BH1258"/>
  <c r="BG1258"/>
  <c r="BF1258"/>
  <c r="T1258"/>
  <c r="R1258"/>
  <c r="P1258"/>
  <c r="BI1256"/>
  <c r="BH1256"/>
  <c r="BG1256"/>
  <c r="BF1256"/>
  <c r="T1256"/>
  <c r="R1256"/>
  <c r="P1256"/>
  <c r="BI1254"/>
  <c r="BH1254"/>
  <c r="BG1254"/>
  <c r="BF1254"/>
  <c r="T1254"/>
  <c r="R1254"/>
  <c r="P1254"/>
  <c r="BI1252"/>
  <c r="BH1252"/>
  <c r="BG1252"/>
  <c r="BF1252"/>
  <c r="T1252"/>
  <c r="R1252"/>
  <c r="P1252"/>
  <c r="BI1250"/>
  <c r="BH1250"/>
  <c r="BG1250"/>
  <c r="BF1250"/>
  <c r="T1250"/>
  <c r="R1250"/>
  <c r="P1250"/>
  <c r="BI1248"/>
  <c r="BH1248"/>
  <c r="BG1248"/>
  <c r="BF1248"/>
  <c r="T1248"/>
  <c r="R1248"/>
  <c r="P1248"/>
  <c r="BI1246"/>
  <c r="BH1246"/>
  <c r="BG1246"/>
  <c r="BF1246"/>
  <c r="T1246"/>
  <c r="R1246"/>
  <c r="P1246"/>
  <c r="BI1243"/>
  <c r="BH1243"/>
  <c r="BG1243"/>
  <c r="BF1243"/>
  <c r="T1243"/>
  <c r="R1243"/>
  <c r="P1243"/>
  <c r="BI1241"/>
  <c r="BH1241"/>
  <c r="BG1241"/>
  <c r="BF1241"/>
  <c r="T1241"/>
  <c r="R1241"/>
  <c r="P1241"/>
  <c r="BI1239"/>
  <c r="BH1239"/>
  <c r="BG1239"/>
  <c r="BF1239"/>
  <c r="T1239"/>
  <c r="R1239"/>
  <c r="P1239"/>
  <c r="BI1237"/>
  <c r="BH1237"/>
  <c r="BG1237"/>
  <c r="BF1237"/>
  <c r="T1237"/>
  <c r="R1237"/>
  <c r="P1237"/>
  <c r="BI1235"/>
  <c r="BH1235"/>
  <c r="BG1235"/>
  <c r="BF1235"/>
  <c r="T1235"/>
  <c r="R1235"/>
  <c r="P1235"/>
  <c r="BI1233"/>
  <c r="BH1233"/>
  <c r="BG1233"/>
  <c r="BF1233"/>
  <c r="T1233"/>
  <c r="R1233"/>
  <c r="P1233"/>
  <c r="BI1231"/>
  <c r="BH1231"/>
  <c r="BG1231"/>
  <c r="BF1231"/>
  <c r="T1231"/>
  <c r="R1231"/>
  <c r="P1231"/>
  <c r="BI1229"/>
  <c r="BH1229"/>
  <c r="BG1229"/>
  <c r="BF1229"/>
  <c r="T1229"/>
  <c r="R1229"/>
  <c r="P1229"/>
  <c r="BI1227"/>
  <c r="BH1227"/>
  <c r="BG1227"/>
  <c r="BF1227"/>
  <c r="T1227"/>
  <c r="R1227"/>
  <c r="P1227"/>
  <c r="BI1225"/>
  <c r="BH1225"/>
  <c r="BG1225"/>
  <c r="BF1225"/>
  <c r="T1225"/>
  <c r="R1225"/>
  <c r="P1225"/>
  <c r="BI1223"/>
  <c r="BH1223"/>
  <c r="BG1223"/>
  <c r="BF1223"/>
  <c r="T1223"/>
  <c r="R1223"/>
  <c r="P1223"/>
  <c r="BI1221"/>
  <c r="BH1221"/>
  <c r="BG1221"/>
  <c r="BF1221"/>
  <c r="T1221"/>
  <c r="R1221"/>
  <c r="P1221"/>
  <c r="BI1219"/>
  <c r="BH1219"/>
  <c r="BG1219"/>
  <c r="BF1219"/>
  <c r="T1219"/>
  <c r="R1219"/>
  <c r="P1219"/>
  <c r="BI1217"/>
  <c r="BH1217"/>
  <c r="BG1217"/>
  <c r="BF1217"/>
  <c r="T1217"/>
  <c r="R1217"/>
  <c r="P1217"/>
  <c r="BI1215"/>
  <c r="BH1215"/>
  <c r="BG1215"/>
  <c r="BF1215"/>
  <c r="T1215"/>
  <c r="R1215"/>
  <c r="P1215"/>
  <c r="BI1213"/>
  <c r="BH1213"/>
  <c r="BG1213"/>
  <c r="BF1213"/>
  <c r="T1213"/>
  <c r="R1213"/>
  <c r="P1213"/>
  <c r="BI1211"/>
  <c r="BH1211"/>
  <c r="BG1211"/>
  <c r="BF1211"/>
  <c r="T1211"/>
  <c r="R1211"/>
  <c r="P1211"/>
  <c r="BI1209"/>
  <c r="BH1209"/>
  <c r="BG1209"/>
  <c r="BF1209"/>
  <c r="T1209"/>
  <c r="R1209"/>
  <c r="P1209"/>
  <c r="BI1207"/>
  <c r="BH1207"/>
  <c r="BG1207"/>
  <c r="BF1207"/>
  <c r="T1207"/>
  <c r="R1207"/>
  <c r="P1207"/>
  <c r="BI1205"/>
  <c r="BH1205"/>
  <c r="BG1205"/>
  <c r="BF1205"/>
  <c r="T1205"/>
  <c r="R1205"/>
  <c r="P1205"/>
  <c r="BI1203"/>
  <c r="BH1203"/>
  <c r="BG1203"/>
  <c r="BF1203"/>
  <c r="T1203"/>
  <c r="R1203"/>
  <c r="P1203"/>
  <c r="BI1200"/>
  <c r="BH1200"/>
  <c r="BG1200"/>
  <c r="BF1200"/>
  <c r="T1200"/>
  <c r="R1200"/>
  <c r="P1200"/>
  <c r="BI1198"/>
  <c r="BH1198"/>
  <c r="BG1198"/>
  <c r="BF1198"/>
  <c r="T1198"/>
  <c r="R1198"/>
  <c r="P1198"/>
  <c r="BI1196"/>
  <c r="BH1196"/>
  <c r="BG1196"/>
  <c r="BF1196"/>
  <c r="T1196"/>
  <c r="R1196"/>
  <c r="P1196"/>
  <c r="BI1194"/>
  <c r="BH1194"/>
  <c r="BG1194"/>
  <c r="BF1194"/>
  <c r="T1194"/>
  <c r="R1194"/>
  <c r="P1194"/>
  <c r="BI1192"/>
  <c r="BH1192"/>
  <c r="BG1192"/>
  <c r="BF1192"/>
  <c r="T1192"/>
  <c r="R1192"/>
  <c r="P1192"/>
  <c r="BI1190"/>
  <c r="BH1190"/>
  <c r="BG1190"/>
  <c r="BF1190"/>
  <c r="T1190"/>
  <c r="R1190"/>
  <c r="P1190"/>
  <c r="BI1188"/>
  <c r="BH1188"/>
  <c r="BG1188"/>
  <c r="BF1188"/>
  <c r="T1188"/>
  <c r="R1188"/>
  <c r="P1188"/>
  <c r="BI1186"/>
  <c r="BH1186"/>
  <c r="BG1186"/>
  <c r="BF1186"/>
  <c r="T1186"/>
  <c r="R1186"/>
  <c r="P1186"/>
  <c r="BI1184"/>
  <c r="BH1184"/>
  <c r="BG1184"/>
  <c r="BF1184"/>
  <c r="T1184"/>
  <c r="R1184"/>
  <c r="P1184"/>
  <c r="BI1182"/>
  <c r="BH1182"/>
  <c r="BG1182"/>
  <c r="BF1182"/>
  <c r="T1182"/>
  <c r="R1182"/>
  <c r="P1182"/>
  <c r="BI1180"/>
  <c r="BH1180"/>
  <c r="BG1180"/>
  <c r="BF1180"/>
  <c r="T1180"/>
  <c r="R1180"/>
  <c r="P1180"/>
  <c r="BI1178"/>
  <c r="BH1178"/>
  <c r="BG1178"/>
  <c r="BF1178"/>
  <c r="T1178"/>
  <c r="R1178"/>
  <c r="P1178"/>
  <c r="BI1176"/>
  <c r="BH1176"/>
  <c r="BG1176"/>
  <c r="BF1176"/>
  <c r="T1176"/>
  <c r="R1176"/>
  <c r="P1176"/>
  <c r="BI1174"/>
  <c r="BH1174"/>
  <c r="BG1174"/>
  <c r="BF1174"/>
  <c r="T1174"/>
  <c r="R1174"/>
  <c r="P1174"/>
  <c r="BI1172"/>
  <c r="BH1172"/>
  <c r="BG1172"/>
  <c r="BF1172"/>
  <c r="T1172"/>
  <c r="R1172"/>
  <c r="P1172"/>
  <c r="BI1170"/>
  <c r="BH1170"/>
  <c r="BG1170"/>
  <c r="BF1170"/>
  <c r="T1170"/>
  <c r="R1170"/>
  <c r="P1170"/>
  <c r="BI1168"/>
  <c r="BH1168"/>
  <c r="BG1168"/>
  <c r="BF1168"/>
  <c r="T1168"/>
  <c r="R1168"/>
  <c r="P1168"/>
  <c r="BI1166"/>
  <c r="BH1166"/>
  <c r="BG1166"/>
  <c r="BF1166"/>
  <c r="T1166"/>
  <c r="R1166"/>
  <c r="P1166"/>
  <c r="BI1164"/>
  <c r="BH1164"/>
  <c r="BG1164"/>
  <c r="BF1164"/>
  <c r="T1164"/>
  <c r="R1164"/>
  <c r="P1164"/>
  <c r="BI1162"/>
  <c r="BH1162"/>
  <c r="BG1162"/>
  <c r="BF1162"/>
  <c r="T1162"/>
  <c r="R1162"/>
  <c r="P1162"/>
  <c r="BI1160"/>
  <c r="BH1160"/>
  <c r="BG1160"/>
  <c r="BF1160"/>
  <c r="T1160"/>
  <c r="R1160"/>
  <c r="P1160"/>
  <c r="BI1158"/>
  <c r="BH1158"/>
  <c r="BG1158"/>
  <c r="BF1158"/>
  <c r="T1158"/>
  <c r="R1158"/>
  <c r="P1158"/>
  <c r="BI1154"/>
  <c r="BH1154"/>
  <c r="BG1154"/>
  <c r="BF1154"/>
  <c r="T1154"/>
  <c r="R1154"/>
  <c r="P1154"/>
  <c r="BI1152"/>
  <c r="BH1152"/>
  <c r="BG1152"/>
  <c r="BF1152"/>
  <c r="T1152"/>
  <c r="R1152"/>
  <c r="P1152"/>
  <c r="BI1150"/>
  <c r="BH1150"/>
  <c r="BG1150"/>
  <c r="BF1150"/>
  <c r="T1150"/>
  <c r="R1150"/>
  <c r="P1150"/>
  <c r="BI1148"/>
  <c r="BH1148"/>
  <c r="BG1148"/>
  <c r="BF1148"/>
  <c r="T1148"/>
  <c r="R1148"/>
  <c r="P1148"/>
  <c r="BI1146"/>
  <c r="BH1146"/>
  <c r="BG1146"/>
  <c r="BF1146"/>
  <c r="T1146"/>
  <c r="R1146"/>
  <c r="P1146"/>
  <c r="BI1144"/>
  <c r="BH1144"/>
  <c r="BG1144"/>
  <c r="BF1144"/>
  <c r="T1144"/>
  <c r="R1144"/>
  <c r="P1144"/>
  <c r="BI1142"/>
  <c r="BH1142"/>
  <c r="BG1142"/>
  <c r="BF1142"/>
  <c r="T1142"/>
  <c r="R1142"/>
  <c r="P1142"/>
  <c r="BI1140"/>
  <c r="BH1140"/>
  <c r="BG1140"/>
  <c r="BF1140"/>
  <c r="T1140"/>
  <c r="R1140"/>
  <c r="P1140"/>
  <c r="BI1138"/>
  <c r="BH1138"/>
  <c r="BG1138"/>
  <c r="BF1138"/>
  <c r="T1138"/>
  <c r="R1138"/>
  <c r="P1138"/>
  <c r="BI1136"/>
  <c r="BH1136"/>
  <c r="BG1136"/>
  <c r="BF1136"/>
  <c r="T1136"/>
  <c r="R1136"/>
  <c r="P1136"/>
  <c r="BI1134"/>
  <c r="BH1134"/>
  <c r="BG1134"/>
  <c r="BF1134"/>
  <c r="T1134"/>
  <c r="R1134"/>
  <c r="P1134"/>
  <c r="BI1132"/>
  <c r="BH1132"/>
  <c r="BG1132"/>
  <c r="BF1132"/>
  <c r="T1132"/>
  <c r="R1132"/>
  <c r="P1132"/>
  <c r="BI1130"/>
  <c r="BH1130"/>
  <c r="BG1130"/>
  <c r="BF1130"/>
  <c r="T1130"/>
  <c r="R1130"/>
  <c r="P1130"/>
  <c r="BI1128"/>
  <c r="BH1128"/>
  <c r="BG1128"/>
  <c r="BF1128"/>
  <c r="T1128"/>
  <c r="R1128"/>
  <c r="P1128"/>
  <c r="BI1126"/>
  <c r="BH1126"/>
  <c r="BG1126"/>
  <c r="BF1126"/>
  <c r="T1126"/>
  <c r="R1126"/>
  <c r="P1126"/>
  <c r="BI1124"/>
  <c r="BH1124"/>
  <c r="BG1124"/>
  <c r="BF1124"/>
  <c r="T1124"/>
  <c r="R1124"/>
  <c r="P1124"/>
  <c r="BI1122"/>
  <c r="BH1122"/>
  <c r="BG1122"/>
  <c r="BF1122"/>
  <c r="T1122"/>
  <c r="R1122"/>
  <c r="P1122"/>
  <c r="BI1120"/>
  <c r="BH1120"/>
  <c r="BG1120"/>
  <c r="BF1120"/>
  <c r="T1120"/>
  <c r="R1120"/>
  <c r="P1120"/>
  <c r="BI1118"/>
  <c r="BH1118"/>
  <c r="BG1118"/>
  <c r="BF1118"/>
  <c r="T1118"/>
  <c r="R1118"/>
  <c r="P1118"/>
  <c r="BI1116"/>
  <c r="BH1116"/>
  <c r="BG1116"/>
  <c r="BF1116"/>
  <c r="T1116"/>
  <c r="R1116"/>
  <c r="P1116"/>
  <c r="BI1114"/>
  <c r="BH1114"/>
  <c r="BG1114"/>
  <c r="BF1114"/>
  <c r="T1114"/>
  <c r="R1114"/>
  <c r="P1114"/>
  <c r="BI1112"/>
  <c r="BH1112"/>
  <c r="BG1112"/>
  <c r="BF1112"/>
  <c r="T1112"/>
  <c r="R1112"/>
  <c r="P1112"/>
  <c r="BI1110"/>
  <c r="BH1110"/>
  <c r="BG1110"/>
  <c r="BF1110"/>
  <c r="T1110"/>
  <c r="R1110"/>
  <c r="P1110"/>
  <c r="BI1108"/>
  <c r="BH1108"/>
  <c r="BG1108"/>
  <c r="BF1108"/>
  <c r="T1108"/>
  <c r="R1108"/>
  <c r="P1108"/>
  <c r="BI1106"/>
  <c r="BH1106"/>
  <c r="BG1106"/>
  <c r="BF1106"/>
  <c r="T1106"/>
  <c r="R1106"/>
  <c r="P1106"/>
  <c r="BI1104"/>
  <c r="BH1104"/>
  <c r="BG1104"/>
  <c r="BF1104"/>
  <c r="T1104"/>
  <c r="R1104"/>
  <c r="P1104"/>
  <c r="BI1102"/>
  <c r="BH1102"/>
  <c r="BG1102"/>
  <c r="BF1102"/>
  <c r="T1102"/>
  <c r="R1102"/>
  <c r="P1102"/>
  <c r="BI1100"/>
  <c r="BH1100"/>
  <c r="BG1100"/>
  <c r="BF1100"/>
  <c r="T1100"/>
  <c r="R1100"/>
  <c r="P1100"/>
  <c r="BI1098"/>
  <c r="BH1098"/>
  <c r="BG1098"/>
  <c r="BF1098"/>
  <c r="T1098"/>
  <c r="R1098"/>
  <c r="P1098"/>
  <c r="BI1096"/>
  <c r="BH1096"/>
  <c r="BG1096"/>
  <c r="BF1096"/>
  <c r="T1096"/>
  <c r="R1096"/>
  <c r="P1096"/>
  <c r="BI1094"/>
  <c r="BH1094"/>
  <c r="BG1094"/>
  <c r="BF1094"/>
  <c r="T1094"/>
  <c r="R1094"/>
  <c r="P1094"/>
  <c r="BI1092"/>
  <c r="BH1092"/>
  <c r="BG1092"/>
  <c r="BF1092"/>
  <c r="T1092"/>
  <c r="R1092"/>
  <c r="P1092"/>
  <c r="BI1090"/>
  <c r="BH1090"/>
  <c r="BG1090"/>
  <c r="BF1090"/>
  <c r="T1090"/>
  <c r="R1090"/>
  <c r="P1090"/>
  <c r="BI1088"/>
  <c r="BH1088"/>
  <c r="BG1088"/>
  <c r="BF1088"/>
  <c r="T1088"/>
  <c r="R1088"/>
  <c r="P1088"/>
  <c r="BI1086"/>
  <c r="BH1086"/>
  <c r="BG1086"/>
  <c r="BF1086"/>
  <c r="T1086"/>
  <c r="R1086"/>
  <c r="P1086"/>
  <c r="BI1084"/>
  <c r="BH1084"/>
  <c r="BG1084"/>
  <c r="BF1084"/>
  <c r="T1084"/>
  <c r="R1084"/>
  <c r="P1084"/>
  <c r="BI1082"/>
  <c r="BH1082"/>
  <c r="BG1082"/>
  <c r="BF1082"/>
  <c r="T1082"/>
  <c r="R1082"/>
  <c r="P1082"/>
  <c r="BI1080"/>
  <c r="BH1080"/>
  <c r="BG1080"/>
  <c r="BF1080"/>
  <c r="T1080"/>
  <c r="R1080"/>
  <c r="P1080"/>
  <c r="BI1078"/>
  <c r="BH1078"/>
  <c r="BG1078"/>
  <c r="BF1078"/>
  <c r="T1078"/>
  <c r="R1078"/>
  <c r="P1078"/>
  <c r="BI1076"/>
  <c r="BH1076"/>
  <c r="BG1076"/>
  <c r="BF1076"/>
  <c r="T1076"/>
  <c r="R1076"/>
  <c r="P1076"/>
  <c r="BI1074"/>
  <c r="BH1074"/>
  <c r="BG1074"/>
  <c r="BF1074"/>
  <c r="T1074"/>
  <c r="R1074"/>
  <c r="P1074"/>
  <c r="BI1072"/>
  <c r="BH1072"/>
  <c r="BG1072"/>
  <c r="BF1072"/>
  <c r="T1072"/>
  <c r="R1072"/>
  <c r="P1072"/>
  <c r="BI1070"/>
  <c r="BH1070"/>
  <c r="BG1070"/>
  <c r="BF1070"/>
  <c r="T1070"/>
  <c r="R1070"/>
  <c r="P1070"/>
  <c r="BI1068"/>
  <c r="BH1068"/>
  <c r="BG1068"/>
  <c r="BF1068"/>
  <c r="T1068"/>
  <c r="R1068"/>
  <c r="P1068"/>
  <c r="BI1066"/>
  <c r="BH1066"/>
  <c r="BG1066"/>
  <c r="BF1066"/>
  <c r="T1066"/>
  <c r="R1066"/>
  <c r="P1066"/>
  <c r="BI1064"/>
  <c r="BH1064"/>
  <c r="BG1064"/>
  <c r="BF1064"/>
  <c r="T1064"/>
  <c r="R1064"/>
  <c r="P1064"/>
  <c r="BI1062"/>
  <c r="BH1062"/>
  <c r="BG1062"/>
  <c r="BF1062"/>
  <c r="T1062"/>
  <c r="R1062"/>
  <c r="P1062"/>
  <c r="BI1060"/>
  <c r="BH1060"/>
  <c r="BG1060"/>
  <c r="BF1060"/>
  <c r="T1060"/>
  <c r="R1060"/>
  <c r="P1060"/>
  <c r="BI1058"/>
  <c r="BH1058"/>
  <c r="BG1058"/>
  <c r="BF1058"/>
  <c r="T1058"/>
  <c r="R1058"/>
  <c r="P1058"/>
  <c r="BI1056"/>
  <c r="BH1056"/>
  <c r="BG1056"/>
  <c r="BF1056"/>
  <c r="T1056"/>
  <c r="R1056"/>
  <c r="P1056"/>
  <c r="BI1054"/>
  <c r="BH1054"/>
  <c r="BG1054"/>
  <c r="BF1054"/>
  <c r="T1054"/>
  <c r="R1054"/>
  <c r="P1054"/>
  <c r="BI1052"/>
  <c r="BH1052"/>
  <c r="BG1052"/>
  <c r="BF1052"/>
  <c r="T1052"/>
  <c r="R1052"/>
  <c r="P1052"/>
  <c r="BI1050"/>
  <c r="BH1050"/>
  <c r="BG1050"/>
  <c r="BF1050"/>
  <c r="T1050"/>
  <c r="R1050"/>
  <c r="P1050"/>
  <c r="BI1048"/>
  <c r="BH1048"/>
  <c r="BG1048"/>
  <c r="BF1048"/>
  <c r="T1048"/>
  <c r="R1048"/>
  <c r="P1048"/>
  <c r="BI1046"/>
  <c r="BH1046"/>
  <c r="BG1046"/>
  <c r="BF1046"/>
  <c r="T1046"/>
  <c r="R1046"/>
  <c r="P1046"/>
  <c r="BI1044"/>
  <c r="BH1044"/>
  <c r="BG1044"/>
  <c r="BF1044"/>
  <c r="T1044"/>
  <c r="R1044"/>
  <c r="P1044"/>
  <c r="BI1042"/>
  <c r="BH1042"/>
  <c r="BG1042"/>
  <c r="BF1042"/>
  <c r="T1042"/>
  <c r="R1042"/>
  <c r="P1042"/>
  <c r="BI1040"/>
  <c r="BH1040"/>
  <c r="BG1040"/>
  <c r="BF1040"/>
  <c r="T1040"/>
  <c r="R1040"/>
  <c r="P1040"/>
  <c r="BI1038"/>
  <c r="BH1038"/>
  <c r="BG1038"/>
  <c r="BF1038"/>
  <c r="T1038"/>
  <c r="R1038"/>
  <c r="P1038"/>
  <c r="BI1036"/>
  <c r="BH1036"/>
  <c r="BG1036"/>
  <c r="BF1036"/>
  <c r="T1036"/>
  <c r="R1036"/>
  <c r="P1036"/>
  <c r="BI1034"/>
  <c r="BH1034"/>
  <c r="BG1034"/>
  <c r="BF1034"/>
  <c r="T1034"/>
  <c r="R1034"/>
  <c r="P1034"/>
  <c r="BI1032"/>
  <c r="BH1032"/>
  <c r="BG1032"/>
  <c r="BF1032"/>
  <c r="T1032"/>
  <c r="R1032"/>
  <c r="P1032"/>
  <c r="BI1030"/>
  <c r="BH1030"/>
  <c r="BG1030"/>
  <c r="BF1030"/>
  <c r="T1030"/>
  <c r="R1030"/>
  <c r="P1030"/>
  <c r="BI1028"/>
  <c r="BH1028"/>
  <c r="BG1028"/>
  <c r="BF1028"/>
  <c r="T1028"/>
  <c r="R1028"/>
  <c r="P1028"/>
  <c r="BI1026"/>
  <c r="BH1026"/>
  <c r="BG1026"/>
  <c r="BF1026"/>
  <c r="T1026"/>
  <c r="R1026"/>
  <c r="P1026"/>
  <c r="BI1024"/>
  <c r="BH1024"/>
  <c r="BG1024"/>
  <c r="BF1024"/>
  <c r="T1024"/>
  <c r="R1024"/>
  <c r="P1024"/>
  <c r="BI1022"/>
  <c r="BH1022"/>
  <c r="BG1022"/>
  <c r="BF1022"/>
  <c r="T1022"/>
  <c r="R1022"/>
  <c r="P1022"/>
  <c r="BI1020"/>
  <c r="BH1020"/>
  <c r="BG1020"/>
  <c r="BF1020"/>
  <c r="T1020"/>
  <c r="R1020"/>
  <c r="P1020"/>
  <c r="BI1018"/>
  <c r="BH1018"/>
  <c r="BG1018"/>
  <c r="BF1018"/>
  <c r="T1018"/>
  <c r="R1018"/>
  <c r="P1018"/>
  <c r="BI1010"/>
  <c r="BH1010"/>
  <c r="BG1010"/>
  <c r="BF1010"/>
  <c r="T1010"/>
  <c r="T1009"/>
  <c r="R1010"/>
  <c r="R1009"/>
  <c r="P1010"/>
  <c r="P1009"/>
  <c r="BI1004"/>
  <c r="BH1004"/>
  <c r="BG1004"/>
  <c r="BF1004"/>
  <c r="T1004"/>
  <c r="R1004"/>
  <c r="P1004"/>
  <c r="BI999"/>
  <c r="BH999"/>
  <c r="BG999"/>
  <c r="BF999"/>
  <c r="T999"/>
  <c r="R999"/>
  <c r="P999"/>
  <c r="BI994"/>
  <c r="BH994"/>
  <c r="BG994"/>
  <c r="BF994"/>
  <c r="T994"/>
  <c r="R994"/>
  <c r="P994"/>
  <c r="BI990"/>
  <c r="BH990"/>
  <c r="BG990"/>
  <c r="BF990"/>
  <c r="T990"/>
  <c r="R990"/>
  <c r="P990"/>
  <c r="BI985"/>
  <c r="BH985"/>
  <c r="BG985"/>
  <c r="BF985"/>
  <c r="T985"/>
  <c r="R985"/>
  <c r="P985"/>
  <c r="BI982"/>
  <c r="BH982"/>
  <c r="BG982"/>
  <c r="BF982"/>
  <c r="T982"/>
  <c r="R982"/>
  <c r="P982"/>
  <c r="BI979"/>
  <c r="BH979"/>
  <c r="BG979"/>
  <c r="BF979"/>
  <c r="T979"/>
  <c r="R979"/>
  <c r="P979"/>
  <c r="BI974"/>
  <c r="BH974"/>
  <c r="BG974"/>
  <c r="BF974"/>
  <c r="T974"/>
  <c r="R974"/>
  <c r="P974"/>
  <c r="BI971"/>
  <c r="BH971"/>
  <c r="BG971"/>
  <c r="BF971"/>
  <c r="T971"/>
  <c r="R971"/>
  <c r="P971"/>
  <c r="BI968"/>
  <c r="BH968"/>
  <c r="BG968"/>
  <c r="BF968"/>
  <c r="T968"/>
  <c r="R968"/>
  <c r="P968"/>
  <c r="BI958"/>
  <c r="BH958"/>
  <c r="BG958"/>
  <c r="BF958"/>
  <c r="T958"/>
  <c r="R958"/>
  <c r="P958"/>
  <c r="BI955"/>
  <c r="BH955"/>
  <c r="BG955"/>
  <c r="BF955"/>
  <c r="T955"/>
  <c r="R955"/>
  <c r="P955"/>
  <c r="BI952"/>
  <c r="BH952"/>
  <c r="BG952"/>
  <c r="BF952"/>
  <c r="T952"/>
  <c r="R952"/>
  <c r="P952"/>
  <c r="BI949"/>
  <c r="BH949"/>
  <c r="BG949"/>
  <c r="BF949"/>
  <c r="T949"/>
  <c r="R949"/>
  <c r="P949"/>
  <c r="BI946"/>
  <c r="BH946"/>
  <c r="BG946"/>
  <c r="BF946"/>
  <c r="T946"/>
  <c r="R946"/>
  <c r="P946"/>
  <c r="BI943"/>
  <c r="BH943"/>
  <c r="BG943"/>
  <c r="BF943"/>
  <c r="T943"/>
  <c r="R943"/>
  <c r="P943"/>
  <c r="BI940"/>
  <c r="BH940"/>
  <c r="BG940"/>
  <c r="BF940"/>
  <c r="T940"/>
  <c r="R940"/>
  <c r="P940"/>
  <c r="BI937"/>
  <c r="BH937"/>
  <c r="BG937"/>
  <c r="BF937"/>
  <c r="T937"/>
  <c r="R937"/>
  <c r="P937"/>
  <c r="BI936"/>
  <c r="BH936"/>
  <c r="BG936"/>
  <c r="BF936"/>
  <c r="T936"/>
  <c r="R936"/>
  <c r="P936"/>
  <c r="BI935"/>
  <c r="BH935"/>
  <c r="BG935"/>
  <c r="BF935"/>
  <c r="T935"/>
  <c r="R935"/>
  <c r="P935"/>
  <c r="BI934"/>
  <c r="BH934"/>
  <c r="BG934"/>
  <c r="BF934"/>
  <c r="T934"/>
  <c r="R934"/>
  <c r="P934"/>
  <c r="BI932"/>
  <c r="BH932"/>
  <c r="BG932"/>
  <c r="BF932"/>
  <c r="T932"/>
  <c r="R932"/>
  <c r="P932"/>
  <c r="BI928"/>
  <c r="BH928"/>
  <c r="BG928"/>
  <c r="BF928"/>
  <c r="T928"/>
  <c r="R928"/>
  <c r="P928"/>
  <c r="BI923"/>
  <c r="BH923"/>
  <c r="BG923"/>
  <c r="BF923"/>
  <c r="T923"/>
  <c r="R923"/>
  <c r="P923"/>
  <c r="BI921"/>
  <c r="BH921"/>
  <c r="BG921"/>
  <c r="BF921"/>
  <c r="T921"/>
  <c r="R921"/>
  <c r="P921"/>
  <c r="BI911"/>
  <c r="BH911"/>
  <c r="BG911"/>
  <c r="BF911"/>
  <c r="T911"/>
  <c r="R911"/>
  <c r="P911"/>
  <c r="BI907"/>
  <c r="BH907"/>
  <c r="BG907"/>
  <c r="BF907"/>
  <c r="T907"/>
  <c r="R907"/>
  <c r="P907"/>
  <c r="BI902"/>
  <c r="BH902"/>
  <c r="BG902"/>
  <c r="BF902"/>
  <c r="T902"/>
  <c r="R902"/>
  <c r="P902"/>
  <c r="BI900"/>
  <c r="BH900"/>
  <c r="BG900"/>
  <c r="BF900"/>
  <c r="T900"/>
  <c r="R900"/>
  <c r="P900"/>
  <c r="BI895"/>
  <c r="BH895"/>
  <c r="BG895"/>
  <c r="BF895"/>
  <c r="T895"/>
  <c r="R895"/>
  <c r="P895"/>
  <c r="BI893"/>
  <c r="BH893"/>
  <c r="BG893"/>
  <c r="BF893"/>
  <c r="T893"/>
  <c r="R893"/>
  <c r="P893"/>
  <c r="BI892"/>
  <c r="BH892"/>
  <c r="BG892"/>
  <c r="BF892"/>
  <c r="T892"/>
  <c r="R892"/>
  <c r="P892"/>
  <c r="BI891"/>
  <c r="BH891"/>
  <c r="BG891"/>
  <c r="BF891"/>
  <c r="T891"/>
  <c r="R891"/>
  <c r="P891"/>
  <c r="BI890"/>
  <c r="BH890"/>
  <c r="BG890"/>
  <c r="BF890"/>
  <c r="T890"/>
  <c r="R890"/>
  <c r="P890"/>
  <c r="BI889"/>
  <c r="BH889"/>
  <c r="BG889"/>
  <c r="BF889"/>
  <c r="T889"/>
  <c r="R889"/>
  <c r="P889"/>
  <c r="BI888"/>
  <c r="BH888"/>
  <c r="BG888"/>
  <c r="BF888"/>
  <c r="T888"/>
  <c r="R888"/>
  <c r="P888"/>
  <c r="BI885"/>
  <c r="BH885"/>
  <c r="BG885"/>
  <c r="BF885"/>
  <c r="T885"/>
  <c r="R885"/>
  <c r="P885"/>
  <c r="BI883"/>
  <c r="BH883"/>
  <c r="BG883"/>
  <c r="BF883"/>
  <c r="T883"/>
  <c r="R883"/>
  <c r="P883"/>
  <c r="BI881"/>
  <c r="BH881"/>
  <c r="BG881"/>
  <c r="BF881"/>
  <c r="T881"/>
  <c r="R881"/>
  <c r="P881"/>
  <c r="BI879"/>
  <c r="BH879"/>
  <c r="BG879"/>
  <c r="BF879"/>
  <c r="T879"/>
  <c r="R879"/>
  <c r="P879"/>
  <c r="BI877"/>
  <c r="BH877"/>
  <c r="BG877"/>
  <c r="BF877"/>
  <c r="T877"/>
  <c r="R877"/>
  <c r="P877"/>
  <c r="BI876"/>
  <c r="BH876"/>
  <c r="BG876"/>
  <c r="BF876"/>
  <c r="T876"/>
  <c r="R876"/>
  <c r="P876"/>
  <c r="BI875"/>
  <c r="BH875"/>
  <c r="BG875"/>
  <c r="BF875"/>
  <c r="T875"/>
  <c r="R875"/>
  <c r="P875"/>
  <c r="BI874"/>
  <c r="BH874"/>
  <c r="BG874"/>
  <c r="BF874"/>
  <c r="T874"/>
  <c r="R874"/>
  <c r="P874"/>
  <c r="BI873"/>
  <c r="BH873"/>
  <c r="BG873"/>
  <c r="BF873"/>
  <c r="T873"/>
  <c r="R873"/>
  <c r="P873"/>
  <c r="BI872"/>
  <c r="BH872"/>
  <c r="BG872"/>
  <c r="BF872"/>
  <c r="T872"/>
  <c r="R872"/>
  <c r="P872"/>
  <c r="BI869"/>
  <c r="BH869"/>
  <c r="BG869"/>
  <c r="BF869"/>
  <c r="T869"/>
  <c r="R869"/>
  <c r="P869"/>
  <c r="BI867"/>
  <c r="BH867"/>
  <c r="BG867"/>
  <c r="BF867"/>
  <c r="T867"/>
  <c r="R867"/>
  <c r="P867"/>
  <c r="BI865"/>
  <c r="BH865"/>
  <c r="BG865"/>
  <c r="BF865"/>
  <c r="T865"/>
  <c r="R865"/>
  <c r="P865"/>
  <c r="BI863"/>
  <c r="BH863"/>
  <c r="BG863"/>
  <c r="BF863"/>
  <c r="T863"/>
  <c r="R863"/>
  <c r="P863"/>
  <c r="BI860"/>
  <c r="BH860"/>
  <c r="BG860"/>
  <c r="BF860"/>
  <c r="T860"/>
  <c r="R860"/>
  <c r="P860"/>
  <c r="BI858"/>
  <c r="BH858"/>
  <c r="BG858"/>
  <c r="BF858"/>
  <c r="T858"/>
  <c r="R858"/>
  <c r="P858"/>
  <c r="BI856"/>
  <c r="BH856"/>
  <c r="BG856"/>
  <c r="BF856"/>
  <c r="T856"/>
  <c r="R856"/>
  <c r="P856"/>
  <c r="BI854"/>
  <c r="BH854"/>
  <c r="BG854"/>
  <c r="BF854"/>
  <c r="T854"/>
  <c r="R854"/>
  <c r="P854"/>
  <c r="BI852"/>
  <c r="BH852"/>
  <c r="BG852"/>
  <c r="BF852"/>
  <c r="T852"/>
  <c r="R852"/>
  <c r="P852"/>
  <c r="BI850"/>
  <c r="BH850"/>
  <c r="BG850"/>
  <c r="BF850"/>
  <c r="T850"/>
  <c r="R850"/>
  <c r="P850"/>
  <c r="BI848"/>
  <c r="BH848"/>
  <c r="BG848"/>
  <c r="BF848"/>
  <c r="T848"/>
  <c r="R848"/>
  <c r="P848"/>
  <c r="BI846"/>
  <c r="BH846"/>
  <c r="BG846"/>
  <c r="BF846"/>
  <c r="T846"/>
  <c r="R846"/>
  <c r="P846"/>
  <c r="BI844"/>
  <c r="BH844"/>
  <c r="BG844"/>
  <c r="BF844"/>
  <c r="T844"/>
  <c r="R844"/>
  <c r="P844"/>
  <c r="BI842"/>
  <c r="BH842"/>
  <c r="BG842"/>
  <c r="BF842"/>
  <c r="T842"/>
  <c r="R842"/>
  <c r="P842"/>
  <c r="BI840"/>
  <c r="BH840"/>
  <c r="BG840"/>
  <c r="BF840"/>
  <c r="T840"/>
  <c r="R840"/>
  <c r="P840"/>
  <c r="BI838"/>
  <c r="BH838"/>
  <c r="BG838"/>
  <c r="BF838"/>
  <c r="T838"/>
  <c r="R838"/>
  <c r="P838"/>
  <c r="BI836"/>
  <c r="BH836"/>
  <c r="BG836"/>
  <c r="BF836"/>
  <c r="T836"/>
  <c r="R836"/>
  <c r="P836"/>
  <c r="BI834"/>
  <c r="BH834"/>
  <c r="BG834"/>
  <c r="BF834"/>
  <c r="T834"/>
  <c r="R834"/>
  <c r="P834"/>
  <c r="BI832"/>
  <c r="BH832"/>
  <c r="BG832"/>
  <c r="BF832"/>
  <c r="T832"/>
  <c r="R832"/>
  <c r="P832"/>
  <c r="BI830"/>
  <c r="BH830"/>
  <c r="BG830"/>
  <c r="BF830"/>
  <c r="T830"/>
  <c r="R830"/>
  <c r="P830"/>
  <c r="BI828"/>
  <c r="BH828"/>
  <c r="BG828"/>
  <c r="BF828"/>
  <c r="T828"/>
  <c r="R828"/>
  <c r="P828"/>
  <c r="BI826"/>
  <c r="BH826"/>
  <c r="BG826"/>
  <c r="BF826"/>
  <c r="T826"/>
  <c r="R826"/>
  <c r="P826"/>
  <c r="BI824"/>
  <c r="BH824"/>
  <c r="BG824"/>
  <c r="BF824"/>
  <c r="T824"/>
  <c r="R824"/>
  <c r="P824"/>
  <c r="BI822"/>
  <c r="BH822"/>
  <c r="BG822"/>
  <c r="BF822"/>
  <c r="T822"/>
  <c r="R822"/>
  <c r="P822"/>
  <c r="BI820"/>
  <c r="BH820"/>
  <c r="BG820"/>
  <c r="BF820"/>
  <c r="T820"/>
  <c r="R820"/>
  <c r="P820"/>
  <c r="BI818"/>
  <c r="BH818"/>
  <c r="BG818"/>
  <c r="BF818"/>
  <c r="T818"/>
  <c r="R818"/>
  <c r="P818"/>
  <c r="BI816"/>
  <c r="BH816"/>
  <c r="BG816"/>
  <c r="BF816"/>
  <c r="T816"/>
  <c r="R816"/>
  <c r="P816"/>
  <c r="BI814"/>
  <c r="BH814"/>
  <c r="BG814"/>
  <c r="BF814"/>
  <c r="T814"/>
  <c r="R814"/>
  <c r="P814"/>
  <c r="BI812"/>
  <c r="BH812"/>
  <c r="BG812"/>
  <c r="BF812"/>
  <c r="T812"/>
  <c r="R812"/>
  <c r="P812"/>
  <c r="BI810"/>
  <c r="BH810"/>
  <c r="BG810"/>
  <c r="BF810"/>
  <c r="T810"/>
  <c r="R810"/>
  <c r="P810"/>
  <c r="BI808"/>
  <c r="BH808"/>
  <c r="BG808"/>
  <c r="BF808"/>
  <c r="T808"/>
  <c r="R808"/>
  <c r="P808"/>
  <c r="BI806"/>
  <c r="BH806"/>
  <c r="BG806"/>
  <c r="BF806"/>
  <c r="T806"/>
  <c r="R806"/>
  <c r="P806"/>
  <c r="BI804"/>
  <c r="BH804"/>
  <c r="BG804"/>
  <c r="BF804"/>
  <c r="T804"/>
  <c r="R804"/>
  <c r="P804"/>
  <c r="BI802"/>
  <c r="BH802"/>
  <c r="BG802"/>
  <c r="BF802"/>
  <c r="T802"/>
  <c r="R802"/>
  <c r="P802"/>
  <c r="BI800"/>
  <c r="BH800"/>
  <c r="BG800"/>
  <c r="BF800"/>
  <c r="T800"/>
  <c r="R800"/>
  <c r="P800"/>
  <c r="BI798"/>
  <c r="BH798"/>
  <c r="BG798"/>
  <c r="BF798"/>
  <c r="T798"/>
  <c r="R798"/>
  <c r="P798"/>
  <c r="BI796"/>
  <c r="BH796"/>
  <c r="BG796"/>
  <c r="BF796"/>
  <c r="T796"/>
  <c r="R796"/>
  <c r="P796"/>
  <c r="BI794"/>
  <c r="BH794"/>
  <c r="BG794"/>
  <c r="BF794"/>
  <c r="T794"/>
  <c r="R794"/>
  <c r="P794"/>
  <c r="BI792"/>
  <c r="BH792"/>
  <c r="BG792"/>
  <c r="BF792"/>
  <c r="T792"/>
  <c r="R792"/>
  <c r="P792"/>
  <c r="BI790"/>
  <c r="BH790"/>
  <c r="BG790"/>
  <c r="BF790"/>
  <c r="T790"/>
  <c r="R790"/>
  <c r="P790"/>
  <c r="BI788"/>
  <c r="BH788"/>
  <c r="BG788"/>
  <c r="BF788"/>
  <c r="T788"/>
  <c r="R788"/>
  <c r="P788"/>
  <c r="BI786"/>
  <c r="BH786"/>
  <c r="BG786"/>
  <c r="BF786"/>
  <c r="T786"/>
  <c r="R786"/>
  <c r="P786"/>
  <c r="BI784"/>
  <c r="BH784"/>
  <c r="BG784"/>
  <c r="BF784"/>
  <c r="T784"/>
  <c r="R784"/>
  <c r="P784"/>
  <c r="BI782"/>
  <c r="BH782"/>
  <c r="BG782"/>
  <c r="BF782"/>
  <c r="T782"/>
  <c r="R782"/>
  <c r="P782"/>
  <c r="BI780"/>
  <c r="BH780"/>
  <c r="BG780"/>
  <c r="BF780"/>
  <c r="T780"/>
  <c r="R780"/>
  <c r="P780"/>
  <c r="BI778"/>
  <c r="BH778"/>
  <c r="BG778"/>
  <c r="BF778"/>
  <c r="T778"/>
  <c r="R778"/>
  <c r="P778"/>
  <c r="BI776"/>
  <c r="BH776"/>
  <c r="BG776"/>
  <c r="BF776"/>
  <c r="T776"/>
  <c r="R776"/>
  <c r="P776"/>
  <c r="BI774"/>
  <c r="BH774"/>
  <c r="BG774"/>
  <c r="BF774"/>
  <c r="T774"/>
  <c r="R774"/>
  <c r="P774"/>
  <c r="BI772"/>
  <c r="BH772"/>
  <c r="BG772"/>
  <c r="BF772"/>
  <c r="T772"/>
  <c r="R772"/>
  <c r="P772"/>
  <c r="BI770"/>
  <c r="BH770"/>
  <c r="BG770"/>
  <c r="BF770"/>
  <c r="T770"/>
  <c r="R770"/>
  <c r="P770"/>
  <c r="BI768"/>
  <c r="BH768"/>
  <c r="BG768"/>
  <c r="BF768"/>
  <c r="T768"/>
  <c r="R768"/>
  <c r="P768"/>
  <c r="BI766"/>
  <c r="BH766"/>
  <c r="BG766"/>
  <c r="BF766"/>
  <c r="T766"/>
  <c r="R766"/>
  <c r="P766"/>
  <c r="BI764"/>
  <c r="BH764"/>
  <c r="BG764"/>
  <c r="BF764"/>
  <c r="T764"/>
  <c r="R764"/>
  <c r="P764"/>
  <c r="BI762"/>
  <c r="BH762"/>
  <c r="BG762"/>
  <c r="BF762"/>
  <c r="T762"/>
  <c r="R762"/>
  <c r="P762"/>
  <c r="BI759"/>
  <c r="BH759"/>
  <c r="BG759"/>
  <c r="BF759"/>
  <c r="T759"/>
  <c r="R759"/>
  <c r="P759"/>
  <c r="BI757"/>
  <c r="BH757"/>
  <c r="BG757"/>
  <c r="BF757"/>
  <c r="T757"/>
  <c r="R757"/>
  <c r="P757"/>
  <c r="BI755"/>
  <c r="BH755"/>
  <c r="BG755"/>
  <c r="BF755"/>
  <c r="T755"/>
  <c r="R755"/>
  <c r="P755"/>
  <c r="BI753"/>
  <c r="BH753"/>
  <c r="BG753"/>
  <c r="BF753"/>
  <c r="T753"/>
  <c r="R753"/>
  <c r="P753"/>
  <c r="BI751"/>
  <c r="BH751"/>
  <c r="BG751"/>
  <c r="BF751"/>
  <c r="T751"/>
  <c r="R751"/>
  <c r="P751"/>
  <c r="BI749"/>
  <c r="BH749"/>
  <c r="BG749"/>
  <c r="BF749"/>
  <c r="T749"/>
  <c r="R749"/>
  <c r="P749"/>
  <c r="BI747"/>
  <c r="BH747"/>
  <c r="BG747"/>
  <c r="BF747"/>
  <c r="T747"/>
  <c r="R747"/>
  <c r="P747"/>
  <c r="BI745"/>
  <c r="BH745"/>
  <c r="BG745"/>
  <c r="BF745"/>
  <c r="T745"/>
  <c r="R745"/>
  <c r="P745"/>
  <c r="BI743"/>
  <c r="BH743"/>
  <c r="BG743"/>
  <c r="BF743"/>
  <c r="T743"/>
  <c r="R743"/>
  <c r="P743"/>
  <c r="BI740"/>
  <c r="BH740"/>
  <c r="BG740"/>
  <c r="BF740"/>
  <c r="T740"/>
  <c r="R740"/>
  <c r="P740"/>
  <c r="BI738"/>
  <c r="BH738"/>
  <c r="BG738"/>
  <c r="BF738"/>
  <c r="T738"/>
  <c r="R738"/>
  <c r="P738"/>
  <c r="BI736"/>
  <c r="BH736"/>
  <c r="BG736"/>
  <c r="BF736"/>
  <c r="T736"/>
  <c r="R736"/>
  <c r="P736"/>
  <c r="BI734"/>
  <c r="BH734"/>
  <c r="BG734"/>
  <c r="BF734"/>
  <c r="T734"/>
  <c r="R734"/>
  <c r="P734"/>
  <c r="BI732"/>
  <c r="BH732"/>
  <c r="BG732"/>
  <c r="BF732"/>
  <c r="T732"/>
  <c r="R732"/>
  <c r="P732"/>
  <c r="BI730"/>
  <c r="BH730"/>
  <c r="BG730"/>
  <c r="BF730"/>
  <c r="T730"/>
  <c r="R730"/>
  <c r="P730"/>
  <c r="BI728"/>
  <c r="BH728"/>
  <c r="BG728"/>
  <c r="BF728"/>
  <c r="T728"/>
  <c r="R728"/>
  <c r="P728"/>
  <c r="BI726"/>
  <c r="BH726"/>
  <c r="BG726"/>
  <c r="BF726"/>
  <c r="T726"/>
  <c r="R726"/>
  <c r="P726"/>
  <c r="BI724"/>
  <c r="BH724"/>
  <c r="BG724"/>
  <c r="BF724"/>
  <c r="T724"/>
  <c r="R724"/>
  <c r="P724"/>
  <c r="BI722"/>
  <c r="BH722"/>
  <c r="BG722"/>
  <c r="BF722"/>
  <c r="T722"/>
  <c r="R722"/>
  <c r="P722"/>
  <c r="BI720"/>
  <c r="BH720"/>
  <c r="BG720"/>
  <c r="BF720"/>
  <c r="T720"/>
  <c r="R720"/>
  <c r="P720"/>
  <c r="BI718"/>
  <c r="BH718"/>
  <c r="BG718"/>
  <c r="BF718"/>
  <c r="T718"/>
  <c r="R718"/>
  <c r="P718"/>
  <c r="BI716"/>
  <c r="BH716"/>
  <c r="BG716"/>
  <c r="BF716"/>
  <c r="T716"/>
  <c r="R716"/>
  <c r="P716"/>
  <c r="BI714"/>
  <c r="BH714"/>
  <c r="BG714"/>
  <c r="BF714"/>
  <c r="T714"/>
  <c r="R714"/>
  <c r="P714"/>
  <c r="BI712"/>
  <c r="BH712"/>
  <c r="BG712"/>
  <c r="BF712"/>
  <c r="T712"/>
  <c r="R712"/>
  <c r="P712"/>
  <c r="BI710"/>
  <c r="BH710"/>
  <c r="BG710"/>
  <c r="BF710"/>
  <c r="T710"/>
  <c r="R710"/>
  <c r="P710"/>
  <c r="BI708"/>
  <c r="BH708"/>
  <c r="BG708"/>
  <c r="BF708"/>
  <c r="T708"/>
  <c r="R708"/>
  <c r="P708"/>
  <c r="BI706"/>
  <c r="BH706"/>
  <c r="BG706"/>
  <c r="BF706"/>
  <c r="T706"/>
  <c r="R706"/>
  <c r="P706"/>
  <c r="BI704"/>
  <c r="BH704"/>
  <c r="BG704"/>
  <c r="BF704"/>
  <c r="T704"/>
  <c r="R704"/>
  <c r="P704"/>
  <c r="BI702"/>
  <c r="BH702"/>
  <c r="BG702"/>
  <c r="BF702"/>
  <c r="T702"/>
  <c r="R702"/>
  <c r="P702"/>
  <c r="BI700"/>
  <c r="BH700"/>
  <c r="BG700"/>
  <c r="BF700"/>
  <c r="T700"/>
  <c r="R700"/>
  <c r="P700"/>
  <c r="BI697"/>
  <c r="BH697"/>
  <c r="BG697"/>
  <c r="BF697"/>
  <c r="T697"/>
  <c r="R697"/>
  <c r="P697"/>
  <c r="BI695"/>
  <c r="BH695"/>
  <c r="BG695"/>
  <c r="BF695"/>
  <c r="T695"/>
  <c r="R695"/>
  <c r="P695"/>
  <c r="BI693"/>
  <c r="BH693"/>
  <c r="BG693"/>
  <c r="BF693"/>
  <c r="T693"/>
  <c r="R693"/>
  <c r="P693"/>
  <c r="BI691"/>
  <c r="BH691"/>
  <c r="BG691"/>
  <c r="BF691"/>
  <c r="T691"/>
  <c r="R691"/>
  <c r="P691"/>
  <c r="BI689"/>
  <c r="BH689"/>
  <c r="BG689"/>
  <c r="BF689"/>
  <c r="T689"/>
  <c r="R689"/>
  <c r="P689"/>
  <c r="BI687"/>
  <c r="BH687"/>
  <c r="BG687"/>
  <c r="BF687"/>
  <c r="T687"/>
  <c r="R687"/>
  <c r="P687"/>
  <c r="BI685"/>
  <c r="BH685"/>
  <c r="BG685"/>
  <c r="BF685"/>
  <c r="T685"/>
  <c r="R685"/>
  <c r="P685"/>
  <c r="BI683"/>
  <c r="BH683"/>
  <c r="BG683"/>
  <c r="BF683"/>
  <c r="T683"/>
  <c r="R683"/>
  <c r="P683"/>
  <c r="BI681"/>
  <c r="BH681"/>
  <c r="BG681"/>
  <c r="BF681"/>
  <c r="T681"/>
  <c r="R681"/>
  <c r="P681"/>
  <c r="BI679"/>
  <c r="BH679"/>
  <c r="BG679"/>
  <c r="BF679"/>
  <c r="T679"/>
  <c r="R679"/>
  <c r="P679"/>
  <c r="BI677"/>
  <c r="BH677"/>
  <c r="BG677"/>
  <c r="BF677"/>
  <c r="T677"/>
  <c r="R677"/>
  <c r="P677"/>
  <c r="BI675"/>
  <c r="BH675"/>
  <c r="BG675"/>
  <c r="BF675"/>
  <c r="T675"/>
  <c r="R675"/>
  <c r="P675"/>
  <c r="BI673"/>
  <c r="BH673"/>
  <c r="BG673"/>
  <c r="BF673"/>
  <c r="T673"/>
  <c r="R673"/>
  <c r="P673"/>
  <c r="BI671"/>
  <c r="BH671"/>
  <c r="BG671"/>
  <c r="BF671"/>
  <c r="T671"/>
  <c r="R671"/>
  <c r="P671"/>
  <c r="BI669"/>
  <c r="BH669"/>
  <c r="BG669"/>
  <c r="BF669"/>
  <c r="T669"/>
  <c r="R669"/>
  <c r="P669"/>
  <c r="BI667"/>
  <c r="BH667"/>
  <c r="BG667"/>
  <c r="BF667"/>
  <c r="T667"/>
  <c r="R667"/>
  <c r="P667"/>
  <c r="BI665"/>
  <c r="BH665"/>
  <c r="BG665"/>
  <c r="BF665"/>
  <c r="T665"/>
  <c r="R665"/>
  <c r="P665"/>
  <c r="BI663"/>
  <c r="BH663"/>
  <c r="BG663"/>
  <c r="BF663"/>
  <c r="T663"/>
  <c r="R663"/>
  <c r="P663"/>
  <c r="BI661"/>
  <c r="BH661"/>
  <c r="BG661"/>
  <c r="BF661"/>
  <c r="T661"/>
  <c r="R661"/>
  <c r="P661"/>
  <c r="BI659"/>
  <c r="BH659"/>
  <c r="BG659"/>
  <c r="BF659"/>
  <c r="T659"/>
  <c r="R659"/>
  <c r="P659"/>
  <c r="BI657"/>
  <c r="BH657"/>
  <c r="BG657"/>
  <c r="BF657"/>
  <c r="T657"/>
  <c r="R657"/>
  <c r="P657"/>
  <c r="BI655"/>
  <c r="BH655"/>
  <c r="BG655"/>
  <c r="BF655"/>
  <c r="T655"/>
  <c r="R655"/>
  <c r="P655"/>
  <c r="BI653"/>
  <c r="BH653"/>
  <c r="BG653"/>
  <c r="BF653"/>
  <c r="T653"/>
  <c r="R653"/>
  <c r="P653"/>
  <c r="BI651"/>
  <c r="BH651"/>
  <c r="BG651"/>
  <c r="BF651"/>
  <c r="T651"/>
  <c r="R651"/>
  <c r="P651"/>
  <c r="BI648"/>
  <c r="BH648"/>
  <c r="BG648"/>
  <c r="BF648"/>
  <c r="T648"/>
  <c r="R648"/>
  <c r="P648"/>
  <c r="BI645"/>
  <c r="BH645"/>
  <c r="BG645"/>
  <c r="BF645"/>
  <c r="T645"/>
  <c r="R645"/>
  <c r="P645"/>
  <c r="BI642"/>
  <c r="BH642"/>
  <c r="BG642"/>
  <c r="BF642"/>
  <c r="T642"/>
  <c r="R642"/>
  <c r="P642"/>
  <c r="BI639"/>
  <c r="BH639"/>
  <c r="BG639"/>
  <c r="BF639"/>
  <c r="T639"/>
  <c r="R639"/>
  <c r="P639"/>
  <c r="BI636"/>
  <c r="BH636"/>
  <c r="BG636"/>
  <c r="BF636"/>
  <c r="T636"/>
  <c r="R636"/>
  <c r="P636"/>
  <c r="BI633"/>
  <c r="BH633"/>
  <c r="BG633"/>
  <c r="BF633"/>
  <c r="T633"/>
  <c r="R633"/>
  <c r="P633"/>
  <c r="BI630"/>
  <c r="BH630"/>
  <c r="BG630"/>
  <c r="BF630"/>
  <c r="T630"/>
  <c r="R630"/>
  <c r="P630"/>
  <c r="BI627"/>
  <c r="BH627"/>
  <c r="BG627"/>
  <c r="BF627"/>
  <c r="T627"/>
  <c r="R627"/>
  <c r="P627"/>
  <c r="BI625"/>
  <c r="BH625"/>
  <c r="BG625"/>
  <c r="BF625"/>
  <c r="T625"/>
  <c r="R625"/>
  <c r="P625"/>
  <c r="BI622"/>
  <c r="BH622"/>
  <c r="BG622"/>
  <c r="BF622"/>
  <c r="T622"/>
  <c r="R622"/>
  <c r="P622"/>
  <c r="BI618"/>
  <c r="BH618"/>
  <c r="BG618"/>
  <c r="BF618"/>
  <c r="T618"/>
  <c r="R618"/>
  <c r="P618"/>
  <c r="BI614"/>
  <c r="BH614"/>
  <c r="BG614"/>
  <c r="BF614"/>
  <c r="T614"/>
  <c r="R614"/>
  <c r="P614"/>
  <c r="BI611"/>
  <c r="BH611"/>
  <c r="BG611"/>
  <c r="BF611"/>
  <c r="T611"/>
  <c r="R611"/>
  <c r="P611"/>
  <c r="BI608"/>
  <c r="BH608"/>
  <c r="BG608"/>
  <c r="BF608"/>
  <c r="T608"/>
  <c r="R608"/>
  <c r="P608"/>
  <c r="BI603"/>
  <c r="BH603"/>
  <c r="BG603"/>
  <c r="BF603"/>
  <c r="T603"/>
  <c r="R603"/>
  <c r="P603"/>
  <c r="BI598"/>
  <c r="BH598"/>
  <c r="BG598"/>
  <c r="BF598"/>
  <c r="T598"/>
  <c r="R598"/>
  <c r="P598"/>
  <c r="BI593"/>
  <c r="BH593"/>
  <c r="BG593"/>
  <c r="BF593"/>
  <c r="T593"/>
  <c r="R593"/>
  <c r="P593"/>
  <c r="BI590"/>
  <c r="BH590"/>
  <c r="BG590"/>
  <c r="BF590"/>
  <c r="T590"/>
  <c r="R590"/>
  <c r="P590"/>
  <c r="BI585"/>
  <c r="BH585"/>
  <c r="BG585"/>
  <c r="BF585"/>
  <c r="T585"/>
  <c r="R585"/>
  <c r="P585"/>
  <c r="BI581"/>
  <c r="BH581"/>
  <c r="BG581"/>
  <c r="BF581"/>
  <c r="T581"/>
  <c r="T580"/>
  <c r="R581"/>
  <c r="R580"/>
  <c r="P581"/>
  <c r="P580"/>
  <c r="BI578"/>
  <c r="BH578"/>
  <c r="BG578"/>
  <c r="BF578"/>
  <c r="T578"/>
  <c r="R578"/>
  <c r="P578"/>
  <c r="BI576"/>
  <c r="BH576"/>
  <c r="BG576"/>
  <c r="BF576"/>
  <c r="T576"/>
  <c r="R576"/>
  <c r="P576"/>
  <c r="BI574"/>
  <c r="BH574"/>
  <c r="BG574"/>
  <c r="BF574"/>
  <c r="T574"/>
  <c r="R574"/>
  <c r="P574"/>
  <c r="BI572"/>
  <c r="BH572"/>
  <c r="BG572"/>
  <c r="BF572"/>
  <c r="T572"/>
  <c r="R572"/>
  <c r="P572"/>
  <c r="BI570"/>
  <c r="BH570"/>
  <c r="BG570"/>
  <c r="BF570"/>
  <c r="T570"/>
  <c r="R570"/>
  <c r="P570"/>
  <c r="BI568"/>
  <c r="BH568"/>
  <c r="BG568"/>
  <c r="BF568"/>
  <c r="T568"/>
  <c r="R568"/>
  <c r="P568"/>
  <c r="BI566"/>
  <c r="BH566"/>
  <c r="BG566"/>
  <c r="BF566"/>
  <c r="T566"/>
  <c r="R566"/>
  <c r="P566"/>
  <c r="BI563"/>
  <c r="BH563"/>
  <c r="BG563"/>
  <c r="BF563"/>
  <c r="T563"/>
  <c r="R563"/>
  <c r="P563"/>
  <c r="BI561"/>
  <c r="BH561"/>
  <c r="BG561"/>
  <c r="BF561"/>
  <c r="T561"/>
  <c r="R561"/>
  <c r="P561"/>
  <c r="BI559"/>
  <c r="BH559"/>
  <c r="BG559"/>
  <c r="BF559"/>
  <c r="T559"/>
  <c r="R559"/>
  <c r="P559"/>
  <c r="BI556"/>
  <c r="BH556"/>
  <c r="BG556"/>
  <c r="BF556"/>
  <c r="T556"/>
  <c r="R556"/>
  <c r="P556"/>
  <c r="BI553"/>
  <c r="BH553"/>
  <c r="BG553"/>
  <c r="BF553"/>
  <c r="T553"/>
  <c r="R553"/>
  <c r="P553"/>
  <c r="BI544"/>
  <c r="BH544"/>
  <c r="BG544"/>
  <c r="BF544"/>
  <c r="T544"/>
  <c r="R544"/>
  <c r="P544"/>
  <c r="BI541"/>
  <c r="BH541"/>
  <c r="BG541"/>
  <c r="BF541"/>
  <c r="T541"/>
  <c r="R541"/>
  <c r="P541"/>
  <c r="BI538"/>
  <c r="BH538"/>
  <c r="BG538"/>
  <c r="BF538"/>
  <c r="T538"/>
  <c r="R538"/>
  <c r="P538"/>
  <c r="BI533"/>
  <c r="BH533"/>
  <c r="BG533"/>
  <c r="BF533"/>
  <c r="T533"/>
  <c r="R533"/>
  <c r="P533"/>
  <c r="BI530"/>
  <c r="BH530"/>
  <c r="BG530"/>
  <c r="BF530"/>
  <c r="T530"/>
  <c r="R530"/>
  <c r="P530"/>
  <c r="BI527"/>
  <c r="BH527"/>
  <c r="BG527"/>
  <c r="BF527"/>
  <c r="T527"/>
  <c r="R527"/>
  <c r="P527"/>
  <c r="BI525"/>
  <c r="BH525"/>
  <c r="BG525"/>
  <c r="BF525"/>
  <c r="T525"/>
  <c r="R525"/>
  <c r="P525"/>
  <c r="BI523"/>
  <c r="BH523"/>
  <c r="BG523"/>
  <c r="BF523"/>
  <c r="T523"/>
  <c r="R523"/>
  <c r="P523"/>
  <c r="BI520"/>
  <c r="BH520"/>
  <c r="BG520"/>
  <c r="BF520"/>
  <c r="T520"/>
  <c r="R520"/>
  <c r="P520"/>
  <c r="BI517"/>
  <c r="BH517"/>
  <c r="BG517"/>
  <c r="BF517"/>
  <c r="T517"/>
  <c r="R517"/>
  <c r="P517"/>
  <c r="BI514"/>
  <c r="BH514"/>
  <c r="BG514"/>
  <c r="BF514"/>
  <c r="T514"/>
  <c r="R514"/>
  <c r="P514"/>
  <c r="BI509"/>
  <c r="BH509"/>
  <c r="BG509"/>
  <c r="BF509"/>
  <c r="T509"/>
  <c r="R509"/>
  <c r="P509"/>
  <c r="BI506"/>
  <c r="BH506"/>
  <c r="BG506"/>
  <c r="BF506"/>
  <c r="T506"/>
  <c r="R506"/>
  <c r="P506"/>
  <c r="BI504"/>
  <c r="BH504"/>
  <c r="BG504"/>
  <c r="BF504"/>
  <c r="T504"/>
  <c r="R504"/>
  <c r="P504"/>
  <c r="BI501"/>
  <c r="BH501"/>
  <c r="BG501"/>
  <c r="BF501"/>
  <c r="T501"/>
  <c r="R501"/>
  <c r="P501"/>
  <c r="BI498"/>
  <c r="BH498"/>
  <c r="BG498"/>
  <c r="BF498"/>
  <c r="T498"/>
  <c r="R498"/>
  <c r="P498"/>
  <c r="BI495"/>
  <c r="BH495"/>
  <c r="BG495"/>
  <c r="BF495"/>
  <c r="T495"/>
  <c r="R495"/>
  <c r="P495"/>
  <c r="BI492"/>
  <c r="BH492"/>
  <c r="BG492"/>
  <c r="BF492"/>
  <c r="T492"/>
  <c r="R492"/>
  <c r="P492"/>
  <c r="BI489"/>
  <c r="BH489"/>
  <c r="BG489"/>
  <c r="BF489"/>
  <c r="T489"/>
  <c r="R489"/>
  <c r="P489"/>
  <c r="BI487"/>
  <c r="BH487"/>
  <c r="BG487"/>
  <c r="BF487"/>
  <c r="T487"/>
  <c r="R487"/>
  <c r="P487"/>
  <c r="BI480"/>
  <c r="BH480"/>
  <c r="BG480"/>
  <c r="BF480"/>
  <c r="T480"/>
  <c r="R480"/>
  <c r="P480"/>
  <c r="BI477"/>
  <c r="BH477"/>
  <c r="BG477"/>
  <c r="BF477"/>
  <c r="T477"/>
  <c r="R477"/>
  <c r="P477"/>
  <c r="BI474"/>
  <c r="BH474"/>
  <c r="BG474"/>
  <c r="BF474"/>
  <c r="T474"/>
  <c r="R474"/>
  <c r="P474"/>
  <c r="BI469"/>
  <c r="BH469"/>
  <c r="BG469"/>
  <c r="BF469"/>
  <c r="T469"/>
  <c r="R469"/>
  <c r="P469"/>
  <c r="BI466"/>
  <c r="BH466"/>
  <c r="BG466"/>
  <c r="BF466"/>
  <c r="T466"/>
  <c r="R466"/>
  <c r="P466"/>
  <c r="BI463"/>
  <c r="BH463"/>
  <c r="BG463"/>
  <c r="BF463"/>
  <c r="T463"/>
  <c r="R463"/>
  <c r="P463"/>
  <c r="BI460"/>
  <c r="BH460"/>
  <c r="BG460"/>
  <c r="BF460"/>
  <c r="T460"/>
  <c r="R460"/>
  <c r="P460"/>
  <c r="BI458"/>
  <c r="BH458"/>
  <c r="BG458"/>
  <c r="BF458"/>
  <c r="T458"/>
  <c r="R458"/>
  <c r="P458"/>
  <c r="BI454"/>
  <c r="BH454"/>
  <c r="BG454"/>
  <c r="BF454"/>
  <c r="T454"/>
  <c r="R454"/>
  <c r="P454"/>
  <c r="BI452"/>
  <c r="BH452"/>
  <c r="BG452"/>
  <c r="BF452"/>
  <c r="T452"/>
  <c r="R452"/>
  <c r="P452"/>
  <c r="BI450"/>
  <c r="BH450"/>
  <c r="BG450"/>
  <c r="BF450"/>
  <c r="T450"/>
  <c r="R450"/>
  <c r="P450"/>
  <c r="BI448"/>
  <c r="BH448"/>
  <c r="BG448"/>
  <c r="BF448"/>
  <c r="T448"/>
  <c r="R448"/>
  <c r="P448"/>
  <c r="BI447"/>
  <c r="BH447"/>
  <c r="BG447"/>
  <c r="BF447"/>
  <c r="T447"/>
  <c r="R447"/>
  <c r="P447"/>
  <c r="BI442"/>
  <c r="BH442"/>
  <c r="BG442"/>
  <c r="BF442"/>
  <c r="T442"/>
  <c r="R442"/>
  <c r="P442"/>
  <c r="BI440"/>
  <c r="BH440"/>
  <c r="BG440"/>
  <c r="BF440"/>
  <c r="T440"/>
  <c r="R440"/>
  <c r="P440"/>
  <c r="BI437"/>
  <c r="BH437"/>
  <c r="BG437"/>
  <c r="BF437"/>
  <c r="T437"/>
  <c r="R437"/>
  <c r="P437"/>
  <c r="BI434"/>
  <c r="BH434"/>
  <c r="BG434"/>
  <c r="BF434"/>
  <c r="T434"/>
  <c r="R434"/>
  <c r="P434"/>
  <c r="BI432"/>
  <c r="BH432"/>
  <c r="BG432"/>
  <c r="BF432"/>
  <c r="T432"/>
  <c r="R432"/>
  <c r="P432"/>
  <c r="BI429"/>
  <c r="BH429"/>
  <c r="BG429"/>
  <c r="BF429"/>
  <c r="T429"/>
  <c r="R429"/>
  <c r="P429"/>
  <c r="BI426"/>
  <c r="BH426"/>
  <c r="BG426"/>
  <c r="BF426"/>
  <c r="T426"/>
  <c r="R426"/>
  <c r="P426"/>
  <c r="BI422"/>
  <c r="BH422"/>
  <c r="BG422"/>
  <c r="BF422"/>
  <c r="T422"/>
  <c r="R422"/>
  <c r="P422"/>
  <c r="BI420"/>
  <c r="BH420"/>
  <c r="BG420"/>
  <c r="BF420"/>
  <c r="T420"/>
  <c r="R420"/>
  <c r="P420"/>
  <c r="BI415"/>
  <c r="BH415"/>
  <c r="BG415"/>
  <c r="BF415"/>
  <c r="T415"/>
  <c r="R415"/>
  <c r="P415"/>
  <c r="BI407"/>
  <c r="BH407"/>
  <c r="BG407"/>
  <c r="BF407"/>
  <c r="T407"/>
  <c r="R407"/>
  <c r="P407"/>
  <c r="BI404"/>
  <c r="BH404"/>
  <c r="BG404"/>
  <c r="BF404"/>
  <c r="T404"/>
  <c r="R404"/>
  <c r="P404"/>
  <c r="BI399"/>
  <c r="BH399"/>
  <c r="BG399"/>
  <c r="BF399"/>
  <c r="T399"/>
  <c r="R399"/>
  <c r="P399"/>
  <c r="BI395"/>
  <c r="BH395"/>
  <c r="BG395"/>
  <c r="BF395"/>
  <c r="T395"/>
  <c r="R395"/>
  <c r="P395"/>
  <c r="BI392"/>
  <c r="BH392"/>
  <c r="BG392"/>
  <c r="BF392"/>
  <c r="T392"/>
  <c r="R392"/>
  <c r="P392"/>
  <c r="BI382"/>
  <c r="BH382"/>
  <c r="BG382"/>
  <c r="BF382"/>
  <c r="T382"/>
  <c r="R382"/>
  <c r="P382"/>
  <c r="BI377"/>
  <c r="BH377"/>
  <c r="BG377"/>
  <c r="BF377"/>
  <c r="T377"/>
  <c r="R377"/>
  <c r="P377"/>
  <c r="BI374"/>
  <c r="BH374"/>
  <c r="BG374"/>
  <c r="BF374"/>
  <c r="T374"/>
  <c r="R374"/>
  <c r="P374"/>
  <c r="BI369"/>
  <c r="BH369"/>
  <c r="BG369"/>
  <c r="BF369"/>
  <c r="T369"/>
  <c r="R369"/>
  <c r="P369"/>
  <c r="BI366"/>
  <c r="BH366"/>
  <c r="BG366"/>
  <c r="BF366"/>
  <c r="T366"/>
  <c r="R366"/>
  <c r="P366"/>
  <c r="BI363"/>
  <c r="BH363"/>
  <c r="BG363"/>
  <c r="BF363"/>
  <c r="T363"/>
  <c r="R363"/>
  <c r="P363"/>
  <c r="BI358"/>
  <c r="BH358"/>
  <c r="BG358"/>
  <c r="BF358"/>
  <c r="T358"/>
  <c r="R358"/>
  <c r="P358"/>
  <c r="BI353"/>
  <c r="BH353"/>
  <c r="BG353"/>
  <c r="BF353"/>
  <c r="T353"/>
  <c r="R353"/>
  <c r="P353"/>
  <c r="BI350"/>
  <c r="BH350"/>
  <c r="BG350"/>
  <c r="BF350"/>
  <c r="T350"/>
  <c r="R350"/>
  <c r="P350"/>
  <c r="BI347"/>
  <c r="BH347"/>
  <c r="BG347"/>
  <c r="BF347"/>
  <c r="T347"/>
  <c r="R347"/>
  <c r="P347"/>
  <c r="BI344"/>
  <c r="BH344"/>
  <c r="BG344"/>
  <c r="BF344"/>
  <c r="T344"/>
  <c r="R344"/>
  <c r="P344"/>
  <c r="BI342"/>
  <c r="BH342"/>
  <c r="BG342"/>
  <c r="BF342"/>
  <c r="T342"/>
  <c r="R342"/>
  <c r="P342"/>
  <c r="BI339"/>
  <c r="BH339"/>
  <c r="BG339"/>
  <c r="BF339"/>
  <c r="T339"/>
  <c r="R339"/>
  <c r="P339"/>
  <c r="BI336"/>
  <c r="BH336"/>
  <c r="BG336"/>
  <c r="BF336"/>
  <c r="T336"/>
  <c r="R336"/>
  <c r="P336"/>
  <c r="BI333"/>
  <c r="BH333"/>
  <c r="BG333"/>
  <c r="BF333"/>
  <c r="T333"/>
  <c r="R333"/>
  <c r="P333"/>
  <c r="BI331"/>
  <c r="BH331"/>
  <c r="BG331"/>
  <c r="BF331"/>
  <c r="T331"/>
  <c r="R331"/>
  <c r="P331"/>
  <c r="BI328"/>
  <c r="BH328"/>
  <c r="BG328"/>
  <c r="BF328"/>
  <c r="T328"/>
  <c r="R328"/>
  <c r="P328"/>
  <c r="BI326"/>
  <c r="BH326"/>
  <c r="BG326"/>
  <c r="BF326"/>
  <c r="T326"/>
  <c r="R326"/>
  <c r="P326"/>
  <c r="BI323"/>
  <c r="BH323"/>
  <c r="BG323"/>
  <c r="BF323"/>
  <c r="T323"/>
  <c r="R323"/>
  <c r="P323"/>
  <c r="BI317"/>
  <c r="BH317"/>
  <c r="BG317"/>
  <c r="BF317"/>
  <c r="T317"/>
  <c r="R317"/>
  <c r="P317"/>
  <c r="BI315"/>
  <c r="BH315"/>
  <c r="BG315"/>
  <c r="BF315"/>
  <c r="T315"/>
  <c r="R315"/>
  <c r="P315"/>
  <c r="BI313"/>
  <c r="BH313"/>
  <c r="BG313"/>
  <c r="BF313"/>
  <c r="T313"/>
  <c r="R313"/>
  <c r="P313"/>
  <c r="BI307"/>
  <c r="BH307"/>
  <c r="BG307"/>
  <c r="BF307"/>
  <c r="T307"/>
  <c r="R307"/>
  <c r="P307"/>
  <c r="BI303"/>
  <c r="BH303"/>
  <c r="BG303"/>
  <c r="BF303"/>
  <c r="T303"/>
  <c r="R303"/>
  <c r="P303"/>
  <c r="BI301"/>
  <c r="BH301"/>
  <c r="BG301"/>
  <c r="BF301"/>
  <c r="T301"/>
  <c r="R301"/>
  <c r="P301"/>
  <c r="BI299"/>
  <c r="BH299"/>
  <c r="BG299"/>
  <c r="BF299"/>
  <c r="T299"/>
  <c r="R299"/>
  <c r="P299"/>
  <c r="BI297"/>
  <c r="BH297"/>
  <c r="BG297"/>
  <c r="BF297"/>
  <c r="T297"/>
  <c r="R297"/>
  <c r="P297"/>
  <c r="BI295"/>
  <c r="BH295"/>
  <c r="BG295"/>
  <c r="BF295"/>
  <c r="T295"/>
  <c r="R295"/>
  <c r="P295"/>
  <c r="BI293"/>
  <c r="BH293"/>
  <c r="BG293"/>
  <c r="BF293"/>
  <c r="T293"/>
  <c r="R293"/>
  <c r="P293"/>
  <c r="BI283"/>
  <c r="BH283"/>
  <c r="BG283"/>
  <c r="BF283"/>
  <c r="T283"/>
  <c r="R283"/>
  <c r="P283"/>
  <c r="BI274"/>
  <c r="BH274"/>
  <c r="BG274"/>
  <c r="BF274"/>
  <c r="T274"/>
  <c r="R274"/>
  <c r="P274"/>
  <c r="BI271"/>
  <c r="BH271"/>
  <c r="BG271"/>
  <c r="BF271"/>
  <c r="T271"/>
  <c r="R271"/>
  <c r="P271"/>
  <c r="BI267"/>
  <c r="BH267"/>
  <c r="BG267"/>
  <c r="BF267"/>
  <c r="T267"/>
  <c r="R267"/>
  <c r="P267"/>
  <c r="BI264"/>
  <c r="BH264"/>
  <c r="BG264"/>
  <c r="BF264"/>
  <c r="T264"/>
  <c r="R264"/>
  <c r="P264"/>
  <c r="BI261"/>
  <c r="BH261"/>
  <c r="BG261"/>
  <c r="BF261"/>
  <c r="T261"/>
  <c r="R261"/>
  <c r="P261"/>
  <c r="BI259"/>
  <c r="BH259"/>
  <c r="BG259"/>
  <c r="BF259"/>
  <c r="T259"/>
  <c r="R259"/>
  <c r="P259"/>
  <c r="BI256"/>
  <c r="BH256"/>
  <c r="BG256"/>
  <c r="BF256"/>
  <c r="T256"/>
  <c r="R256"/>
  <c r="P256"/>
  <c r="BI254"/>
  <c r="BH254"/>
  <c r="BG254"/>
  <c r="BF254"/>
  <c r="T254"/>
  <c r="R254"/>
  <c r="P254"/>
  <c r="BI247"/>
  <c r="BH247"/>
  <c r="BG247"/>
  <c r="BF247"/>
  <c r="T247"/>
  <c r="R247"/>
  <c r="P247"/>
  <c r="BI245"/>
  <c r="BH245"/>
  <c r="BG245"/>
  <c r="BF245"/>
  <c r="T245"/>
  <c r="R245"/>
  <c r="P245"/>
  <c r="BI239"/>
  <c r="BH239"/>
  <c r="BG239"/>
  <c r="BF239"/>
  <c r="T239"/>
  <c r="R239"/>
  <c r="P239"/>
  <c r="BI233"/>
  <c r="BH233"/>
  <c r="BG233"/>
  <c r="BF233"/>
  <c r="T233"/>
  <c r="R233"/>
  <c r="P233"/>
  <c r="BI230"/>
  <c r="BH230"/>
  <c r="BG230"/>
  <c r="BF230"/>
  <c r="T230"/>
  <c r="R230"/>
  <c r="P230"/>
  <c r="BI227"/>
  <c r="BH227"/>
  <c r="BG227"/>
  <c r="BF227"/>
  <c r="T227"/>
  <c r="R227"/>
  <c r="P227"/>
  <c r="BI224"/>
  <c r="BH224"/>
  <c r="BG224"/>
  <c r="BF224"/>
  <c r="T224"/>
  <c r="R224"/>
  <c r="P224"/>
  <c r="BI222"/>
  <c r="BH222"/>
  <c r="BG222"/>
  <c r="BF222"/>
  <c r="T222"/>
  <c r="R222"/>
  <c r="P222"/>
  <c r="BI220"/>
  <c r="BH220"/>
  <c r="BG220"/>
  <c r="BF220"/>
  <c r="T220"/>
  <c r="R220"/>
  <c r="P220"/>
  <c r="BI217"/>
  <c r="BH217"/>
  <c r="BG217"/>
  <c r="BF217"/>
  <c r="T217"/>
  <c r="R217"/>
  <c r="P217"/>
  <c r="BI214"/>
  <c r="BH214"/>
  <c r="BG214"/>
  <c r="BF214"/>
  <c r="T214"/>
  <c r="R214"/>
  <c r="P214"/>
  <c r="BI211"/>
  <c r="BH211"/>
  <c r="BG211"/>
  <c r="BF211"/>
  <c r="T211"/>
  <c r="R211"/>
  <c r="P211"/>
  <c r="BI208"/>
  <c r="BH208"/>
  <c r="BG208"/>
  <c r="BF208"/>
  <c r="T208"/>
  <c r="R208"/>
  <c r="P208"/>
  <c r="BI203"/>
  <c r="BH203"/>
  <c r="BG203"/>
  <c r="BF203"/>
  <c r="T203"/>
  <c r="R203"/>
  <c r="P203"/>
  <c r="BI201"/>
  <c r="BH201"/>
  <c r="BG201"/>
  <c r="BF201"/>
  <c r="T201"/>
  <c r="R201"/>
  <c r="P201"/>
  <c r="BI196"/>
  <c r="BH196"/>
  <c r="BG196"/>
  <c r="BF196"/>
  <c r="T196"/>
  <c r="R196"/>
  <c r="P196"/>
  <c r="BI191"/>
  <c r="BH191"/>
  <c r="BG191"/>
  <c r="BF191"/>
  <c r="T191"/>
  <c r="R191"/>
  <c r="P191"/>
  <c r="BI188"/>
  <c r="BH188"/>
  <c r="BG188"/>
  <c r="BF188"/>
  <c r="T188"/>
  <c r="R188"/>
  <c r="P188"/>
  <c r="BI185"/>
  <c r="BH185"/>
  <c r="BG185"/>
  <c r="BF185"/>
  <c r="T185"/>
  <c r="R185"/>
  <c r="P185"/>
  <c r="BI181"/>
  <c r="BH181"/>
  <c r="BG181"/>
  <c r="BF181"/>
  <c r="T181"/>
  <c r="R181"/>
  <c r="P181"/>
  <c r="BI178"/>
  <c r="BH178"/>
  <c r="BG178"/>
  <c r="BF178"/>
  <c r="T178"/>
  <c r="R178"/>
  <c r="P178"/>
  <c r="BI175"/>
  <c r="BH175"/>
  <c r="BG175"/>
  <c r="BF175"/>
  <c r="T175"/>
  <c r="R175"/>
  <c r="P175"/>
  <c r="BI173"/>
  <c r="BH173"/>
  <c r="BG173"/>
  <c r="BF173"/>
  <c r="T173"/>
  <c r="R173"/>
  <c r="P173"/>
  <c r="BI170"/>
  <c r="BH170"/>
  <c r="BG170"/>
  <c r="BF170"/>
  <c r="T170"/>
  <c r="R170"/>
  <c r="P170"/>
  <c r="BI167"/>
  <c r="BH167"/>
  <c r="BG167"/>
  <c r="BF167"/>
  <c r="T167"/>
  <c r="R167"/>
  <c r="P167"/>
  <c r="BI162"/>
  <c r="BH162"/>
  <c r="BG162"/>
  <c r="BF162"/>
  <c r="T162"/>
  <c r="R162"/>
  <c r="P162"/>
  <c r="BI159"/>
  <c r="BH159"/>
  <c r="BG159"/>
  <c r="BF159"/>
  <c r="T159"/>
  <c r="R159"/>
  <c r="P159"/>
  <c r="J153"/>
  <c r="J152"/>
  <c r="F152"/>
  <c r="F150"/>
  <c r="E148"/>
  <c r="J92"/>
  <c r="J91"/>
  <c r="F91"/>
  <c r="F89"/>
  <c r="E87"/>
  <c r="J18"/>
  <c r="E18"/>
  <c r="F153"/>
  <c r="J17"/>
  <c r="J12"/>
  <c r="J89"/>
  <c r="E7"/>
  <c r="E85"/>
  <c i="1" r="L90"/>
  <c r="AM90"/>
  <c r="AM89"/>
  <c r="L89"/>
  <c r="AM87"/>
  <c r="L87"/>
  <c r="L85"/>
  <c r="L84"/>
  <c i="2" r="BK1630"/>
  <c r="BK1620"/>
  <c r="J1596"/>
  <c r="BK1570"/>
  <c r="BK1524"/>
  <c r="BK1494"/>
  <c r="J1472"/>
  <c r="J1450"/>
  <c r="BK1415"/>
  <c r="J1362"/>
  <c r="J1333"/>
  <c r="BK1298"/>
  <c r="BK1276"/>
  <c r="J1243"/>
  <c r="J1205"/>
  <c r="BK1174"/>
  <c r="J1142"/>
  <c r="J1086"/>
  <c r="BK1058"/>
  <c r="J1022"/>
  <c r="J895"/>
  <c r="J848"/>
  <c r="J786"/>
  <c r="BK720"/>
  <c r="BK659"/>
  <c r="J585"/>
  <c r="BK538"/>
  <c r="BK452"/>
  <c r="BK323"/>
  <c r="BK261"/>
  <c r="BK214"/>
  <c r="BK1636"/>
  <c r="J1586"/>
  <c r="BK1547"/>
  <c r="BK1522"/>
  <c r="J1494"/>
  <c r="BK1458"/>
  <c r="BK1421"/>
  <c r="BK1366"/>
  <c r="BK1301"/>
  <c r="J1225"/>
  <c r="J1174"/>
  <c r="BK1062"/>
  <c r="BK1024"/>
  <c r="J949"/>
  <c r="J911"/>
  <c r="J874"/>
  <c r="J836"/>
  <c r="J780"/>
  <c r="J755"/>
  <c r="BK736"/>
  <c r="BK706"/>
  <c r="J659"/>
  <c r="BK608"/>
  <c r="J556"/>
  <c r="BK514"/>
  <c r="BK487"/>
  <c r="BK432"/>
  <c r="J366"/>
  <c r="BK326"/>
  <c r="J256"/>
  <c r="J196"/>
  <c r="J1647"/>
  <c r="J1370"/>
  <c r="J1303"/>
  <c r="J1256"/>
  <c r="J1223"/>
  <c r="J1192"/>
  <c r="BK1158"/>
  <c r="BK1110"/>
  <c r="J1032"/>
  <c r="BK958"/>
  <c r="J893"/>
  <c r="BK858"/>
  <c r="BK798"/>
  <c r="J738"/>
  <c r="BK693"/>
  <c r="BK633"/>
  <c r="J559"/>
  <c r="BK399"/>
  <c r="BK303"/>
  <c r="BK224"/>
  <c r="J1645"/>
  <c r="J1630"/>
  <c r="J1618"/>
  <c r="J1590"/>
  <c r="BK1559"/>
  <c r="J1545"/>
  <c r="BK1496"/>
  <c r="BK1470"/>
  <c r="J1438"/>
  <c r="BK1408"/>
  <c r="J1368"/>
  <c r="BK1333"/>
  <c r="J1288"/>
  <c r="BK1243"/>
  <c r="BK1205"/>
  <c r="BK1148"/>
  <c r="J1112"/>
  <c r="J1100"/>
  <c r="BK1064"/>
  <c r="J1024"/>
  <c r="J900"/>
  <c r="BK854"/>
  <c r="J820"/>
  <c r="BK780"/>
  <c r="J736"/>
  <c r="J689"/>
  <c r="J642"/>
  <c r="J608"/>
  <c r="BK556"/>
  <c r="J495"/>
  <c r="J434"/>
  <c r="J326"/>
  <c r="J222"/>
  <c r="J1616"/>
  <c r="J1582"/>
  <c r="J1553"/>
  <c r="J1518"/>
  <c r="BK1492"/>
  <c r="BK1456"/>
  <c r="J1431"/>
  <c r="BK1400"/>
  <c r="BK1368"/>
  <c r="J1339"/>
  <c r="J1313"/>
  <c r="BK1282"/>
  <c r="J1250"/>
  <c r="BK1213"/>
  <c r="BK1184"/>
  <c r="J1144"/>
  <c r="J1106"/>
  <c r="BK1080"/>
  <c r="J1060"/>
  <c r="J1020"/>
  <c r="BK943"/>
  <c r="BK907"/>
  <c r="BK865"/>
  <c r="J834"/>
  <c r="J782"/>
  <c r="BK738"/>
  <c r="J714"/>
  <c r="J663"/>
  <c r="BK576"/>
  <c r="BK525"/>
  <c r="J448"/>
  <c r="J399"/>
  <c r="BK366"/>
  <c r="BK271"/>
  <c r="J203"/>
  <c r="BK167"/>
  <c r="BK1384"/>
  <c r="BK1315"/>
  <c r="BK1266"/>
  <c r="J1207"/>
  <c r="J1164"/>
  <c r="J1096"/>
  <c r="BK1042"/>
  <c r="BK1018"/>
  <c r="J935"/>
  <c r="BK895"/>
  <c r="BK875"/>
  <c r="BK856"/>
  <c r="BK834"/>
  <c r="J794"/>
  <c r="J764"/>
  <c r="J753"/>
  <c r="BK716"/>
  <c r="J679"/>
  <c r="J630"/>
  <c r="J581"/>
  <c r="BK533"/>
  <c r="BK495"/>
  <c r="BK448"/>
  <c r="J363"/>
  <c r="J331"/>
  <c r="J297"/>
  <c r="J233"/>
  <c r="J191"/>
  <c r="BK162"/>
  <c r="BK1362"/>
  <c r="J1337"/>
  <c r="J1276"/>
  <c r="BK1233"/>
  <c r="BK1207"/>
  <c r="J1148"/>
  <c r="J1120"/>
  <c r="J1042"/>
  <c r="J985"/>
  <c r="BK934"/>
  <c r="BK874"/>
  <c r="J810"/>
  <c r="J776"/>
  <c r="J702"/>
  <c r="BK636"/>
  <c r="J570"/>
  <c r="J429"/>
  <c r="BK333"/>
  <c r="BK293"/>
  <c r="BK220"/>
  <c r="BK1645"/>
  <c r="J1632"/>
  <c r="BK1614"/>
  <c r="BK1580"/>
  <c r="BK1551"/>
  <c r="J1527"/>
  <c r="J1504"/>
  <c r="J1478"/>
  <c r="J1446"/>
  <c r="BK1423"/>
  <c r="J1384"/>
  <c r="BK1341"/>
  <c r="BK1292"/>
  <c r="BK1254"/>
  <c r="BK1219"/>
  <c r="J1180"/>
  <c r="BK1140"/>
  <c r="J1104"/>
  <c r="J1084"/>
  <c r="BK1052"/>
  <c r="BK1030"/>
  <c r="BK952"/>
  <c r="BK869"/>
  <c r="BK840"/>
  <c r="BK804"/>
  <c r="BK776"/>
  <c r="J720"/>
  <c r="J693"/>
  <c r="BK663"/>
  <c r="J614"/>
  <c r="J523"/>
  <c r="J440"/>
  <c r="BK297"/>
  <c r="J208"/>
  <c r="BK1602"/>
  <c r="BK1576"/>
  <c r="J1547"/>
  <c r="J1514"/>
  <c r="BK1490"/>
  <c r="J1460"/>
  <c r="BK1440"/>
  <c r="J1402"/>
  <c r="BK1370"/>
  <c r="J1323"/>
  <c r="BK1290"/>
  <c r="BK1252"/>
  <c r="BK1225"/>
  <c r="BK1209"/>
  <c r="BK1168"/>
  <c r="J1126"/>
  <c r="J1116"/>
  <c r="J1098"/>
  <c r="J1076"/>
  <c r="BK1044"/>
  <c r="BK999"/>
  <c r="J936"/>
  <c r="BK902"/>
  <c r="BK850"/>
  <c r="BK796"/>
  <c r="BK740"/>
  <c r="J683"/>
  <c r="BK1626"/>
  <c r="J1610"/>
  <c r="BK1582"/>
  <c r="J1535"/>
  <c r="J1516"/>
  <c r="BK1478"/>
  <c r="BK1446"/>
  <c r="J1423"/>
  <c r="BK1402"/>
  <c r="J1378"/>
  <c r="BK1354"/>
  <c r="J1321"/>
  <c r="BK1296"/>
  <c r="BK1270"/>
  <c r="BK1237"/>
  <c r="BK1180"/>
  <c r="J1158"/>
  <c r="BK1106"/>
  <c r="BK1078"/>
  <c r="J1056"/>
  <c r="J974"/>
  <c r="BK889"/>
  <c r="BK852"/>
  <c r="J822"/>
  <c r="BK764"/>
  <c r="BK722"/>
  <c r="BK675"/>
  <c r="BK618"/>
  <c r="J527"/>
  <c r="BK466"/>
  <c r="BK369"/>
  <c r="BK313"/>
  <c r="J259"/>
  <c r="BK175"/>
  <c r="J1606"/>
  <c r="BK1553"/>
  <c r="J1541"/>
  <c r="BK1512"/>
  <c r="BK1474"/>
  <c r="BK1448"/>
  <c r="BK1429"/>
  <c r="J1396"/>
  <c r="BK1374"/>
  <c r="BK1325"/>
  <c r="BK1262"/>
  <c r="J1213"/>
  <c r="J1184"/>
  <c r="J1132"/>
  <c r="BK1056"/>
  <c r="J1010"/>
  <c r="BK968"/>
  <c r="BK900"/>
  <c r="J876"/>
  <c r="J846"/>
  <c r="J812"/>
  <c r="BK784"/>
  <c r="BK762"/>
  <c r="J740"/>
  <c r="J712"/>
  <c r="BK687"/>
  <c r="BK651"/>
  <c r="J627"/>
  <c r="BK572"/>
  <c r="BK527"/>
  <c r="BK489"/>
  <c r="J447"/>
  <c r="BK415"/>
  <c r="J339"/>
  <c r="J293"/>
  <c r="BK245"/>
  <c r="BK188"/>
  <c r="J1400"/>
  <c r="J1358"/>
  <c r="BK1339"/>
  <c r="J1266"/>
  <c r="J1227"/>
  <c r="J1194"/>
  <c r="J1162"/>
  <c r="BK1126"/>
  <c r="J1044"/>
  <c r="J994"/>
  <c r="BK937"/>
  <c r="BK885"/>
  <c r="J842"/>
  <c r="J788"/>
  <c r="BK704"/>
  <c r="BK671"/>
  <c r="BK590"/>
  <c r="J466"/>
  <c r="J336"/>
  <c r="J295"/>
  <c r="BK178"/>
  <c r="BK1641"/>
  <c r="J1626"/>
  <c r="BK1604"/>
  <c r="BK1588"/>
  <c r="BK1557"/>
  <c r="J1524"/>
  <c r="BK1498"/>
  <c r="J1480"/>
  <c r="J1456"/>
  <c r="J1427"/>
  <c r="BK1378"/>
  <c r="J1335"/>
  <c r="BK1309"/>
  <c r="J1258"/>
  <c r="BK1223"/>
  <c r="BK1170"/>
  <c r="J1136"/>
  <c r="J1094"/>
  <c r="BK1040"/>
  <c r="J1004"/>
  <c r="J928"/>
  <c r="J860"/>
  <c r="BK814"/>
  <c r="J792"/>
  <c r="J743"/>
  <c r="J708"/>
  <c r="BK683"/>
  <c r="BK630"/>
  <c r="J578"/>
  <c r="BK509"/>
  <c r="J454"/>
  <c r="J415"/>
  <c r="BK342"/>
  <c r="BK239"/>
  <c r="J173"/>
  <c r="BK1594"/>
  <c r="J1574"/>
  <c r="J1539"/>
  <c r="BK1510"/>
  <c r="J1484"/>
  <c r="J1452"/>
  <c r="J1408"/>
  <c r="BK1388"/>
  <c r="J1364"/>
  <c r="J1345"/>
  <c r="BK1327"/>
  <c r="J1296"/>
  <c r="BK1274"/>
  <c r="J1237"/>
  <c r="J1215"/>
  <c r="BK1188"/>
  <c r="BK1150"/>
  <c r="BK1120"/>
  <c r="J1114"/>
  <c r="BK1094"/>
  <c r="BK1072"/>
  <c r="BK1054"/>
  <c r="BK1026"/>
  <c r="BK955"/>
  <c r="BK928"/>
  <c r="BK888"/>
  <c r="BK860"/>
  <c r="J838"/>
  <c r="J762"/>
  <c r="BK726"/>
  <c r="BK661"/>
  <c r="J572"/>
  <c r="BK506"/>
  <c r="J452"/>
  <c r="J214"/>
  <c r="J185"/>
  <c r="BK1632"/>
  <c r="BK1624"/>
  <c r="BK1606"/>
  <c r="J1580"/>
  <c r="BK1563"/>
  <c r="BK1520"/>
  <c r="BK1482"/>
  <c r="BK1464"/>
  <c r="BK1438"/>
  <c r="BK1417"/>
  <c r="BK1396"/>
  <c r="BK1364"/>
  <c r="J1343"/>
  <c r="J1315"/>
  <c r="J1274"/>
  <c r="J1248"/>
  <c r="J1217"/>
  <c r="BK1182"/>
  <c r="BK1152"/>
  <c r="J1122"/>
  <c r="J1072"/>
  <c r="BK1048"/>
  <c r="J943"/>
  <c r="BK872"/>
  <c r="BK842"/>
  <c r="BK816"/>
  <c r="J759"/>
  <c r="J695"/>
  <c r="BK655"/>
  <c r="BK566"/>
  <c r="J498"/>
  <c r="BK434"/>
  <c r="BK347"/>
  <c r="J271"/>
  <c r="BK217"/>
  <c r="J34"/>
  <c r="J790"/>
  <c r="J734"/>
  <c r="J681"/>
  <c r="J651"/>
  <c r="J553"/>
  <c r="J458"/>
  <c r="J426"/>
  <c r="BK374"/>
  <c r="J264"/>
  <c r="BK196"/>
  <c r="BK1323"/>
  <c r="BK1278"/>
  <c r="BK1227"/>
  <c r="J1186"/>
  <c r="BK1154"/>
  <c r="BK1104"/>
  <c r="BK1068"/>
  <c r="J982"/>
  <c r="J892"/>
  <c r="J856"/>
  <c r="J814"/>
  <c r="BK755"/>
  <c r="BK702"/>
  <c r="BK625"/>
  <c r="BK504"/>
  <c r="BK442"/>
  <c r="BK339"/>
  <c r="BK274"/>
  <c r="BK185"/>
  <c r="J1604"/>
  <c r="J1588"/>
  <c r="J1549"/>
  <c r="BK1535"/>
  <c r="BK1500"/>
  <c r="J1490"/>
  <c r="J1466"/>
  <c r="J1433"/>
  <c r="BK1394"/>
  <c r="BK1350"/>
  <c r="BK1294"/>
  <c r="BK1221"/>
  <c r="J1172"/>
  <c r="J1128"/>
  <c r="J1050"/>
  <c r="J999"/>
  <c r="J932"/>
  <c r="J888"/>
  <c r="J872"/>
  <c r="BK826"/>
  <c r="BK790"/>
  <c r="BK757"/>
  <c r="J726"/>
  <c r="J704"/>
  <c r="BK645"/>
  <c r="J590"/>
  <c r="J968"/>
  <c r="J879"/>
  <c r="BK832"/>
  <c r="BK786"/>
  <c r="BK734"/>
  <c r="BK673"/>
  <c r="BK578"/>
  <c r="BK544"/>
  <c r="J407"/>
  <c r="J313"/>
  <c r="J239"/>
  <c r="J1641"/>
  <c r="J1624"/>
  <c r="J1602"/>
  <c r="BK1574"/>
  <c r="BK1543"/>
  <c r="BK1516"/>
  <c r="BK1488"/>
  <c r="J1474"/>
  <c r="J1448"/>
  <c r="BK1431"/>
  <c r="BK1390"/>
  <c r="J1347"/>
  <c r="BK1319"/>
  <c r="J1268"/>
  <c r="BK1231"/>
  <c r="BK1162"/>
  <c r="BK1130"/>
  <c r="BK1098"/>
  <c r="BK1066"/>
  <c r="BK1032"/>
  <c r="BK985"/>
  <c r="J867"/>
  <c r="J826"/>
  <c r="J798"/>
  <c r="BK724"/>
  <c r="J700"/>
  <c r="BK667"/>
  <c r="BK627"/>
  <c r="J568"/>
  <c r="J477"/>
  <c r="J422"/>
  <c r="BK336"/>
  <c r="BK247"/>
  <c r="F34"/>
  <c r="BK818"/>
  <c r="J747"/>
  <c r="J697"/>
  <c r="BK665"/>
  <c r="BK611"/>
  <c r="J514"/>
  <c r="BK429"/>
  <c r="BK350"/>
  <c r="BK259"/>
  <c r="J178"/>
  <c r="BK1628"/>
  <c r="BK1618"/>
  <c r="BK1600"/>
  <c r="J1572"/>
  <c r="BK1531"/>
  <c r="BK1514"/>
  <c r="BK1476"/>
  <c r="J1458"/>
  <c r="BK1427"/>
  <c r="BK1406"/>
  <c r="J1392"/>
  <c r="BK1358"/>
  <c r="BK1337"/>
  <c r="J1319"/>
  <c r="J1294"/>
  <c r="BK1268"/>
  <c r="J1231"/>
  <c r="BK1196"/>
  <c r="J1168"/>
  <c r="J1150"/>
  <c r="BK1112"/>
  <c r="J1080"/>
  <c r="J1052"/>
  <c r="BK946"/>
  <c r="BK893"/>
  <c r="BK836"/>
  <c r="J806"/>
  <c r="BK751"/>
  <c r="J677"/>
  <c r="BK639"/>
  <c r="J561"/>
  <c r="J509"/>
  <c r="BK492"/>
  <c r="BK407"/>
  <c r="J317"/>
  <c r="BK264"/>
  <c r="J220"/>
  <c r="J167"/>
  <c r="BK1596"/>
  <c r="J1555"/>
  <c r="BK1539"/>
  <c r="BK1504"/>
  <c r="J1476"/>
  <c r="BK1452"/>
  <c r="J1425"/>
  <c r="J1388"/>
  <c r="BK1335"/>
  <c r="J1282"/>
  <c r="J1235"/>
  <c r="BK1186"/>
  <c r="BK1136"/>
  <c r="BK1086"/>
  <c r="J1036"/>
  <c r="J937"/>
  <c r="J891"/>
  <c r="BK873"/>
  <c r="BK838"/>
  <c r="BK808"/>
  <c r="BK766"/>
  <c r="J745"/>
  <c r="BK708"/>
  <c r="BK669"/>
  <c r="BK585"/>
  <c r="BK541"/>
  <c r="J501"/>
  <c r="BK458"/>
  <c r="J377"/>
  <c r="BK344"/>
  <c r="BK307"/>
  <c r="J247"/>
  <c r="BK230"/>
  <c r="J175"/>
  <c r="J1374"/>
  <c r="J1352"/>
  <c r="J1301"/>
  <c r="J1246"/>
  <c r="J1221"/>
  <c r="J1188"/>
  <c r="J1152"/>
  <c r="BK1122"/>
  <c r="J1070"/>
  <c r="J1028"/>
  <c r="J952"/>
  <c r="J902"/>
  <c r="J844"/>
  <c r="J804"/>
  <c r="BK753"/>
  <c r="BK732"/>
  <c r="J667"/>
  <c r="J611"/>
  <c r="BK501"/>
  <c r="J347"/>
  <c r="J307"/>
  <c r="J230"/>
  <c r="BK1643"/>
  <c r="BK1616"/>
  <c r="BK1598"/>
  <c r="J1570"/>
  <c r="BK1537"/>
  <c r="J1506"/>
  <c r="J1482"/>
  <c r="J1454"/>
  <c r="BK1425"/>
  <c r="J1386"/>
  <c r="BK1343"/>
  <c r="BK1305"/>
  <c r="J1270"/>
  <c r="BK1239"/>
  <c r="J1196"/>
  <c r="BK1138"/>
  <c r="J1108"/>
  <c r="BK1090"/>
  <c r="BK1050"/>
  <c r="BK1028"/>
  <c r="BK936"/>
  <c r="BK844"/>
  <c r="BK812"/>
  <c r="BK794"/>
  <c r="J770"/>
  <c r="J710"/>
  <c r="J673"/>
  <c r="BK622"/>
  <c r="J563"/>
  <c r="J506"/>
  <c r="BK447"/>
  <c r="J404"/>
  <c r="BK301"/>
  <c r="J217"/>
  <c r="BK1592"/>
  <c r="BK1572"/>
  <c r="BK1533"/>
  <c r="J1502"/>
  <c r="J1464"/>
  <c r="J1417"/>
  <c r="J1398"/>
  <c r="BK1372"/>
  <c r="BK1347"/>
  <c r="BK1303"/>
  <c r="J1286"/>
  <c r="BK1256"/>
  <c r="J1229"/>
  <c r="J1203"/>
  <c r="J1178"/>
  <c r="BK1118"/>
  <c r="BK1108"/>
  <c r="BK1092"/>
  <c r="BK1070"/>
  <c r="BK1046"/>
  <c r="BK979"/>
  <c r="BK921"/>
  <c r="BK883"/>
  <c r="J854"/>
  <c r="BK828"/>
  <c r="BK770"/>
  <c r="J730"/>
  <c r="J675"/>
  <c r="J625"/>
  <c r="J538"/>
  <c r="BK460"/>
  <c r="J420"/>
  <c r="J342"/>
  <c r="BK233"/>
  <c r="J188"/>
  <c r="J1636"/>
  <c r="J1608"/>
  <c r="BK1584"/>
  <c r="BK1561"/>
  <c r="BK1311"/>
  <c r="J1290"/>
  <c r="J1262"/>
  <c r="BK1203"/>
  <c r="J1166"/>
  <c r="J1134"/>
  <c r="J1078"/>
  <c r="BK1038"/>
  <c r="J907"/>
  <c r="BK867"/>
  <c r="J824"/>
  <c r="BK782"/>
  <c r="J724"/>
  <c r="J669"/>
  <c r="J598"/>
  <c r="J533"/>
  <c r="BK463"/>
  <c r="J358"/>
  <c r="J303"/>
  <c r="J254"/>
  <c r="BK191"/>
  <c r="J1614"/>
  <c r="J1561"/>
  <c r="BK1545"/>
  <c r="J1533"/>
  <c r="J1498"/>
  <c r="J1470"/>
  <c r="BK1436"/>
  <c r="BK1404"/>
  <c r="BK1382"/>
  <c r="BK1329"/>
  <c r="BK1260"/>
  <c r="J1198"/>
  <c r="J1170"/>
  <c r="J1090"/>
  <c r="J1026"/>
  <c r="J979"/>
  <c r="BK923"/>
  <c r="J883"/>
  <c r="J850"/>
  <c r="BK820"/>
  <c r="J796"/>
  <c r="BK759"/>
  <c r="BK730"/>
  <c r="BK689"/>
  <c r="BK642"/>
  <c r="BK603"/>
  <c r="BK553"/>
  <c r="J517"/>
  <c r="BK474"/>
  <c r="BK440"/>
  <c r="J374"/>
  <c r="BK328"/>
  <c r="J267"/>
  <c r="BK227"/>
  <c r="BK170"/>
  <c r="BK1376"/>
  <c r="BK1345"/>
  <c r="J1239"/>
  <c r="BK1211"/>
  <c r="BK1144"/>
  <c r="BK1084"/>
  <c r="J1034"/>
  <c r="BK974"/>
  <c r="J923"/>
  <c r="J881"/>
  <c r="J816"/>
  <c r="J784"/>
  <c r="BK712"/>
  <c r="J645"/>
  <c r="J566"/>
  <c r="J460"/>
  <c r="J382"/>
  <c r="J301"/>
  <c r="BK201"/>
  <c r="J1643"/>
  <c r="J1628"/>
  <c r="BK1610"/>
  <c r="J1578"/>
  <c r="BK1555"/>
  <c r="BK1541"/>
  <c r="J1510"/>
  <c r="J1486"/>
  <c r="BK1472"/>
  <c r="BK1442"/>
  <c r="J1421"/>
  <c r="BK1380"/>
  <c r="BK1331"/>
  <c r="J1280"/>
  <c r="J1233"/>
  <c r="J1176"/>
  <c r="BK1134"/>
  <c r="BK1102"/>
  <c r="BK1076"/>
  <c r="BK1034"/>
  <c r="J958"/>
  <c r="J873"/>
  <c r="J830"/>
  <c r="BK788"/>
  <c r="J766"/>
  <c r="J716"/>
  <c r="J687"/>
  <c r="J655"/>
  <c r="BK581"/>
  <c r="BK517"/>
  <c r="J469"/>
  <c r="J369"/>
  <c r="J323"/>
  <c r="BK211"/>
  <c r="BK1647"/>
  <c r="J1584"/>
  <c r="BK1565"/>
  <c r="J1531"/>
  <c r="BK1508"/>
  <c r="BK1466"/>
  <c r="J1412"/>
  <c r="BK1386"/>
  <c r="J1360"/>
  <c r="J1329"/>
  <c r="J1298"/>
  <c r="BK1280"/>
  <c r="BK1248"/>
  <c r="J1219"/>
  <c r="J1190"/>
  <c r="J1154"/>
  <c r="BK1132"/>
  <c r="J1118"/>
  <c r="BK1096"/>
  <c r="J1068"/>
  <c r="J1040"/>
  <c r="BK982"/>
  <c r="J940"/>
  <c r="J885"/>
  <c r="BK848"/>
  <c r="BK824"/>
  <c r="J757"/>
  <c r="BK691"/>
  <c r="BK657"/>
  <c r="BK593"/>
  <c r="J492"/>
  <c r="BK437"/>
  <c r="BK377"/>
  <c r="BK283"/>
  <c r="BK222"/>
  <c r="F36"/>
  <c r="J1064"/>
  <c r="BK877"/>
  <c r="J832"/>
  <c r="BK800"/>
  <c r="BK747"/>
  <c r="J665"/>
  <c r="BK574"/>
  <c r="BK523"/>
  <c r="J437"/>
  <c r="F35"/>
  <c r="BK802"/>
  <c r="J685"/>
  <c r="BK598"/>
  <c r="BK498"/>
  <c r="BK450"/>
  <c r="BK404"/>
  <c r="J344"/>
  <c r="BK254"/>
  <c r="BK159"/>
  <c r="F37"/>
  <c r="J774"/>
  <c r="BK728"/>
  <c r="J653"/>
  <c r="J574"/>
  <c r="J530"/>
  <c r="J463"/>
  <c r="J432"/>
  <c r="BK382"/>
  <c r="BK317"/>
  <c r="J245"/>
  <c r="J1634"/>
  <c r="BK1622"/>
  <c r="J1592"/>
  <c r="J1565"/>
  <c r="BK1527"/>
  <c r="J1512"/>
  <c r="BK1462"/>
  <c r="J1429"/>
  <c r="BK1412"/>
  <c r="J1390"/>
  <c r="J1356"/>
  <c r="J1325"/>
  <c r="BK1307"/>
  <c r="BK1284"/>
  <c r="BK1241"/>
  <c r="BK1192"/>
  <c r="BK1164"/>
  <c r="J1130"/>
  <c r="J1074"/>
  <c r="BK1036"/>
  <c r="J934"/>
  <c r="BK863"/>
  <c r="J818"/>
  <c r="J768"/>
  <c r="BK745"/>
  <c r="BK685"/>
  <c r="J633"/>
  <c r="BK559"/>
  <c r="J487"/>
  <c r="BK363"/>
  <c r="BK295"/>
  <c r="J227"/>
  <c r="BK1590"/>
  <c r="J1551"/>
  <c r="J1537"/>
  <c r="BK1502"/>
  <c r="BK1486"/>
  <c r="BK1450"/>
  <c r="J1415"/>
  <c r="J1372"/>
  <c r="J1305"/>
  <c r="BK1258"/>
  <c r="J1211"/>
  <c r="J1182"/>
  <c r="J1140"/>
  <c r="J1058"/>
  <c r="BK1020"/>
  <c r="J955"/>
  <c r="J921"/>
  <c r="J890"/>
  <c r="J865"/>
  <c r="BK810"/>
  <c r="BK772"/>
  <c r="BK749"/>
  <c r="J718"/>
  <c r="BK681"/>
  <c r="J636"/>
  <c r="J593"/>
  <c r="J544"/>
  <c r="J504"/>
  <c r="BK477"/>
  <c r="BK422"/>
  <c r="J353"/>
  <c r="BK315"/>
  <c r="J261"/>
  <c r="BK203"/>
  <c r="J181"/>
  <c r="BK1392"/>
  <c r="BK1356"/>
  <c r="J1307"/>
  <c r="BK1264"/>
  <c r="BK1229"/>
  <c r="BK1215"/>
  <c r="BK1166"/>
  <c r="BK1124"/>
  <c r="J1054"/>
  <c r="BK1010"/>
  <c r="J971"/>
  <c r="BK911"/>
  <c r="J875"/>
  <c r="BK806"/>
  <c r="J778"/>
  <c r="J706"/>
  <c r="J691"/>
  <c r="J622"/>
  <c r="BK563"/>
  <c r="J442"/>
  <c r="J328"/>
  <c r="J274"/>
  <c r="J170"/>
  <c r="BK1639"/>
  <c r="J1620"/>
  <c r="J1600"/>
  <c r="J1576"/>
  <c r="BK1549"/>
  <c r="BK1518"/>
  <c r="J1492"/>
  <c r="J1462"/>
  <c r="J1440"/>
  <c r="BK1398"/>
  <c r="J1354"/>
  <c r="J1327"/>
  <c r="J1284"/>
  <c r="J1252"/>
  <c r="BK1200"/>
  <c r="J1146"/>
  <c r="J1110"/>
  <c r="BK1082"/>
  <c r="J1046"/>
  <c r="J990"/>
  <c r="BK879"/>
  <c r="J858"/>
  <c r="BK822"/>
  <c r="J802"/>
  <c r="J728"/>
  <c r="BK695"/>
  <c r="J661"/>
  <c r="J603"/>
  <c r="J525"/>
  <c r="J450"/>
  <c r="BK358"/>
  <c r="BK299"/>
  <c r="BK181"/>
  <c r="BK1608"/>
  <c r="BK1578"/>
  <c r="J1559"/>
  <c r="J1520"/>
  <c r="J1488"/>
  <c r="BK1454"/>
  <c r="J1436"/>
  <c r="J1404"/>
  <c r="J1380"/>
  <c r="J1350"/>
  <c r="BK1321"/>
  <c r="J1292"/>
  <c r="BK1272"/>
  <c r="BK1235"/>
  <c r="BK1194"/>
  <c r="BK1176"/>
  <c r="BK1128"/>
  <c r="BK1116"/>
  <c r="J1102"/>
  <c r="BK1074"/>
  <c r="J1048"/>
  <c r="J1018"/>
  <c r="BK949"/>
  <c r="BK890"/>
  <c r="BK881"/>
  <c r="BK846"/>
  <c r="J772"/>
  <c r="J732"/>
  <c r="BK679"/>
  <c r="BK648"/>
  <c r="J541"/>
  <c r="BK454"/>
  <c r="J392"/>
  <c r="J333"/>
  <c r="J211"/>
  <c r="BK173"/>
  <c r="BK1634"/>
  <c r="BK1612"/>
  <c r="BK1586"/>
  <c r="J1557"/>
  <c r="BK1506"/>
  <c r="BK1468"/>
  <c r="BK1444"/>
  <c r="J1419"/>
  <c r="J1394"/>
  <c r="BK1360"/>
  <c r="J1341"/>
  <c r="J1309"/>
  <c r="BK1286"/>
  <c r="BK1250"/>
  <c r="BK1198"/>
  <c r="BK1172"/>
  <c r="J1088"/>
  <c r="J1066"/>
  <c r="BK994"/>
  <c r="J869"/>
  <c r="J828"/>
  <c r="BK774"/>
  <c r="BK714"/>
  <c r="J648"/>
  <c r="BK568"/>
  <c r="J520"/>
  <c r="J480"/>
  <c r="BK392"/>
  <c r="J299"/>
  <c r="J224"/>
  <c r="J162"/>
  <c r="J1612"/>
  <c r="BK1567"/>
  <c r="J1543"/>
  <c r="BK1529"/>
  <c r="J1496"/>
  <c r="J1468"/>
  <c r="J1444"/>
  <c r="BK1419"/>
  <c r="J1376"/>
  <c r="BK1317"/>
  <c r="J1278"/>
  <c r="J1254"/>
  <c r="BK1190"/>
  <c r="BK1142"/>
  <c r="BK1100"/>
  <c r="J1038"/>
  <c r="BK1004"/>
  <c r="BK940"/>
  <c r="BK892"/>
  <c r="J877"/>
  <c r="J840"/>
  <c r="J800"/>
  <c r="BK768"/>
  <c r="J751"/>
  <c r="J722"/>
  <c r="BK700"/>
  <c r="BK653"/>
  <c r="BK614"/>
  <c r="BK570"/>
  <c r="BK520"/>
  <c r="BK480"/>
  <c r="BK420"/>
  <c r="J350"/>
  <c r="J283"/>
  <c r="J201"/>
  <c r="J1410"/>
  <c r="J1366"/>
  <c r="J1311"/>
  <c r="J1260"/>
  <c r="BK1217"/>
  <c r="BK1178"/>
  <c r="J1138"/>
  <c r="J1082"/>
  <c r="BK990"/>
  <c r="J946"/>
  <c r="J889"/>
  <c r="J863"/>
  <c r="BK792"/>
  <c r="J749"/>
  <c r="BK697"/>
  <c r="J657"/>
  <c r="J576"/>
  <c r="J474"/>
  <c r="J395"/>
  <c r="J315"/>
  <c r="BK256"/>
  <c r="J159"/>
  <c r="J1639"/>
  <c r="J1622"/>
  <c r="J1594"/>
  <c r="J1567"/>
  <c r="J1522"/>
  <c r="J1508"/>
  <c r="BK1484"/>
  <c r="BK1460"/>
  <c r="BK1433"/>
  <c r="J1406"/>
  <c r="BK1352"/>
  <c r="BK1313"/>
  <c r="J1272"/>
  <c r="J1241"/>
  <c r="J1209"/>
  <c r="BK1160"/>
  <c r="J1124"/>
  <c r="J1092"/>
  <c r="BK1060"/>
  <c r="BK1022"/>
  <c r="BK935"/>
  <c r="J852"/>
  <c r="J808"/>
  <c r="BK778"/>
  <c r="BK718"/>
  <c r="BK677"/>
  <c r="J618"/>
  <c r="BK530"/>
  <c r="J489"/>
  <c r="BK426"/>
  <c r="BK353"/>
  <c r="BK267"/>
  <c i="1" r="AS94"/>
  <c i="2" r="J1598"/>
  <c r="J1563"/>
  <c r="J1529"/>
  <c r="J1500"/>
  <c r="BK1480"/>
  <c r="J1442"/>
  <c r="BK1410"/>
  <c r="J1382"/>
  <c r="J1331"/>
  <c r="J1317"/>
  <c r="BK1288"/>
  <c r="J1264"/>
  <c r="BK1246"/>
  <c r="J1200"/>
  <c r="J1160"/>
  <c r="BK1146"/>
  <c r="BK1114"/>
  <c r="BK1088"/>
  <c r="J1062"/>
  <c r="J1030"/>
  <c r="BK971"/>
  <c r="BK932"/>
  <c r="BK891"/>
  <c r="BK876"/>
  <c r="BK830"/>
  <c r="BK743"/>
  <c r="BK710"/>
  <c r="J671"/>
  <c r="J639"/>
  <c r="BK561"/>
  <c r="BK469"/>
  <c r="BK395"/>
  <c r="BK331"/>
  <c r="BK208"/>
  <c l="1" r="BK219"/>
  <c r="J219"/>
  <c r="J100"/>
  <c r="R462"/>
  <c r="BK761"/>
  <c r="J761"/>
  <c r="J115"/>
  <c r="BK871"/>
  <c r="J871"/>
  <c r="J117"/>
  <c r="BK887"/>
  <c r="J887"/>
  <c r="J118"/>
  <c r="BK948"/>
  <c r="J948"/>
  <c r="J121"/>
  <c r="BK1157"/>
  <c r="BK1300"/>
  <c r="J1300"/>
  <c r="J130"/>
  <c r="BK1414"/>
  <c r="J1414"/>
  <c r="J132"/>
  <c r="BK158"/>
  <c r="J158"/>
  <c r="J98"/>
  <c r="T219"/>
  <c r="BK391"/>
  <c r="J391"/>
  <c r="J103"/>
  <c r="R425"/>
  <c r="BK558"/>
  <c r="J558"/>
  <c r="J107"/>
  <c r="P624"/>
  <c r="P699"/>
  <c r="T1017"/>
  <c r="P1245"/>
  <c r="T1435"/>
  <c r="P158"/>
  <c r="R184"/>
  <c r="P352"/>
  <c r="BK446"/>
  <c r="J446"/>
  <c r="J105"/>
  <c r="T584"/>
  <c r="R650"/>
  <c r="R742"/>
  <c r="P894"/>
  <c r="P948"/>
  <c r="P1157"/>
  <c r="R1300"/>
  <c r="P1526"/>
  <c r="P219"/>
  <c r="P462"/>
  <c r="R761"/>
  <c r="R862"/>
  <c r="R871"/>
  <c r="R887"/>
  <c r="BK942"/>
  <c r="J942"/>
  <c r="J120"/>
  <c r="BK984"/>
  <c r="J984"/>
  <c r="J122"/>
  <c r="R1157"/>
  <c r="T1349"/>
  <c r="BK1569"/>
  <c r="J1569"/>
  <c r="J135"/>
  <c r="P270"/>
  <c r="P391"/>
  <c r="P446"/>
  <c r="P584"/>
  <c r="T624"/>
  <c r="R699"/>
  <c r="P1017"/>
  <c r="BK1202"/>
  <c r="J1202"/>
  <c r="J128"/>
  <c r="P1300"/>
  <c r="R1414"/>
  <c r="T1526"/>
  <c r="T270"/>
  <c r="T391"/>
  <c r="R446"/>
  <c r="BK584"/>
  <c r="R624"/>
  <c r="T699"/>
  <c r="BK862"/>
  <c r="J862"/>
  <c r="J116"/>
  <c r="T894"/>
  <c r="P942"/>
  <c r="P984"/>
  <c r="P1202"/>
  <c r="T1300"/>
  <c r="T1414"/>
  <c r="R1569"/>
  <c r="R219"/>
  <c r="BK462"/>
  <c r="J462"/>
  <c r="J106"/>
  <c r="T650"/>
  <c r="T742"/>
  <c r="P862"/>
  <c r="P871"/>
  <c r="P887"/>
  <c r="T948"/>
  <c r="T1245"/>
  <c r="P1435"/>
  <c r="BK1638"/>
  <c r="J1638"/>
  <c r="J136"/>
  <c r="BK184"/>
  <c r="J184"/>
  <c r="J99"/>
  <c r="T352"/>
  <c r="T425"/>
  <c r="R558"/>
  <c r="P761"/>
  <c r="R894"/>
  <c r="T942"/>
  <c r="T984"/>
  <c r="T1157"/>
  <c r="BK1349"/>
  <c r="J1349"/>
  <c r="J131"/>
  <c r="T1569"/>
  <c r="BK270"/>
  <c r="J270"/>
  <c r="J101"/>
  <c r="T462"/>
  <c r="BK650"/>
  <c r="J650"/>
  <c r="J112"/>
  <c r="BK742"/>
  <c r="J742"/>
  <c r="J114"/>
  <c r="T862"/>
  <c r="T871"/>
  <c r="T887"/>
  <c r="R942"/>
  <c r="R984"/>
  <c r="T1202"/>
  <c r="BK1435"/>
  <c r="J1435"/>
  <c r="J133"/>
  <c r="P1569"/>
  <c r="R270"/>
  <c r="R391"/>
  <c r="P558"/>
  <c r="BK624"/>
  <c r="J624"/>
  <c r="J111"/>
  <c r="BK699"/>
  <c r="J699"/>
  <c r="J113"/>
  <c r="R1017"/>
  <c r="R1245"/>
  <c r="R1435"/>
  <c r="P1638"/>
  <c r="T158"/>
  <c r="P184"/>
  <c r="BK352"/>
  <c r="J352"/>
  <c r="J102"/>
  <c r="BK425"/>
  <c r="J425"/>
  <c r="J104"/>
  <c r="T446"/>
  <c r="R584"/>
  <c r="P650"/>
  <c r="P742"/>
  <c r="BK1017"/>
  <c r="J1017"/>
  <c r="J125"/>
  <c r="R1202"/>
  <c r="P1349"/>
  <c r="P1414"/>
  <c r="R1526"/>
  <c r="R1638"/>
  <c r="R158"/>
  <c r="T184"/>
  <c r="R352"/>
  <c r="P425"/>
  <c r="T558"/>
  <c r="T761"/>
  <c r="BK894"/>
  <c r="J894"/>
  <c r="J119"/>
  <c r="R948"/>
  <c r="BK1245"/>
  <c r="J1245"/>
  <c r="J129"/>
  <c r="R1349"/>
  <c r="BK1526"/>
  <c r="J1526"/>
  <c r="J134"/>
  <c r="T1638"/>
  <c r="BK1009"/>
  <c r="J1009"/>
  <c r="J123"/>
  <c r="BK580"/>
  <c r="J580"/>
  <c r="J108"/>
  <c r="J150"/>
  <c r="BE175"/>
  <c r="BE185"/>
  <c r="BE201"/>
  <c r="BE261"/>
  <c r="BE297"/>
  <c r="BE301"/>
  <c r="BE303"/>
  <c r="BE323"/>
  <c r="BE326"/>
  <c r="BE336"/>
  <c r="BE342"/>
  <c r="BE358"/>
  <c r="BE395"/>
  <c r="BE407"/>
  <c r="BE415"/>
  <c r="BE422"/>
  <c r="BE447"/>
  <c r="BE477"/>
  <c r="BE487"/>
  <c r="BE489"/>
  <c r="BE509"/>
  <c r="BE517"/>
  <c r="BE538"/>
  <c r="BE544"/>
  <c r="BE553"/>
  <c r="BE566"/>
  <c r="BE603"/>
  <c r="BE648"/>
  <c r="BE651"/>
  <c r="BE659"/>
  <c r="BE661"/>
  <c r="BE669"/>
  <c r="BE683"/>
  <c r="BE687"/>
  <c r="BE693"/>
  <c r="BE700"/>
  <c r="BE702"/>
  <c r="BE704"/>
  <c r="BE718"/>
  <c r="BE724"/>
  <c r="BE728"/>
  <c r="BE732"/>
  <c r="BE749"/>
  <c r="BE751"/>
  <c r="BE759"/>
  <c r="BE764"/>
  <c r="BE772"/>
  <c r="BE784"/>
  <c r="BE786"/>
  <c r="BE806"/>
  <c r="BE808"/>
  <c r="BE836"/>
  <c r="BE863"/>
  <c r="BE867"/>
  <c r="BE874"/>
  <c r="BE892"/>
  <c r="BE893"/>
  <c r="BE928"/>
  <c r="BE935"/>
  <c r="BE937"/>
  <c r="BE946"/>
  <c r="BE952"/>
  <c r="BE958"/>
  <c r="BE1004"/>
  <c r="BE1018"/>
  <c r="BE1022"/>
  <c r="BE1026"/>
  <c r="BE1030"/>
  <c r="BE1032"/>
  <c r="BE1036"/>
  <c r="BE1038"/>
  <c r="BE1048"/>
  <c r="BE1058"/>
  <c r="BE1064"/>
  <c r="BE1066"/>
  <c r="BE1074"/>
  <c r="BE1096"/>
  <c r="BE1100"/>
  <c r="BE1102"/>
  <c r="BE1104"/>
  <c r="BE1110"/>
  <c r="BE1114"/>
  <c r="BE1116"/>
  <c r="BE1124"/>
  <c r="BE1152"/>
  <c r="BE1154"/>
  <c r="BE1158"/>
  <c r="BE1162"/>
  <c r="BE1166"/>
  <c r="BE1170"/>
  <c r="BE1172"/>
  <c r="BE1180"/>
  <c r="BE1198"/>
  <c r="BE1200"/>
  <c r="BE1217"/>
  <c r="BE1221"/>
  <c r="BE1227"/>
  <c r="BE1231"/>
  <c r="BE1241"/>
  <c r="BE1260"/>
  <c r="BE1268"/>
  <c r="BE1276"/>
  <c r="BE1284"/>
  <c r="BE1307"/>
  <c r="BE1311"/>
  <c r="BE1319"/>
  <c r="BE1329"/>
  <c r="BE1335"/>
  <c r="BE1343"/>
  <c r="BE1347"/>
  <c r="BE1350"/>
  <c r="BE1356"/>
  <c r="BE1366"/>
  <c r="BE1378"/>
  <c r="BE1380"/>
  <c r="BE1392"/>
  <c r="BE1396"/>
  <c r="BE1406"/>
  <c r="BE1410"/>
  <c r="BE1412"/>
  <c r="BE1419"/>
  <c r="BE1423"/>
  <c r="BE1431"/>
  <c r="BE1436"/>
  <c r="BE1442"/>
  <c r="BE1444"/>
  <c r="BE1460"/>
  <c r="BE1468"/>
  <c r="BE1472"/>
  <c r="BE1496"/>
  <c r="BE1502"/>
  <c r="BE1504"/>
  <c r="BE1514"/>
  <c r="BE1520"/>
  <c r="BE1522"/>
  <c r="BE1524"/>
  <c r="BE1533"/>
  <c r="BE1535"/>
  <c r="BE1539"/>
  <c r="BE1541"/>
  <c r="BE1543"/>
  <c r="BE1547"/>
  <c r="BE1551"/>
  <c r="BE1553"/>
  <c r="BE1559"/>
  <c r="BE1565"/>
  <c r="BE1572"/>
  <c r="BE1586"/>
  <c r="BE1588"/>
  <c r="BE1598"/>
  <c r="BE1604"/>
  <c r="BE1608"/>
  <c r="BE1610"/>
  <c r="BE1612"/>
  <c r="BE1647"/>
  <c i="1" r="BC95"/>
  <c i="2" r="BE162"/>
  <c r="BE170"/>
  <c r="BE178"/>
  <c r="BE203"/>
  <c r="BE214"/>
  <c r="BE245"/>
  <c r="BE264"/>
  <c r="BE295"/>
  <c r="BE339"/>
  <c r="BE350"/>
  <c r="BE363"/>
  <c r="BE366"/>
  <c r="BE420"/>
  <c r="BE437"/>
  <c r="BE442"/>
  <c r="BE448"/>
  <c r="BE452"/>
  <c r="BE466"/>
  <c r="BE474"/>
  <c r="BE480"/>
  <c r="BE492"/>
  <c r="BE504"/>
  <c r="BE514"/>
  <c r="BE520"/>
  <c r="BE527"/>
  <c r="BE576"/>
  <c r="BE611"/>
  <c r="BE625"/>
  <c r="BE639"/>
  <c r="BE653"/>
  <c r="BE665"/>
  <c r="BE685"/>
  <c r="BE697"/>
  <c r="BE706"/>
  <c r="BE714"/>
  <c r="BE722"/>
  <c r="BE726"/>
  <c r="BE730"/>
  <c r="BE768"/>
  <c r="BE810"/>
  <c r="BE818"/>
  <c r="BE824"/>
  <c r="BE828"/>
  <c r="BE842"/>
  <c r="BE850"/>
  <c r="BE856"/>
  <c r="BE865"/>
  <c r="BE872"/>
  <c r="BE877"/>
  <c r="BE895"/>
  <c r="BE923"/>
  <c r="BE940"/>
  <c r="BE955"/>
  <c r="BE968"/>
  <c r="BE994"/>
  <c r="BE999"/>
  <c r="BE1010"/>
  <c r="BE1020"/>
  <c r="BE1042"/>
  <c r="BE1044"/>
  <c r="BE1056"/>
  <c r="BE1072"/>
  <c r="BE1086"/>
  <c r="BE1092"/>
  <c r="BE1106"/>
  <c r="BE1108"/>
  <c r="BE1120"/>
  <c r="BE1122"/>
  <c r="BE1136"/>
  <c r="BE1144"/>
  <c r="BE1174"/>
  <c r="BE1182"/>
  <c r="BE1192"/>
  <c r="BE1207"/>
  <c r="BE1211"/>
  <c r="BE1215"/>
  <c r="BE1225"/>
  <c r="BE1235"/>
  <c r="BE1248"/>
  <c r="BE1250"/>
  <c r="BE1264"/>
  <c r="BE1270"/>
  <c r="BE1274"/>
  <c r="BE1278"/>
  <c r="BE1286"/>
  <c r="BE1294"/>
  <c r="BE1301"/>
  <c r="BE1321"/>
  <c r="BE1323"/>
  <c r="BE1345"/>
  <c r="BE1354"/>
  <c r="BE1358"/>
  <c r="BE1360"/>
  <c r="BE1370"/>
  <c r="BE1374"/>
  <c r="BE1382"/>
  <c r="BE1384"/>
  <c r="BE1394"/>
  <c r="BE1400"/>
  <c r="BE1402"/>
  <c r="BE1417"/>
  <c r="BE1446"/>
  <c r="BE1448"/>
  <c r="BE1450"/>
  <c r="BE1462"/>
  <c r="BE1464"/>
  <c r="BE1466"/>
  <c r="BE1474"/>
  <c r="BE1500"/>
  <c r="BE1527"/>
  <c r="BE1531"/>
  <c r="BE1545"/>
  <c r="BE1549"/>
  <c r="BE1563"/>
  <c r="BE1570"/>
  <c r="BE1582"/>
  <c r="BE1584"/>
  <c r="BE1620"/>
  <c r="BE1622"/>
  <c r="BE1639"/>
  <c r="BE1641"/>
  <c r="BE1643"/>
  <c r="BE1645"/>
  <c i="1" r="AW95"/>
  <c i="2" r="E146"/>
  <c r="BE167"/>
  <c r="BE181"/>
  <c r="BE196"/>
  <c r="BE208"/>
  <c r="BE222"/>
  <c r="BE227"/>
  <c r="BE233"/>
  <c r="BE254"/>
  <c r="BE271"/>
  <c r="BE299"/>
  <c r="BE331"/>
  <c r="BE344"/>
  <c r="BE426"/>
  <c r="BE440"/>
  <c r="BE454"/>
  <c r="BE458"/>
  <c r="BE469"/>
  <c r="BE498"/>
  <c r="BE541"/>
  <c r="BE556"/>
  <c r="BE561"/>
  <c r="BE568"/>
  <c r="BE585"/>
  <c r="BE608"/>
  <c r="BE642"/>
  <c r="BE663"/>
  <c r="BE689"/>
  <c r="BE695"/>
  <c r="BE710"/>
  <c r="BE736"/>
  <c r="BE740"/>
  <c r="BE747"/>
  <c r="BE774"/>
  <c r="BE782"/>
  <c r="BE790"/>
  <c r="BE796"/>
  <c r="BE802"/>
  <c r="BE830"/>
  <c r="BE838"/>
  <c r="BE840"/>
  <c r="BE860"/>
  <c r="BE873"/>
  <c r="BE883"/>
  <c r="BE900"/>
  <c r="BE907"/>
  <c r="BE921"/>
  <c r="BE932"/>
  <c r="BE936"/>
  <c r="BE943"/>
  <c r="BE982"/>
  <c r="BE1024"/>
  <c r="BE1052"/>
  <c r="BE1068"/>
  <c r="BE1112"/>
  <c r="BE1142"/>
  <c r="BE1146"/>
  <c r="BE1150"/>
  <c r="BE1160"/>
  <c r="BE1164"/>
  <c r="BE1176"/>
  <c r="BE1186"/>
  <c r="BE1190"/>
  <c r="BE1203"/>
  <c r="BE1205"/>
  <c r="BE1213"/>
  <c r="BE1219"/>
  <c r="BE1237"/>
  <c r="BE1243"/>
  <c r="BE1258"/>
  <c r="BE1262"/>
  <c r="BE1298"/>
  <c r="BE1305"/>
  <c r="BE1309"/>
  <c r="BE1315"/>
  <c r="BE1317"/>
  <c r="BE1341"/>
  <c r="BE1352"/>
  <c r="BE1362"/>
  <c r="BE1364"/>
  <c r="BE1368"/>
  <c r="BE1390"/>
  <c r="BE1398"/>
  <c r="BE1408"/>
  <c r="F92"/>
  <c r="BE191"/>
  <c r="BE217"/>
  <c r="BE220"/>
  <c r="BE230"/>
  <c r="BE239"/>
  <c r="BE259"/>
  <c r="BE274"/>
  <c r="BE293"/>
  <c r="BE313"/>
  <c r="BE317"/>
  <c r="BE328"/>
  <c r="BE333"/>
  <c r="BE347"/>
  <c r="BE369"/>
  <c r="BE374"/>
  <c r="BE382"/>
  <c r="BE392"/>
  <c r="BE399"/>
  <c r="BE404"/>
  <c r="BE434"/>
  <c r="BE450"/>
  <c r="BE463"/>
  <c r="BE506"/>
  <c r="BE523"/>
  <c r="BE533"/>
  <c r="BE559"/>
  <c r="BE563"/>
  <c r="BE570"/>
  <c r="BE574"/>
  <c r="BE578"/>
  <c r="BE598"/>
  <c r="BE618"/>
  <c r="BE633"/>
  <c r="BE636"/>
  <c r="BE655"/>
  <c r="BE671"/>
  <c r="BE673"/>
  <c r="BE675"/>
  <c r="BE677"/>
  <c r="BE691"/>
  <c r="BE712"/>
  <c r="BE720"/>
  <c r="BE738"/>
  <c r="BE743"/>
  <c r="BE745"/>
  <c r="BE755"/>
  <c r="BE770"/>
  <c r="BE778"/>
  <c r="BE794"/>
  <c r="BE800"/>
  <c r="BE804"/>
  <c r="BE814"/>
  <c r="BE816"/>
  <c r="BE822"/>
  <c r="BE832"/>
  <c r="BE844"/>
  <c r="BE848"/>
  <c r="BE852"/>
  <c r="BE858"/>
  <c r="BE869"/>
  <c r="BE875"/>
  <c r="BE879"/>
  <c r="BE881"/>
  <c r="BE885"/>
  <c r="BE889"/>
  <c r="BE890"/>
  <c r="BE891"/>
  <c r="BE902"/>
  <c r="BE911"/>
  <c r="BE934"/>
  <c r="BE974"/>
  <c r="BE979"/>
  <c r="BE985"/>
  <c r="BE1028"/>
  <c r="BE1040"/>
  <c r="BE1080"/>
  <c r="BE1088"/>
  <c r="BE1090"/>
  <c r="BE1094"/>
  <c r="BE1098"/>
  <c r="BE1126"/>
  <c r="BE1130"/>
  <c r="BE1134"/>
  <c r="BE1138"/>
  <c r="BE1168"/>
  <c r="BE1188"/>
  <c r="BE1196"/>
  <c r="BE1209"/>
  <c r="BE1223"/>
  <c r="BE1256"/>
  <c r="BE1280"/>
  <c r="BE1290"/>
  <c r="BE1292"/>
  <c r="BE1296"/>
  <c r="BE1303"/>
  <c r="BE1313"/>
  <c r="BE1327"/>
  <c r="BE1333"/>
  <c r="BE1337"/>
  <c r="BE1386"/>
  <c r="BE1415"/>
  <c r="BE1425"/>
  <c r="BE1427"/>
  <c r="BE1429"/>
  <c r="BE1438"/>
  <c r="BE1440"/>
  <c r="BE1454"/>
  <c r="BE1458"/>
  <c r="BE1476"/>
  <c r="BE1478"/>
  <c r="BE1482"/>
  <c r="BE1484"/>
  <c r="BE1488"/>
  <c r="BE1490"/>
  <c r="BE1494"/>
  <c r="BE1506"/>
  <c r="BE1508"/>
  <c r="BE1512"/>
  <c r="BE1516"/>
  <c r="BE1557"/>
  <c r="BE1561"/>
  <c r="BE1567"/>
  <c r="BE1574"/>
  <c r="BE1580"/>
  <c r="BE1592"/>
  <c r="BE1596"/>
  <c r="BE1600"/>
  <c r="BE1606"/>
  <c r="BE1616"/>
  <c r="BE1618"/>
  <c r="BE1636"/>
  <c i="1" r="BA95"/>
  <c i="2" r="BE159"/>
  <c r="BE173"/>
  <c r="BE188"/>
  <c r="BE211"/>
  <c r="BE224"/>
  <c r="BE247"/>
  <c r="BE256"/>
  <c r="BE267"/>
  <c r="BE283"/>
  <c r="BE307"/>
  <c r="BE315"/>
  <c r="BE353"/>
  <c r="BE377"/>
  <c r="BE429"/>
  <c r="BE432"/>
  <c r="BE460"/>
  <c r="BE495"/>
  <c r="BE501"/>
  <c r="BE525"/>
  <c r="BE530"/>
  <c r="BE572"/>
  <c r="BE581"/>
  <c r="BE590"/>
  <c r="BE593"/>
  <c r="BE614"/>
  <c r="BE622"/>
  <c r="BE627"/>
  <c r="BE630"/>
  <c r="BE645"/>
  <c r="BE657"/>
  <c r="BE667"/>
  <c r="BE679"/>
  <c r="BE681"/>
  <c r="BE708"/>
  <c r="BE716"/>
  <c r="BE734"/>
  <c r="BE753"/>
  <c r="BE757"/>
  <c r="BE762"/>
  <c r="BE766"/>
  <c r="BE776"/>
  <c r="BE780"/>
  <c r="BE788"/>
  <c r="BE792"/>
  <c r="BE798"/>
  <c r="BE812"/>
  <c r="BE820"/>
  <c r="BE826"/>
  <c r="BE834"/>
  <c r="BE846"/>
  <c r="BE854"/>
  <c r="BE876"/>
  <c r="BE888"/>
  <c r="BE949"/>
  <c r="BE971"/>
  <c r="BE990"/>
  <c r="BE1034"/>
  <c r="BE1046"/>
  <c r="BE1050"/>
  <c r="BE1054"/>
  <c r="BE1060"/>
  <c r="BE1062"/>
  <c r="BE1070"/>
  <c r="BE1076"/>
  <c r="BE1078"/>
  <c r="BE1082"/>
  <c r="BE1084"/>
  <c r="BE1118"/>
  <c r="BE1128"/>
  <c r="BE1132"/>
  <c r="BE1140"/>
  <c r="BE1148"/>
  <c r="BE1178"/>
  <c r="BE1184"/>
  <c r="BE1194"/>
  <c r="BE1229"/>
  <c r="BE1233"/>
  <c r="BE1239"/>
  <c r="BE1246"/>
  <c r="BE1252"/>
  <c r="BE1254"/>
  <c r="BE1266"/>
  <c r="BE1272"/>
  <c r="BE1282"/>
  <c r="BE1288"/>
  <c r="BE1325"/>
  <c r="BE1331"/>
  <c r="BE1339"/>
  <c r="BE1372"/>
  <c r="BE1376"/>
  <c r="BE1388"/>
  <c r="BE1404"/>
  <c r="BE1421"/>
  <c r="BE1433"/>
  <c r="BE1452"/>
  <c r="BE1456"/>
  <c r="BE1470"/>
  <c r="BE1480"/>
  <c r="BE1486"/>
  <c r="BE1492"/>
  <c r="BE1498"/>
  <c r="BE1510"/>
  <c r="BE1518"/>
  <c r="BE1529"/>
  <c r="BE1537"/>
  <c r="BE1555"/>
  <c r="BE1576"/>
  <c r="BE1578"/>
  <c r="BE1590"/>
  <c r="BE1594"/>
  <c r="BE1602"/>
  <c r="BE1614"/>
  <c r="BE1624"/>
  <c r="BE1626"/>
  <c r="BE1628"/>
  <c r="BE1630"/>
  <c r="BE1632"/>
  <c r="BE1634"/>
  <c i="1" r="BB95"/>
  <c r="BD95"/>
  <c r="BC94"/>
  <c r="AY94"/>
  <c r="BA94"/>
  <c r="W30"/>
  <c r="BB94"/>
  <c r="AX94"/>
  <c r="BD94"/>
  <c r="W33"/>
  <c i="2" l="1" r="R583"/>
  <c r="R1156"/>
  <c r="R157"/>
  <c r="T1156"/>
  <c r="T1016"/>
  <c r="P1156"/>
  <c r="P1016"/>
  <c r="BK1156"/>
  <c r="J1156"/>
  <c r="J126"/>
  <c r="P583"/>
  <c r="P157"/>
  <c r="BK583"/>
  <c r="J583"/>
  <c r="J109"/>
  <c r="R1016"/>
  <c r="T583"/>
  <c r="T157"/>
  <c r="J1157"/>
  <c r="J127"/>
  <c r="J584"/>
  <c r="J110"/>
  <c r="BK157"/>
  <c r="BK156"/>
  <c r="J156"/>
  <c r="BK1016"/>
  <c r="J1016"/>
  <c r="J124"/>
  <c i="1" r="W32"/>
  <c r="W31"/>
  <c i="2" r="F33"/>
  <c i="1" r="AZ95"/>
  <c r="AZ94"/>
  <c r="AV94"/>
  <c r="AK29"/>
  <c i="2" r="J30"/>
  <c i="1" r="AG95"/>
  <c r="AG94"/>
  <c r="AK26"/>
  <c r="AW94"/>
  <c r="AK30"/>
  <c i="2" r="J33"/>
  <c i="1" r="AV95"/>
  <c r="AT95"/>
  <c r="AN95"/>
  <c i="2" l="1" r="P156"/>
  <c i="1" r="AU95"/>
  <c i="2" r="T156"/>
  <c r="R156"/>
  <c r="J96"/>
  <c r="J157"/>
  <c r="J97"/>
  <c i="1" r="AK35"/>
  <c i="2" r="J39"/>
  <c i="1" r="AU94"/>
  <c r="W29"/>
  <c r="AT94"/>
  <c r="AN94"/>
</calcChain>
</file>

<file path=xl/sharedStrings.xml><?xml version="1.0" encoding="utf-8"?>
<sst xmlns="http://schemas.openxmlformats.org/spreadsheetml/2006/main">
  <si>
    <t>Export Komplet</t>
  </si>
  <si>
    <t/>
  </si>
  <si>
    <t>2.0</t>
  </si>
  <si>
    <t>ZAMOK</t>
  </si>
  <si>
    <t>False</t>
  </si>
  <si>
    <t>{dd791769-b6b1-4039-ba4e-5b816f56adf2}</t>
  </si>
  <si>
    <t>0,01</t>
  </si>
  <si>
    <t>21</t>
  </si>
  <si>
    <t>15</t>
  </si>
  <si>
    <t>REKAPITULACE STAVBY</t>
  </si>
  <si>
    <t xml:space="preserve">v ---  níže se nacházejí doplnkové a pomocné údaje k sestavám  --- v</t>
  </si>
  <si>
    <t>Návod na vyplnění</t>
  </si>
  <si>
    <t>0,001</t>
  </si>
  <si>
    <t>Kód:</t>
  </si>
  <si>
    <t>2018/10/V2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</si>
  <si>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</si>
  <si>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</si>
  <si>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 xml:space="preserve">Dostavba stadionu Míru a plaveckého stadionu v Táboře  - stavební objekt SO01 - etapa II</t>
  </si>
  <si>
    <t>0,1</t>
  </si>
  <si>
    <t>KSO:</t>
  </si>
  <si>
    <t>CC-CZ:</t>
  </si>
  <si>
    <t>1</t>
  </si>
  <si>
    <t>Místo:</t>
  </si>
  <si>
    <t>Tábor</t>
  </si>
  <si>
    <t>Datum:</t>
  </si>
  <si>
    <t>21. 9. 2023</t>
  </si>
  <si>
    <t>10</t>
  </si>
  <si>
    <t>100</t>
  </si>
  <si>
    <t>Zadavatel:</t>
  </si>
  <si>
    <t>IČ:</t>
  </si>
  <si>
    <t>Tělovýchovná zařízení města Tábor, s.r.o.</t>
  </si>
  <si>
    <t>DIČ:</t>
  </si>
  <si>
    <t>Uchazeč:</t>
  </si>
  <si>
    <t>Vyplň údaj</t>
  </si>
  <si>
    <t>Projektant:</t>
  </si>
  <si>
    <t>Šumavaplan projekt,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</si>
  <si>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</si>
  <si>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</si>
  <si>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</si>
  <si>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</si>
  <si>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</si>
  <si>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</si>
  <si>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</si>
  <si>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</si>
  <si>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</si>
  <si>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</si>
  <si>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</si>
  <si>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</si>
  <si>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</si>
  <si>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</si>
  <si>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</si>
  <si>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</si>
  <si>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</si>
  <si>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</si>
  <si>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</si>
  <si>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</si>
  <si>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</si>
  <si>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</si>
  <si>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</si>
  <si>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</si>
  <si>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</si>
  <si>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</si>
  <si>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</si>
  <si>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</si>
  <si>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</si>
  <si>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</si>
  <si>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</si>
  <si>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</si>
  <si>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</si>
  <si>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</si>
  <si>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</si>
  <si>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</si>
  <si>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</si>
  <si>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</si>
  <si>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</si>
  <si>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</si>
  <si>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</si>
  <si>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</si>
  <si>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</si>
  <si>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</si>
  <si>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</si>
  <si>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</si>
  <si>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</si>
  <si>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</si>
  <si>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SO01a</t>
  </si>
  <si>
    <t>Etapa II</t>
  </si>
  <si>
    <t>STA</t>
  </si>
  <si>
    <t>{6e389cec-3fd8-4fff-9fe9-217617428fab}</t>
  </si>
  <si>
    <t>2</t>
  </si>
  <si>
    <t>KRYCÍ LIST SOUPISU PRACÍ</t>
  </si>
  <si>
    <t>Objekt:</t>
  </si>
  <si>
    <t>SO01a - Etapa II</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</si>
  <si>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</si>
  <si>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</si>
  <si>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</si>
  <si>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</si>
  <si>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</si>
  <si>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</si>
  <si>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</si>
  <si>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</si>
  <si>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</si>
  <si>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</si>
  <si>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61 - Úprava povrchů vnitřních</t>
  </si>
  <si>
    <t xml:space="preserve">    63 - Podlahy a podlahové konstrukce</t>
  </si>
  <si>
    <t xml:space="preserve">    94 - Lešení a stavební výtahy</t>
  </si>
  <si>
    <t xml:space="preserve">    95 - Různé dokončovací konstrukce a práce pozemních staveb</t>
  </si>
  <si>
    <t xml:space="preserve">    96 - Bourání konstrukcí</t>
  </si>
  <si>
    <t xml:space="preserve">    997 - Přesun sutě</t>
  </si>
  <si>
    <t xml:space="preserve">    998 - Přesun hmot</t>
  </si>
  <si>
    <t>PSV - Práce a dodávky PSV</t>
  </si>
  <si>
    <t xml:space="preserve">    711 - Izolace proti vodě, vlhkosti a plynům</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</si>
  <si>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</si>
  <si>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</si>
  <si>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</si>
  <si>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</si>
  <si>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730 - Ústřední vytápění</t>
  </si>
  <si>
    <t xml:space="preserve">    763 - Konstrukce suché výstavby</t>
  </si>
  <si>
    <t xml:space="preserve">    767 - Konstrukce zámečnické</t>
  </si>
  <si>
    <t xml:space="preserve">    768 - Konstrukce hliníkové</t>
  </si>
  <si>
    <t xml:space="preserve">    771 - Podlahy z dlaždic</t>
  </si>
  <si>
    <t xml:space="preserve">    777 - Podlahy lité</t>
  </si>
  <si>
    <t xml:space="preserve">    781 - Dokončovací práce - obklady</t>
  </si>
  <si>
    <t xml:space="preserve">    783 - Dokončovací práce - nátěry</t>
  </si>
  <si>
    <t xml:space="preserve">    784 - Dokončovací práce - malby a tapety</t>
  </si>
  <si>
    <t>M - Práce a dodávky M</t>
  </si>
  <si>
    <t xml:space="preserve">    21-M - Elektromontáže silnoproud</t>
  </si>
  <si>
    <t xml:space="preserve">    22-M - Elektromontáže slaboproud</t>
  </si>
  <si>
    <t xml:space="preserve">      221-M - EZS</t>
  </si>
  <si>
    <t xml:space="preserve">      222-M - Kamerový systém</t>
  </si>
  <si>
    <t xml:space="preserve">      223-M - Strukturovaná kabeláž</t>
  </si>
  <si>
    <t xml:space="preserve">      224-M - Nouzový zvukový systém</t>
  </si>
  <si>
    <t xml:space="preserve">      225-M - Jednotný čas</t>
  </si>
  <si>
    <t xml:space="preserve">      226-M - EPS</t>
  </si>
  <si>
    <t xml:space="preserve">    23-M - Měření a regulace</t>
  </si>
  <si>
    <t xml:space="preserve">    24-M - Montáže vzduchotechnických zařízení</t>
  </si>
  <si>
    <t xml:space="preserve">    42-M - Bazénová technologie</t>
  </si>
  <si>
    <t>VRN - Vedlejší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</si>
  <si>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</si>
  <si>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</si>
  <si>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</si>
  <si>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</si>
  <si>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</si>
  <si>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</si>
  <si>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</si>
  <si>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</si>
  <si>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</si>
  <si>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</si>
  <si>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</si>
  <si>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</si>
  <si>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</si>
  <si>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</si>
  <si>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</si>
  <si>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</si>
  <si>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</si>
  <si>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</si>
  <si>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171201231</t>
  </si>
  <si>
    <t>Poplatek za uložení zeminy a kamení na recyklační skládce (skládkovné) kód odpadu 17 05 04</t>
  </si>
  <si>
    <t>t</t>
  </si>
  <si>
    <t>4</t>
  </si>
  <si>
    <t>1181226838</t>
  </si>
  <si>
    <t>PP</t>
  </si>
  <si>
    <t>Poplatek za uložení stavebního odpadu na recyklační skládce (skládkovné) zeminy a kamení zatříděného do Katalogu odpadů pod kódem 17 05 04</t>
  </si>
  <si>
    <t>VV</t>
  </si>
  <si>
    <t>33,72*1,5</t>
  </si>
  <si>
    <t>139712111</t>
  </si>
  <si>
    <t>Vykopávky v uzavřených prostorech v hornině třídy těžitelnosti II skupiny 4 až 5 ručně</t>
  </si>
  <si>
    <t>m3</t>
  </si>
  <si>
    <t>1984591008</t>
  </si>
  <si>
    <t>Vykopávka v uzavřených prostorech ručně v hornině třídy těžitelnosti II skupiny 4 a 5</t>
  </si>
  <si>
    <t>"kanalizace" 139,0*0,6*1,0</t>
  </si>
  <si>
    <t>"RŠ" (1,7*1,5*1,0)*2+(2,4*1,5*1,0)</t>
  </si>
  <si>
    <t>Součet</t>
  </si>
  <si>
    <t>3</t>
  </si>
  <si>
    <t>162211321</t>
  </si>
  <si>
    <t>Vodorovné přemístění výkopku z horniny třídy těžitelnosti II skupiny 4 a 5 stavebním kolečkem do 10 m</t>
  </si>
  <si>
    <t>248339190</t>
  </si>
  <si>
    <t>Vodorovné přemístění výkopku nebo sypaniny stavebním kolečkem s vyprázdněním kolečka na hromady nebo do dopravního prostředku na vzdálenost do 10 m z horniny třídy těžitelnosti II, skupiny 4 a 5</t>
  </si>
  <si>
    <t>92,1-58,38</t>
  </si>
  <si>
    <t>162211329</t>
  </si>
  <si>
    <t>Příplatek k vodorovnému přemístění výkopku z horniny třídy těžitelnosti II skupiny 4 a 5 stavebním kolečkem za každých dalších 10 m</t>
  </si>
  <si>
    <t>-787692208</t>
  </si>
  <si>
    <t>Vodorovné přemístění výkopku nebo sypaniny stavebním kolečkem s vyprázdněním kolečka na hromady nebo do dopravního prostředku na vzdálenost do 10 m Příplatek za každých dalších 10 m k ceně -1321</t>
  </si>
  <si>
    <t>(92,1-58,38)*4</t>
  </si>
  <si>
    <t>5</t>
  </si>
  <si>
    <t>162751117</t>
  </si>
  <si>
    <t>Vodorovné přemístění přes 9 000 do 10000 m výkopku/sypaniny z horniny třídy těžitelnosti I skupiny 1 až 3</t>
  </si>
  <si>
    <t>-765009004</t>
  </si>
  <si>
    <t>Vodorovné přemístění výkopku nebo sypaniny po suchu na obvyklém dopravním prostředku, bez naložení výkopku, avšak se složením bez rozhrnutí z horniny třídy těžitelnosti I skupiny 1 až 3 na vzdálenost přes 9 000 do 10 000 m</t>
  </si>
  <si>
    <t>6</t>
  </si>
  <si>
    <t>174111101</t>
  </si>
  <si>
    <t>Zásyp jam, šachet rýh nebo kolem objektů sypaninou se zhutněním ručně</t>
  </si>
  <si>
    <t>-2055159398</t>
  </si>
  <si>
    <t>Zásyp sypaninou z jakékoliv horniny ručně s uložením výkopku ve vrstvách se zhutněním jam, šachet, rýh nebo kolem objektů v těchto vykopávkách</t>
  </si>
  <si>
    <t>"kanalizace" 139,0*0,6*0,7</t>
  </si>
  <si>
    <t>7</t>
  </si>
  <si>
    <t>175111101</t>
  </si>
  <si>
    <t>Obsypání potrubí ručně sypaninou bez prohození, uloženou do 3 m</t>
  </si>
  <si>
    <t>-428021497</t>
  </si>
  <si>
    <t>Obsypání potrubí ručně sypaninou z vhodných hornin třídy těžitelnosti I a II, skupiny 1 až 4 nebo materiálem připraveným podél výkopu ve vzdálenosti do 3 m od jeho kraje pro jakoukoliv hloubku výkopu a míru zhutnění bez prohození sypaniny</t>
  </si>
  <si>
    <t>"kanalizace" 139,0*0,6*0,3</t>
  </si>
  <si>
    <t>8</t>
  </si>
  <si>
    <t>M</t>
  </si>
  <si>
    <t>58337308</t>
  </si>
  <si>
    <t>štěrkopísek frakce 0/2</t>
  </si>
  <si>
    <t>949713762</t>
  </si>
  <si>
    <t>25,02*1,5</t>
  </si>
  <si>
    <t>Zakládání</t>
  </si>
  <si>
    <t>9</t>
  </si>
  <si>
    <t>002 101</t>
  </si>
  <si>
    <t xml:space="preserve">Vlepení ocelových trnů DN 16, dl. 1600 mm,  na spojení stávající a nové ŽB desky na chemické kotvy, vč. jejich dodání a navrtávky do stávající desky do hl. 800 mm</t>
  </si>
  <si>
    <t>ks</t>
  </si>
  <si>
    <t>-966902324</t>
  </si>
  <si>
    <t>4,8/0,15*3</t>
  </si>
  <si>
    <t>(5,4+5,8)/0,15*2</t>
  </si>
  <si>
    <t>273321511</t>
  </si>
  <si>
    <t>Základové desky ze ŽB tř. C 25/30</t>
  </si>
  <si>
    <t>238374468</t>
  </si>
  <si>
    <t>Základy z betonu železového (bez výztuže) desky z betonu bez zvláštních nároků na vliv prostředí (X0, XC) tř. C 25/30</t>
  </si>
  <si>
    <t>"RŠ" (1,7*1,5*0,2*2)+(2,4*1,5*0,2)</t>
  </si>
  <si>
    <t>11</t>
  </si>
  <si>
    <t>273321711</t>
  </si>
  <si>
    <t>Základové desky ze ŽB tř. C 35/45</t>
  </si>
  <si>
    <t>1221247094</t>
  </si>
  <si>
    <t>Základy z betonu železového (bez výztuže) desky z betonu bez zvláštních nároků na vliv prostředí (X0, XC) tř. C 35/45</t>
  </si>
  <si>
    <t>"D2 spodní" 5,3*1,8*0,7</t>
  </si>
  <si>
    <t>"D2 horní" (5,9*4,6*0,5)+(4,9*2,2*0,5)</t>
  </si>
  <si>
    <t>12</t>
  </si>
  <si>
    <t>273351121</t>
  </si>
  <si>
    <t>Zřízení bednění základových desek</t>
  </si>
  <si>
    <t>m2</t>
  </si>
  <si>
    <t>851928277</t>
  </si>
  <si>
    <t>Bednění základů desek zřízení</t>
  </si>
  <si>
    <t>"D2 spodní" (1,8+5,3+1,8)*0,7</t>
  </si>
  <si>
    <t>"D2 horní" (5,6+4,9+2,2+2,2)*0,5</t>
  </si>
  <si>
    <t>13</t>
  </si>
  <si>
    <t>273351122</t>
  </si>
  <si>
    <t>Odstranění bednění základových desek</t>
  </si>
  <si>
    <t>1484761201</t>
  </si>
  <si>
    <t>Bednění základů desek odstranění</t>
  </si>
  <si>
    <t>14</t>
  </si>
  <si>
    <t>273361821</t>
  </si>
  <si>
    <t>Výztuž základových desek betonářskou ocelí 10 505 (R)</t>
  </si>
  <si>
    <t>170616209</t>
  </si>
  <si>
    <t>Výztuž základů desek z betonářské oceli 10 505 (R) nebo BSt 500</t>
  </si>
  <si>
    <t>"D2 spodní" 5,3*1,8*0,7*0,1</t>
  </si>
  <si>
    <t>"D2 horní" (5,9*4,6*0,5*0,1)+(4,9*2,2*0,5*0,1)</t>
  </si>
  <si>
    <t>273362021</t>
  </si>
  <si>
    <t>Výztuž základových desek svařovanými sítěmi Kari</t>
  </si>
  <si>
    <t>464072122</t>
  </si>
  <si>
    <t>Výztuž základů desek ze svařovaných sítí z drátů typu KARI</t>
  </si>
  <si>
    <t>"RŠ" (1,7*1,5*0,007*2*2)+(2,4*1,5*0,007*2)</t>
  </si>
  <si>
    <t>16</t>
  </si>
  <si>
    <t>275321411</t>
  </si>
  <si>
    <t>Základové patky ze ŽB tř. C 20/25</t>
  </si>
  <si>
    <t>2072134568</t>
  </si>
  <si>
    <t>Základy z betonu železového (bez výztuže) patky z betonu bez zvláštních nároků na vliv prostředí (X0, XC) tř. C 20/25</t>
  </si>
  <si>
    <t>"1.PP" 0,7*0,4*0,5*2</t>
  </si>
  <si>
    <t>17</t>
  </si>
  <si>
    <t>275351121</t>
  </si>
  <si>
    <t>Zřízení bednění základových patek</t>
  </si>
  <si>
    <t>223020140</t>
  </si>
  <si>
    <t>Bednění základů patek zřízení</t>
  </si>
  <si>
    <t>"1.PP" (0,7+0,4)*2*0,5*2</t>
  </si>
  <si>
    <t>18</t>
  </si>
  <si>
    <t>275351122</t>
  </si>
  <si>
    <t>Odstranění bednění základových patek</t>
  </si>
  <si>
    <t>1739422043</t>
  </si>
  <si>
    <t>Bednění základů patek odstranění</t>
  </si>
  <si>
    <t>Svislé a kompletní konstrukce</t>
  </si>
  <si>
    <t>19</t>
  </si>
  <si>
    <t>003 201</t>
  </si>
  <si>
    <t xml:space="preserve">Vlepení ocelových trnů DN 16, dl. 1600 mm,  na spojení stávající a nové ŽB stěny na chemické kotvy, vč. jejich dodání a navrtávky do stávající stěny do hl. 800 mm</t>
  </si>
  <si>
    <t>1947275623</t>
  </si>
  <si>
    <t>1,5/0,15*2*2</t>
  </si>
  <si>
    <t>20</t>
  </si>
  <si>
    <t>310235241</t>
  </si>
  <si>
    <t>Zazdívka otvorů pl do 0,0225 m2 ve zdivu nadzákladovém cihlami pálenými tl do 300 mm</t>
  </si>
  <si>
    <t>kus</t>
  </si>
  <si>
    <t>2033231353</t>
  </si>
  <si>
    <t>Zazdívka otvorů ve zdivu nadzákladovém cihlami pálenými plochy do 0,0225 m2, ve zdi tl. do 300 mm</t>
  </si>
  <si>
    <t>311113132</t>
  </si>
  <si>
    <t>Nosná zeď tl do 200 mm z hladkých tvárnic ztraceného bednění včetně výplně z betonu tř. C 20/25</t>
  </si>
  <si>
    <t>325618263</t>
  </si>
  <si>
    <t>Nadzákladové zdi z tvárnic ztraceného bednění hladkých, včetně výplně z betonu třídy C 16/20, tloušťky zdiva přes 150 do 200 mm</t>
  </si>
  <si>
    <t>"RŠ" (1,4+1,1)*2*1,0*2+(2,1+1,1)*2*1,0</t>
  </si>
  <si>
    <t>22</t>
  </si>
  <si>
    <t>311234041</t>
  </si>
  <si>
    <t>Zdivo jednovrstvé z cihel děrovaných přes P10 do P15 na maltu M5 tl 240 mm</t>
  </si>
  <si>
    <t>-580091120</t>
  </si>
  <si>
    <t>Zdivo jednovrstvé z cihel děrovaných nebroušených klasických spojených na pero a drážku na maltu M5, pevnost cihel přes P10 do P15, tl. zdiva 240 mm</t>
  </si>
  <si>
    <t>3,12*3,5*4</t>
  </si>
  <si>
    <t>23</t>
  </si>
  <si>
    <t>311234051</t>
  </si>
  <si>
    <t>Zdivo jednovrstvé z cihel děrovaných do P10 na maltu M5 tl 300 mm</t>
  </si>
  <si>
    <t>668850670</t>
  </si>
  <si>
    <t>Zdivo jednovrstvé z cihel děrovaných nebroušených klasických spojených na pero a drážku na maltu M5, pevnost cihel do P10, tl. zdiva 300 mm</t>
  </si>
  <si>
    <t>2,3*2,5</t>
  </si>
  <si>
    <t>24</t>
  </si>
  <si>
    <t>311321816</t>
  </si>
  <si>
    <t>Nosná zeď ze ŽB pohledového tř. C 35/45 XC3, XD2 bez výztuže</t>
  </si>
  <si>
    <t>1806215471</t>
  </si>
  <si>
    <t>Nadzákladové zdi z betonu železového (bez výztuže) nosné pohledového (v přírodní barvě drtí a přísad) tř. C 35/45</t>
  </si>
  <si>
    <t>"D3" 5,6*0,5*1,5</t>
  </si>
  <si>
    <t>"D4" (4,8+1,5+1,4)*0,4*1,5</t>
  </si>
  <si>
    <t>"nos" (5,6+4,8+1,1+1,1)*0,3*0,5</t>
  </si>
  <si>
    <t>25</t>
  </si>
  <si>
    <t>311351121</t>
  </si>
  <si>
    <t>Zřízení oboustranného bednění nosných nadzákladových zdí</t>
  </si>
  <si>
    <t>-384053301</t>
  </si>
  <si>
    <t>Bednění nadzákladových zdí nosných rovné oboustranné za každou stranu zřízení</t>
  </si>
  <si>
    <t>"D3" 5,6*2*1,5</t>
  </si>
  <si>
    <t>"D4" (4,8+1,5+1,4)*2*1,5</t>
  </si>
  <si>
    <t>"nos" (5,6+4,8+1,1+1,1)*(0,3+0,5)</t>
  </si>
  <si>
    <t>26</t>
  </si>
  <si>
    <t>311351122</t>
  </si>
  <si>
    <t>Odstranění oboustranného bednění nosných nadzákladových zdí</t>
  </si>
  <si>
    <t>-2125087560</t>
  </si>
  <si>
    <t>Bednění nadzákladových zdí nosných rovné oboustranné za každou stranu odstranění</t>
  </si>
  <si>
    <t>27</t>
  </si>
  <si>
    <t>311361821</t>
  </si>
  <si>
    <t>Výztuž nosných zdí betonářskou ocelí 10 505</t>
  </si>
  <si>
    <t>-1996458377</t>
  </si>
  <si>
    <t>Výztuž nadzákladových zdí nosných svislých nebo odkloněných od svislice, rovných nebo oblých z betonářské oceli 10 505 (R) nebo BSt 500</t>
  </si>
  <si>
    <t>"D3" 5,6*0,5*1,5*0,1</t>
  </si>
  <si>
    <t>"D4" (4,8+1,5+1,4)*0,4*1,5*0,1</t>
  </si>
  <si>
    <t>"nos" (5,6+4,8+1,1+1,1)*0,3*0,5*0,1</t>
  </si>
  <si>
    <t>"RŠ" 16,4*16*0,00089</t>
  </si>
  <si>
    <t>28</t>
  </si>
  <si>
    <t>312321814</t>
  </si>
  <si>
    <t>Výplňová zeď ze ŽB pohledového tř. C 25/30 bez výztuže</t>
  </si>
  <si>
    <t>-456979158</t>
  </si>
  <si>
    <t>"lavice" (1,35*0,15*30,5)+(1,6*0,2*30,5)</t>
  </si>
  <si>
    <t>29</t>
  </si>
  <si>
    <t>312351121</t>
  </si>
  <si>
    <t>Zřízení oboustranného bednění výplňových nadzákladových zdí</t>
  </si>
  <si>
    <t>570827063</t>
  </si>
  <si>
    <t>Bednění nadzákladových zdí výplňových rovné oboustranné za každou stranu zřízení</t>
  </si>
  <si>
    <t>"lavice" (1,35*2*30,5)+(1,6+0,2)*30,5</t>
  </si>
  <si>
    <t>30</t>
  </si>
  <si>
    <t>312351122</t>
  </si>
  <si>
    <t>Odstranění oboustranného bednění výplňových nadzákladových zdí</t>
  </si>
  <si>
    <t>-1729528968</t>
  </si>
  <si>
    <t>Bednění nadzákladových zdí výplňových rovné oboustranné za každou stranu odstranění</t>
  </si>
  <si>
    <t>31</t>
  </si>
  <si>
    <t>312361821</t>
  </si>
  <si>
    <t>Výztuž výplňových zdí betonářskou ocelí 10 505</t>
  </si>
  <si>
    <t>-1462018554</t>
  </si>
  <si>
    <t>Výztuž nadzákladových zdí výplňových svislých nebo odkloněných od svislice, rovných nebo oblých z betonářské oceli 10 505 (R) nebo BSt 500</t>
  </si>
  <si>
    <t>"lavice" 15,936*0,1</t>
  </si>
  <si>
    <t>32</t>
  </si>
  <si>
    <t>342244111</t>
  </si>
  <si>
    <t>Příčka z cihel děrovaných do P10 na maltu M5 tloušťky 115 mm</t>
  </si>
  <si>
    <t>1558552466</t>
  </si>
  <si>
    <t>Příčky jednoduché z cihel děrovaných klasických spojených na pero a drážku na maltu M5, pevnost cihel do P15, tl. příčky 115 mm</t>
  </si>
  <si>
    <t>21,0*1,4</t>
  </si>
  <si>
    <t>33</t>
  </si>
  <si>
    <t>342271211</t>
  </si>
  <si>
    <t>Příčky tl 65 mm z cihel betonových na MC 15</t>
  </si>
  <si>
    <t>1494725335</t>
  </si>
  <si>
    <t>Příčky jednoduché z cihel a tvárnic nepálených betonových, na cementovou maltu MC-5 až MC-15 tl. 65 mm</t>
  </si>
  <si>
    <t>Vodorovné konstrukce</t>
  </si>
  <si>
    <t>34</t>
  </si>
  <si>
    <t>411321515</t>
  </si>
  <si>
    <t>Stropy deskové ze ŽB tř. C 20/25</t>
  </si>
  <si>
    <t>-946791127</t>
  </si>
  <si>
    <t>Stropy z betonu železového (bez výztuže) stropů deskových, plochých střech, desek balkonových, desek hřibových stropů včetně hlavic hřibových sloupů tř. C 20/25</t>
  </si>
  <si>
    <t>"RŠ" (1,4*1,2*0,15*2)+(2,1*1,2*0,15)</t>
  </si>
  <si>
    <t>35</t>
  </si>
  <si>
    <t>411322424</t>
  </si>
  <si>
    <t>Stropy trámové nebo kazetové ze ŽB tř. C 25/30 XC3, XD1</t>
  </si>
  <si>
    <t>-1455880139</t>
  </si>
  <si>
    <t>Stropy z betonu železového (bez výztuže) trámových, žebrových, kazetových nebo vložkových z tvárnic nebo z hraněných či zaoblených vln zabudovaného plechového bednění tř. C 25/30 XC3, XD1</t>
  </si>
  <si>
    <t>"Deska D1" (32,32*4,9*0,12)+(25,6*3,4*0,12)+(32,32*2,3*0,12)+(21,0*3,1*0,12)+(4,6*2,0*0,12)</t>
  </si>
  <si>
    <t>"trámky"</t>
  </si>
  <si>
    <t>"IPE 140" (2,3*0,1*0,15*16)</t>
  </si>
  <si>
    <t>"IPE 180" (3,36*0,13*0,16*2)+(3,28*0,13*0,16*25)+(1,97*0,13*0,16*4)+(3,07*0,13*0,16*21)+(3,26*0,13*0,16*2)+(2,24*0,13*0,16*2)</t>
  </si>
  <si>
    <t>"IPE 220" (3,28*0,17*0,18)+(5,62*0,17*0,18*5)+(5,26*0,17*0,18*29)+(1,97*017*0,18)</t>
  </si>
  <si>
    <t>"strop věnec" (26,0+18,8+5,0+2,2+21,2+17,7)*0,25*0,35</t>
  </si>
  <si>
    <t>36</t>
  </si>
  <si>
    <t>411351011</t>
  </si>
  <si>
    <t>Zřízení bednění stropů deskových tl přes 5 do 25 cm bez podpěrné kce</t>
  </si>
  <si>
    <t>-337306031</t>
  </si>
  <si>
    <t>Bednění stropních konstrukcí - bez podpěrné konstrukce desek tloušťky stropní desky přes 5 do 25 cm zřízení</t>
  </si>
  <si>
    <t>"RŠ" (1,4*1,2*2)+(2,1*1,2)</t>
  </si>
  <si>
    <t>"Deska D1" (32,32*4,9)+(25,6*3,4)+(32,32*2,3)+(21,0*3,1)+(4,6*2,0)</t>
  </si>
  <si>
    <t>"IPE 140" (2,3*0,1*2*16)</t>
  </si>
  <si>
    <t>"IPE 180" (3,36*0,13*2*2)+(3,28*0,13*2*25)+(1,97*0,13*2*4)+(3,07*0,13*2*21)+(3,26*0,13*2*2)+(2,24*0,13*2*2)</t>
  </si>
  <si>
    <t>"IPE 220" (3,28*0,17*2)+(5,62*0,17*2*5)+(5,26*0,17*2*19)+(1,97*017*2)</t>
  </si>
  <si>
    <t>"strop věnec" (26,0+18,8+5,0+2,2+21,2+17,7)*2*0,35</t>
  </si>
  <si>
    <t>37</t>
  </si>
  <si>
    <t>411351012</t>
  </si>
  <si>
    <t>Odstranění bednění stropů deskových tl přes 5 do 25 cm bez podpěrné kce</t>
  </si>
  <si>
    <t>-1149418382</t>
  </si>
  <si>
    <t>Bednění stropních konstrukcí - bez podpěrné konstrukce desek tloušťky stropní desky přes 5 do 25 cm odstranění</t>
  </si>
  <si>
    <t>38</t>
  </si>
  <si>
    <t>411351105</t>
  </si>
  <si>
    <t>Zřízení bednění stropů trámových</t>
  </si>
  <si>
    <t>-2091008856</t>
  </si>
  <si>
    <t>Bednění stropů, kleneb nebo skořepin bez podpěrné konstrukce stropů trámových (roštových, žebrových, kazetových)s náběhy nebo bez nich zřízení</t>
  </si>
  <si>
    <t>39</t>
  </si>
  <si>
    <t>411351106</t>
  </si>
  <si>
    <t>Odstranění bednění stropů trámových</t>
  </si>
  <si>
    <t>-214269466</t>
  </si>
  <si>
    <t>Bednění stropů, kleneb nebo skořepin bez podpěrné konstrukce stropů trámových (roštových, žebrových, kazetových)s náběhy nebo bez nich odstranění</t>
  </si>
  <si>
    <t>40</t>
  </si>
  <si>
    <t>411354311</t>
  </si>
  <si>
    <t>Zřízení podpěrné konstrukce stropů výšky do 4 m tl přes 5 do 15 cm</t>
  </si>
  <si>
    <t>709713626</t>
  </si>
  <si>
    <t>Podpěrná konstrukce stropů - desek, kleneb a skořepin výška podepření do 4 m tloušťka stropu přes 5 do 15 cm zřízení</t>
  </si>
  <si>
    <t>41</t>
  </si>
  <si>
    <t>411354312</t>
  </si>
  <si>
    <t>Odstranění podpěrné konstrukce stropů výšky do 4 m tl přes 5 do 15 cm</t>
  </si>
  <si>
    <t>347728243</t>
  </si>
  <si>
    <t>Podpěrná konstrukce stropů - desek, kleneb a skořepin výška podepření do 4 m tloušťka stropu přes 5 do 15 cm odstranění</t>
  </si>
  <si>
    <t>42</t>
  </si>
  <si>
    <t>411361821</t>
  </si>
  <si>
    <t>Výztuž stropů betonářskou ocelí 10 505</t>
  </si>
  <si>
    <t>1996476667</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</si>
  <si>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</si>
  <si>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"strop věnec" (26,0+18,8+5,0+2,2+21,2+17,7)*0,25*0,35*0,07</t>
  </si>
  <si>
    <t>43</t>
  </si>
  <si>
    <t>411362021</t>
  </si>
  <si>
    <t>Výztuž stropů svařovanými sítěmi Kari</t>
  </si>
  <si>
    <t>-290477437</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</si>
  <si>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</si>
  <si>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"D1 Spodní výztuž" (32,32*4,9*0,009)+(25,6*3,04*0,009)+(32,32*2,3*0,009)+(21,0*3,1*0,009)+(4,6*2,0*0,009)</t>
  </si>
  <si>
    <t>"D1 Horní výztuž" (23,32*4,9*0,005)+(25,6*3,04*0,005)+(32,32*2,3*0,005)+(21,0*3,1*0,005)+(4,6*2,0*0,005)</t>
  </si>
  <si>
    <t>"RŠ" (1,4*1,2*0,007*2*2)+(2,1*1,2*0,007*2)</t>
  </si>
  <si>
    <t>44</t>
  </si>
  <si>
    <t>413232211</t>
  </si>
  <si>
    <t>Zazdívka zhlaví válcovaných nosníků v do 150 mm</t>
  </si>
  <si>
    <t>1019065042</t>
  </si>
  <si>
    <t>Zazdívka zhlaví stropních trámů nebo válcovaných nosníků pálenými cihlami válcovaných nosníků, výšky do 150 mm</t>
  </si>
  <si>
    <t>45</t>
  </si>
  <si>
    <t>413232221</t>
  </si>
  <si>
    <t>Zazdívka zhlaví válcovaných nosníků v do 300 mm</t>
  </si>
  <si>
    <t>-725066829</t>
  </si>
  <si>
    <t>Zazdívka zhlaví stropních trámů nebo válcovaných nosníků pálenými cihlami válcovaných nosníků, výšky přes 150 do 300 mm</t>
  </si>
  <si>
    <t>46</t>
  </si>
  <si>
    <t>413941123</t>
  </si>
  <si>
    <t>Osazování ocelových válcovaných nosníků stropů I, IE, U, UE nebo L do č. 22</t>
  </si>
  <si>
    <t>254982739</t>
  </si>
  <si>
    <t>Osazování ocelových válcových nosníků ve stropech I nebo IE nebo U nebo UE nebo L č. 14 až 22 nebo výšky do 220 mm</t>
  </si>
  <si>
    <t>"IPE 140" 2,275*16*0,0129</t>
  </si>
  <si>
    <t>"IPE 180" (3,36*2*0,0188)+(3,28*25*0,0188)+(1,97*4*0,0188)+(3,07*21*0,0188)+(3,26*2*0,0188)+(2,24*2*0,0188)</t>
  </si>
  <si>
    <t>"IPE 220" (3,28*0,0262)+(5,62*5*0,0262)+(5,26*29*0,0262)+(1,97*0,0262)</t>
  </si>
  <si>
    <t>47</t>
  </si>
  <si>
    <t>13010718</t>
  </si>
  <si>
    <t>ocel profilová jakost S235JR (11 375) průřez I (IPN)</t>
  </si>
  <si>
    <t>577103430</t>
  </si>
  <si>
    <t>8,575*1,08</t>
  </si>
  <si>
    <t>48</t>
  </si>
  <si>
    <t>417321515</t>
  </si>
  <si>
    <t>Ztužující pásy a věnce ze ŽB tř. C 25/30</t>
  </si>
  <si>
    <t>-6259886</t>
  </si>
  <si>
    <t>0,12*0,22*21,0</t>
  </si>
  <si>
    <t>49</t>
  </si>
  <si>
    <t>417351115</t>
  </si>
  <si>
    <t>Zřízení bednění ztužujících věnců</t>
  </si>
  <si>
    <t>1193681717</t>
  </si>
  <si>
    <t>Bednění bočnic ztužujících pásů a věnců včetně vzpěr zřízení</t>
  </si>
  <si>
    <t>0,22*2*21,0</t>
  </si>
  <si>
    <t>50</t>
  </si>
  <si>
    <t>417351116</t>
  </si>
  <si>
    <t>Odstranění bednění ztužujících věnců</t>
  </si>
  <si>
    <t>22976263</t>
  </si>
  <si>
    <t>Bednění bočnic ztužujících pásů a věnců včetně vzpěr odstranění</t>
  </si>
  <si>
    <t>51</t>
  </si>
  <si>
    <t>417361821</t>
  </si>
  <si>
    <t>Výztuž ztužujících pásů a věnců betonářskou ocelí 10 505</t>
  </si>
  <si>
    <t>-1460174828</t>
  </si>
  <si>
    <t>Výztuž ztužujících pásů a věnců z betonářské oceli 10 505 (R) nebo BSt 500</t>
  </si>
  <si>
    <t>(21,0*0,000617*2)+(21,0*5*0,4*0,000222)</t>
  </si>
  <si>
    <t>52</t>
  </si>
  <si>
    <t>430321515</t>
  </si>
  <si>
    <t>Schodišťová konstrukce a rampa ze ŽB tř. C 20/25</t>
  </si>
  <si>
    <t>987753807</t>
  </si>
  <si>
    <t>Schodišťové konstrukce a rampy z betonu železového (bez výztuže) stupně, schodnice, ramena, podesty s nosníky tř. C 20/25</t>
  </si>
  <si>
    <t>"bazén" (3,9*1,2*0,3)+(2,4*1,2*1,3*0,5)</t>
  </si>
  <si>
    <t>53</t>
  </si>
  <si>
    <t>431351121</t>
  </si>
  <si>
    <t>Zřízení bednění podest schodišť a ramp přímočarých v do 4 m</t>
  </si>
  <si>
    <t>-461598360</t>
  </si>
  <si>
    <t>Bednění podest, podstupňových desek a ramp včetně podpěrné konstrukce výšky do 4 m půdorysně přímočarých zřízení</t>
  </si>
  <si>
    <t>"bazén" (3,9*0,3)+(2,4*1,3*0,5)+(1,2*0,2*8)</t>
  </si>
  <si>
    <t>54</t>
  </si>
  <si>
    <t>431351122</t>
  </si>
  <si>
    <t>Odstranění bednění podest schodišť a ramp přímočarých v do 4 m</t>
  </si>
  <si>
    <t>355254896</t>
  </si>
  <si>
    <t>Bednění podest, podstupňových desek a ramp včetně podpěrné konstrukce výšky do 4 m půdorysně přímočarých odstranění</t>
  </si>
  <si>
    <t>55</t>
  </si>
  <si>
    <t>434311113</t>
  </si>
  <si>
    <t>Schodišťové stupně dusané na terén z betonu tř. C 12/15 bez potěru</t>
  </si>
  <si>
    <t>m</t>
  </si>
  <si>
    <t>-1247408569</t>
  </si>
  <si>
    <t>Stupně dusané z betonu prostého nebo prokládaného kamenem na terén nebo na desku bez potěru, se zahlazením povrchu tř. C 12/15</t>
  </si>
  <si>
    <t>"nabetonování stupňů" 2,4*2</t>
  </si>
  <si>
    <t>56</t>
  </si>
  <si>
    <t>434351141</t>
  </si>
  <si>
    <t>Zřízení bednění stupňů přímočarých schodišť</t>
  </si>
  <si>
    <t>2029767740</t>
  </si>
  <si>
    <t>Bednění stupňů betonovaných na podstupňové desce nebo na terénu půdorysně přímočarých zřízení</t>
  </si>
  <si>
    <t>"nabetonování stupňů" 0,2*2</t>
  </si>
  <si>
    <t>57</t>
  </si>
  <si>
    <t>434351142</t>
  </si>
  <si>
    <t>Odstranění bednění stupňů přímočarých schodišť</t>
  </si>
  <si>
    <t>-1194104546</t>
  </si>
  <si>
    <t>Bednění stupňů betonovaných na podstupňové desce nebo na terénu půdorysně přímočarých odstranění</t>
  </si>
  <si>
    <t>61</t>
  </si>
  <si>
    <t>Úprava povrchů vnitřních</t>
  </si>
  <si>
    <t>58</t>
  </si>
  <si>
    <t>611325422</t>
  </si>
  <si>
    <t>Oprava vnitřní vápenocementové štukové omítky stropů v rozsahu plochy do 30%</t>
  </si>
  <si>
    <t>-329574797</t>
  </si>
  <si>
    <t>Oprava vápenocementové nebo vápenné omítky vnitřních ploch štukové dvouvrstvé, tloušťky do 20 mm stropů, v rozsahu opravované plochy přes 10 do 30%</t>
  </si>
  <si>
    <t>"m 0.28" 314,5</t>
  </si>
  <si>
    <t>"1.NP ochoz" 52,6*1,5</t>
  </si>
  <si>
    <t>59</t>
  </si>
  <si>
    <t>611321141</t>
  </si>
  <si>
    <t>Vápenocementová omítka štuková dvouvrstvá vnitřních stropů rovných nanášená ručně</t>
  </si>
  <si>
    <t>-1555112890</t>
  </si>
  <si>
    <t>Omítka vápenocementová vnitřních ploch nanášená ručně dvouvrstvá, tloušťky jádrové omítky do 10 mm a tloušťky štuku do 3 mm štuková vodorovných konstrukcí stropů rovných</t>
  </si>
  <si>
    <t>"1.PP" 314,5</t>
  </si>
  <si>
    <t>60</t>
  </si>
  <si>
    <t>612135001</t>
  </si>
  <si>
    <t>Vyrovnání podkladu vnitřních stěn maltou vápenocementovou tl do 10 mm</t>
  </si>
  <si>
    <t>-933674721</t>
  </si>
  <si>
    <t>Vyrovnání nerovností podkladu vnitřních omítaných ploch maltou, tloušťky do 10 mm vápenocementovou stěn</t>
  </si>
  <si>
    <t>"M 1.01" (32,8*2,3*4)+(20,5*2,5*4)</t>
  </si>
  <si>
    <t>612135002</t>
  </si>
  <si>
    <t>Vyrovnání podkladu vnitřních stěn maltou cementovou tl do 10 mm</t>
  </si>
  <si>
    <t>-355913532</t>
  </si>
  <si>
    <t>Vyrovnání nerovností podkladu vnitřních omítaných ploch maltou, tloušťky do 10 mm cementovou stěn</t>
  </si>
  <si>
    <t>"bazénová vana - stěny" (1,7+1,4)*0,5*25,0*2+(1,7+1,4)*17,8</t>
  </si>
  <si>
    <t>62</t>
  </si>
  <si>
    <t>612135101</t>
  </si>
  <si>
    <t>Hrubá výplň rýh ve stěnách maltou jakékoli šířky rýhy</t>
  </si>
  <si>
    <t>-1204831048</t>
  </si>
  <si>
    <t>Hrubá výplň rýh maltou jakékoli šířky rýhy ve stěnách</t>
  </si>
  <si>
    <t>"voda 1.MP" 16,0*0,2</t>
  </si>
  <si>
    <t>"kanalizace 1.MP" 7,0*0,2</t>
  </si>
  <si>
    <t>63</t>
  </si>
  <si>
    <t>612142001</t>
  </si>
  <si>
    <t>Potažení vnitřních stěn sklovláknitým pletivem vtlačeným do tenkovrstvé hmoty</t>
  </si>
  <si>
    <t>1238650095</t>
  </si>
  <si>
    <t>Potažení vnitřních ploch pletivem v ploše nebo pruzích, na plném podkladu sklovláknitým vtlačením do tmelu stěn</t>
  </si>
  <si>
    <t>"lavice" 30,5*1,0</t>
  </si>
  <si>
    <t>64</t>
  </si>
  <si>
    <t>612311131</t>
  </si>
  <si>
    <t>Potažení vnitřních stěn vápenným štukem tloušťky do 3 mm</t>
  </si>
  <si>
    <t>-91212003</t>
  </si>
  <si>
    <t>Potažení vnitřních ploch vápenným štukem tloušťky do 3 mm svislých konstrukcí stěn</t>
  </si>
  <si>
    <t>"1.PP" (17,4+25,8)*2*2,15</t>
  </si>
  <si>
    <t>"lavice" 1,35*30,5</t>
  </si>
  <si>
    <t>65</t>
  </si>
  <si>
    <t>612321121</t>
  </si>
  <si>
    <t>Vápenocementová omítka hladká jednovrstvá vnitřních stěn nanášená ručně</t>
  </si>
  <si>
    <t>2103637913</t>
  </si>
  <si>
    <t>Omítka vápenocementová vnitřních ploch nanášená ručně jednovrstvá, tloušťky do 10 mm hladká svislých konstrukcí stěn</t>
  </si>
  <si>
    <t>"M 1.01" (32,8*2,3)+(20,5*2,5)+(20,8*1,4)</t>
  </si>
  <si>
    <t>"M 1.02" (2,6+4,0)*2*2,3</t>
  </si>
  <si>
    <t>"M 1.03" (2,6+3,1)*2*2,3</t>
  </si>
  <si>
    <t>"M 1.04" (2,6+3,0)*2*2,3</t>
  </si>
  <si>
    <t>"M 1.05" (2,6+3,9)*2*2,3</t>
  </si>
  <si>
    <t>"M 1.08" (2,6+5,6)*2*2,3</t>
  </si>
  <si>
    <t>Podlahy a podlahové konstrukce</t>
  </si>
  <si>
    <t>66</t>
  </si>
  <si>
    <t>631311116</t>
  </si>
  <si>
    <t>Mazanina tl do 80 mm z betonu prostého tř. C 25/30</t>
  </si>
  <si>
    <t>-876168167</t>
  </si>
  <si>
    <t>"čistá podlaha P2" (341,3+11,3+8,0+5,2+10,1+14,5)*0,15</t>
  </si>
  <si>
    <t>67</t>
  </si>
  <si>
    <t>631311126</t>
  </si>
  <si>
    <t>Mazanina tl do 120 mm z betonu prostého tř. C 25/30</t>
  </si>
  <si>
    <t>2058745593</t>
  </si>
  <si>
    <t>"1.PP oprava po rozvodech ZTI" 139*0,3*0,15</t>
  </si>
  <si>
    <t>"čistá podlaha P3" 384,9*0,15</t>
  </si>
  <si>
    <t>68</t>
  </si>
  <si>
    <t>631311135</t>
  </si>
  <si>
    <t>Mazanina tl do 240 mm z betonu prostého tř. C 20/25</t>
  </si>
  <si>
    <t>1240636867</t>
  </si>
  <si>
    <t>Mazanina z betonu prostého tl. přes 120 do 240 mm tř. C 20/25</t>
  </si>
  <si>
    <t>"nabet. stupínek v bazénu" (25,0+17,7)*0,15*0,25</t>
  </si>
  <si>
    <t>69</t>
  </si>
  <si>
    <t>631311136</t>
  </si>
  <si>
    <t>Mazanina tl do 240 mm z betonu prostého tř. C 25/30 XC3, XD2</t>
  </si>
  <si>
    <t>2120444224</t>
  </si>
  <si>
    <t>"spádový beton P1" (0,1+0,40)*0,5*421,8</t>
  </si>
  <si>
    <t>70</t>
  </si>
  <si>
    <t>631362021</t>
  </si>
  <si>
    <t>Výztuž mazanin svařovanými sítěmi Kari</t>
  </si>
  <si>
    <t>573831206</t>
  </si>
  <si>
    <t>Výztuž mazanin ze svařovaných sítí z drátů typu KARI</t>
  </si>
  <si>
    <t>"spádový beton P1" 421,8*0,007</t>
  </si>
  <si>
    <t>"čistá podlaha P2" (341,3+11,3+8,0+5,2+10,1+14,5)*0,007</t>
  </si>
  <si>
    <t>"1.PP oprava po rozvodech ZTI" 139*0,3*0,007</t>
  </si>
  <si>
    <t>"čistá podlaha P3" 384,9*0,007</t>
  </si>
  <si>
    <t>71</t>
  </si>
  <si>
    <t>634112113</t>
  </si>
  <si>
    <t>Obvodová dilatace podlahovým páskem v 80 mm mezi stěnou a samonivelačním potěrem</t>
  </si>
  <si>
    <t>-1184284654</t>
  </si>
  <si>
    <t>Obvodová dilatace mezi stěnou a samonivelačním potěrem podlahovým páskem výšky 80 mm</t>
  </si>
  <si>
    <t>"1.PP" (32,8+23,3)*2+(25,8+18,5)*2</t>
  </si>
  <si>
    <t>"1.MP" (32,8+23,3)*2+(25,8+18,5)*2+(5,6+2,6)*2+(4,0+2,6)*2+(3,0+2,6)*2+(3,1+2,6)*2+(3,9+2,6)*2</t>
  </si>
  <si>
    <t>72</t>
  </si>
  <si>
    <t>634663111</t>
  </si>
  <si>
    <t>Výplň dilatačních spar šířky do 10 mm v mazaninách polyuretovou samonivelační hmotou</t>
  </si>
  <si>
    <t>-671566203</t>
  </si>
  <si>
    <t>Výplň dilatačních spar mazanin polyuretanovou samonivelační hmotou, šířka spáry do 10 mm</t>
  </si>
  <si>
    <t>73</t>
  </si>
  <si>
    <t>634911113</t>
  </si>
  <si>
    <t>Řezání dilatačních spár š 5 mm hl do 50 mm v čerstvé betonové mazanině</t>
  </si>
  <si>
    <t>974518221</t>
  </si>
  <si>
    <t>Řezání dilatačních nebo smršťovacích spár v čerstvé betonové mazanině nebo potěru šířky do 5 mm, hloubky přes 20 do 50 mm</t>
  </si>
  <si>
    <t>"1.PP" (3,1*6)+(2,0*4)+(2,9*4)+(2,0*2)+(5,0*4)</t>
  </si>
  <si>
    <t>94</t>
  </si>
  <si>
    <t>Lešení a stavební výtahy</t>
  </si>
  <si>
    <t>74</t>
  </si>
  <si>
    <t>941111131</t>
  </si>
  <si>
    <t>Montáž lešení řadového trubkového lehkého s podlahami zatížení do 200 kg/m2 š do 1,5 m v do 10 m</t>
  </si>
  <si>
    <t>1566268820</t>
  </si>
  <si>
    <t>(35,5*5,5)+(22,5*5,5)</t>
  </si>
  <si>
    <t>75</t>
  </si>
  <si>
    <t>941111231</t>
  </si>
  <si>
    <t>Příplatek k lešení řadovému trubkovému lehkému s podlahami š 1,5 m v 10 m za první a ZKD den použití</t>
  </si>
  <si>
    <t>1832987992</t>
  </si>
  <si>
    <t>319,0*30</t>
  </si>
  <si>
    <t>76</t>
  </si>
  <si>
    <t>941111831</t>
  </si>
  <si>
    <t>Demontáž lešení řadového trubkového lehkého s podlahami zatížení do 200 kg/m2 š do 1,5 m v do 10 m</t>
  </si>
  <si>
    <t>-2117303999</t>
  </si>
  <si>
    <t>77</t>
  </si>
  <si>
    <t>943211111</t>
  </si>
  <si>
    <t>Montáž lešení prostorového rámového lehkého s podlahami zatížení do 200 kg/m2 v do 10 m</t>
  </si>
  <si>
    <t>1395268168</t>
  </si>
  <si>
    <t>Montáž lešení prostorového rámového lehkého pracovního s podlahami s provozním zatížením tř. 3 do 200 kg/m2, výšky do 10 m</t>
  </si>
  <si>
    <t>33,0*23,0*6,5</t>
  </si>
  <si>
    <t>78</t>
  </si>
  <si>
    <t>943211211</t>
  </si>
  <si>
    <t>Příplatek k lešení prostorovému rámovému lehkému s podlahami v do 10 m za první a ZKD den použití</t>
  </si>
  <si>
    <t>870816389</t>
  </si>
  <si>
    <t>4933,5*30</t>
  </si>
  <si>
    <t>79</t>
  </si>
  <si>
    <t>943211811</t>
  </si>
  <si>
    <t>Demontáž lešení prostorového rámového lehkého s podlahami zatížení do 200 kg/m2 v do 10 m</t>
  </si>
  <si>
    <t>397876797</t>
  </si>
  <si>
    <t>Demontáž lešení prostorového rámového lehkého pracovního s podlahami s provozním zatížením tř. 3 do 200 kg/m2, výšky do 10 m</t>
  </si>
  <si>
    <t>80</t>
  </si>
  <si>
    <t>949101111</t>
  </si>
  <si>
    <t>Lešení pomocné pro objekty pozemních staveb s lešeňovou podlahou v do 1,9 m zatížení do 150 kg/m2</t>
  </si>
  <si>
    <t>-74225236</t>
  </si>
  <si>
    <t>"1.MP" 11,3+8,0+5,2+10,1+14,5</t>
  </si>
  <si>
    <t>95</t>
  </si>
  <si>
    <t>Různé dokončovací konstrukce a práce pozemních staveb</t>
  </si>
  <si>
    <t>81</t>
  </si>
  <si>
    <t>095 101</t>
  </si>
  <si>
    <t>Dodávka a montáž bezpečnostních tabulek (označení únikových cest, hlavních uzávěrů, vypínačů atd.) - viz PBŘ stavby</t>
  </si>
  <si>
    <t>302631480</t>
  </si>
  <si>
    <t>82</t>
  </si>
  <si>
    <t>095 102</t>
  </si>
  <si>
    <t>Zřízení dilatačních spár</t>
  </si>
  <si>
    <t>1755710665</t>
  </si>
  <si>
    <t>"1.NP" (3,1*6)+(2,2*4)+(2,9*4)+(1,1*2)+(5,0*4)</t>
  </si>
  <si>
    <t>83</t>
  </si>
  <si>
    <t>095 103</t>
  </si>
  <si>
    <t>Dodávka a montáž PE provazce do dilatační spáry</t>
  </si>
  <si>
    <t>1765820549</t>
  </si>
  <si>
    <t>84</t>
  </si>
  <si>
    <t>095 104</t>
  </si>
  <si>
    <t>Výplň dilatačních spár MS plolymerovým pružným tmelem pro trvale mokré provozy</t>
  </si>
  <si>
    <t>1392784358</t>
  </si>
  <si>
    <t>85</t>
  </si>
  <si>
    <t>952901111</t>
  </si>
  <si>
    <t>Vyčištění budov bytové a občanské výstavby při výšce podlaží do 4 m</t>
  </si>
  <si>
    <t>1040908374</t>
  </si>
  <si>
    <t>"1.PP" 33,0*23,5</t>
  </si>
  <si>
    <t>"1.MP" 36,0*24,0</t>
  </si>
  <si>
    <t>86</t>
  </si>
  <si>
    <t>953943111</t>
  </si>
  <si>
    <t>Osazování výrobků do 1 kg/kus do vysekaných kapes zdiva bez jejich dodání</t>
  </si>
  <si>
    <t>1210804966</t>
  </si>
  <si>
    <t>Osazování drobných kovových předmětů výrobků ostatních jinde neuvedených do vynechaných či vysekaných kapes zdiva, se zajištěním polohy se zalitím maltou cementovou, hmotnosti do 1 kg/kus</t>
  </si>
  <si>
    <t>87</t>
  </si>
  <si>
    <t>953943112</t>
  </si>
  <si>
    <t>Osazování výrobků do 5 kg/kus do vysekaných kapes zdiva bez jejich dodání</t>
  </si>
  <si>
    <t>-888968918</t>
  </si>
  <si>
    <t>Osazování drobných kovových předmětů výrobků ostatních jinde neuvedených do vynechaných či vysekaných kapes zdiva, se zajištěním polohy se zalitím maltou cementovou, hmotnosti přes 1 do 5 kg/kus</t>
  </si>
  <si>
    <t>96</t>
  </si>
  <si>
    <t>Bourání konstrukcí</t>
  </si>
  <si>
    <t>88</t>
  </si>
  <si>
    <t>919735123</t>
  </si>
  <si>
    <t>Řezání stávajícího betonového krytu hl do 150 mm</t>
  </si>
  <si>
    <t>-1637975002</t>
  </si>
  <si>
    <t>Řezání stávajícího betonového krytu nebo podkladu hloubky přes 100 do 150 mm</t>
  </si>
  <si>
    <t>"kanalizace 1.PP" 159,0*2</t>
  </si>
  <si>
    <t>89</t>
  </si>
  <si>
    <t>962031133</t>
  </si>
  <si>
    <t>Bourání příček z cihel pálených na MVC tl do 150 mm</t>
  </si>
  <si>
    <t>1562001122</t>
  </si>
  <si>
    <t>Bourání příček z cihel, tvárnic nebo příčkovek z cihel pálených, plných nebo dutých na maltu vápennou nebo vápenocementovou, tl. do 150 mm</t>
  </si>
  <si>
    <t>20,8*1,4</t>
  </si>
  <si>
    <t>90</t>
  </si>
  <si>
    <t>962052211</t>
  </si>
  <si>
    <t>Bourání zdiva nadzákladového ze ŽB</t>
  </si>
  <si>
    <t>1939888317</t>
  </si>
  <si>
    <t>Bourání zdiva železobetonového nadzákladového</t>
  </si>
  <si>
    <t>"stěna vany" (5,8+4,5)*1,5*0,4</t>
  </si>
  <si>
    <t>"lavice" (1,4+0,5+0,5)*0,2*30,5</t>
  </si>
  <si>
    <t>91</t>
  </si>
  <si>
    <t>963051113</t>
  </si>
  <si>
    <t>Bourání ŽB stropů deskových tl přes 80 mm</t>
  </si>
  <si>
    <t>944652435</t>
  </si>
  <si>
    <t>Bourání železobetonových stropů deskových, tl. přes 80 mm</t>
  </si>
  <si>
    <t>"nad 1.PP" (319,8*0,35)+(25,0+17,0)*2*0,35*0,1</t>
  </si>
  <si>
    <t>92</t>
  </si>
  <si>
    <t>964051111</t>
  </si>
  <si>
    <t>Bourání ŽB trámů, průvlaků nebo pásů průřezu do 0,10 m2</t>
  </si>
  <si>
    <t>2134765592</t>
  </si>
  <si>
    <t>Bourání samostatných trámů, průvlaků nebo pásů ze železobetonu bez přerušení výztuže, průřezu do 0,10 m2</t>
  </si>
  <si>
    <t>"věnec" 0,25*0,3*20,8</t>
  </si>
  <si>
    <t>93</t>
  </si>
  <si>
    <t>965042241</t>
  </si>
  <si>
    <t>Bourání podkladů pod dlažby nebo mazanin betonových nebo z litého asfaltu tl přes 100 mm pl pře 4 m2</t>
  </si>
  <si>
    <t>-199575421</t>
  </si>
  <si>
    <t>Bourání podkladů pod dlažby nebo litých celistvých podlah a mazanin betonových nebo z litého asfaltu tl. přes 100 mm, plochy přes 4 m2</t>
  </si>
  <si>
    <t>"dno vany" (4,5*5,8)*0,4</t>
  </si>
  <si>
    <t>"podlaha 1.PP" 319,8*0,15</t>
  </si>
  <si>
    <t>"podlaha 1.NP" (332,2+10,1+8,0+5,2+11,3+14,5)*0,2</t>
  </si>
  <si>
    <t>"kanalizace 1.PP" 139,0*0,3*0,2</t>
  </si>
  <si>
    <t>965049113</t>
  </si>
  <si>
    <t>Příplatek k bourání betonových mazanin za bourání s rabicovým pletivem tl do 100 mm</t>
  </si>
  <si>
    <t>1602604129</t>
  </si>
  <si>
    <t>Bourání podkladů pod dlažby nebo litých celistvých podlah a mazanin Příplatek k cenám za bourání mazanin betonových s rabicovým pletivem, tl. do 100 mm</t>
  </si>
  <si>
    <t>965081213</t>
  </si>
  <si>
    <t>Bourání podlah z dlaždic keramických nebo xylolitových tl do 10 mm plochy přes 1 m2</t>
  </si>
  <si>
    <t>1771820506</t>
  </si>
  <si>
    <t>Bourání podlah ostatních bez podkladního lože nebo mazaniny z dlaždic s jakoukoliv výplní spár keramických nebo xylolitových tl. do 10 mm, plochy přes 1 m2</t>
  </si>
  <si>
    <t>"dno bazénové vany" 25,0*16,8</t>
  </si>
  <si>
    <t>968072641</t>
  </si>
  <si>
    <t>Vybourání kovových stěn kromě výkladních</t>
  </si>
  <si>
    <t>2022886806</t>
  </si>
  <si>
    <t>Vybourání kovových rámů oken s křídly, dveřních zárubní, vrat, stěn, ostění nebo obkladů stěn jakýchkoliv, kromě výkladních jakékoliv plochy</t>
  </si>
  <si>
    <t>(21,6*5,6)+(33,4*5,8)</t>
  </si>
  <si>
    <t>97</t>
  </si>
  <si>
    <t>968082018</t>
  </si>
  <si>
    <t>Vybourání plastových rámů oken dvojitých včetně křídel plochy přes 4 m2</t>
  </si>
  <si>
    <t>-1147780575</t>
  </si>
  <si>
    <t>Vybourání plastových rámů oken s křídly, dveřních zárubní, vrat rámu oken s křídly zdvojenými, plochy přes 4 m2</t>
  </si>
  <si>
    <t>2,3*2,1</t>
  </si>
  <si>
    <t>98</t>
  </si>
  <si>
    <t>968082021</t>
  </si>
  <si>
    <t>Vybourání plastových zárubní dveří plochy do 2 m2</t>
  </si>
  <si>
    <t>-1213706814</t>
  </si>
  <si>
    <t>Vybourání plastových rámů oken s křídly, dveřních zárubní, vrat dveřních zárubní, plochy do 2 m2</t>
  </si>
  <si>
    <t>0,9*2,1*4</t>
  </si>
  <si>
    <t>99</t>
  </si>
  <si>
    <t>968082022</t>
  </si>
  <si>
    <t>Vybourání plastových zárubní dveří plochy do 4 m2</t>
  </si>
  <si>
    <t>-1933065169</t>
  </si>
  <si>
    <t>Vybourání plastových rámů oken s křídly, dveřních zárubní, vrat dveřních zárubní, plochy přes 2 do 4 m2</t>
  </si>
  <si>
    <t>1,5*2,1</t>
  </si>
  <si>
    <t>971033231</t>
  </si>
  <si>
    <t>Vybourání otvorů ve zdivu cihelném pl do 0,0225 m2 na MVC nebo MV tl do 150 mm</t>
  </si>
  <si>
    <t>1910930599</t>
  </si>
  <si>
    <t>Vybourání otvorů ve zdivu základovém nebo nadzákladovém z cihel, tvárnic, příčkovek z cihel pálených na maltu vápennou nebo vápenocementovou plochy do 0,0225 m2, tl. do 150 mm</t>
  </si>
  <si>
    <t>101</t>
  </si>
  <si>
    <t>973031324</t>
  </si>
  <si>
    <t>Vysekání kapes ve zdivu cihelném na MV nebo MVC pl do 0,10 m2 hl do 150 mm</t>
  </si>
  <si>
    <t>1259623759</t>
  </si>
  <si>
    <t>Vysekání výklenků nebo kapes ve zdivu z cihel na maltu vápennou nebo vápenocementovou kapes, plochy do 0,10 m2, hl. do 150 mm</t>
  </si>
  <si>
    <t>"uložení stropních IPE" 98</t>
  </si>
  <si>
    <t>102</t>
  </si>
  <si>
    <t>974031164</t>
  </si>
  <si>
    <t>Vysekání rýh ve zdivu cihelném hl do 150 mm š do 150 mm</t>
  </si>
  <si>
    <t>1359662394</t>
  </si>
  <si>
    <t>Vysekání rýh ve zdivu cihelném na maltu vápennou nebo vápenocementovou do hl. 150 mm a šířky do 150 mm</t>
  </si>
  <si>
    <t>"voda 1.MP" 16,0</t>
  </si>
  <si>
    <t>"kanalizace 1.MP" 7,0</t>
  </si>
  <si>
    <t>103</t>
  </si>
  <si>
    <t>974042565</t>
  </si>
  <si>
    <t>Vysekání rýh v dlažbě betonové nebo jiné monolitické hl do 150 mm š do 200 mm</t>
  </si>
  <si>
    <t>-1261260981</t>
  </si>
  <si>
    <t>Vysekání rýh v betonové nebo jiné monolitické dlažbě s betonovým podkladem do hl. 150 mm a šířky do 200 mm</t>
  </si>
  <si>
    <t>"bazénová technologie" (24,0*5)+(0,9*26)</t>
  </si>
  <si>
    <t>104</t>
  </si>
  <si>
    <t>977151113</t>
  </si>
  <si>
    <t>Jádrové vrty diamantovými korunkami do D 50 mm do stavebních materiálů</t>
  </si>
  <si>
    <t>1635692303</t>
  </si>
  <si>
    <t>Jádrové vrty diamantovými korunkami do stavebních materiálů (železobetonu, betonu, cihel, obkladů, dlažeb, kamene) průměru přes 40 do 50 mm</t>
  </si>
  <si>
    <t>"bazénová technologie" 0,45*12</t>
  </si>
  <si>
    <t>105</t>
  </si>
  <si>
    <t>977151114</t>
  </si>
  <si>
    <t>Jádrové vrty diamantovými korunkami do D 60 mm do stavebních materiálů</t>
  </si>
  <si>
    <t>1546063007</t>
  </si>
  <si>
    <t>Jádrové vrty diamantovými korunkami do stavebních materiálů (železobetonu, betonu, cihel, obkladů, dlažeb, kamene) průměru přes 50 do 60 mm</t>
  </si>
  <si>
    <t>"bazénová technologie" 0,65*4</t>
  </si>
  <si>
    <t>106</t>
  </si>
  <si>
    <t>977151119</t>
  </si>
  <si>
    <t>Jádrové vrty diamantovými korunkami do D 110 mm do stavebních materiálů</t>
  </si>
  <si>
    <t>1101810552</t>
  </si>
  <si>
    <t>"strop" 0,45*6</t>
  </si>
  <si>
    <t>107</t>
  </si>
  <si>
    <t>977151122</t>
  </si>
  <si>
    <t>Jádrové vrty diamantovými korunkami do D 130 mm do stavebních materiálů</t>
  </si>
  <si>
    <t>-670908941</t>
  </si>
  <si>
    <t>"bazénová technologie" 0,65*3</t>
  </si>
  <si>
    <t>108</t>
  </si>
  <si>
    <t>977151124</t>
  </si>
  <si>
    <t>Jádrové vrty diamantovými korunkami do D 180 mm do stavebních materiálů</t>
  </si>
  <si>
    <t>-446730127</t>
  </si>
  <si>
    <t>Jádrové vrty diamantovými korunkami do stavebních materiálů (železobetonu, betonu, cihel, obkladů, dlažeb, kamene) průměru přes 150 do 180 mm</t>
  </si>
  <si>
    <t>"bazénová technologie" 0,65*6</t>
  </si>
  <si>
    <t>109</t>
  </si>
  <si>
    <t>977211111</t>
  </si>
  <si>
    <t>Řezání ŽB konstrukcí hl do 200 mm stěnovou pilou do průměru výztuže 16 mm</t>
  </si>
  <si>
    <t>-587647018</t>
  </si>
  <si>
    <t>Řezání železobetonových konstrukcí stěnovou pilou do průměru řezané výztuže 16 mm hloubka řezu do 200 mm</t>
  </si>
  <si>
    <t>"strop" 319,8*3,5</t>
  </si>
  <si>
    <t>110</t>
  </si>
  <si>
    <t>977211112</t>
  </si>
  <si>
    <t>Řezání ŽB konstrukcí hl do 350 mm stěnovou pilou do průměru výztuže 16 mm</t>
  </si>
  <si>
    <t>1060917426</t>
  </si>
  <si>
    <t>Řezání železobetonových konstrukcí stěnovou pilou do průměru řezané výztuže 16 mm hloubka řezu od 200 do 350 mm</t>
  </si>
  <si>
    <t>"konzola vany" (26,0+17,4)*2</t>
  </si>
  <si>
    <t>"stěna vany" 1,5*2</t>
  </si>
  <si>
    <t>111</t>
  </si>
  <si>
    <t>977211113</t>
  </si>
  <si>
    <t>Řezání ŽB konstrukcí hl do 420 mm stěnovou pilou do průměru výztuže 16 mm</t>
  </si>
  <si>
    <t>-1763191463</t>
  </si>
  <si>
    <t>Řezání železobetonových konstrukcí stěnovou pilou do průměru řezané výztuže 16 mm hloubka řezu od 350 do 420 mm</t>
  </si>
  <si>
    <t>"dno vany" 4,5+5,8</t>
  </si>
  <si>
    <t>112</t>
  </si>
  <si>
    <t>978013141</t>
  </si>
  <si>
    <t>Otlučení vnitřních omítek stěn MV nebo MVC stěn v rozsahu do 30 %</t>
  </si>
  <si>
    <t>-1828502471</t>
  </si>
  <si>
    <t>Otlučení omítek vápenných nebo vápenocementových stěn, stropů vnitřních stěn s vyškrabáním spar, s očištěním zdiva, v rozsahu do 30 %</t>
  </si>
  <si>
    <t>"m 0.28" (32,8+23,3)*2*2,2</t>
  </si>
  <si>
    <t>113</t>
  </si>
  <si>
    <t>978013191</t>
  </si>
  <si>
    <t>Otlučení vnitřních omítek stěn MV nebo MVC stěn v rozsahu do 100 %</t>
  </si>
  <si>
    <t>-495688677</t>
  </si>
  <si>
    <t>Otlučení omítek vápenných nebo vápenocementových stěn, stropů vnitřních stěn s vyškrabáním spar, s očištěním zdiva, v rozsahu do 100 %</t>
  </si>
  <si>
    <t>"M 1.01" (32,8*2,5)+(20,5*2,5)</t>
  </si>
  <si>
    <t>"M 1.02" (2,6+4,0)*2*2,5</t>
  </si>
  <si>
    <t>"M 1.03" (2,6+3,1)*2*2,5</t>
  </si>
  <si>
    <t>"M 1.04" (2,6+3,0)*2*2,5</t>
  </si>
  <si>
    <t>"M 1.05" (2,6+3,9)*2*2,5</t>
  </si>
  <si>
    <t>"M 1.08" (2,6+5,6)*2*2,5</t>
  </si>
  <si>
    <t>114</t>
  </si>
  <si>
    <t>978059541</t>
  </si>
  <si>
    <t>Odsekání a odebrání obkladů stěn z vnitřních obkládaček plochy přes 1 m2</t>
  </si>
  <si>
    <t>-1428412911</t>
  </si>
  <si>
    <t>Odsekání obkladů stěn včetně otlučení podkladní omítky až na zdivo z obkládaček vnitřních, z jakýchkoliv materiálů, plochy přes 1 m2</t>
  </si>
  <si>
    <t>"stěny bazénové vany" (16,8+25,0)*2*1,7</t>
  </si>
  <si>
    <t>115</t>
  </si>
  <si>
    <t>953943113</t>
  </si>
  <si>
    <t>Osazování výrobků do 15 kg/kus do vysekaných kapes zdiva bez jejich dodání</t>
  </si>
  <si>
    <t>-54175974</t>
  </si>
  <si>
    <t>Osazování drobných kovových předmětů výrobků ostatních jinde neuvedených do vynechaných či vysekaných kapes zdiva, se zajištěním polohy se zalitím maltou cementovou, hmotnosti přes 5 do 15 kg/kus</t>
  </si>
  <si>
    <t>997</t>
  </si>
  <si>
    <t>Přesun sutě</t>
  </si>
  <si>
    <t>116</t>
  </si>
  <si>
    <t>997013151</t>
  </si>
  <si>
    <t>Vnitrostaveništní doprava suti a vybouraných hmot pro budovy v do 6 m s omezením mechanizace</t>
  </si>
  <si>
    <t>-1344574420</t>
  </si>
  <si>
    <t>Vnitrostaveništní doprava suti a vybouraných hmot vodorovně do 50 m svisle s omezením mechanizace pro budovy a haly výšky do 6 m</t>
  </si>
  <si>
    <t>117</t>
  </si>
  <si>
    <t>997013501</t>
  </si>
  <si>
    <t>Odvoz suti na skládku a vybouraných hmot nebo meziskládku do 1 km se složením</t>
  </si>
  <si>
    <t>1317230223</t>
  </si>
  <si>
    <t>Odvoz suti a vybouraných hmot na skládku nebo meziskládku se složením, na vzdálenost do 1 km</t>
  </si>
  <si>
    <t>118</t>
  </si>
  <si>
    <t>997013509</t>
  </si>
  <si>
    <t>Příplatek k odvozu suti a vybouraných hmot na skládku ZKD 1 km přes 1 km</t>
  </si>
  <si>
    <t>33747747</t>
  </si>
  <si>
    <t>Odvoz suti a vybouraných hmot na skládku nebo meziskládku se složením, na vzdálenost Příplatek k ceně za každý další i započatý 1 km přes 1 km</t>
  </si>
  <si>
    <t>714,958*12</t>
  </si>
  <si>
    <t>119</t>
  </si>
  <si>
    <t>997013861</t>
  </si>
  <si>
    <t>Poplatek za uložení stavebního odpadu na recyklační skládce (skládkovné) z prostého betonu kód odpadu 17 01 01</t>
  </si>
  <si>
    <t>-489235433</t>
  </si>
  <si>
    <t>Poplatek za uložení stavebního odpadu na recyklační skládce (skládkovné) z prostého betonu zatříděného do Katalogu odpadů pod kódem 17 01 01</t>
  </si>
  <si>
    <t>120</t>
  </si>
  <si>
    <t>997013862</t>
  </si>
  <si>
    <t>Poplatek za uložení stavebního odpadu na recyklační skládce (skládkovné) z armovaného betonu kód odpadu 17 01 01</t>
  </si>
  <si>
    <t>1579533327</t>
  </si>
  <si>
    <t>Poplatek za uložení stavebního odpadu na recyklační skládce (skládkovné) z armovaného betonu zatříděného do Katalogu odpadů pod kódem 17 01 01</t>
  </si>
  <si>
    <t>121</t>
  </si>
  <si>
    <t>997013867</t>
  </si>
  <si>
    <t>Poplatek za uložení stavebního odpadu na recyklační skládce (skládkovné) z tašek a keramických výrobků kód odpadu 17 01 03</t>
  </si>
  <si>
    <t>841063143</t>
  </si>
  <si>
    <t>Poplatek za uložení stavebního odpadu na recyklační skládce (skládkovné) z tašek a keramických výrobků zatříděného do Katalogu odpadů pod kódem 17 01 03</t>
  </si>
  <si>
    <t>122</t>
  </si>
  <si>
    <t>997013804</t>
  </si>
  <si>
    <t>Poplatek za uložení stavebního odpadu ze skla na skládce (skládkovné)</t>
  </si>
  <si>
    <t>-1258438826</t>
  </si>
  <si>
    <t>Poplatek za uložení stavebního odpadu na skládce (skládkovné) ze  skla</t>
  </si>
  <si>
    <t>123</t>
  </si>
  <si>
    <t>997013813</t>
  </si>
  <si>
    <t>Poplatek za uložení stavebního odpadu z plastických hmot na skládce (skládkovné)</t>
  </si>
  <si>
    <t>754451301</t>
  </si>
  <si>
    <t>Poplatek za uložení stavebního odpadu na skládce (skládkovné) z plastických hmot</t>
  </si>
  <si>
    <t>124</t>
  </si>
  <si>
    <t>997013814</t>
  </si>
  <si>
    <t>Poplatek za uložení stavebního odpadu z izolačních hmot na skládce (skládkovné)</t>
  </si>
  <si>
    <t>-2111482347</t>
  </si>
  <si>
    <t>Poplatek za uložení stavebního odpadu na skládce (skládkovné) z izolačních materiálů</t>
  </si>
  <si>
    <t>125</t>
  </si>
  <si>
    <t>997013645</t>
  </si>
  <si>
    <t>Poplatek za uložení na skládce (skládkovné) odpadu asfaltového bez dehtu kód odpadu 17 03 02</t>
  </si>
  <si>
    <t>-1529790277</t>
  </si>
  <si>
    <t>Poplatek za uložení stavebního odpadu na skládce (skládkovné) asfaltového bez obsahu dehtu zatříděného do Katalogu odpadů pod kódem 17 03 02</t>
  </si>
  <si>
    <t>998</t>
  </si>
  <si>
    <t>Přesun hmot</t>
  </si>
  <si>
    <t>126</t>
  </si>
  <si>
    <t>998011001</t>
  </si>
  <si>
    <t>Přesun hmot pro budovy zděné v do 6 m</t>
  </si>
  <si>
    <t>-35524805</t>
  </si>
  <si>
    <t>Přesun hmot pro budovy občanské výstavby, bydlení, výrobu a služby s nosnou svislou konstrukcí zděnou z cihel nebo tvárnic vodorovná dopravní vzdálenost do 100 m pro budovy výšky do 6 m</t>
  </si>
  <si>
    <t>PSV</t>
  </si>
  <si>
    <t>Práce a dodávky PSV</t>
  </si>
  <si>
    <t>711</t>
  </si>
  <si>
    <t>Izolace proti vodě, vlhkosti a plynům</t>
  </si>
  <si>
    <t>127</t>
  </si>
  <si>
    <t>711111001</t>
  </si>
  <si>
    <t>Provedení izolace proti zemní vlhkosti vodorovné za studena nátěrem penetračním</t>
  </si>
  <si>
    <t>-1273295379</t>
  </si>
  <si>
    <t>Provedení izolace proti zemní vlhkosti natěradly a tmely za studena na ploše vodorovné V nátěrem penetračním</t>
  </si>
  <si>
    <t>"P3" 384,9</t>
  </si>
  <si>
    <t>128</t>
  </si>
  <si>
    <t>711112001</t>
  </si>
  <si>
    <t>Provedení izolace proti zemní vlhkosti svislé za studena nátěrem penetračním</t>
  </si>
  <si>
    <t>1078725757</t>
  </si>
  <si>
    <t>Provedení izolace proti zemní vlhkosti natěradly a tmely za studena na ploše svislé S nátěrem penetračním</t>
  </si>
  <si>
    <t>"RŠ" (1,4+1,2)*2*1,0+(2,1+1,2)*1,0</t>
  </si>
  <si>
    <t>129</t>
  </si>
  <si>
    <t>11163150</t>
  </si>
  <si>
    <t>lak penetrační asfaltový</t>
  </si>
  <si>
    <t>-1496115976</t>
  </si>
  <si>
    <t>"vodorovně" 390,78*0,0002</t>
  </si>
  <si>
    <t>"svisle" 8,5*0,00025</t>
  </si>
  <si>
    <t>130</t>
  </si>
  <si>
    <t>711131811</t>
  </si>
  <si>
    <t>Odstranění izolace proti zemní vlhkosti vodorovné</t>
  </si>
  <si>
    <t>613060537</t>
  </si>
  <si>
    <t>Odstranění izolace proti zemní vlhkosti na ploše vodorovné V</t>
  </si>
  <si>
    <t>"podlaha 1.PP" 324,9</t>
  </si>
  <si>
    <t>"bazénová vana" (16,8*25,0)+(16,8+25,0)*2*1,7</t>
  </si>
  <si>
    <t>131</t>
  </si>
  <si>
    <t>711141559</t>
  </si>
  <si>
    <t>Provedení izolace proti zemní vlhkosti pásy přitavením vodorovné NAIP</t>
  </si>
  <si>
    <t>-261147916</t>
  </si>
  <si>
    <t>Provedení izolace proti zemní vlhkosti pásy přitavením NAIP na ploše vodorovné V</t>
  </si>
  <si>
    <t>"RŠ" (1,4*1,2*2*2)+(2,1*1,2*2)</t>
  </si>
  <si>
    <t>132</t>
  </si>
  <si>
    <t>711142559</t>
  </si>
  <si>
    <t>Provedení izolace proti zemní vlhkosti pásy přitavením svislé NAIP</t>
  </si>
  <si>
    <t>124054981</t>
  </si>
  <si>
    <t>Provedení izolace proti zemní vlhkosti pásy přitavením NAIP na ploše svislé S</t>
  </si>
  <si>
    <t>"RŠ" (1,4+1,2)*1,0*2*2+(2,1+1,2)*1,0*2</t>
  </si>
  <si>
    <t>133</t>
  </si>
  <si>
    <t>628550-R</t>
  </si>
  <si>
    <t>SBS modifikované asfaltované pásy s polyesterovou vložkou tl. 4mm, součinitel difuze radonu radonu max. 2,0 exp-11</t>
  </si>
  <si>
    <t>149541050</t>
  </si>
  <si>
    <t>"vodorovná" 390,78*1,15</t>
  </si>
  <si>
    <t>"svislá" 8,5*1,2</t>
  </si>
  <si>
    <t>134</t>
  </si>
  <si>
    <t>628530-R</t>
  </si>
  <si>
    <t>SBS modifikované asfaltované pásy s vložkou ze skelné sítě tl. 4mm, součinitel difuze radonu radonu max. 2,0 exp-11</t>
  </si>
  <si>
    <t>26246215</t>
  </si>
  <si>
    <t>"vodorovná" 5,88*1,15</t>
  </si>
  <si>
    <t>135</t>
  </si>
  <si>
    <t>711 103</t>
  </si>
  <si>
    <t>Dodávka a montáž dvousložkové hydroizolační stěrky vč. všech doplňkových prvků doporučených výrobcem ( pružná těsnící páska pro styčné plochy a dilatace, vnitřní a vnější těsnící kouty, manžety pro prostupy, atd) - přesná spc. viz výkres D.1.1.7 pol. M21</t>
  </si>
  <si>
    <t>1986206150</t>
  </si>
  <si>
    <t>"obklady" 492,6</t>
  </si>
  <si>
    <t>"dlažby" 851,4</t>
  </si>
  <si>
    <t>136</t>
  </si>
  <si>
    <t>998711201</t>
  </si>
  <si>
    <t>Přesun hmot procentní pro izolace proti vodě, vlhkosti a plynům v objektech v do 6 m</t>
  </si>
  <si>
    <t>%</t>
  </si>
  <si>
    <t>1785082378</t>
  </si>
  <si>
    <t>Přesun hmot pro izolace proti vodě, vlhkosti a plynům stanovený procentní sazbou z ceny vodorovná dopravní vzdálenost do 50 m v objektech výšky do 6 m</t>
  </si>
  <si>
    <t>713</t>
  </si>
  <si>
    <t>Izolace tepelné</t>
  </si>
  <si>
    <t>137</t>
  </si>
  <si>
    <t>713120821</t>
  </si>
  <si>
    <t>Odstranění tepelné izolace podlah volně kladených z polystyrenu tl do 100 mm</t>
  </si>
  <si>
    <t>-224771012</t>
  </si>
  <si>
    <t>Odstranění tepelné izolace běžných stavebních konstrukcí z rohoží, pásů, dílců, desek, bloků podlah volně kladených nebo mezi trámy z polystyrenu, tloušťka izolace do 100 mm</t>
  </si>
  <si>
    <t>138</t>
  </si>
  <si>
    <t>713121121</t>
  </si>
  <si>
    <t>Montáž izolace tepelné podlah volně kladenými rohožemi, pásy, dílci, deskami 2 vrstvy</t>
  </si>
  <si>
    <t>1705801094</t>
  </si>
  <si>
    <t>Montáž tepelné izolace podlah rohožemi, pásy, deskami, dílci, bloky (izolační materiál ve specifikaci) kladenými volně dvouvrstvá</t>
  </si>
  <si>
    <t>"P2" 361,3</t>
  </si>
  <si>
    <t>139</t>
  </si>
  <si>
    <t>28375911</t>
  </si>
  <si>
    <t>deska EPS 150 pro konstrukce s vysokým zatížením λ=0,035 tl 70mm</t>
  </si>
  <si>
    <t>472298517</t>
  </si>
  <si>
    <t>"P2" 361,3*1,02</t>
  </si>
  <si>
    <t>140</t>
  </si>
  <si>
    <t>28375914</t>
  </si>
  <si>
    <t>deska EPS 150 pro konstrukce s vysokým zatížením λ=0,035 tl 100mm</t>
  </si>
  <si>
    <t>36789343</t>
  </si>
  <si>
    <t>141</t>
  </si>
  <si>
    <t>28376557</t>
  </si>
  <si>
    <t>deska polystyrénová pro snížení kročejového hluku (max. zatížení 6,5 kN/m2) tl 30mm</t>
  </si>
  <si>
    <t>699149332</t>
  </si>
  <si>
    <t>142</t>
  </si>
  <si>
    <t>713131151</t>
  </si>
  <si>
    <t>Montáž izolace tepelné stěn a základů volně vloženými rohožemi, pásy, dílci, deskami 1 vrstva</t>
  </si>
  <si>
    <t>814306274</t>
  </si>
  <si>
    <t>Montáž tepelné izolace stěn rohožemi, pásy, deskami, dílci, bloky (izolační materiál ve specifikaci) vložením jednovrstvě</t>
  </si>
  <si>
    <t>"lavice" 30,5*0,55</t>
  </si>
  <si>
    <t>143</t>
  </si>
  <si>
    <t>28376424</t>
  </si>
  <si>
    <t>deska XPS hrana polodrážková a hladký povrch 300kPA tl 140mm</t>
  </si>
  <si>
    <t>-820636855</t>
  </si>
  <si>
    <t>"lavice" 30,5*0,55*1,02</t>
  </si>
  <si>
    <t>144</t>
  </si>
  <si>
    <t>713191132</t>
  </si>
  <si>
    <t>Montáž izolace tepelné podlah, stropů vrchem nebo střech překrytí separační fólií z PE</t>
  </si>
  <si>
    <t>455684470</t>
  </si>
  <si>
    <t>Montáž tepelné izolace stavebních konstrukcí - doplňky a konstrukční součásti podlah, stropů vrchem nebo střech překrytím fólií separační z PE</t>
  </si>
  <si>
    <t>145</t>
  </si>
  <si>
    <t>998713101</t>
  </si>
  <si>
    <t>Přesun hmot tonážní pro izolace tepelné v objektech v do 6 m</t>
  </si>
  <si>
    <t>-1569370975</t>
  </si>
  <si>
    <t>Přesun hmot pro izolace tepelné stanovený z hmotnosti přesunovaného materiálu vodorovná dopravní vzdálenost do 50 m v objektech výšky do 6 m</t>
  </si>
  <si>
    <t>721</t>
  </si>
  <si>
    <t>Zdravotechnika - vnitřní kanalizace</t>
  </si>
  <si>
    <t>146</t>
  </si>
  <si>
    <t>721 101</t>
  </si>
  <si>
    <t>kanalizační potrubí plastové včetně tvarovek - PVC - KG (SN4) - DN 100</t>
  </si>
  <si>
    <t>875726093</t>
  </si>
  <si>
    <t>147</t>
  </si>
  <si>
    <t>721 102</t>
  </si>
  <si>
    <t>kanalizační potrubí plastové včetně tvarovek - PVC - KG (SN4) - DN 125</t>
  </si>
  <si>
    <t>-683004093</t>
  </si>
  <si>
    <t>148</t>
  </si>
  <si>
    <t>721 103</t>
  </si>
  <si>
    <t>kanalizační potrubí plastové včetně tvarovek - PVC - KG (SN8) - DN 200</t>
  </si>
  <si>
    <t>-1744617127</t>
  </si>
  <si>
    <t>149</t>
  </si>
  <si>
    <t>721 104</t>
  </si>
  <si>
    <t>kanalizační PP potrubí včetně tvarovek - systém PP-HT - DN 40</t>
  </si>
  <si>
    <t>2005297122</t>
  </si>
  <si>
    <t>150</t>
  </si>
  <si>
    <t>721 105</t>
  </si>
  <si>
    <t>kanalizační PP potrubí včetně tvarovek - systém PP-HT - DN 50</t>
  </si>
  <si>
    <t>-780295726</t>
  </si>
  <si>
    <t>151</t>
  </si>
  <si>
    <t>721 106</t>
  </si>
  <si>
    <t>kanalizační PP potrubí včetně tvarovek - systém PP-HT - DN 70</t>
  </si>
  <si>
    <t>50538107</t>
  </si>
  <si>
    <t>152</t>
  </si>
  <si>
    <t>721 107</t>
  </si>
  <si>
    <t>kanalizační PP potrubí včetně tvarovek - systém PP-HT - DN 100</t>
  </si>
  <si>
    <t>-1336113062</t>
  </si>
  <si>
    <t>153</t>
  </si>
  <si>
    <t>721 108</t>
  </si>
  <si>
    <t>kanalizační PP potrubí včetně tvarovek - systém PP-HT - DN 125</t>
  </si>
  <si>
    <t>-2066594030</t>
  </si>
  <si>
    <t>154</t>
  </si>
  <si>
    <t>721 109</t>
  </si>
  <si>
    <t>typový přechodový kus DN 200 - PVC-kamenina</t>
  </si>
  <si>
    <t>-1083648104</t>
  </si>
  <si>
    <t>155</t>
  </si>
  <si>
    <t>721 110</t>
  </si>
  <si>
    <t>typový přechodový kus DN 200 - kamenina-PVC</t>
  </si>
  <si>
    <t>-1657101432</t>
  </si>
  <si>
    <t>156</t>
  </si>
  <si>
    <t>721 111</t>
  </si>
  <si>
    <t>kanalizační přivzdušňovací ventil s masivní pryžovou membránou, s odnímatelnou mřížkou proti hmyzu, třídy A1 - ventil odpovídající EN 12 380-1</t>
  </si>
  <si>
    <t>-1703679694</t>
  </si>
  <si>
    <t>157</t>
  </si>
  <si>
    <t>721 112</t>
  </si>
  <si>
    <t>bílá typová plastová mřížka 300x300 mm (pro přívod vzduchu ke kanalizačnímu přivzdušňovacímu ventilu)</t>
  </si>
  <si>
    <t>-1784529266</t>
  </si>
  <si>
    <t>158</t>
  </si>
  <si>
    <t>721 113</t>
  </si>
  <si>
    <t>plast. pdl vpust s vod. odtokem DN 50, pevným izol. límcem, kombinovaná ZU, plast. výšk. stav. Nástavcem o průměru 110 mm s nerez. rámem 121x121mm a mřížk. z nerez. oceli 115x115mm (rám a mřížka z nerez oceli V4A) + příslušná izolační souprava</t>
  </si>
  <si>
    <t>1937691283</t>
  </si>
  <si>
    <t>159</t>
  </si>
  <si>
    <t>721 114</t>
  </si>
  <si>
    <t>plast. pdl vpust se svislým odtokem (možnost připojení do DN 50/75/110), pevným izol. límcem, kombinovaná ZU, plast. výšk. stav. nástavcem o průměru 110 mm s nerez. rámem 121x121mm a mřížk. z nerez. oceli 115x115mm (rám a mřížka z nerez oceli V4A) + přís</t>
  </si>
  <si>
    <t>1563748485</t>
  </si>
  <si>
    <t>plast. pdl vpust se svislým odtokem (možnost připojení do DN 50/75/110), pevným izol. límcem, kombinovaná ZU, plast. výšk. stav. nástavcem o průměru 110 mm s nerez. rámem 121x121mm a mřížk. z nerez. oceli 115x115mm (rám a mřížka z nerez oceli V4A) + příslušná izolační souprava</t>
  </si>
  <si>
    <t>160</t>
  </si>
  <si>
    <t>721 115</t>
  </si>
  <si>
    <t>podlahový žlab se svislým odtokem,včetně perforovaného roštu (vše z nerez oceli AISI 316), výškově stavitelný,vč. sady komb. zápachových uzávěr - (označení ve výkresu: PŽ6-S) - délka kompletního žlabu cca 30,75 m</t>
  </si>
  <si>
    <t>-552170322</t>
  </si>
  <si>
    <t>161</t>
  </si>
  <si>
    <t>721 116</t>
  </si>
  <si>
    <t>podlahový žlab se svislým odtokem,včetně perforovaného roštu (vše z nerez oceli AISI 316), výškově stavitelný,komb. zápachová uzávěrka - (označení ve výkresu: PŽ7-S) - délka kompletního žlabu cca 21,45 m</t>
  </si>
  <si>
    <t>-1956617506</t>
  </si>
  <si>
    <t>162</t>
  </si>
  <si>
    <t>721 117</t>
  </si>
  <si>
    <t>celková dodávka a montáž konzol, objímek a veškerého upevňovacího materiálu</t>
  </si>
  <si>
    <t>-728895280</t>
  </si>
  <si>
    <t>163</t>
  </si>
  <si>
    <t>721 118</t>
  </si>
  <si>
    <t>ostatní pomocný materiál celkem</t>
  </si>
  <si>
    <t>-333293966</t>
  </si>
  <si>
    <t>164</t>
  </si>
  <si>
    <t>721 119</t>
  </si>
  <si>
    <t>utěsnění prostupů kanalizace požárně dělícími konstrukcemi - dle požární zprávy</t>
  </si>
  <si>
    <t>1288939166</t>
  </si>
  <si>
    <t>165</t>
  </si>
  <si>
    <t>721 120</t>
  </si>
  <si>
    <t>tlakové zkoušky, technické prohlídky potrubí</t>
  </si>
  <si>
    <t>-59792562</t>
  </si>
  <si>
    <t>166</t>
  </si>
  <si>
    <t>721 121</t>
  </si>
  <si>
    <t>kompletní montáž a pokládka kanalizace</t>
  </si>
  <si>
    <t>kč</t>
  </si>
  <si>
    <t>58183818</t>
  </si>
  <si>
    <t>167</t>
  </si>
  <si>
    <t>721 122</t>
  </si>
  <si>
    <t>stavební přípomoce (vrtání prostupů a jejich následné začištění,….) celkem</t>
  </si>
  <si>
    <t>435207632</t>
  </si>
  <si>
    <t>168</t>
  </si>
  <si>
    <t>721 123</t>
  </si>
  <si>
    <t>demontáž stávajících rozvodů, zařizovacích předmětů, podlahových vpustí,…</t>
  </si>
  <si>
    <t>-1191531041</t>
  </si>
  <si>
    <t>169</t>
  </si>
  <si>
    <t>998721201</t>
  </si>
  <si>
    <t>Přesun hmot procentní pro vnitřní kanalizace v objektech v do 6 m</t>
  </si>
  <si>
    <t>2009044800</t>
  </si>
  <si>
    <t>Přesun hmot pro vnitřní kanalizace stanovený procentní sazbou z ceny vodorovná dopravní vzdálenost do 50 m v objektech výšky do 6 m</t>
  </si>
  <si>
    <t>722</t>
  </si>
  <si>
    <t>Zdravotechnika - vnitřní vodovod</t>
  </si>
  <si>
    <t>170</t>
  </si>
  <si>
    <t>722 101</t>
  </si>
  <si>
    <t>plastové PP-3 (PPR potrubí - S 3,2 - PN 16) včetně tvarovek - d 20x2,8 mm - rozvod studené pitné vody</t>
  </si>
  <si>
    <t>-1383401330</t>
  </si>
  <si>
    <t>171</t>
  </si>
  <si>
    <t>722 102</t>
  </si>
  <si>
    <t>plastové PP-3 (PPR potrubí - S 3,2 - PN 16) včetně tvarovek - d 25x3,5 mm - rozvod studené pitné vody</t>
  </si>
  <si>
    <t>240831525</t>
  </si>
  <si>
    <t>172</t>
  </si>
  <si>
    <t>722 103</t>
  </si>
  <si>
    <t>tepelná izolace z pěnového polyetylenu - 22/tl.6 mm (vnitřní průměr izolace x tl. stěny izolace) - pro běžné nové rozvody SV</t>
  </si>
  <si>
    <t>1034613003</t>
  </si>
  <si>
    <t>173</t>
  </si>
  <si>
    <t>722 104</t>
  </si>
  <si>
    <t>tepelná izolace z pěnového polyetylenu - 22/tl.20 mm (vnitřní průměr izolace x tl. stěny izolace) - pro běžné nové rozvody TV a C</t>
  </si>
  <si>
    <t>-464440</t>
  </si>
  <si>
    <t>174</t>
  </si>
  <si>
    <t>722 105</t>
  </si>
  <si>
    <t>tepelná izolace z pěnového polyetylenu - 28/tl.6 mm (vnitřní průměr izolace x tl. stěny izolace) - pro běžné nové rozvody SV</t>
  </si>
  <si>
    <t>9171743</t>
  </si>
  <si>
    <t>175</t>
  </si>
  <si>
    <t>722 106</t>
  </si>
  <si>
    <t>tepelná izolace z pěnového polyetylenu - 28/tl.20 mm (vnitřní průměr izolace x tl. stěny izolace) - pro běžné nové rozvody TV a C</t>
  </si>
  <si>
    <t>584515156</t>
  </si>
  <si>
    <t>176</t>
  </si>
  <si>
    <t>722 107</t>
  </si>
  <si>
    <t>umyvadlová stojánková páková směšovací baterie, pevné rameno o délce 110 mm a perlátor, dvojčinná ovládací páka s integrovaným eko-tlačítkem pro omezení maximálního průtoku a teploty vody, provedení chrom</t>
  </si>
  <si>
    <t>-304139584</t>
  </si>
  <si>
    <t>177</t>
  </si>
  <si>
    <t>722 108</t>
  </si>
  <si>
    <t>nástěnná páková směšovací baterie (nad výlevku), s výtokovým otočným ramenem délky 300 mm, rozteč 150 mm, provedení chrom</t>
  </si>
  <si>
    <t>-1939211452</t>
  </si>
  <si>
    <t>178</t>
  </si>
  <si>
    <t>722 109</t>
  </si>
  <si>
    <t xml:space="preserve">výtokový ventil DN 20 se šroubením pro hadici - instalace na stěnu, se zavzdušňovačem a zpětnou klapkou - dle ČSN EN 1717,materiál: kujná mosaz pochromovaná, pro pitnou vodu, PN 10  (VV DN 20)</t>
  </si>
  <si>
    <t>-1454750567</t>
  </si>
  <si>
    <t>179</t>
  </si>
  <si>
    <t>722 110</t>
  </si>
  <si>
    <t>rohový ventil DN 15 se sítkem - pro připojení viditelných splachovacích nádržek, stojánkových baterií, apod. - provedení chrom</t>
  </si>
  <si>
    <t>-797465419</t>
  </si>
  <si>
    <t>180</t>
  </si>
  <si>
    <t>722 111</t>
  </si>
  <si>
    <t>sanitární panceřované tlakové hadice (provozní tlak 15 bar) pro připojení stojánkových armatur a splachovacích nádržek - délka dle nutnosti</t>
  </si>
  <si>
    <t>-21240922</t>
  </si>
  <si>
    <t>181</t>
  </si>
  <si>
    <t>722 112</t>
  </si>
  <si>
    <t>kompletní označení vodovodního rozvodu - cedulky, štítky apod.</t>
  </si>
  <si>
    <t>-1050944597</t>
  </si>
  <si>
    <t>182</t>
  </si>
  <si>
    <t>722 113</t>
  </si>
  <si>
    <t>celková dodávka a montáž konzol, žlabů, objímek a veškerého upevňovacího materiálu</t>
  </si>
  <si>
    <t>-1379280966</t>
  </si>
  <si>
    <t>183</t>
  </si>
  <si>
    <t>722 114</t>
  </si>
  <si>
    <t>-1268763591</t>
  </si>
  <si>
    <t>184</t>
  </si>
  <si>
    <t>722 115</t>
  </si>
  <si>
    <t>utěsnění prostupů vodovodu požárně dělícími konstrukcemi - dle požární zprávy</t>
  </si>
  <si>
    <t>-1013654908</t>
  </si>
  <si>
    <t>185</t>
  </si>
  <si>
    <t>722 116</t>
  </si>
  <si>
    <t>zkoušky potrubí a prvků</t>
  </si>
  <si>
    <t>222248583</t>
  </si>
  <si>
    <t>186</t>
  </si>
  <si>
    <t>722 117</t>
  </si>
  <si>
    <t>proplach a dezinfekce vodovodního potrubí</t>
  </si>
  <si>
    <t>1987615039</t>
  </si>
  <si>
    <t>187</t>
  </si>
  <si>
    <t>722 118</t>
  </si>
  <si>
    <t>kompletní montáž vnitřního vodovodu</t>
  </si>
  <si>
    <t>-1815688114</t>
  </si>
  <si>
    <t>188</t>
  </si>
  <si>
    <t>722 119</t>
  </si>
  <si>
    <t>1906309501</t>
  </si>
  <si>
    <t>189</t>
  </si>
  <si>
    <t>722 120</t>
  </si>
  <si>
    <t>demontáž stávajících rozvodů a armatur</t>
  </si>
  <si>
    <t>95812713</t>
  </si>
  <si>
    <t>190</t>
  </si>
  <si>
    <t>998722201</t>
  </si>
  <si>
    <t>Přesun hmot procentní pro vnitřní vodovod v objektech v do 6 m</t>
  </si>
  <si>
    <t>1677244080</t>
  </si>
  <si>
    <t>Přesun hmot pro vnitřní vodovod stanovený procentní sazbou z ceny vodorovná dopravní vzdálenost do 50 m v objektech výšky do 6 m</t>
  </si>
  <si>
    <t>725</t>
  </si>
  <si>
    <t>Zdravotechnika - zařizovací předměty</t>
  </si>
  <si>
    <t>191</t>
  </si>
  <si>
    <t>725 101</t>
  </si>
  <si>
    <t>keramické umyvadlo šířky 550 mm, hloubky 420 mm s otvorem pro baterii (U1) - bílá barva, včetně instalační sady</t>
  </si>
  <si>
    <t>-643203924</t>
  </si>
  <si>
    <t>192</t>
  </si>
  <si>
    <t>725 102</t>
  </si>
  <si>
    <t>zápachová uzávěrka - umyvadlový sifon lahvový - provedení plast (pro umyvadla)</t>
  </si>
  <si>
    <t>-1753055208</t>
  </si>
  <si>
    <t>193</t>
  </si>
  <si>
    <t>725 103</t>
  </si>
  <si>
    <t>umyvadlová výpusť click clack - provedení chrom</t>
  </si>
  <si>
    <t>1587527466</t>
  </si>
  <si>
    <t>194</t>
  </si>
  <si>
    <t>725 104</t>
  </si>
  <si>
    <t>keramický kryt na sifon - pro umyvadla U1 včetně montážních táhel - bílá barva</t>
  </si>
  <si>
    <t>-1319914163</t>
  </si>
  <si>
    <t>195</t>
  </si>
  <si>
    <t>725 105</t>
  </si>
  <si>
    <t>keramická výlevka, stojící se sklopnou plastovou mřížkou, odpad vodorovný DN 100 (VL) - bílá barva</t>
  </si>
  <si>
    <t>384349951</t>
  </si>
  <si>
    <t>196</t>
  </si>
  <si>
    <t>725 106</t>
  </si>
  <si>
    <t>plastová splachovací nádržka nad stojící ker. výlevku (nízkopoložená), bílá barva, standardní provedení, včetně plastového připojovacího potrubí (z nádržky do výlevky)</t>
  </si>
  <si>
    <t>-495232834</t>
  </si>
  <si>
    <t>197</t>
  </si>
  <si>
    <t>725 107</t>
  </si>
  <si>
    <t>nerezové závěsné pítko do prostoru veřejného bazénu - materiál nerezová ocel AISI 316</t>
  </si>
  <si>
    <t>1731091467</t>
  </si>
  <si>
    <t>198</t>
  </si>
  <si>
    <t>725 108</t>
  </si>
  <si>
    <t>kompletní montáž zařizovacích předmětů a prvků</t>
  </si>
  <si>
    <t>1099885526</t>
  </si>
  <si>
    <t>199</t>
  </si>
  <si>
    <t>998725201</t>
  </si>
  <si>
    <t>Přesun hmot procentní pro zařizovací předměty v objektech v do 6 m</t>
  </si>
  <si>
    <t>774637736</t>
  </si>
  <si>
    <t>Přesun hmot pro zařizovací předměty stanovený procentní sazbou z ceny vodorovná dopravní vzdálenost do 50 m v objektech výšky do 6 m</t>
  </si>
  <si>
    <t>730</t>
  </si>
  <si>
    <t>Ústřední vytápění</t>
  </si>
  <si>
    <t>200</t>
  </si>
  <si>
    <t>730 101</t>
  </si>
  <si>
    <t>vestavný konvektor včetně výměníku tepla, odvzdušňovacího ventilu a sady pro připojení</t>
  </si>
  <si>
    <t>-1709747077</t>
  </si>
  <si>
    <t>201</t>
  </si>
  <si>
    <t>730 102</t>
  </si>
  <si>
    <t>1/2" radiátorové uzavírací a regulační šroubení s vypouštěním</t>
  </si>
  <si>
    <t>-430663831</t>
  </si>
  <si>
    <t>202</t>
  </si>
  <si>
    <t>730 103</t>
  </si>
  <si>
    <t>1/2" svěrné šroubení na měděné potrubí 15x1</t>
  </si>
  <si>
    <t>536265432</t>
  </si>
  <si>
    <t>203</t>
  </si>
  <si>
    <t>730 104</t>
  </si>
  <si>
    <t>průměr 16x2 trubka PEX / Al / PEX pro rozvody topení podlahového vytápění, 100% kyslíková bariéra, hliníková vrstva 0,4 mm</t>
  </si>
  <si>
    <t>198245647</t>
  </si>
  <si>
    <t>204</t>
  </si>
  <si>
    <t>730 105</t>
  </si>
  <si>
    <t>husí krk pro trubku průměr 16x2 (chránička)</t>
  </si>
  <si>
    <t>770550254</t>
  </si>
  <si>
    <t>205</t>
  </si>
  <si>
    <t>730 106</t>
  </si>
  <si>
    <t>lišta pro ukotvení dilatační pásky, samolepící</t>
  </si>
  <si>
    <t>1568142914</t>
  </si>
  <si>
    <t>206</t>
  </si>
  <si>
    <t>730 107</t>
  </si>
  <si>
    <t>dilatační páska do lišty</t>
  </si>
  <si>
    <t>-1858276225</t>
  </si>
  <si>
    <t>207</t>
  </si>
  <si>
    <t>730 108</t>
  </si>
  <si>
    <t>systémová izolační deska z expandovaného polystyrenu (EPS), opatřena speciální parotěsnou bariérou z polystyrenu (PS) o síle 0,4 mm</t>
  </si>
  <si>
    <t>-318666773</t>
  </si>
  <si>
    <t>208</t>
  </si>
  <si>
    <t>730 109</t>
  </si>
  <si>
    <t>plastifikátor do betonu pro podlahové vytápění (konečné množství upřesnit na stavbě)</t>
  </si>
  <si>
    <t>l</t>
  </si>
  <si>
    <t>-395223715</t>
  </si>
  <si>
    <t>209</t>
  </si>
  <si>
    <t>730 110</t>
  </si>
  <si>
    <t>pomocná spona pro přichycení hadic podlahového vytápění v problémových místech</t>
  </si>
  <si>
    <t>1592226350</t>
  </si>
  <si>
    <t>210</t>
  </si>
  <si>
    <t>730 111</t>
  </si>
  <si>
    <t>1" ocelové trubky závitové běžné bezešvé ČSN 42 5710 - včetně tvarovek</t>
  </si>
  <si>
    <t>127296411</t>
  </si>
  <si>
    <t>211</t>
  </si>
  <si>
    <t>730 112</t>
  </si>
  <si>
    <t>15x1,0 Cu trubka vč. tvarovek a fitinek (lisované spoje s konturou)</t>
  </si>
  <si>
    <t>1641850747</t>
  </si>
  <si>
    <t>212</t>
  </si>
  <si>
    <t>730 113</t>
  </si>
  <si>
    <t>18x1,0 Cu trubka vč. tvarovek a fitinek (lisované spoje s konturou)</t>
  </si>
  <si>
    <t>-1320960337</t>
  </si>
  <si>
    <t>213</t>
  </si>
  <si>
    <t>730 114</t>
  </si>
  <si>
    <t>22x1,0 Cu trubka vč. tvarovek a fitinek (lisované spoje s konturou)</t>
  </si>
  <si>
    <t>-1523558584</t>
  </si>
  <si>
    <t>214</t>
  </si>
  <si>
    <t>730 115</t>
  </si>
  <si>
    <t>28x1,5 Cu trubka vč. tvarovek a fitinek (lisované spoje s konturou)</t>
  </si>
  <si>
    <t>-1184628164</t>
  </si>
  <si>
    <t>215</t>
  </si>
  <si>
    <t>730 116</t>
  </si>
  <si>
    <t>35x1,5 Cu trubka vč. tvarovek a fitinek (lisované spoje s konturou)</t>
  </si>
  <si>
    <t>91654975</t>
  </si>
  <si>
    <t>216</t>
  </si>
  <si>
    <t>730 117</t>
  </si>
  <si>
    <t>42x1,5 Cu trubka vč. tvarovek a fitinek (lisované spoje s konturou)</t>
  </si>
  <si>
    <t>-2104124668</t>
  </si>
  <si>
    <t>217</t>
  </si>
  <si>
    <t>730 118</t>
  </si>
  <si>
    <t>průměr 35 x tl. 25 mm potrubní izolační pouzdro s povrchovou úpravou z hliníkové folie (1")</t>
  </si>
  <si>
    <t>1017835089</t>
  </si>
  <si>
    <t>218</t>
  </si>
  <si>
    <t>730 119</t>
  </si>
  <si>
    <t>tepelná izolace extrudovaný kaučuk tl. 20 mm, odolnost do 100°C pro měděné trubky 15x1</t>
  </si>
  <si>
    <t>929105767</t>
  </si>
  <si>
    <t>219</t>
  </si>
  <si>
    <t>730 120</t>
  </si>
  <si>
    <t>tepelná izolace extrudovaný kaučuk tl. 20 mm, odolnost do 100°C pro měděné trubky 18x1</t>
  </si>
  <si>
    <t>-2100683433</t>
  </si>
  <si>
    <t>220</t>
  </si>
  <si>
    <t>730 121</t>
  </si>
  <si>
    <t>tepelná izolace extrudovaný kaučuk tl. 20 mm, odolnost do 100°C pro měděné trubky 22x1</t>
  </si>
  <si>
    <t>-1821189883</t>
  </si>
  <si>
    <t>221</t>
  </si>
  <si>
    <t>730 122</t>
  </si>
  <si>
    <t>tepelná izolace extrudovaný kaučuk tl. 20 mm, odolnost do 100°C pro měděné trubky 28x1,5</t>
  </si>
  <si>
    <t>1760747754</t>
  </si>
  <si>
    <t>222</t>
  </si>
  <si>
    <t>730 123</t>
  </si>
  <si>
    <t>tepelná izolace extrudovaný kaučuk tl. 30 mm, odolnost do 100°C pro měděné trubky 35x1,5</t>
  </si>
  <si>
    <t>812131046</t>
  </si>
  <si>
    <t>223</t>
  </si>
  <si>
    <t>730 124</t>
  </si>
  <si>
    <t>tepelná izolace extrudovaný kaučuk tl. 30 mm, odolnost do 100°C pro měděné trubky 42x1,5</t>
  </si>
  <si>
    <t>404137401</t>
  </si>
  <si>
    <t>224</t>
  </si>
  <si>
    <t>730 125</t>
  </si>
  <si>
    <t xml:space="preserve">Rozdělovač vytápění RPT10 - osazen v rámci I. etapy - svěrné šroubení na vícevrstvé potrubí  PEX-AL-PEX 16x2</t>
  </si>
  <si>
    <t>497520375</t>
  </si>
  <si>
    <t>225</t>
  </si>
  <si>
    <t>730 126</t>
  </si>
  <si>
    <t>Rozdělovač vytápění RPT10 - osazen v rámci I. etapy - termoelektrická hlavice 230 V, bez proudu otevřeno</t>
  </si>
  <si>
    <t>-1577958681</t>
  </si>
  <si>
    <t>226</t>
  </si>
  <si>
    <t>730 127</t>
  </si>
  <si>
    <t>Rozdělovač vytápění RPT11 - 9cestný, mosazný rozdělovač/sběrač včetně kulových kohoutů s teploměry, odvzdušnění, vypouštění, regulátorů průtoku s ukazatelem, skříně pro zazdění (velikost C)</t>
  </si>
  <si>
    <t>78687934</t>
  </si>
  <si>
    <t>227</t>
  </si>
  <si>
    <t>730 128</t>
  </si>
  <si>
    <t xml:space="preserve">Rozdělovač vytápění RPT11 - svěrné šroubení na vícevrstvé potrubí  PEX-AL-PEX 16x2</t>
  </si>
  <si>
    <t>-468405733</t>
  </si>
  <si>
    <t>228</t>
  </si>
  <si>
    <t>730 129</t>
  </si>
  <si>
    <t>Rozdělovač vytápění RPT11 - termoelektrická hlavice 230 V, bez proudu otevřeno</t>
  </si>
  <si>
    <t>1927130197</t>
  </si>
  <si>
    <t>229</t>
  </si>
  <si>
    <t>730 130</t>
  </si>
  <si>
    <t>Rozdělovač vytápění RPT11- -1/2" (DN15) vyvažovací ventil, funkce: vyvažování, měření s aretací, měření průtoku, tlaků a teploty, uzavírání, bez vypouštění, PN20</t>
  </si>
  <si>
    <t>289904220</t>
  </si>
  <si>
    <t>230</t>
  </si>
  <si>
    <t>730 131</t>
  </si>
  <si>
    <t>Rozdělovač vytápění RPT11 - 1/2" (DN15) regulátor tlakové diference 5-25 kPa, PN16</t>
  </si>
  <si>
    <t>1978194026</t>
  </si>
  <si>
    <t>231</t>
  </si>
  <si>
    <t>730 132</t>
  </si>
  <si>
    <t>Rozdělovač vytápění RPT11 - 1 1/4" kulový uzávěr s pákou, mosaz</t>
  </si>
  <si>
    <t>900587161</t>
  </si>
  <si>
    <t>232</t>
  </si>
  <si>
    <t>730 133</t>
  </si>
  <si>
    <t>Rozdělovač vytápění RPT13 - 8cestný, mosazný rozdělovač/sběrač zvčetně kulových kohoutů s teploměry, odvzdušnění, vypouštění, regulátorů průtoku s ukazatelem, skříně pro zazdění (velikost C)</t>
  </si>
  <si>
    <t>977623256</t>
  </si>
  <si>
    <t>233</t>
  </si>
  <si>
    <t>730 134</t>
  </si>
  <si>
    <t xml:space="preserve">Rozdělovač vytápění RPT13 - svěrné šroubení na vícevrstvé potrubí  PEX-AL-PEX 16x2</t>
  </si>
  <si>
    <t>-1155572943</t>
  </si>
  <si>
    <t>234</t>
  </si>
  <si>
    <t>730 135</t>
  </si>
  <si>
    <t>Rozdělovač vytápění RPT13 - termoelektrická hlavice 230 V, bez proudu otevřeno</t>
  </si>
  <si>
    <t>-2015747736</t>
  </si>
  <si>
    <t>235</t>
  </si>
  <si>
    <t>730 136</t>
  </si>
  <si>
    <t>Rozdělovač vytápění RPT13 - 1/2" (DN15) vyvažovací ventil, funkce: vyvažování, měření s aretací, měření průtoku, tlaků a teploty, uzavírání, bez vypouštění, PN20</t>
  </si>
  <si>
    <t>1500195438</t>
  </si>
  <si>
    <t>236</t>
  </si>
  <si>
    <t>730 137</t>
  </si>
  <si>
    <t>Rozdělovač vytápění RPT13 - 1/2" (DN15) regulátor tlakové diference 5-25 kPa, PN16</t>
  </si>
  <si>
    <t>2004127161</t>
  </si>
  <si>
    <t>237</t>
  </si>
  <si>
    <t>730 138</t>
  </si>
  <si>
    <t>Rozdělovač vytápění RPT13 - 1" kulový uzávěr s pákou, mosaz</t>
  </si>
  <si>
    <t>-1153116643</t>
  </si>
  <si>
    <t>238</t>
  </si>
  <si>
    <t>730 139</t>
  </si>
  <si>
    <t>stavební výpomoci (vrtání otvorů do stropů, stěn,…, kotvení nosných prvků do stavebních konstrukcí)</t>
  </si>
  <si>
    <t>1520002690</t>
  </si>
  <si>
    <t>239</t>
  </si>
  <si>
    <t>730 140</t>
  </si>
  <si>
    <t>zhotovení prostupů stěnami a stropem pro rozvody potrubí, vč. oddilatování, vč. zpětného začištění</t>
  </si>
  <si>
    <t>-860545889</t>
  </si>
  <si>
    <t>240</t>
  </si>
  <si>
    <t>730 141</t>
  </si>
  <si>
    <t>demontáž a likvidace stávajících systémů ÚT včetně závěsových konstrukcí a tepelných izolací včetně likvidace odpadů</t>
  </si>
  <si>
    <t>kg</t>
  </si>
  <si>
    <t>-1281475085</t>
  </si>
  <si>
    <t>241</t>
  </si>
  <si>
    <t>730 142</t>
  </si>
  <si>
    <t>demontáž a likvidace stávajícího systému podlahového vytápění, tepelných izolací, včetně likvidace odpadu</t>
  </si>
  <si>
    <t>1518265729</t>
  </si>
  <si>
    <t>242</t>
  </si>
  <si>
    <t>730 143</t>
  </si>
  <si>
    <t>pomocný a drobný materiál (fitinky, tvarovky, úchyty, příruby, atp.)</t>
  </si>
  <si>
    <t>1117436461</t>
  </si>
  <si>
    <t>243</t>
  </si>
  <si>
    <t>730 144</t>
  </si>
  <si>
    <t>štítky a směrovky na potrubí, rozdělovače/sběrače, spotřebiče</t>
  </si>
  <si>
    <t>-836254177</t>
  </si>
  <si>
    <t>244</t>
  </si>
  <si>
    <t>730 145</t>
  </si>
  <si>
    <t>nátěry ocelového potrubí, další nátěry, případné opravy</t>
  </si>
  <si>
    <t>1068113823</t>
  </si>
  <si>
    <t>245</t>
  </si>
  <si>
    <t>730 146</t>
  </si>
  <si>
    <t>blíže nespecifikovaný materiál</t>
  </si>
  <si>
    <t>1121533039</t>
  </si>
  <si>
    <t>246</t>
  </si>
  <si>
    <t>730 147</t>
  </si>
  <si>
    <t>vyregulování systému na požadované průtoky, vyvážení soustavy</t>
  </si>
  <si>
    <t>471180640</t>
  </si>
  <si>
    <t>247</t>
  </si>
  <si>
    <t>730 148</t>
  </si>
  <si>
    <t>topné a tlakové zkoušky</t>
  </si>
  <si>
    <t>1940293282</t>
  </si>
  <si>
    <t>248</t>
  </si>
  <si>
    <t>730 149</t>
  </si>
  <si>
    <t>kompletní montáž</t>
  </si>
  <si>
    <t>-1293511292</t>
  </si>
  <si>
    <t>249</t>
  </si>
  <si>
    <t>998733201</t>
  </si>
  <si>
    <t>Přesun hmot procentní v objektech v do 6 m</t>
  </si>
  <si>
    <t>1039252639</t>
  </si>
  <si>
    <t>Přesun hmot pro rozvody potrubí stanovený procentní sazbou z ceny vodorovná dopravní vzdálenost do 50 m v objektech výšky do 6 m</t>
  </si>
  <si>
    <t>763</t>
  </si>
  <si>
    <t>Konstrukce suché výstavby</t>
  </si>
  <si>
    <t>250</t>
  </si>
  <si>
    <t>763 201</t>
  </si>
  <si>
    <t>Vlhku odolný kazetový akustický podhled 1200x600 mm s viditelným rastrem určený do agresivního prostředí se 100% relativní vlhkostí - dodávka + montáž - přesná spc viz. výkres č. D.1.1.4</t>
  </si>
  <si>
    <t>-83266833</t>
  </si>
  <si>
    <t>"M1.01" 760,6+20,1+46,2</t>
  </si>
  <si>
    <t>251</t>
  </si>
  <si>
    <t>763 202</t>
  </si>
  <si>
    <t>Hladký vlhkuodolný podhled z cementových konstrukčních desek určený do agresivního prostředí se 100% relativní vlhkostí - dodávka + montáž - přesná spc viz. výkres č .D.1.1.7, pol M51</t>
  </si>
  <si>
    <t>1842005674</t>
  </si>
  <si>
    <t>11,3+8,0+5,2+10,1+24,5</t>
  </si>
  <si>
    <t>252</t>
  </si>
  <si>
    <t>763 203</t>
  </si>
  <si>
    <t>SDK podhled s požární odolností EI 45DP1 z obou stran - dodávka + montáž</t>
  </si>
  <si>
    <t>-1816116823</t>
  </si>
  <si>
    <t>"m 0.01" 78,2</t>
  </si>
  <si>
    <t>253</t>
  </si>
  <si>
    <t>998763401</t>
  </si>
  <si>
    <t>Přesun hmot procentní pro sádrokartonové konstrukce v objektech v do 6 m</t>
  </si>
  <si>
    <t>1398065093</t>
  </si>
  <si>
    <t>Přesun hmot pro konstrukce montované z desek stanovený procentní sazbou z ceny vodorovná dopravní vzdálenost do 50 m v objektech výšky do 6 m</t>
  </si>
  <si>
    <t>767</t>
  </si>
  <si>
    <t>Konstrukce zámečnické</t>
  </si>
  <si>
    <t>254</t>
  </si>
  <si>
    <t>767 201</t>
  </si>
  <si>
    <t>Dodávka a montáž nerezové mřížky do parapetů 370x21000 mm, vč. vnějšího rámečku, přesná spc viz výkres č. D.1.1.10, pol. Z/01</t>
  </si>
  <si>
    <t>61548453</t>
  </si>
  <si>
    <t>255</t>
  </si>
  <si>
    <t>767 202</t>
  </si>
  <si>
    <t>Dodávka a montáž nerezové mřížky do parapetů 400x33500 mm, vč. vnějšího rámečku, přesná spc viz výkres č. D.1.1.10, pol. Z/01</t>
  </si>
  <si>
    <t>275805075</t>
  </si>
  <si>
    <t>256</t>
  </si>
  <si>
    <t>767 203</t>
  </si>
  <si>
    <t>Dodávka a montáž nerezového madla na schodiště dl. 3030 mm, přesná spc viz výkres č. D.1.1.10, pol. Z/02</t>
  </si>
  <si>
    <t>1092493793</t>
  </si>
  <si>
    <t>257</t>
  </si>
  <si>
    <t>767 204</t>
  </si>
  <si>
    <t>Dodávka a montáž poklopu na šachtu kanalizace 600x800 mm, vč. vnějšího rámečku, přesná spc viz výkres č. D.1.1.10, pol. Z/03</t>
  </si>
  <si>
    <t>1283986129</t>
  </si>
  <si>
    <t>258</t>
  </si>
  <si>
    <t>767 205</t>
  </si>
  <si>
    <t>Dodávka a montáž poklopu na šachtu kanalizace 600x600 mm, vč. vnějšího rámečku, přesná spc viz výkres č. D.1.1.10, pol. Z/04</t>
  </si>
  <si>
    <t>1489275219</t>
  </si>
  <si>
    <t>259</t>
  </si>
  <si>
    <t>767 206</t>
  </si>
  <si>
    <t>Dodávka a montáž nového jeklu 60x60x6 mm pro ukotvení vnější Al stěny, přesná spc viz výkres č. D.1.1.11, det. A</t>
  </si>
  <si>
    <t>-123185111</t>
  </si>
  <si>
    <t>21,7+33,5</t>
  </si>
  <si>
    <t>260</t>
  </si>
  <si>
    <t>767 207</t>
  </si>
  <si>
    <t>Dodávka a montáž krycího poplastovaného plechu r.š. 70 mm, přesná spc viz výkres č. D.1.1.11, det. A</t>
  </si>
  <si>
    <t>387974058</t>
  </si>
  <si>
    <t>261</t>
  </si>
  <si>
    <t>767 208</t>
  </si>
  <si>
    <t>Dodávka a montáž úhelníků L 50x50x5 pro ukotvení lavice, příčky k nosné ocelové konstrukci Al. stěny, přesná spc viz výkres č. D.1.1.3, det. V1</t>
  </si>
  <si>
    <t>1438288356</t>
  </si>
  <si>
    <t>0,5*28*3,77</t>
  </si>
  <si>
    <t>262</t>
  </si>
  <si>
    <t>767 209</t>
  </si>
  <si>
    <t>Dodávka a montáž dilatační nerezové lišty systémové do podlahy - přesná spc viz výkres č. D.1.1.10, pol. Z/05</t>
  </si>
  <si>
    <t>-1973429390</t>
  </si>
  <si>
    <t>3,3*10</t>
  </si>
  <si>
    <t>263</t>
  </si>
  <si>
    <t>998767201</t>
  </si>
  <si>
    <t>Přesun hmot procentní pro zámečnické konstrukce v objektech v do 6 m</t>
  </si>
  <si>
    <t>1161168509</t>
  </si>
  <si>
    <t>Přesun hmot pro zámečnické konstrukce stanovený procentní sazbou z ceny vodorovná dopravní vzdálenost do 50 m v objektech výšky do 6 m</t>
  </si>
  <si>
    <t>768</t>
  </si>
  <si>
    <t>Konstrukce hliníkové</t>
  </si>
  <si>
    <t>264</t>
  </si>
  <si>
    <t>768 201</t>
  </si>
  <si>
    <t>Dodávka a montáž hliníkových prosklených dveří jednokřídlových 1100x2100 mm, přesná spc viz výkres D.1.1.8, pol. IH/01</t>
  </si>
  <si>
    <t>-1884503435</t>
  </si>
  <si>
    <t>265</t>
  </si>
  <si>
    <t>768 202</t>
  </si>
  <si>
    <t>Dodávka a montáž hliníkových prosklených dveří jednokřídlových 1100x2100 mm, přesná spc viz výkres D.1.1.8, pol. IH/02</t>
  </si>
  <si>
    <t>1138947146</t>
  </si>
  <si>
    <t>266</t>
  </si>
  <si>
    <t>768 203</t>
  </si>
  <si>
    <t>Dodávka a montáž hliníkových prosklených dveří jednokřídlových 1010x2100 mm, přesná spc viz výkres D.1.1.8, pol. IH/03</t>
  </si>
  <si>
    <t>1838155850</t>
  </si>
  <si>
    <t>267</t>
  </si>
  <si>
    <t>768 204</t>
  </si>
  <si>
    <t>Dodávka a montáž hliníkových prosklených dveří dvoukřídlových 1600x2100 mm, přesná spc viz výkres D.1.1.8, pol. IH/04</t>
  </si>
  <si>
    <t>437997067</t>
  </si>
  <si>
    <t>268</t>
  </si>
  <si>
    <t>768 205</t>
  </si>
  <si>
    <t>Dodávka a montáž exteriérové hliníkové prosklené stěny 21655x5610 mm, přesná spc viz výkres D.1.1.9, pol. PSE/01</t>
  </si>
  <si>
    <t>-542332171</t>
  </si>
  <si>
    <t>269</t>
  </si>
  <si>
    <t>768 206</t>
  </si>
  <si>
    <t>Dodávka a montáž exteriérové hliníkové prosklené stěny33350x5840 mm, přesná spc viz výkres D.1.1.9, pol. PSE/02</t>
  </si>
  <si>
    <t>450291801</t>
  </si>
  <si>
    <t>771</t>
  </si>
  <si>
    <t>Podlahy z dlaždic</t>
  </si>
  <si>
    <t>270</t>
  </si>
  <si>
    <t>771274123</t>
  </si>
  <si>
    <t>Montáž obkladů stupnic z dlaždic protiskluzných keramických flexibilní lepidlo š do 300 mm</t>
  </si>
  <si>
    <t>-1152961558</t>
  </si>
  <si>
    <t>Montáž obkladů schodišť z dlaždic keramických lepených flexibilním lepidlem stupnic protiskluzných nebo reliefovaných šířky přes 250 do 300 mm</t>
  </si>
  <si>
    <t>"1.NP" 2,4*2</t>
  </si>
  <si>
    <t>"bazén" 1,0*9</t>
  </si>
  <si>
    <t>271</t>
  </si>
  <si>
    <t>771 107</t>
  </si>
  <si>
    <t>Keramická dlažba - schodovky - přesná spc. a technické parametry, viz PD, část D1, výkres č.D.1.1.327 pol. M01</t>
  </si>
  <si>
    <t>346984970</t>
  </si>
  <si>
    <t>13,8*1,05</t>
  </si>
  <si>
    <t>272</t>
  </si>
  <si>
    <t>771274232</t>
  </si>
  <si>
    <t>Montáž obkladů podstupnic z dlaždic hladkých keramických flexibilní lepidlo v do 200 mm</t>
  </si>
  <si>
    <t>-26143481</t>
  </si>
  <si>
    <t>Montáž obkladů schodišť z dlaždic keramických lepených flexibilním lepidlem podstupnic hladkých výšky přes 150 do 200 mm</t>
  </si>
  <si>
    <t>273</t>
  </si>
  <si>
    <t>771474133</t>
  </si>
  <si>
    <t>Montáž soklíků z dlaždic keramických schodišťových stupňovitých flexibilní lepidlo v do 120 mm</t>
  </si>
  <si>
    <t>-672896282</t>
  </si>
  <si>
    <t>Montáž soklíků z dlaždic keramických lepených flexibilním lepidlem schodišťových stupňovitých výšky přes 90 do 120 mm</t>
  </si>
  <si>
    <t>"m 1.26" (0,5+0,2)*2*2</t>
  </si>
  <si>
    <t>274</t>
  </si>
  <si>
    <t>771474142</t>
  </si>
  <si>
    <t>Montáž soklíků z dlaždic keramických s požlábkem flexibilní lepidlo v do 120 mm</t>
  </si>
  <si>
    <t>2108257979</t>
  </si>
  <si>
    <t>Montáž soklíků z dlaždic keramických lepených flexibilním lepidlem s požlábkem výšky přes 90 do 120 mm</t>
  </si>
  <si>
    <t>"M1.01" (33,0+23,0)*2</t>
  </si>
  <si>
    <t>"M1.02" (2,6+4,0)*2</t>
  </si>
  <si>
    <t>"M1.03" (2,6+3,1)*2</t>
  </si>
  <si>
    <t>"M1.04" (2,6+3,0)*2</t>
  </si>
  <si>
    <t>"M1.05" (2,6+3,9)*2</t>
  </si>
  <si>
    <t>"M1.08" (2,6+5,6)*2</t>
  </si>
  <si>
    <t>"bazén" (25,0+17,7)*2*2+(1,1*9)</t>
  </si>
  <si>
    <t>275</t>
  </si>
  <si>
    <t>771 103</t>
  </si>
  <si>
    <t>Keramická dlažba - sokl s požlábkem - přesná spc. a technické parametry, viz PD, část D1, výkres č.D.1.1.327 pol. M01</t>
  </si>
  <si>
    <t>-1592478867</t>
  </si>
  <si>
    <t>357,9*1,02</t>
  </si>
  <si>
    <t>276</t>
  </si>
  <si>
    <t>771574264</t>
  </si>
  <si>
    <t>Montáž podlah keramických pro mechanické zatížení protiskluzných lepených flexibilním lepidlem přes 12 do 19 ks/m2</t>
  </si>
  <si>
    <t>34425076</t>
  </si>
  <si>
    <t>Montáž podlah z dlaždic keramických lepených flexibilním lepidlem maloformátových pro vysoké mechanické zatížení protiskluzných nebo reliéfních (bezbariérových) přes 12 do 19 ks/m2</t>
  </si>
  <si>
    <t>"1.MP" 341,3+11,3+8,0+5,2+10,1+14,5</t>
  </si>
  <si>
    <t>"bazén" 25,0*17,7</t>
  </si>
  <si>
    <t>277</t>
  </si>
  <si>
    <t>771 101</t>
  </si>
  <si>
    <t>Keramická dlažba protiskluzná - přesná spc. a technické parametry, viz PD, část D1, výkres č.D.1.1.7 pol. M01</t>
  </si>
  <si>
    <t>1801877626</t>
  </si>
  <si>
    <t>"1.MP" 390,4*1,02</t>
  </si>
  <si>
    <t>"podstupnice" 13,8*0,2*1,02</t>
  </si>
  <si>
    <t>"sokl" 2,08*0,1*1,02</t>
  </si>
  <si>
    <t>278</t>
  </si>
  <si>
    <t>771 102</t>
  </si>
  <si>
    <t>-1229880402</t>
  </si>
  <si>
    <t>"bazén dno" 442,5*1,02</t>
  </si>
  <si>
    <t>279</t>
  </si>
  <si>
    <t>771 104</t>
  </si>
  <si>
    <t>Dodávka a montáž keramického bazénového žlábku 300x200 mm</t>
  </si>
  <si>
    <t>303462127</t>
  </si>
  <si>
    <t>280</t>
  </si>
  <si>
    <t>771 105</t>
  </si>
  <si>
    <t>Dodávka a montáž keramického bazénového žlábku 300x200 mm s odtokem</t>
  </si>
  <si>
    <t>-867655236</t>
  </si>
  <si>
    <t>281</t>
  </si>
  <si>
    <t>771 106</t>
  </si>
  <si>
    <t>Dodávka a montáž mřížky na keramický odtokový žlábek š. 245 mm - přesná spc. viz technický list v části D2.1 Bazénová technologie</t>
  </si>
  <si>
    <t>1335052177</t>
  </si>
  <si>
    <t>282</t>
  </si>
  <si>
    <t>771151022</t>
  </si>
  <si>
    <t>Samonivelační stěrka podlah pevnosti 30 MPa tl přes 3 do 5 mm</t>
  </si>
  <si>
    <t>-2049133710</t>
  </si>
  <si>
    <t>Příprava podkladu před provedením dlažby samonivelační stěrka min.pevnosti 30 MPa, tloušťky přes 3 do 5 mm</t>
  </si>
  <si>
    <t>13,8+832,9</t>
  </si>
  <si>
    <t>283</t>
  </si>
  <si>
    <t>998771201</t>
  </si>
  <si>
    <t>Přesun hmot procentní pro podlahy z dlaždic v objektech v do 6 m</t>
  </si>
  <si>
    <t>1832047151</t>
  </si>
  <si>
    <t>Přesun hmot pro podlahy z dlaždic stanovený procentní sazbou z ceny vodorovná dopravní vzdálenost do 50 m v objektech výšky do 6 m</t>
  </si>
  <si>
    <t>777</t>
  </si>
  <si>
    <t>Podlahy lité</t>
  </si>
  <si>
    <t>284</t>
  </si>
  <si>
    <t>777611143</t>
  </si>
  <si>
    <t>Krycí epoxidový chemicky odolný nátěr podlahy</t>
  </si>
  <si>
    <t>-1949689452</t>
  </si>
  <si>
    <t>Krycí nátěr podlahy chemicky odolný epoxidový</t>
  </si>
  <si>
    <t>285</t>
  </si>
  <si>
    <t>998777201</t>
  </si>
  <si>
    <t>Přesun hmot procentní pro podlahy lité v objektech v do 6 m</t>
  </si>
  <si>
    <t>1353548827</t>
  </si>
  <si>
    <t>Přesun hmot pro podlahy lité stanovený procentní sazbou z ceny vodorovná dopravní vzdálenost do 50 m v objektech výšky do 6 m</t>
  </si>
  <si>
    <t>781</t>
  </si>
  <si>
    <t>Dokončovací práce - obklady</t>
  </si>
  <si>
    <t>286</t>
  </si>
  <si>
    <t>781121011</t>
  </si>
  <si>
    <t>Nátěr penetrační na stěnu</t>
  </si>
  <si>
    <t>-102692803</t>
  </si>
  <si>
    <t>Příprava podkladu před provedením obkladu nátěr penetrační na stěnu</t>
  </si>
  <si>
    <t>423,03+98,95</t>
  </si>
  <si>
    <t>287</t>
  </si>
  <si>
    <t>781151031</t>
  </si>
  <si>
    <t>Celoplošné vyrovnání podkladu stěrkou tl 3 mm</t>
  </si>
  <si>
    <t>1183551283</t>
  </si>
  <si>
    <t>Příprava podkladu před provedením obkladu celoplošné vyrovnání podkladu stěrkou, tloušťky 3 mm</t>
  </si>
  <si>
    <t>288</t>
  </si>
  <si>
    <t>781151041</t>
  </si>
  <si>
    <t>Příplatek k cenám celoplošné vyrovnání stěrkou za každý další 1 mm přes tl 3 mm</t>
  </si>
  <si>
    <t>-332750397</t>
  </si>
  <si>
    <t>Příprava podkladu před provedením obkladu celoplošné vyrovnání podkladu příplatek za každý další 1 mm tloušťky přes 3 mm</t>
  </si>
  <si>
    <t>289</t>
  </si>
  <si>
    <t>781474115</t>
  </si>
  <si>
    <t>Montáž obkladů vnitřních keramických hladkých do 25 ks/m2 lepených flexibilním lepidlem</t>
  </si>
  <si>
    <t>1224907266</t>
  </si>
  <si>
    <t>Montáž obkladů vnitřních stěn z dlaždic keramických lepených flexibilním lepidlem režných nebo glazovaných hladkých přes 22 do 25 ks/m2</t>
  </si>
  <si>
    <t>"M 1.01" (20,5*2,5)+(28,0*3,3)</t>
  </si>
  <si>
    <t>"M 1.02" (4,0+2,6)*2*2,25</t>
  </si>
  <si>
    <t>"M 1.03" (3,1+2,6)*2*2,25</t>
  </si>
  <si>
    <t>"M 1.04" (3,0+2,6)*2*2,25</t>
  </si>
  <si>
    <t>"M 1.05" (3,9+2,6)*2*2,25</t>
  </si>
  <si>
    <t>"M 1.08" (5,6+2,6)*2*2,25</t>
  </si>
  <si>
    <t>290</t>
  </si>
  <si>
    <t>781 101</t>
  </si>
  <si>
    <t>Keramický obklad - přesná spc. a technické parametry, viz PD, výkres č.D.1.1.7, pol. M03</t>
  </si>
  <si>
    <t>-1380276256</t>
  </si>
  <si>
    <t>290,35*1,02</t>
  </si>
  <si>
    <t>291</t>
  </si>
  <si>
    <t>781 102</t>
  </si>
  <si>
    <t>Keramický obklad stěn bazénové vany - přesná spc. a technické parametry, viz PD, výkres č.D.1.1.7, pol. M03</t>
  </si>
  <si>
    <t>-2088134610</t>
  </si>
  <si>
    <t>132,68*1,02</t>
  </si>
  <si>
    <t>292</t>
  </si>
  <si>
    <t>781484115</t>
  </si>
  <si>
    <t>Montáž obkladů vnitřních z mozaiky20x20 mm lepených flexibilním lepidlem</t>
  </si>
  <si>
    <t>1737214431</t>
  </si>
  <si>
    <t>Montáž obkladů vnitřních stěn z mozaikových lepenců keramických nebo skleněných lepených flexibilním lepidlem dílce vel. 200 x 200 mm</t>
  </si>
  <si>
    <t>"příčka" (1,0+0,2)*(21,5+2,5)</t>
  </si>
  <si>
    <t>"lavice" (0,15+0,55+0,5+0,2+0,6+0,3)*30,5</t>
  </si>
  <si>
    <t>293</t>
  </si>
  <si>
    <t>781 104</t>
  </si>
  <si>
    <t>Dodávka a montáž keramického mozaikového obkladu - přesná spc. a technické parametry, viz PD, výkres č.D.1.1.7, pol. M03</t>
  </si>
  <si>
    <t>-133905810</t>
  </si>
  <si>
    <t>98,95*1,02</t>
  </si>
  <si>
    <t>294</t>
  </si>
  <si>
    <t>998781201</t>
  </si>
  <si>
    <t>Přesun hmot procentní pro obklady keramické v objektech v do 6 m</t>
  </si>
  <si>
    <t>1234904461</t>
  </si>
  <si>
    <t>Přesun hmot pro obklady keramické stanovený procentní sazbou z ceny vodorovná dopravní vzdálenost do 50 m v objektech výšky do 6 m</t>
  </si>
  <si>
    <t>783</t>
  </si>
  <si>
    <t>Dokončovací práce - nátěry</t>
  </si>
  <si>
    <t>295</t>
  </si>
  <si>
    <t>783 101</t>
  </si>
  <si>
    <t>Omyvatelný epoxidový nátěr stěn - přesná spc viz PD, výkres č.D.1.1.7, pol. M33</t>
  </si>
  <si>
    <t>-1790130780</t>
  </si>
  <si>
    <t>"příčka" 1,0*(21,5+2,5)</t>
  </si>
  <si>
    <t>"lavice" 1,4*30,5</t>
  </si>
  <si>
    <t>"ochoz 1.NP" (1,5+0,3)*33,0</t>
  </si>
  <si>
    <t>296</t>
  </si>
  <si>
    <t>783 102</t>
  </si>
  <si>
    <t>Epoxidový nátěr podlah vč. penetrace - přesná spc viz PD, výkres č.D.1.1.7, pol. M41</t>
  </si>
  <si>
    <t>1625956563</t>
  </si>
  <si>
    <t>"1.NP" (24,0+32,2)*0,45</t>
  </si>
  <si>
    <t>297</t>
  </si>
  <si>
    <t>783306809</t>
  </si>
  <si>
    <t>Odstranění nátěru ze zámečnických konstrukcí okartáčováním</t>
  </si>
  <si>
    <t>-385562996</t>
  </si>
  <si>
    <t>Odstranění nátěrů ze zámečnických konstrukcí okartáčováním</t>
  </si>
  <si>
    <t>"nosná kce fasády" (0,3+0,2)*2*5,5*6+(0,25+0,17)*2*5,5*3+(0,16+0,06)*2*5,5*28+(0,16+0,06)*2*(22,0+33,5)*5</t>
  </si>
  <si>
    <t>"L50x50x5" 0,2*0,5*18</t>
  </si>
  <si>
    <t>298</t>
  </si>
  <si>
    <t>783317101</t>
  </si>
  <si>
    <t>Krycí jednonásobný syntetický standardní nátěr zámečnických konstrukcí</t>
  </si>
  <si>
    <t>473326376</t>
  </si>
  <si>
    <t>Krycí nátěr (email) zámečnických konstrukcí jednonásobný syntetický standardní</t>
  </si>
  <si>
    <t>"nosná kce fasády" ((0,3+0,2)*2*5,5*6+(0,25+0,17)*2*5,5*3+(0,16+0,06)*2*5,5*28+(0,16+0,06)*2*(22,0+33,5)*5)*2</t>
  </si>
  <si>
    <t>"L50x50x5" (0,2*0,5*18)*2</t>
  </si>
  <si>
    <t>299</t>
  </si>
  <si>
    <t>783314101</t>
  </si>
  <si>
    <t>Základní jednonásobný syntetický nátěr zámečnických konstrukcí</t>
  </si>
  <si>
    <t>-229035188</t>
  </si>
  <si>
    <t>Základní nátěr zámečnických konstrukcí jednonásobný syntetický</t>
  </si>
  <si>
    <t>"nosná kce fasády" 236,72*2</t>
  </si>
  <si>
    <t>"L50x50x5" 1,8*2</t>
  </si>
  <si>
    <t>784</t>
  </si>
  <si>
    <t>Dokončovací práce - malby a tapety</t>
  </si>
  <si>
    <t>300</t>
  </si>
  <si>
    <t>784211001</t>
  </si>
  <si>
    <t>Jednonásobné bílé malby ze směsí za mokra výborně oděruvzdorných v místnostech v do 3,80 m</t>
  </si>
  <si>
    <t>1351523110</t>
  </si>
  <si>
    <t>Malby z malířských směsí oděruvzdorných za mokra jednonásobné, bílé za mokra odruvzdorné výborně v místnostech výšky do 3,80 m</t>
  </si>
  <si>
    <t>"1.PP" 314,5+(33,0+23,4+26,0+19,0)*2*2,2</t>
  </si>
  <si>
    <t>"strop" 11,3+8,0+5,2+10,1+14,5</t>
  </si>
  <si>
    <t>"stěny M1.01" (37,5*0,5)+(7,0*3,0)+(4,0+7,0+7,0)*0,5</t>
  </si>
  <si>
    <t>Práce a dodávky M</t>
  </si>
  <si>
    <t>21-M</t>
  </si>
  <si>
    <t>Elektromontáže silnoproud</t>
  </si>
  <si>
    <t>301</t>
  </si>
  <si>
    <t>21 101</t>
  </si>
  <si>
    <t>Tlačítkový ovladač systému DALI - 6 tlačítek</t>
  </si>
  <si>
    <t>-1948445299</t>
  </si>
  <si>
    <t>302</t>
  </si>
  <si>
    <t>21 102</t>
  </si>
  <si>
    <t>Zásuvka jednonásobná 230V/16A s ochranným kolíkem, s clonkami</t>
  </si>
  <si>
    <t>1359898972</t>
  </si>
  <si>
    <t>303</t>
  </si>
  <si>
    <t>21 103</t>
  </si>
  <si>
    <t>2x zásuvka jednonásobná 230V/16A s ochranným kolíkem, s clonkami ve dvojrámečku</t>
  </si>
  <si>
    <t>-988783703</t>
  </si>
  <si>
    <t>304</t>
  </si>
  <si>
    <t>21 104</t>
  </si>
  <si>
    <t>Spínač jednopólový IP 44 (ř. 1)</t>
  </si>
  <si>
    <t>1175179936</t>
  </si>
  <si>
    <t>305</t>
  </si>
  <si>
    <t>21 105</t>
  </si>
  <si>
    <t>Spínač sériový IP 44 (ř. 5)</t>
  </si>
  <si>
    <t>-1430493449</t>
  </si>
  <si>
    <t>306</t>
  </si>
  <si>
    <t>21 106</t>
  </si>
  <si>
    <t>Spínač střídavý IP 44 (ř. 6)</t>
  </si>
  <si>
    <t>-1337929030</t>
  </si>
  <si>
    <t>307</t>
  </si>
  <si>
    <t>21 107</t>
  </si>
  <si>
    <t>Zásuvka jednonásobná 230V/16A IP 44, s ochranným kolíkem, s clonkami, s víčkem</t>
  </si>
  <si>
    <t>-1787900174</t>
  </si>
  <si>
    <t>308</t>
  </si>
  <si>
    <t>21 108</t>
  </si>
  <si>
    <t>1887902066</t>
  </si>
  <si>
    <t>309</t>
  </si>
  <si>
    <t>21 109</t>
  </si>
  <si>
    <t>Zásuvka 400 V/16 A IP 44, řazení 3P+N+PE, s víčkem</t>
  </si>
  <si>
    <t>-1742644305</t>
  </si>
  <si>
    <t>310</t>
  </si>
  <si>
    <t>21 110</t>
  </si>
  <si>
    <t xml:space="preserve">Elektroinstalační trubka - stř. mech. namáh. pr.  16</t>
  </si>
  <si>
    <t>22774959</t>
  </si>
  <si>
    <t>311</t>
  </si>
  <si>
    <t>21 111</t>
  </si>
  <si>
    <t xml:space="preserve">Příchytka el. tr. - stř. mech. namáh. pr.  16</t>
  </si>
  <si>
    <t>1198964897</t>
  </si>
  <si>
    <t>312</t>
  </si>
  <si>
    <t>21 112</t>
  </si>
  <si>
    <t xml:space="preserve">Spojka el. tr. - stř. mech. namáh. pr.  16</t>
  </si>
  <si>
    <t>2016306439</t>
  </si>
  <si>
    <t>313</t>
  </si>
  <si>
    <t>21 113</t>
  </si>
  <si>
    <t xml:space="preserve">Elektroinstalační trubka - stř. mech. namáh. pr.  20</t>
  </si>
  <si>
    <t>1880378467</t>
  </si>
  <si>
    <t>314</t>
  </si>
  <si>
    <t>21 114</t>
  </si>
  <si>
    <t xml:space="preserve">Příchytka el. tr. - stř. mech. namáh. pr.  20</t>
  </si>
  <si>
    <t>1612678854</t>
  </si>
  <si>
    <t>315</t>
  </si>
  <si>
    <t>21 115</t>
  </si>
  <si>
    <t xml:space="preserve">Spojka el. tr. - stř. mech. namáh. pr.  20</t>
  </si>
  <si>
    <t>-1944512197</t>
  </si>
  <si>
    <t>316</t>
  </si>
  <si>
    <t>21 116</t>
  </si>
  <si>
    <t xml:space="preserve">Elektroinstalační trubka - stř. mech. namáh. pr.  32</t>
  </si>
  <si>
    <t>770766648</t>
  </si>
  <si>
    <t>317</t>
  </si>
  <si>
    <t>21 117</t>
  </si>
  <si>
    <t xml:space="preserve">Příchytka el. tr. - stř. mech. namáh. pr.  32</t>
  </si>
  <si>
    <t>1027987811</t>
  </si>
  <si>
    <t>318</t>
  </si>
  <si>
    <t>21 118</t>
  </si>
  <si>
    <t xml:space="preserve">Spojka el. tr. - stř. mech. namáh. pr.  32</t>
  </si>
  <si>
    <t>1028570203</t>
  </si>
  <si>
    <t>319</t>
  </si>
  <si>
    <t>21 119</t>
  </si>
  <si>
    <t xml:space="preserve">Elektroinstalační trubka pro instalaci do omítky nebo pod omítku, nízká mechanická odolnost (320 N), pr.  16</t>
  </si>
  <si>
    <t>462560760</t>
  </si>
  <si>
    <t>320</t>
  </si>
  <si>
    <t>21 120</t>
  </si>
  <si>
    <t xml:space="preserve">Elektroinstalační trubka pro instalaci do omítky nebo pod omítku, nízká mechanická odolnost (320 N), pr.  23</t>
  </si>
  <si>
    <t>393666</t>
  </si>
  <si>
    <t>321</t>
  </si>
  <si>
    <t>21 121</t>
  </si>
  <si>
    <t xml:space="preserve">Elektroinstalační trubka pro instalaci do omítky nebo pod omítku, nízká mechanická odolnost (320 N), pr.  29</t>
  </si>
  <si>
    <t>2129749176</t>
  </si>
  <si>
    <t>322</t>
  </si>
  <si>
    <t>21 122</t>
  </si>
  <si>
    <t>Oceloplechový kabelový žlab s perforací žlab 50 x 50 mm, vč. ohybů 90°, T-kusů, spojek a držáků</t>
  </si>
  <si>
    <t>879112030</t>
  </si>
  <si>
    <t>323</t>
  </si>
  <si>
    <t>21 123</t>
  </si>
  <si>
    <t>Víko žlabu 50 mm</t>
  </si>
  <si>
    <t>1628026809</t>
  </si>
  <si>
    <t>324</t>
  </si>
  <si>
    <t>21 124</t>
  </si>
  <si>
    <t>Oceloplechový kabelový žlab s perforací žlab 100 x 50 mm, vč. ohybů 90°, T-kusů, spojek a držáků</t>
  </si>
  <si>
    <t>-651106276</t>
  </si>
  <si>
    <t>325</t>
  </si>
  <si>
    <t>21 125</t>
  </si>
  <si>
    <t>Víko žlabu 100 mm</t>
  </si>
  <si>
    <t>837297430</t>
  </si>
  <si>
    <t>326</t>
  </si>
  <si>
    <t>21 126</t>
  </si>
  <si>
    <t>Drátěný kabelový žlab 100 x 100 mm, vč. ohybů 90°, T-kusů, spojek a držáků</t>
  </si>
  <si>
    <t>1160889112</t>
  </si>
  <si>
    <t>327</t>
  </si>
  <si>
    <t>21 127</t>
  </si>
  <si>
    <t>Spojovací a uchycovací části dle technologie výrobce</t>
  </si>
  <si>
    <t>-1815535523</t>
  </si>
  <si>
    <t>328</t>
  </si>
  <si>
    <t>21 128</t>
  </si>
  <si>
    <t>Rozvaděč podružný RN 5 - zapojení viz výkresová dokumentace PD</t>
  </si>
  <si>
    <t>558326304</t>
  </si>
  <si>
    <t>329</t>
  </si>
  <si>
    <t>21 129</t>
  </si>
  <si>
    <t>Rozvaděč podružný RO 3 - doplnění a zapojení viz výkresová dokumentace PD</t>
  </si>
  <si>
    <t>1899034577</t>
  </si>
  <si>
    <t>330</t>
  </si>
  <si>
    <t>21 130</t>
  </si>
  <si>
    <t>Zásuvková panelová rozvodnice (4x 16 A / 230 V, 1x 32 A /400 V)</t>
  </si>
  <si>
    <t>2012891937</t>
  </si>
  <si>
    <t>331</t>
  </si>
  <si>
    <t>21 131</t>
  </si>
  <si>
    <t>Topná rohož 150W.m-2 šířky 0,5 m délky 16 m vč. termostatu a senzoru</t>
  </si>
  <si>
    <t>1768168612</t>
  </si>
  <si>
    <t>332</t>
  </si>
  <si>
    <t>21 132</t>
  </si>
  <si>
    <t>Topná rohož 150W.m-2 šířky 0,5 m délky 20 m vč. termostatu a senzoru</t>
  </si>
  <si>
    <t>-1097101230</t>
  </si>
  <si>
    <t>333</t>
  </si>
  <si>
    <t>21 133</t>
  </si>
  <si>
    <t>Instalační kabel CYKY 3-J 1.5</t>
  </si>
  <si>
    <t>72843642</t>
  </si>
  <si>
    <t>334</t>
  </si>
  <si>
    <t>21 134</t>
  </si>
  <si>
    <t>Instalační kabel CYKY 3-J 2.5</t>
  </si>
  <si>
    <t>-1032828053</t>
  </si>
  <si>
    <t>335</t>
  </si>
  <si>
    <t>21 135</t>
  </si>
  <si>
    <t>Instalační kabel CYKY 5-J 1.5</t>
  </si>
  <si>
    <t>-1480507165</t>
  </si>
  <si>
    <t>336</t>
  </si>
  <si>
    <t>21 136</t>
  </si>
  <si>
    <t>Instalační kabel CYKY 5-J 2.5</t>
  </si>
  <si>
    <t>1190560240</t>
  </si>
  <si>
    <t>337</t>
  </si>
  <si>
    <t>21 138</t>
  </si>
  <si>
    <t>Instalační kabel CYKY 5-J 6</t>
  </si>
  <si>
    <t>1568473114</t>
  </si>
  <si>
    <t>338</t>
  </si>
  <si>
    <t>21 139</t>
  </si>
  <si>
    <t>Silový izolovaný vodič H07V-U 4 zž (CY)</t>
  </si>
  <si>
    <t>-10147944</t>
  </si>
  <si>
    <t>339</t>
  </si>
  <si>
    <t>21 140</t>
  </si>
  <si>
    <t>Silový izolovaný vodič H07V-U 6 zž (CY)</t>
  </si>
  <si>
    <t>-1104944983</t>
  </si>
  <si>
    <t>340</t>
  </si>
  <si>
    <t>21 141</t>
  </si>
  <si>
    <t>Datový kabel pro sběrnici DALI</t>
  </si>
  <si>
    <t>-1495896874</t>
  </si>
  <si>
    <t>341</t>
  </si>
  <si>
    <t>21 142</t>
  </si>
  <si>
    <t>Instalační krabice pod omítku pr. 73 x 42</t>
  </si>
  <si>
    <t>-1372129482</t>
  </si>
  <si>
    <t>342</t>
  </si>
  <si>
    <t>21 143</t>
  </si>
  <si>
    <t>Instalační krabice pod omítku pr. 73 x 42 s víčkem</t>
  </si>
  <si>
    <t>1754692729</t>
  </si>
  <si>
    <t>343</t>
  </si>
  <si>
    <t>21 144</t>
  </si>
  <si>
    <t>Instalační krabice pod omítku pr. 73 x 42 s víčkem a svorkovnicí</t>
  </si>
  <si>
    <t>124958791</t>
  </si>
  <si>
    <t>344</t>
  </si>
  <si>
    <t>21 145</t>
  </si>
  <si>
    <t>Instalační krabice odbočná s víčkem pod omítku pr. 103 x 50</t>
  </si>
  <si>
    <t>-852183746</t>
  </si>
  <si>
    <t>345</t>
  </si>
  <si>
    <t>21 146</t>
  </si>
  <si>
    <t>Instalační krabice odbočná s víčkem a svorkovnicí pod omítku pr. 103 x 50</t>
  </si>
  <si>
    <t>612356703</t>
  </si>
  <si>
    <t>346</t>
  </si>
  <si>
    <t>21 147</t>
  </si>
  <si>
    <t>Instalační krabice přístrojová pod omítku pr. 70 x 45 (pr. 89 včetně spoj. pacek)</t>
  </si>
  <si>
    <t>-224324660</t>
  </si>
  <si>
    <t>347</t>
  </si>
  <si>
    <t>21 148</t>
  </si>
  <si>
    <t>Instalační krabice pod omítku 234 x 176 x 79 mm s víčkem</t>
  </si>
  <si>
    <t>-541411491</t>
  </si>
  <si>
    <t>348</t>
  </si>
  <si>
    <t>21 149</t>
  </si>
  <si>
    <t>Instalační krabice na povrch 82 x 82 x 28 mm</t>
  </si>
  <si>
    <t>-1408125851</t>
  </si>
  <si>
    <t>349</t>
  </si>
  <si>
    <t>21 150</t>
  </si>
  <si>
    <t>Instalační krabice na povrch 81 x 81 x 24,5 s víčkem</t>
  </si>
  <si>
    <t>-1281771299</t>
  </si>
  <si>
    <t>350</t>
  </si>
  <si>
    <t>21 151</t>
  </si>
  <si>
    <t>Instalační krabice na povrch 81 x 81 x 24,5 s víčkem a svorkovnicí</t>
  </si>
  <si>
    <t>948754470</t>
  </si>
  <si>
    <t>351</t>
  </si>
  <si>
    <t>21 152</t>
  </si>
  <si>
    <t>Instalační krabice na povrch 161 x 80 x 28 mm</t>
  </si>
  <si>
    <t>-728022366</t>
  </si>
  <si>
    <t>352</t>
  </si>
  <si>
    <t>21 153</t>
  </si>
  <si>
    <t>Instalační krabice na povrch 256 x 206 x 112 mm s víčkem</t>
  </si>
  <si>
    <t>1992175474</t>
  </si>
  <si>
    <t>353</t>
  </si>
  <si>
    <t>21 154</t>
  </si>
  <si>
    <t>Instalační krabice na povrch IP 54 (95 x 95 x 50 mm)</t>
  </si>
  <si>
    <t>-1827180640</t>
  </si>
  <si>
    <t>354</t>
  </si>
  <si>
    <t>21 155</t>
  </si>
  <si>
    <t>Instalační krabice na povrch se svorkovnicí IP 54 (95 x 95 x 50 mm)</t>
  </si>
  <si>
    <t>380792835</t>
  </si>
  <si>
    <t>355</t>
  </si>
  <si>
    <t>21 156</t>
  </si>
  <si>
    <t>Napojení do stávajícího rozvaděče RO 3</t>
  </si>
  <si>
    <t>-1078711341</t>
  </si>
  <si>
    <t>356</t>
  </si>
  <si>
    <t>21 157</t>
  </si>
  <si>
    <t>Napojení do stávajícího rozvaděče RN 5</t>
  </si>
  <si>
    <t>611738321</t>
  </si>
  <si>
    <t>357</t>
  </si>
  <si>
    <t>21 158</t>
  </si>
  <si>
    <t>Svítidlo *D2 - přesná specifikace v TZ</t>
  </si>
  <si>
    <t>-607004876</t>
  </si>
  <si>
    <t>358</t>
  </si>
  <si>
    <t>21 159</t>
  </si>
  <si>
    <t>Svítidlo *G2 - přesná specifikace v TZ</t>
  </si>
  <si>
    <t>-1084298370</t>
  </si>
  <si>
    <t>359</t>
  </si>
  <si>
    <t>21 160</t>
  </si>
  <si>
    <t>Svítidlo *N1 - přesná specifikace v TZ</t>
  </si>
  <si>
    <t>-2135489569</t>
  </si>
  <si>
    <t>360</t>
  </si>
  <si>
    <t>21 161</t>
  </si>
  <si>
    <t>Svítidlo *N3 - přesná specifikace v TZ</t>
  </si>
  <si>
    <t>252077510</t>
  </si>
  <si>
    <t>361</t>
  </si>
  <si>
    <t>21 162</t>
  </si>
  <si>
    <t>Svítidlo *W1 - přesná specifikace v TZ</t>
  </si>
  <si>
    <t>255513242</t>
  </si>
  <si>
    <t>362</t>
  </si>
  <si>
    <t>21 163</t>
  </si>
  <si>
    <t>Svítidlo *W2 - přesná specifikace v TZ</t>
  </si>
  <si>
    <t>1949516877</t>
  </si>
  <si>
    <t>363</t>
  </si>
  <si>
    <t>21 164</t>
  </si>
  <si>
    <t>Protipožární přepážky (prostupy)</t>
  </si>
  <si>
    <t>-1665664589</t>
  </si>
  <si>
    <t>364</t>
  </si>
  <si>
    <t>21 165</t>
  </si>
  <si>
    <t>Demontáž stávajícího zařízení</t>
  </si>
  <si>
    <t>-2098143054</t>
  </si>
  <si>
    <t>365</t>
  </si>
  <si>
    <t>21 166</t>
  </si>
  <si>
    <t>Likvidace stávajících kabelů, svítidel…</t>
  </si>
  <si>
    <t>-1363918657</t>
  </si>
  <si>
    <t>366</t>
  </si>
  <si>
    <t>21 167</t>
  </si>
  <si>
    <t>Montáž - připojení el. zařízení (technologie, ventilátory …</t>
  </si>
  <si>
    <t>-1684167116</t>
  </si>
  <si>
    <t>367</t>
  </si>
  <si>
    <t>21 168</t>
  </si>
  <si>
    <t>Pomocné konstrukce</t>
  </si>
  <si>
    <t>1498230637</t>
  </si>
  <si>
    <t>368</t>
  </si>
  <si>
    <t>21 169</t>
  </si>
  <si>
    <t>Upevňovací materiál</t>
  </si>
  <si>
    <t>-1733657768</t>
  </si>
  <si>
    <t>369</t>
  </si>
  <si>
    <t>21 170</t>
  </si>
  <si>
    <t>Výchozí revize el. zařízení</t>
  </si>
  <si>
    <t>hod</t>
  </si>
  <si>
    <t>-450195717</t>
  </si>
  <si>
    <t>22-M</t>
  </si>
  <si>
    <t>Elektromontáže slaboproud</t>
  </si>
  <si>
    <t>221-M</t>
  </si>
  <si>
    <t>EZS</t>
  </si>
  <si>
    <t>370</t>
  </si>
  <si>
    <t>221 101</t>
  </si>
  <si>
    <t>Expanzní modul 8 zón, tamper vstup</t>
  </si>
  <si>
    <t>-112511733</t>
  </si>
  <si>
    <t>371</t>
  </si>
  <si>
    <t>221 102</t>
  </si>
  <si>
    <t>Digitální PIR detektor se zrcadlovou optikou, pokrytí 10x18 m, mont. výška 2,1-3 m,duální pyroelement, plynulé nastavení citlivosti, vzdáleně řízený testovací režim, paměť poplachu, včetně držáku</t>
  </si>
  <si>
    <t>1601982422</t>
  </si>
  <si>
    <t>372</t>
  </si>
  <si>
    <t>221 103</t>
  </si>
  <si>
    <t>Digitální duální detektor tříštění skla, dosah 6 m, napájení 12 V DC / 12,5 mA</t>
  </si>
  <si>
    <t>1478146344</t>
  </si>
  <si>
    <t>373</t>
  </si>
  <si>
    <t>221 104</t>
  </si>
  <si>
    <t>Sdělovací kabel 4x 0,22 + 2x 0,5 provedení lanko, stínění hliníkovou fólií, barevné rozlišení jednotlivých vodičů</t>
  </si>
  <si>
    <t>-1652423383</t>
  </si>
  <si>
    <t>374</t>
  </si>
  <si>
    <t>221 105</t>
  </si>
  <si>
    <t>Sdělovací kabel 6x 0,22 + 2x 0,5 provedení lanko, stínění hliníkovou fólií, barevné rozlišení jednotlivých vodičů</t>
  </si>
  <si>
    <t>1051229772</t>
  </si>
  <si>
    <t>375</t>
  </si>
  <si>
    <t>221 106</t>
  </si>
  <si>
    <t>Elektroinstalační trubka - stř. mech. namáh. pr. 16</t>
  </si>
  <si>
    <t>-759410771</t>
  </si>
  <si>
    <t>376</t>
  </si>
  <si>
    <t>221 107</t>
  </si>
  <si>
    <t>Příchytka el. tr. - stř. mech. namáh. pr. 16</t>
  </si>
  <si>
    <t>1455424545</t>
  </si>
  <si>
    <t>377</t>
  </si>
  <si>
    <t>221 108</t>
  </si>
  <si>
    <t>Spojka el. tr. - stř. mech. namáh. pr. 16</t>
  </si>
  <si>
    <t>-1367120826</t>
  </si>
  <si>
    <t>378</t>
  </si>
  <si>
    <t>221 109</t>
  </si>
  <si>
    <t>Elektroinstalační trubka - stř. mech. namáh. pr. 20</t>
  </si>
  <si>
    <t>-348104997</t>
  </si>
  <si>
    <t>379</t>
  </si>
  <si>
    <t>221 110</t>
  </si>
  <si>
    <t>Příchytka el. tr. - stř. mech. namáh. pr. 20</t>
  </si>
  <si>
    <t>-1644510148</t>
  </si>
  <si>
    <t>380</t>
  </si>
  <si>
    <t>221 111</t>
  </si>
  <si>
    <t>Spojka el. tr. - stř. mech. namáh. pr. 20</t>
  </si>
  <si>
    <t>1410976103</t>
  </si>
  <si>
    <t>381</t>
  </si>
  <si>
    <t>221 112</t>
  </si>
  <si>
    <t>Elektroinstalační trubka pro instalaci do omítky nebo pod omítku, nízká mechanická odolnost (320 N), pr. 16</t>
  </si>
  <si>
    <t>595771467</t>
  </si>
  <si>
    <t>382</t>
  </si>
  <si>
    <t>221 113</t>
  </si>
  <si>
    <t>Elektroinstalační trubka pro instalaci do omítky nebo pod omítku, nízká mechanická odolnost (320 N), pr. 23</t>
  </si>
  <si>
    <t>-1257122643</t>
  </si>
  <si>
    <t>383</t>
  </si>
  <si>
    <t>221 114</t>
  </si>
  <si>
    <t>Elektroinstalační trubka pro instalaci do omítky nebo pod omítku, nízká mechanická odolnost (320 N), pr. 29</t>
  </si>
  <si>
    <t>176125654</t>
  </si>
  <si>
    <t>384</t>
  </si>
  <si>
    <t>221 115</t>
  </si>
  <si>
    <t>Instalační krabice pod omítku pr.73 x 42 s víčkem</t>
  </si>
  <si>
    <t>-1354235789</t>
  </si>
  <si>
    <t>385</t>
  </si>
  <si>
    <t>221 116</t>
  </si>
  <si>
    <t>-1730329974</t>
  </si>
  <si>
    <t>386</t>
  </si>
  <si>
    <t>221 117</t>
  </si>
  <si>
    <t>Instalační krabice na povrch IP 40 (72 x 72 x 42 mm)</t>
  </si>
  <si>
    <t>-808096499</t>
  </si>
  <si>
    <t>387</t>
  </si>
  <si>
    <t>221 118</t>
  </si>
  <si>
    <t>Instalační a upevňovací materiál</t>
  </si>
  <si>
    <t>422537632</t>
  </si>
  <si>
    <t>388</t>
  </si>
  <si>
    <t>221 119</t>
  </si>
  <si>
    <t>Stavební přípomoce (vrtání, bourání prostupů žb. konstrukcemi, následné zazdění a začištění, apod.)</t>
  </si>
  <si>
    <t>-1225988049</t>
  </si>
  <si>
    <t>389</t>
  </si>
  <si>
    <t>221 120</t>
  </si>
  <si>
    <t>Protipožární ucpávka průrazu mezi požárními úseky</t>
  </si>
  <si>
    <t>-207338233</t>
  </si>
  <si>
    <t>390</t>
  </si>
  <si>
    <t>221 121</t>
  </si>
  <si>
    <t>Montáž a oživení systému, přeprogramování</t>
  </si>
  <si>
    <t>-1231442844</t>
  </si>
  <si>
    <t>391</t>
  </si>
  <si>
    <t>221 122</t>
  </si>
  <si>
    <t>Revize</t>
  </si>
  <si>
    <t>-936651278</t>
  </si>
  <si>
    <t>222-M</t>
  </si>
  <si>
    <t>Kamerový systém</t>
  </si>
  <si>
    <t>392</t>
  </si>
  <si>
    <t>222 101</t>
  </si>
  <si>
    <t>IP venkovní antivandal miniDome kamera 4.0 megapixelová, R6, s IR a WDR, objektiv 2.8 - 12 mm @ F1.4, napájení 12V DC±10%, PoE, IP67, IR dosvit 20-30 metrů</t>
  </si>
  <si>
    <t>-1314709211</t>
  </si>
  <si>
    <t>393</t>
  </si>
  <si>
    <t>222 102</t>
  </si>
  <si>
    <t>Instalační kabel cat. 5e UTP PE venkovní 305 m / box, černý</t>
  </si>
  <si>
    <t>-346937251</t>
  </si>
  <si>
    <t>394</t>
  </si>
  <si>
    <t>222 103</t>
  </si>
  <si>
    <t>-2019071824</t>
  </si>
  <si>
    <t>395</t>
  </si>
  <si>
    <t>222 104</t>
  </si>
  <si>
    <t>-1820766069</t>
  </si>
  <si>
    <t>396</t>
  </si>
  <si>
    <t>222 105</t>
  </si>
  <si>
    <t>-1290529989</t>
  </si>
  <si>
    <t>397</t>
  </si>
  <si>
    <t>222 106</t>
  </si>
  <si>
    <t>-682013061</t>
  </si>
  <si>
    <t>398</t>
  </si>
  <si>
    <t>222 107</t>
  </si>
  <si>
    <t>295556861</t>
  </si>
  <si>
    <t>399</t>
  </si>
  <si>
    <t>222 108</t>
  </si>
  <si>
    <t>1138058540</t>
  </si>
  <si>
    <t>400</t>
  </si>
  <si>
    <t>222 109</t>
  </si>
  <si>
    <t>1787443038</t>
  </si>
  <si>
    <t>401</t>
  </si>
  <si>
    <t>222 110</t>
  </si>
  <si>
    <t>-678854162</t>
  </si>
  <si>
    <t>402</t>
  </si>
  <si>
    <t>222 111</t>
  </si>
  <si>
    <t>2069727065</t>
  </si>
  <si>
    <t>403</t>
  </si>
  <si>
    <t>222 112</t>
  </si>
  <si>
    <t>73449628</t>
  </si>
  <si>
    <t>404</t>
  </si>
  <si>
    <t>222 113</t>
  </si>
  <si>
    <t>-1135642001</t>
  </si>
  <si>
    <t>405</t>
  </si>
  <si>
    <t>222 114</t>
  </si>
  <si>
    <t>-1739839034</t>
  </si>
  <si>
    <t>406</t>
  </si>
  <si>
    <t>222 115</t>
  </si>
  <si>
    <t>-1938985832</t>
  </si>
  <si>
    <t>407</t>
  </si>
  <si>
    <t>222 116</t>
  </si>
  <si>
    <t>Začlenění stávajících dvou venkovních kamer do systému</t>
  </si>
  <si>
    <t>-2129797619</t>
  </si>
  <si>
    <t>408</t>
  </si>
  <si>
    <t>222 117</t>
  </si>
  <si>
    <t>Montáž a oživení systému</t>
  </si>
  <si>
    <t>-2043323835</t>
  </si>
  <si>
    <t>409</t>
  </si>
  <si>
    <t>222 118</t>
  </si>
  <si>
    <t>Měření rozvodu</t>
  </si>
  <si>
    <t>975891199</t>
  </si>
  <si>
    <t>410</t>
  </si>
  <si>
    <t>222 119</t>
  </si>
  <si>
    <t>-809779836</t>
  </si>
  <si>
    <t>411</t>
  </si>
  <si>
    <t>222 120</t>
  </si>
  <si>
    <t>-1489622101</t>
  </si>
  <si>
    <t>412</t>
  </si>
  <si>
    <t>222 121</t>
  </si>
  <si>
    <t>1767538245</t>
  </si>
  <si>
    <t>223-M</t>
  </si>
  <si>
    <t>Strukturovaná kabeláž</t>
  </si>
  <si>
    <t>413</t>
  </si>
  <si>
    <t>223 101</t>
  </si>
  <si>
    <t>Datová zásuvka 2x RJ45 v rámečku cat 5e vč. instalačních krabic, barva bude určena v rámci AD</t>
  </si>
  <si>
    <t>1814610114</t>
  </si>
  <si>
    <t>414</t>
  </si>
  <si>
    <t>223 102</t>
  </si>
  <si>
    <t>Instalační kabel datový Solarix Cat.5e UTP, metalický</t>
  </si>
  <si>
    <t>-1408822418</t>
  </si>
  <si>
    <t>415</t>
  </si>
  <si>
    <t>223 103</t>
  </si>
  <si>
    <t>-1895543608</t>
  </si>
  <si>
    <t>416</t>
  </si>
  <si>
    <t>223 104</t>
  </si>
  <si>
    <t>406925596</t>
  </si>
  <si>
    <t>417</t>
  </si>
  <si>
    <t>223 105</t>
  </si>
  <si>
    <t>Instalační krabice přístrojová pod omítku pr. 70 x 45 (pr.89 včetně spoj. pacek)</t>
  </si>
  <si>
    <t>1085301018</t>
  </si>
  <si>
    <t>418</t>
  </si>
  <si>
    <t>223 106</t>
  </si>
  <si>
    <t>1621622836</t>
  </si>
  <si>
    <t>419</t>
  </si>
  <si>
    <t>223 107</t>
  </si>
  <si>
    <t>1682282950</t>
  </si>
  <si>
    <t>420</t>
  </si>
  <si>
    <t>223 108</t>
  </si>
  <si>
    <t>-634292832</t>
  </si>
  <si>
    <t>421</t>
  </si>
  <si>
    <t>223 109</t>
  </si>
  <si>
    <t>-2082538814</t>
  </si>
  <si>
    <t>422</t>
  </si>
  <si>
    <t>223 110</t>
  </si>
  <si>
    <t>1731511608</t>
  </si>
  <si>
    <t>423</t>
  </si>
  <si>
    <t>223 111</t>
  </si>
  <si>
    <t>-1931341620</t>
  </si>
  <si>
    <t>424</t>
  </si>
  <si>
    <t>223 112</t>
  </si>
  <si>
    <t>-1485448928</t>
  </si>
  <si>
    <t>425</t>
  </si>
  <si>
    <t>223 113</t>
  </si>
  <si>
    <t>-600865508</t>
  </si>
  <si>
    <t>426</t>
  </si>
  <si>
    <t>223 114</t>
  </si>
  <si>
    <t>-1407072758</t>
  </si>
  <si>
    <t>427</t>
  </si>
  <si>
    <t>223 115</t>
  </si>
  <si>
    <t>-1609949629</t>
  </si>
  <si>
    <t>428</t>
  </si>
  <si>
    <t>223 116</t>
  </si>
  <si>
    <t>Oceloplechový kabelový žlab s perforací žlab 50 x 50 mm</t>
  </si>
  <si>
    <t>-504573344</t>
  </si>
  <si>
    <t>429</t>
  </si>
  <si>
    <t>223 117</t>
  </si>
  <si>
    <t>185930063</t>
  </si>
  <si>
    <t>430</t>
  </si>
  <si>
    <t>223 118</t>
  </si>
  <si>
    <t>Oceloplechový kabelový žlab s perforací žlab 100 x 50 mm</t>
  </si>
  <si>
    <t>104029619</t>
  </si>
  <si>
    <t>431</t>
  </si>
  <si>
    <t>223 119</t>
  </si>
  <si>
    <t>-635992416</t>
  </si>
  <si>
    <t>432</t>
  </si>
  <si>
    <t>223 120</t>
  </si>
  <si>
    <t>soubor</t>
  </si>
  <si>
    <t>1811151481</t>
  </si>
  <si>
    <t>433</t>
  </si>
  <si>
    <t>223 121</t>
  </si>
  <si>
    <t>Montáž zařízení</t>
  </si>
  <si>
    <t>1316471696</t>
  </si>
  <si>
    <t>434</t>
  </si>
  <si>
    <t>223 122</t>
  </si>
  <si>
    <t>Měření metalické kabeláže, měřící protokoly</t>
  </si>
  <si>
    <t>-1666250901</t>
  </si>
  <si>
    <t>435</t>
  </si>
  <si>
    <t>223 123</t>
  </si>
  <si>
    <t>Popisky rozvaděčů, zásuvek, patch panelů, svorkovnic</t>
  </si>
  <si>
    <t>1133702744</t>
  </si>
  <si>
    <t>436</t>
  </si>
  <si>
    <t>223 124</t>
  </si>
  <si>
    <t>-2103205</t>
  </si>
  <si>
    <t>437</t>
  </si>
  <si>
    <t>223 125</t>
  </si>
  <si>
    <t>-1903958249</t>
  </si>
  <si>
    <t>438</t>
  </si>
  <si>
    <t>223 126</t>
  </si>
  <si>
    <t>Drobný montážní, úložný + podružný materiál</t>
  </si>
  <si>
    <t>-96671816</t>
  </si>
  <si>
    <t>439</t>
  </si>
  <si>
    <t>223 127</t>
  </si>
  <si>
    <t>-1947873880</t>
  </si>
  <si>
    <t>224-M</t>
  </si>
  <si>
    <t>Nouzový zvukový systém</t>
  </si>
  <si>
    <t>440</t>
  </si>
  <si>
    <t>224 101</t>
  </si>
  <si>
    <t>Směrový reproduktor 100 W, hudební, EVAC</t>
  </si>
  <si>
    <t>1253207006</t>
  </si>
  <si>
    <t>441</t>
  </si>
  <si>
    <t>224 102</t>
  </si>
  <si>
    <t>Sada kovového závěsu směrového reproduktoru</t>
  </si>
  <si>
    <t>615390404</t>
  </si>
  <si>
    <t>442</t>
  </si>
  <si>
    <t>224 103</t>
  </si>
  <si>
    <t>Zásuvka pro vnější vstup s XLR konektorem</t>
  </si>
  <si>
    <t>185410574</t>
  </si>
  <si>
    <t>443</t>
  </si>
  <si>
    <t>224 104</t>
  </si>
  <si>
    <t>Sada pro dohled nad linkami</t>
  </si>
  <si>
    <t>228555278</t>
  </si>
  <si>
    <t>444</t>
  </si>
  <si>
    <t>224 105</t>
  </si>
  <si>
    <t>Bezhalogenový silový kabel splňující vyhlášku 23/2008 Sb. 1-CHKE-V B2ca,s1,d0 4x 1.5</t>
  </si>
  <si>
    <t>732239111</t>
  </si>
  <si>
    <t>445</t>
  </si>
  <si>
    <t>224 106</t>
  </si>
  <si>
    <t>Instalační kabel CYKY 3-J 1,5</t>
  </si>
  <si>
    <t>1710025854</t>
  </si>
  <si>
    <t>446</t>
  </si>
  <si>
    <t>224 107</t>
  </si>
  <si>
    <t>1106072666</t>
  </si>
  <si>
    <t>447</t>
  </si>
  <si>
    <t>224 108</t>
  </si>
  <si>
    <t>-566112592</t>
  </si>
  <si>
    <t>448</t>
  </si>
  <si>
    <t>224 109</t>
  </si>
  <si>
    <t>Instalační krabice na povrch se zachováním funkčnosti při požáru, 100 x 100 x 61 mm s víčkem, klasifikovaná dle ZP 27/2008, DIN 4102-12, STN 920205, vč. svorkovnice</t>
  </si>
  <si>
    <t>-1766947118</t>
  </si>
  <si>
    <t>449</t>
  </si>
  <si>
    <t>224 110</t>
  </si>
  <si>
    <t>-41767341</t>
  </si>
  <si>
    <t>450</t>
  </si>
  <si>
    <t>224 111</t>
  </si>
  <si>
    <t>-1753881793</t>
  </si>
  <si>
    <t>451</t>
  </si>
  <si>
    <t>224 112</t>
  </si>
  <si>
    <t>1861542386</t>
  </si>
  <si>
    <t>452</t>
  </si>
  <si>
    <t>224 113</t>
  </si>
  <si>
    <t>-39566329</t>
  </si>
  <si>
    <t>453</t>
  </si>
  <si>
    <t>224 114</t>
  </si>
  <si>
    <t>410747753</t>
  </si>
  <si>
    <t>454</t>
  </si>
  <si>
    <t>224 115</t>
  </si>
  <si>
    <t>1246386143</t>
  </si>
  <si>
    <t>455</t>
  </si>
  <si>
    <t>224 116</t>
  </si>
  <si>
    <t>854955153</t>
  </si>
  <si>
    <t>456</t>
  </si>
  <si>
    <t>224 117</t>
  </si>
  <si>
    <t>-231829001</t>
  </si>
  <si>
    <t>457</t>
  </si>
  <si>
    <t>224 118</t>
  </si>
  <si>
    <t>Kabelová příchytka pro kabel do 5 mm, včetně turbošroubu</t>
  </si>
  <si>
    <t>-67186166</t>
  </si>
  <si>
    <t>458</t>
  </si>
  <si>
    <t>224 119</t>
  </si>
  <si>
    <t>Kabelová příchytka pro kabel do 8 mm, včetně turbošroubu</t>
  </si>
  <si>
    <t>-1775935254</t>
  </si>
  <si>
    <t>459</t>
  </si>
  <si>
    <t>224 120</t>
  </si>
  <si>
    <t>-174819163</t>
  </si>
  <si>
    <t>460</t>
  </si>
  <si>
    <t>224 121</t>
  </si>
  <si>
    <t>1212417834</t>
  </si>
  <si>
    <t>461</t>
  </si>
  <si>
    <t>224 122</t>
  </si>
  <si>
    <t>-1463574243</t>
  </si>
  <si>
    <t>462</t>
  </si>
  <si>
    <t>224 123</t>
  </si>
  <si>
    <t>Protipožární ucpávky průrazu mezi požárními úseky</t>
  </si>
  <si>
    <t>1886100583</t>
  </si>
  <si>
    <t>463</t>
  </si>
  <si>
    <t>224 124</t>
  </si>
  <si>
    <t>Montáž, seřízení, naprogramování, zkušební provoz, revize</t>
  </si>
  <si>
    <t>91363034</t>
  </si>
  <si>
    <t>225-M</t>
  </si>
  <si>
    <t>Jednotný čas</t>
  </si>
  <si>
    <t>464</t>
  </si>
  <si>
    <t>225 101</t>
  </si>
  <si>
    <t>Podružné hodiny analogové čtvercové s rovným sklem jsou jednostranné, průměr ciferníku 80 cm, rozměry 930 x 930 mm, rám hodin z hliníkových eloxovaných profilů, nástěnná montáž</t>
  </si>
  <si>
    <t>1044563867</t>
  </si>
  <si>
    <t>465</t>
  </si>
  <si>
    <t>225 102</t>
  </si>
  <si>
    <t>Panel digitální pro zobrazování času a teplot - vody a vnitřního prostředí, jednostranné, čitelnost na vzdálenost 70 m (výška displeje 3x 180 mm), po připojení teplotního čidla možnost zobrazení teploty, napájení 230 V~, IP65, nástěnná montáž</t>
  </si>
  <si>
    <t>1233117848</t>
  </si>
  <si>
    <t>466</t>
  </si>
  <si>
    <t>225 103</t>
  </si>
  <si>
    <t>Teplotní čidlo k hodinám a k LED informačním panelům, měřící rozsah -55 až +125 °C, napájení 12V / 0,5 A, proudový odběr typicky jen 2 mA, bez kabelu, max. délka propojení 1 200 m, krytí IP 65</t>
  </si>
  <si>
    <t>-1335245920</t>
  </si>
  <si>
    <t>467</t>
  </si>
  <si>
    <t>225 104</t>
  </si>
  <si>
    <t>Příložný adaptér, umožňuje připevnit čidlo na vnější povrch trubky pro měření teploty protékajícího media</t>
  </si>
  <si>
    <t>740971596</t>
  </si>
  <si>
    <t>468</t>
  </si>
  <si>
    <t>225 105</t>
  </si>
  <si>
    <t>Teplotní čidlo IP66 k hodinám, připojovací kabel 15 m, rozměr čidla průměr 5,7 mm, délka 60 mm, kryt nerez 17240 (DIN 1.4301)</t>
  </si>
  <si>
    <t>-1852241818</t>
  </si>
  <si>
    <t>469</t>
  </si>
  <si>
    <t>225 106</t>
  </si>
  <si>
    <t>Nástěnná krabička, umožňuje připevnit čidlo na stěnu v interiéru, kabel čidla může být tažen po stěně nebo pod omítkou</t>
  </si>
  <si>
    <t>-1324414110</t>
  </si>
  <si>
    <t>470</t>
  </si>
  <si>
    <t>225 107</t>
  </si>
  <si>
    <t>IR dálkový ovladač pro nastavení hodin a ovládání stopek</t>
  </si>
  <si>
    <t>-2120502490</t>
  </si>
  <si>
    <t>471</t>
  </si>
  <si>
    <t>225 108</t>
  </si>
  <si>
    <t xml:space="preserve">Analogové stopky se sekundovou rafičkou, jednostranné cca 100 x 100 cm, průměr číselníku 100 cm,  napájení 12V÷24V~, napaječ v dodávce, IP 54, montáž nástěnná</t>
  </si>
  <si>
    <t>795194953</t>
  </si>
  <si>
    <t>472</t>
  </si>
  <si>
    <t>225 109</t>
  </si>
  <si>
    <t>Ovladač stopek - START-STOP-NULOVÁNÍ, 0/1</t>
  </si>
  <si>
    <t>1037145030</t>
  </si>
  <si>
    <t>473</t>
  </si>
  <si>
    <t>225 110</t>
  </si>
  <si>
    <t>Instalační kabel CYKY 4-O 1,5</t>
  </si>
  <si>
    <t>-483707161</t>
  </si>
  <si>
    <t>474</t>
  </si>
  <si>
    <t>225 111</t>
  </si>
  <si>
    <t>Instalační kabel CYKY 7-O 1,5</t>
  </si>
  <si>
    <t>-1927202299</t>
  </si>
  <si>
    <t>475</t>
  </si>
  <si>
    <t>225 112</t>
  </si>
  <si>
    <t>2020840618</t>
  </si>
  <si>
    <t>476</t>
  </si>
  <si>
    <t>225 113</t>
  </si>
  <si>
    <t>-863009077</t>
  </si>
  <si>
    <t>477</t>
  </si>
  <si>
    <t>225 114</t>
  </si>
  <si>
    <t>-1912013864</t>
  </si>
  <si>
    <t>478</t>
  </si>
  <si>
    <t>225 115</t>
  </si>
  <si>
    <t>633115226</t>
  </si>
  <si>
    <t>479</t>
  </si>
  <si>
    <t>225 116</t>
  </si>
  <si>
    <t>-1534702859</t>
  </si>
  <si>
    <t>480</t>
  </si>
  <si>
    <t>225 117</t>
  </si>
  <si>
    <t>1020125578</t>
  </si>
  <si>
    <t>481</t>
  </si>
  <si>
    <t>225 118</t>
  </si>
  <si>
    <t>-1697935991</t>
  </si>
  <si>
    <t>482</t>
  </si>
  <si>
    <t>225 119</t>
  </si>
  <si>
    <t>-477303696</t>
  </si>
  <si>
    <t>483</t>
  </si>
  <si>
    <t>225 120</t>
  </si>
  <si>
    <t>852674261</t>
  </si>
  <si>
    <t>484</t>
  </si>
  <si>
    <t>225 121</t>
  </si>
  <si>
    <t>-1126483457</t>
  </si>
  <si>
    <t>485</t>
  </si>
  <si>
    <t>225 122</t>
  </si>
  <si>
    <t>Instalační krabice pod omítku pr.73 x 42 s víčkem a svorkovnicí</t>
  </si>
  <si>
    <t>-103071738</t>
  </si>
  <si>
    <t>486</t>
  </si>
  <si>
    <t>225 123</t>
  </si>
  <si>
    <t>-1497038214</t>
  </si>
  <si>
    <t>487</t>
  </si>
  <si>
    <t>225 124</t>
  </si>
  <si>
    <t>661218399</t>
  </si>
  <si>
    <t>488</t>
  </si>
  <si>
    <t>225 125</t>
  </si>
  <si>
    <t>Instalační krabice na povrch se svorkovnicí IP 40 (72 x 72 x 42 mm)</t>
  </si>
  <si>
    <t>1932917193</t>
  </si>
  <si>
    <t>489</t>
  </si>
  <si>
    <t>225 126</t>
  </si>
  <si>
    <t>Napojení na stávající rozvod</t>
  </si>
  <si>
    <t>857234544</t>
  </si>
  <si>
    <t>490</t>
  </si>
  <si>
    <t>225 127</t>
  </si>
  <si>
    <t>-1260082238</t>
  </si>
  <si>
    <t>491</t>
  </si>
  <si>
    <t>225 128</t>
  </si>
  <si>
    <t>Ostatní výše nespecifikované položky</t>
  </si>
  <si>
    <t>1990043564</t>
  </si>
  <si>
    <t>492</t>
  </si>
  <si>
    <t>225 129</t>
  </si>
  <si>
    <t>-408999119</t>
  </si>
  <si>
    <t>493</t>
  </si>
  <si>
    <t>225 130</t>
  </si>
  <si>
    <t>1630610241</t>
  </si>
  <si>
    <t>494</t>
  </si>
  <si>
    <t>225 131</t>
  </si>
  <si>
    <t>543926443</t>
  </si>
  <si>
    <t>495</t>
  </si>
  <si>
    <t>225 132</t>
  </si>
  <si>
    <t>1986061987</t>
  </si>
  <si>
    <t>226-M</t>
  </si>
  <si>
    <t>EPS</t>
  </si>
  <si>
    <t>496</t>
  </si>
  <si>
    <t>226 101</t>
  </si>
  <si>
    <t>Analogový hlásič požáru - optický, bodový</t>
  </si>
  <si>
    <t>-211560036</t>
  </si>
  <si>
    <t>497</t>
  </si>
  <si>
    <t>226 102</t>
  </si>
  <si>
    <t>Patice pro hlásiče</t>
  </si>
  <si>
    <t>-617689639</t>
  </si>
  <si>
    <t>498</t>
  </si>
  <si>
    <t>226 103</t>
  </si>
  <si>
    <t>Izolační patice pro hlásiče</t>
  </si>
  <si>
    <t>106212248</t>
  </si>
  <si>
    <t>499</t>
  </si>
  <si>
    <t>226 104</t>
  </si>
  <si>
    <t>Kabel pro EPS oheň nešířící (linky)</t>
  </si>
  <si>
    <t>277393836</t>
  </si>
  <si>
    <t>500</t>
  </si>
  <si>
    <t>226 105</t>
  </si>
  <si>
    <t>Instalační krabice na povrch se zachováním funkčnosti při požáru, 126 x 126 x 74 mm s víčkem, klasifikovaná dle ZP 27/2008, DIN 4102-12, STN 920205, vč. 8 ks svorkovnic</t>
  </si>
  <si>
    <t>1594519989</t>
  </si>
  <si>
    <t>501</t>
  </si>
  <si>
    <t>226 106</t>
  </si>
  <si>
    <t>-718209411</t>
  </si>
  <si>
    <t>502</t>
  </si>
  <si>
    <t>226 107</t>
  </si>
  <si>
    <t>2011113768</t>
  </si>
  <si>
    <t>503</t>
  </si>
  <si>
    <t>226 108</t>
  </si>
  <si>
    <t>1097402146</t>
  </si>
  <si>
    <t>504</t>
  </si>
  <si>
    <t>226 109</t>
  </si>
  <si>
    <t>-1391950564</t>
  </si>
  <si>
    <t>505</t>
  </si>
  <si>
    <t>226 110</t>
  </si>
  <si>
    <t>89743455</t>
  </si>
  <si>
    <t>23-M</t>
  </si>
  <si>
    <t>Měření a regulace</t>
  </si>
  <si>
    <t>506</t>
  </si>
  <si>
    <t>23 101</t>
  </si>
  <si>
    <t>"El. připojení a ovládání dmychadla 400V / do 3 kW, včetně funkční zkoužky. (zařízení dodávkou technologie)"</t>
  </si>
  <si>
    <t>-1549050856</t>
  </si>
  <si>
    <t>507</t>
  </si>
  <si>
    <t>23 102</t>
  </si>
  <si>
    <t>"El. připojení a ovládání čerpadla 400V / do 3 kW, včetně funkční zkoužky. (zařízení dodávkou technologie)"</t>
  </si>
  <si>
    <t>-1186750543</t>
  </si>
  <si>
    <t>508</t>
  </si>
  <si>
    <t>23 103</t>
  </si>
  <si>
    <t>ÚT - podlahové vytápění - rozdělovač RPT10 (DT4, RM4). Ćidlo prostorové teploty - Venkovní teplotní čidlo Ni1000/6180 , -30 ... +100 ° C, včetně kompletnho příslušenství pro montáž. Dodávka a montáž do provozuschopného stavu.</t>
  </si>
  <si>
    <t>642559569</t>
  </si>
  <si>
    <t>509</t>
  </si>
  <si>
    <t>23 104</t>
  </si>
  <si>
    <t>ÚT - podlahové vytápění - rozdělovač RPT10 (DT4, RM4). Ćidlo teploty do podlahy - Podlahové teplotní čidlo Ni1000/6180 , -30 ... +100 ° C, včetně kompletnho příslušenství pro montáž. Dodávka a montáž do provozuschopného stavu.</t>
  </si>
  <si>
    <t>151760600</t>
  </si>
  <si>
    <t>510</t>
  </si>
  <si>
    <t>23 105</t>
  </si>
  <si>
    <t>ÚT - podlahové vytápění - rozdělovač RPT10 (DT4, RM4). "El. připojení a ovládání elektroventilů rozdělovače podlahového vytápění ,24V / do 50 W, včetně funkční zkoužky. (zařízení dodávkou technologie)"</t>
  </si>
  <si>
    <t>850392197</t>
  </si>
  <si>
    <t>511</t>
  </si>
  <si>
    <t>23 106</t>
  </si>
  <si>
    <t>ÚT - podlahové vytápění - rozdělovač RPT11 (DT2.1, RM2.1). Ćidlo prostorové teploty - Venkovní teplotní čidlo Ni1000/6180 , -30 ... +100 ° C, včetně kompletnho příslušenství pro montáž. Dodávka a montáž do provozuschopného stavu.</t>
  </si>
  <si>
    <t>2146558267</t>
  </si>
  <si>
    <t>512</t>
  </si>
  <si>
    <t>23 107</t>
  </si>
  <si>
    <t>ÚT - podlahové vytápění - rozdělovač RPT11 (DT2.1, RM2.1). Ćidlo teploty do podlahy - Podlahové teplotní čidlo Ni1000/6180 , -30 ... +100 ° C, včetně kompletnho příslušenství pro montáž. Dodávka a montáž do provozuschopného stavu.</t>
  </si>
  <si>
    <t>-1806063269</t>
  </si>
  <si>
    <t>513</t>
  </si>
  <si>
    <t>23 108</t>
  </si>
  <si>
    <t>ÚT - podlahové vytápění - rozdělovač RPT11 (DT2.1, RM2.1). "El. připojení a ovládání elektroventilů rozdělovače podlahového vytápění ,24V / do 50 W, včetně funkční zkoužky. (zařízení dodávkou technologie)"</t>
  </si>
  <si>
    <t>-1026474034</t>
  </si>
  <si>
    <t>514</t>
  </si>
  <si>
    <t>23 109</t>
  </si>
  <si>
    <t>ÚT - podlahové vytápění - rozdělovač RPT13 (DT2.1, RM2.1). Ćidlo prostorové teploty - Venkovní teplotní čidlo Ni1000/6180 , -30 ... +100 ° C, včetně kompletnho příslušenství pro montáž. Dodávka a montáž do provozuschopného stavu.</t>
  </si>
  <si>
    <t>81951996</t>
  </si>
  <si>
    <t>515</t>
  </si>
  <si>
    <t>23 110</t>
  </si>
  <si>
    <t>ÚT - podlahové vytápění - rozdělovač RPT13 (DT2.1, RM2.1). Ćidlo teploty do podlahy - Podlahové teplotní čidlo Ni1000/6180 , -30 ... +100 ° C, včetně kompletnho příslušenství pro montáž. Dodávka a montáž do provozuschopného stavu.</t>
  </si>
  <si>
    <t>-486321516</t>
  </si>
  <si>
    <t>516</t>
  </si>
  <si>
    <t>23 111</t>
  </si>
  <si>
    <t>ÚT - podlahové vytápění - rozdělovač RPT13 (DT2.1, RM2.1). "El. připojení a ovládání elektroventilů rozdělovače podlahového vytápění ,24V / do 50 W, včetně funkční zkoužky. (zařízení dodávkou technologie)"</t>
  </si>
  <si>
    <t>-1172907604</t>
  </si>
  <si>
    <t>517</t>
  </si>
  <si>
    <t>23 112</t>
  </si>
  <si>
    <t>"El. připojení blokování vyhřívání lavice v rozváděčích elektro, včetně funkční zkoušky. (zařízení dodávkou technologie)"</t>
  </si>
  <si>
    <t>-361101837</t>
  </si>
  <si>
    <t>518</t>
  </si>
  <si>
    <t>23 113</t>
  </si>
  <si>
    <t>Ovládání osvětlení DALI - velký bazén (rozváděč DT2.1, RM2.1). Ovládání DALI osvětlení ze systému MaR, včetně funkční zkoušky (27x svítidel s DALI předřadníkem, 1x ovladač)</t>
  </si>
  <si>
    <t>-2025676188</t>
  </si>
  <si>
    <t>519</t>
  </si>
  <si>
    <t>23 114</t>
  </si>
  <si>
    <t>Úprava a doplnění stávajícího rozvaděče DT2.1 a RM 2.1 dle popisu v TZ</t>
  </si>
  <si>
    <t>247846678</t>
  </si>
  <si>
    <t>520</t>
  </si>
  <si>
    <t>23 115</t>
  </si>
  <si>
    <t>Úprava a doplnění stávajícího rozvaděče DT4 a RM 4 dle popisu v TZ</t>
  </si>
  <si>
    <t>903776634</t>
  </si>
  <si>
    <t>521</t>
  </si>
  <si>
    <t>23 116</t>
  </si>
  <si>
    <t>Propojovací sdělovací kabel stíněný JYTY 4x1</t>
  </si>
  <si>
    <t>297705885</t>
  </si>
  <si>
    <t>522</t>
  </si>
  <si>
    <t>23 117</t>
  </si>
  <si>
    <t>Propojovací sdělovací kabel stíněný JYTY 7x1</t>
  </si>
  <si>
    <t>-327374968</t>
  </si>
  <si>
    <t>523</t>
  </si>
  <si>
    <t>23 118</t>
  </si>
  <si>
    <t>Propojovací kabel silový CYKY 3x1,5</t>
  </si>
  <si>
    <t>-69963723</t>
  </si>
  <si>
    <t>524</t>
  </si>
  <si>
    <t>23 119</t>
  </si>
  <si>
    <t>Propojovací kabel silový CYKY 3x2,5</t>
  </si>
  <si>
    <t>1547178716</t>
  </si>
  <si>
    <t>525</t>
  </si>
  <si>
    <t>23 120</t>
  </si>
  <si>
    <t>Propojovací kabel silový CYKY 5x1,5</t>
  </si>
  <si>
    <t>-932424032</t>
  </si>
  <si>
    <t>526</t>
  </si>
  <si>
    <t>23 121</t>
  </si>
  <si>
    <t>Propojovací kabel silový CYKY 5x4</t>
  </si>
  <si>
    <t>-124039988</t>
  </si>
  <si>
    <t>527</t>
  </si>
  <si>
    <t>23 122</t>
  </si>
  <si>
    <t>Propojovací vodič zeleno/žlutý CY 6</t>
  </si>
  <si>
    <t>-960702417</t>
  </si>
  <si>
    <t>528</t>
  </si>
  <si>
    <t>23 123</t>
  </si>
  <si>
    <t>Propojovací vodič zeleno/žlutý CY 16</t>
  </si>
  <si>
    <t>-471057679</t>
  </si>
  <si>
    <t>529</t>
  </si>
  <si>
    <t>23 124</t>
  </si>
  <si>
    <t>-1504327651</t>
  </si>
  <si>
    <t>530</t>
  </si>
  <si>
    <t>23 125</t>
  </si>
  <si>
    <t>-1822951934</t>
  </si>
  <si>
    <t>531</t>
  </si>
  <si>
    <t>23 126</t>
  </si>
  <si>
    <t>416756609</t>
  </si>
  <si>
    <t>532</t>
  </si>
  <si>
    <t>23 127</t>
  </si>
  <si>
    <t>-870305699</t>
  </si>
  <si>
    <t>533</t>
  </si>
  <si>
    <t>23 128</t>
  </si>
  <si>
    <t>-1548702850</t>
  </si>
  <si>
    <t>534</t>
  </si>
  <si>
    <t>23 129</t>
  </si>
  <si>
    <t>1460413749</t>
  </si>
  <si>
    <t>535</t>
  </si>
  <si>
    <t>23 130</t>
  </si>
  <si>
    <t>1963572531</t>
  </si>
  <si>
    <t>536</t>
  </si>
  <si>
    <t>23 131</t>
  </si>
  <si>
    <t>-957471967</t>
  </si>
  <si>
    <t>537</t>
  </si>
  <si>
    <t>23 132</t>
  </si>
  <si>
    <t>1603906479</t>
  </si>
  <si>
    <t>538</t>
  </si>
  <si>
    <t>23 133</t>
  </si>
  <si>
    <t>1283768479</t>
  </si>
  <si>
    <t>539</t>
  </si>
  <si>
    <t>23 134</t>
  </si>
  <si>
    <t>-1398508676</t>
  </si>
  <si>
    <t>540</t>
  </si>
  <si>
    <t>23 135</t>
  </si>
  <si>
    <t>Instalační krabice na povrch IP40 (72 x 72 x 42 mm)</t>
  </si>
  <si>
    <t>-884362938</t>
  </si>
  <si>
    <t>541</t>
  </si>
  <si>
    <t>23 136</t>
  </si>
  <si>
    <t>2087806641</t>
  </si>
  <si>
    <t>542</t>
  </si>
  <si>
    <t>23 137</t>
  </si>
  <si>
    <t>-557936144</t>
  </si>
  <si>
    <t>543</t>
  </si>
  <si>
    <t>23 138</t>
  </si>
  <si>
    <t>1921385895</t>
  </si>
  <si>
    <t>544</t>
  </si>
  <si>
    <t>23 139</t>
  </si>
  <si>
    <t>Úprava SW vybavení systému</t>
  </si>
  <si>
    <t>248533360</t>
  </si>
  <si>
    <t>545</t>
  </si>
  <si>
    <t>23 140</t>
  </si>
  <si>
    <t>-1796654546</t>
  </si>
  <si>
    <t>546</t>
  </si>
  <si>
    <t>23 141</t>
  </si>
  <si>
    <t>Funkční zkoušky, uvedení do provozu</t>
  </si>
  <si>
    <t>-1082779373</t>
  </si>
  <si>
    <t>547</t>
  </si>
  <si>
    <t>23 142</t>
  </si>
  <si>
    <t>Komplexní zkoušky</t>
  </si>
  <si>
    <t>885832051</t>
  </si>
  <si>
    <t>548</t>
  </si>
  <si>
    <t>23 143</t>
  </si>
  <si>
    <t>Zkušební provoz</t>
  </si>
  <si>
    <t>-1796304224</t>
  </si>
  <si>
    <t>549</t>
  </si>
  <si>
    <t>23 144</t>
  </si>
  <si>
    <t>Zaškolení personálu obsluhy a údržby</t>
  </si>
  <si>
    <t>1370957444</t>
  </si>
  <si>
    <t>550</t>
  </si>
  <si>
    <t>23 145</t>
  </si>
  <si>
    <t>765814380</t>
  </si>
  <si>
    <t>24-M</t>
  </si>
  <si>
    <t>Montáže vzduchotechnických zařízení</t>
  </si>
  <si>
    <t>551</t>
  </si>
  <si>
    <t>24 101</t>
  </si>
  <si>
    <t>625x225 přívodní podlahová hliníková mřížka (2x koncový kus pro celou výústku), s vodorovnými, pevnými profilovanými lamelami, výstup vzduchu proveden se sklonem 15°, mřížka upevněna pérovými svorkami a je vyjímatelná; sada regulace průtoku - protiběžné l</t>
  </si>
  <si>
    <t>1316224132</t>
  </si>
  <si>
    <t>625x225 přívodní podlahová hliníková mřížka (2x koncový kus pro celou výústku), s vodorovnými, pevnými profilovanými lamelami, výstup vzduchu proveden se sklonem 15°, mřížka upevněna pérovými svorkami a je vyjímatelná; sada regulace průtoku - protiběžné lamely, nastavitelné s přední strany + svislé jednotlivě nastavitelné lamely</t>
  </si>
  <si>
    <t>552</t>
  </si>
  <si>
    <t>24 102</t>
  </si>
  <si>
    <t>vířivý anemostat s nastavitelnými lamelami, hliníkový anemostat, lamely z ocelového plechu, min. průtok 310 m3/h, max. průtok 950 m3/h; včetně izolovaného přívodního plenum boxu</t>
  </si>
  <si>
    <t>-1075963906</t>
  </si>
  <si>
    <t>553</t>
  </si>
  <si>
    <t>24 103</t>
  </si>
  <si>
    <t>vířivý anemostat s nastavitelnými lamelami, hliníkový anemostat, lamely z ocelového plechu, min. průtok 1620 m3/h, max. průtok 4900 m3/h; včetně izolovaného odvodního plenum boxu</t>
  </si>
  <si>
    <t>-1880332865</t>
  </si>
  <si>
    <t>554</t>
  </si>
  <si>
    <t>24 104</t>
  </si>
  <si>
    <t>630x200 regulační klapka čtyřhranná těsná, ovládání ruční, pozinkovaný plech</t>
  </si>
  <si>
    <t>-182630965</t>
  </si>
  <si>
    <t>555</t>
  </si>
  <si>
    <t>24 105</t>
  </si>
  <si>
    <t>1000x1000 regulační klapka čtyřhranná těsná, ovládání ruční, pozinkovaný plech</t>
  </si>
  <si>
    <t>-1997221606</t>
  </si>
  <si>
    <t>556</t>
  </si>
  <si>
    <t>24 106</t>
  </si>
  <si>
    <t>čtyřhranné potrubí pozink sk. I. včetně všech potřebných tvarovek (oblouky, odbočky,atd.) velikost do obvodu 1890 mm, 33 % tvarovek</t>
  </si>
  <si>
    <t>-1315818481</t>
  </si>
  <si>
    <t>557</t>
  </si>
  <si>
    <t>24 107</t>
  </si>
  <si>
    <t>čtyřhranné potrubí pozink sk. I. včetně všech potřebných tvarovek (oblouky, odbočky,atd.) velikost do obvodu 2630 mm, 27 % tvarovek</t>
  </si>
  <si>
    <t>-787716074</t>
  </si>
  <si>
    <t>558</t>
  </si>
  <si>
    <t>24 108</t>
  </si>
  <si>
    <t>čtyřhranné potrubí pozink sk. I. včetně všech potřebných tvarovek (oblouky, odbočky,atd.) velikost do obvodu 3500 mm, 20 % tvarovek</t>
  </si>
  <si>
    <t>-1411524269</t>
  </si>
  <si>
    <t>559</t>
  </si>
  <si>
    <t>24 109</t>
  </si>
  <si>
    <t>čtyřhranné potrubí pozink sk. I. včetně všech potřebných tvarovek (oblouky, odbočky,atd.) velikost do obvodu 4000 mm, 100 % tvarovek</t>
  </si>
  <si>
    <t>-1210259613</t>
  </si>
  <si>
    <t>560</t>
  </si>
  <si>
    <t>24 110</t>
  </si>
  <si>
    <t>deska z kamenné vlny (minerální plsti) pojená organickou pryskyřicí, tl. 80 mm</t>
  </si>
  <si>
    <t>-1574914807</t>
  </si>
  <si>
    <t>561</t>
  </si>
  <si>
    <t>24 111</t>
  </si>
  <si>
    <t>protipožární izolace z desek z kamenné vlny (minerální plsti), tl. 80 mm</t>
  </si>
  <si>
    <t>474012760</t>
  </si>
  <si>
    <t>562</t>
  </si>
  <si>
    <t>24 112</t>
  </si>
  <si>
    <t>kruhové potrubí pozinkované SPIRO DN200 vč. tvarovek, spojek a všech prvků, do 100% tvarovek</t>
  </si>
  <si>
    <t>-838935428</t>
  </si>
  <si>
    <t>563</t>
  </si>
  <si>
    <t>24 113</t>
  </si>
  <si>
    <t>kruhové potrubí pozinkované SPIRO DN315 vč. tvarovek, spojek a všech prvků, do 100% tvarovek</t>
  </si>
  <si>
    <t>969614927</t>
  </si>
  <si>
    <t>564</t>
  </si>
  <si>
    <t>24 114</t>
  </si>
  <si>
    <t>kruhové potrubí pozinkované SPIRO DN500 vč. tvarovek, spojek a všech prvků, do 100% tvarovek</t>
  </si>
  <si>
    <t>-705970615</t>
  </si>
  <si>
    <t>565</t>
  </si>
  <si>
    <t>24 115</t>
  </si>
  <si>
    <t>1316549922</t>
  </si>
  <si>
    <t>566</t>
  </si>
  <si>
    <t>24 116</t>
  </si>
  <si>
    <t>demontáž a likvidace stávajících rozvodů</t>
  </si>
  <si>
    <t>-1788927473</t>
  </si>
  <si>
    <t>567</t>
  </si>
  <si>
    <t>24 117</t>
  </si>
  <si>
    <t>103004168</t>
  </si>
  <si>
    <t>568</t>
  </si>
  <si>
    <t>24 118</t>
  </si>
  <si>
    <t>pomocné konstrukce pro VZT potrubí</t>
  </si>
  <si>
    <t>-478578849</t>
  </si>
  <si>
    <t>569</t>
  </si>
  <si>
    <t>24 119</t>
  </si>
  <si>
    <t>-222968108</t>
  </si>
  <si>
    <t>570</t>
  </si>
  <si>
    <t>24 120</t>
  </si>
  <si>
    <t>kompletní dodávka a montáž</t>
  </si>
  <si>
    <t>666178466</t>
  </si>
  <si>
    <t>571</t>
  </si>
  <si>
    <t>24 121</t>
  </si>
  <si>
    <t>zkoušky vzduchotechniky, vyregulování soustavy</t>
  </si>
  <si>
    <t>2113483102</t>
  </si>
  <si>
    <t>42-M</t>
  </si>
  <si>
    <t>Bazénová technologie</t>
  </si>
  <si>
    <t>572</t>
  </si>
  <si>
    <t>42 101</t>
  </si>
  <si>
    <t>Potrubí PVC-U, včetně tvarovek, provedení PN16, DN40</t>
  </si>
  <si>
    <t>282678277</t>
  </si>
  <si>
    <t>573</t>
  </si>
  <si>
    <t>42 102</t>
  </si>
  <si>
    <t>Potrubí PVC-U odbočky cirkulační trysky, d63, včetně závitového kolena, včetně redukce na hlavní rozvod, provedení PN16, DN50</t>
  </si>
  <si>
    <t>1069064682</t>
  </si>
  <si>
    <t>574</t>
  </si>
  <si>
    <t>42 103</t>
  </si>
  <si>
    <t>Potrubí PVC-U, včetně tvarovek, provedení PN16, DN50</t>
  </si>
  <si>
    <t>1416154262</t>
  </si>
  <si>
    <t>575</t>
  </si>
  <si>
    <t>42 104</t>
  </si>
  <si>
    <t>Potrubí PVC-U, včetně tvarovek, provedení PN16, DN63</t>
  </si>
  <si>
    <t>-1879592659</t>
  </si>
  <si>
    <t>576</t>
  </si>
  <si>
    <t>42 105</t>
  </si>
  <si>
    <t>Potrubí PVC-U, včetně tvarovek, provedení PN16, DN125</t>
  </si>
  <si>
    <t>1000842737</t>
  </si>
  <si>
    <t>577</t>
  </si>
  <si>
    <t>42 106</t>
  </si>
  <si>
    <t>Potrubí PVC-U, včetně tvarovek, provedení PN16, DN150</t>
  </si>
  <si>
    <t>-1378323311</t>
  </si>
  <si>
    <t>578</t>
  </si>
  <si>
    <t>42 107</t>
  </si>
  <si>
    <t>Potrubí PVC-U, včetně tvarovek, provedení PN10, DN200</t>
  </si>
  <si>
    <t>-1814527870</t>
  </si>
  <si>
    <t>579</t>
  </si>
  <si>
    <t>42 108</t>
  </si>
  <si>
    <t>Prostupový kus trysky vzorku, délka cca 560mm, včetně šroubení a redukce na DN40</t>
  </si>
  <si>
    <t>-543844273</t>
  </si>
  <si>
    <t>580</t>
  </si>
  <si>
    <t>42 109</t>
  </si>
  <si>
    <t>Připojovací potrubí pro odvod vody z přelivného žlabu, včetně lemového nákružku pro napojení hydroizolace, včetně 2ks kolen, včetně 1,2m potrubí DN80, včetně redukce na hlavní svod</t>
  </si>
  <si>
    <t>-1207870779</t>
  </si>
  <si>
    <t>581</t>
  </si>
  <si>
    <t>42 110</t>
  </si>
  <si>
    <t>Připojovací potrubí pro odvod vody z přelivného žlabu, včetně lemového nákružku pro napojení hydroizolace, včetně 3ks kolen, včetně 5,4m potrubí DN80, včetně redukce na hlavní svod</t>
  </si>
  <si>
    <t>44769306</t>
  </si>
  <si>
    <t>582</t>
  </si>
  <si>
    <t>42 111</t>
  </si>
  <si>
    <t>Cirkulační tryska dnová s max. průtokem 13m3/hod, s výtokem do stran, s možností úpravy průtoku, s krycím víčkem s přesahem přes dlažbu, provedení ABS, napojovací dimenze šroubení - 2"</t>
  </si>
  <si>
    <t>-499541300</t>
  </si>
  <si>
    <t>583</t>
  </si>
  <si>
    <t>42 112</t>
  </si>
  <si>
    <t>Cirkulační tryska dnová s max. průtokem 13m3/hod, s výtokem do stran, bez čkrcení průtoku, s krycím víčkem s přesahem přes dlažbu, provedení ABS, napojovací dimenze šroubení - 2"</t>
  </si>
  <si>
    <t>-617384637</t>
  </si>
  <si>
    <t>584</t>
  </si>
  <si>
    <t>42 113</t>
  </si>
  <si>
    <t>Stěnová tryska sání - prvek odběru měrné vody, s bočním sáním, s krycím víčkem s přesahem přes dlažbu, provedení ABS, bez škrcení průtoku, napojovací dimenze šroubení - 2"</t>
  </si>
  <si>
    <t>716888711</t>
  </si>
  <si>
    <t>585</t>
  </si>
  <si>
    <t>42 114</t>
  </si>
  <si>
    <t>Kulový kohout PVC, PN16, DN40</t>
  </si>
  <si>
    <t>-449588597</t>
  </si>
  <si>
    <t>586</t>
  </si>
  <si>
    <t>42 115</t>
  </si>
  <si>
    <t>Armatura odvodnění potrubí, kulový ventil z nerezu 1/2" s napojením pro nasunutí hadice</t>
  </si>
  <si>
    <t>975240285</t>
  </si>
  <si>
    <t>587</t>
  </si>
  <si>
    <t>42 116</t>
  </si>
  <si>
    <t>Mezipřírubová klapka včetně přírub, těsnění a šroubů, provedení PVC, minimálně nerezová osa, PN 16, DN200</t>
  </si>
  <si>
    <t>-1956816844</t>
  </si>
  <si>
    <t>588</t>
  </si>
  <si>
    <t>42 117</t>
  </si>
  <si>
    <t>Mezipřírubová klapka včetně přírub, těsnění a šroubů, provedení PVC, minimálně nerezová osa, PN 16, DN150</t>
  </si>
  <si>
    <t>1473407496</t>
  </si>
  <si>
    <t>589</t>
  </si>
  <si>
    <t>42 118</t>
  </si>
  <si>
    <t>Mezipřírubová klapka včetně přírub, těsnění a šroubů, provedení PVC, minimálně nerezová osa, PN 16, DN125</t>
  </si>
  <si>
    <t>-887085671</t>
  </si>
  <si>
    <t>590</t>
  </si>
  <si>
    <t>42 119</t>
  </si>
  <si>
    <t>čistící kus pro mytí žlábků: elektroventil 2", sifón d63, 4x koleno 90 d63 , šroubení 2", propojení d 63 do gravitační kanalizace</t>
  </si>
  <si>
    <t>594562492</t>
  </si>
  <si>
    <t>591</t>
  </si>
  <si>
    <t>42 120</t>
  </si>
  <si>
    <t>přístupový žebřík do bazénu, zdvojený bezpečnostní stupeň, pro hloubku vody 1,6 m, protiskluzné ploché nášlapy, provedení minimálně AISI 316</t>
  </si>
  <si>
    <t>4602079</t>
  </si>
  <si>
    <t>592</t>
  </si>
  <si>
    <t>42 121</t>
  </si>
  <si>
    <t>přístupový žebřík do bazénu, zdvojený bezpečnostní stupeň, pro hloubku vody 1,4 m, protiskluzné ploché nášlapy, provedení minimálně AISI 316</t>
  </si>
  <si>
    <t>-1543820853</t>
  </si>
  <si>
    <t>593</t>
  </si>
  <si>
    <t>42 122</t>
  </si>
  <si>
    <t>Zvedák pro imobilní hydraulické provedení včetně přívodu vody, pro hloubku vody 1,4m s bezpečnostním stupněm, včetně všech potřebných kotevních prvků</t>
  </si>
  <si>
    <t>-1565122193</t>
  </si>
  <si>
    <t>594</t>
  </si>
  <si>
    <t>42 123</t>
  </si>
  <si>
    <t>Startovní blok pro plaveckou dráhu, odnímatelný, s pomocným schůdkem, celková výška 700mm včetně kotevního protiprvku k zabetonování, včetně čísla 1až8, odrazová protiskluzná deska z plastu, nerezová ocel v kvalitě min AISI 316</t>
  </si>
  <si>
    <t>1236389717</t>
  </si>
  <si>
    <t>595</t>
  </si>
  <si>
    <t>42 124</t>
  </si>
  <si>
    <t>Odrazová deska pro obrátku - k instalaci na obrátkovou stěnu, provedení nerez min AISI 304, včetně dvou držáků pro instalaci na přesnou míru - případně rektifikovatelné na přesnou požadovanou míru</t>
  </si>
  <si>
    <t>-2897608</t>
  </si>
  <si>
    <t>596</t>
  </si>
  <si>
    <t>42 125</t>
  </si>
  <si>
    <t>Plavecká dráha, plovoucí dělící plavecká dráha délky 25m+, včetně vodícího lanka, napínáku, včetně 2ks uchycovacího prvku do držáku, plastové plováky pro tlumení vln</t>
  </si>
  <si>
    <t>-1785401648</t>
  </si>
  <si>
    <t>597</t>
  </si>
  <si>
    <t>42 126</t>
  </si>
  <si>
    <t>Sloupky pro značení obrátky včetně polyesterového lanka se značením, na šířku bazénu, provedení min AISI 304.</t>
  </si>
  <si>
    <t>-1197498050</t>
  </si>
  <si>
    <t>598</t>
  </si>
  <si>
    <t>42 127</t>
  </si>
  <si>
    <t>Sloupky pro značení chybného startu včetně polyesterového lanka se značením, na šířku bazénu, provedení min AISI 304.</t>
  </si>
  <si>
    <t>-1583014229</t>
  </si>
  <si>
    <t>599</t>
  </si>
  <si>
    <t>42 128</t>
  </si>
  <si>
    <t>Kotevní prvek univerzální pro instalaci: držáku obrátkové desky, uchycení plavecké dráhy, držáku značení obrátky, držáku značení chybného startu.</t>
  </si>
  <si>
    <t>-1850793145</t>
  </si>
  <si>
    <t>600</t>
  </si>
  <si>
    <t>42 129</t>
  </si>
  <si>
    <t>čerpadlo pro masážní trysky, průtok 34 m3/h, napětí 230/400 V</t>
  </si>
  <si>
    <t>-138655862</t>
  </si>
  <si>
    <t>601</t>
  </si>
  <si>
    <t>42 130</t>
  </si>
  <si>
    <t>vzduchovač 2,2 kW, 3x400 V</t>
  </si>
  <si>
    <t>-774595897</t>
  </si>
  <si>
    <t>602</t>
  </si>
  <si>
    <t>42 131</t>
  </si>
  <si>
    <t>vodní trysky na stěně</t>
  </si>
  <si>
    <t>1545490775</t>
  </si>
  <si>
    <t>603</t>
  </si>
  <si>
    <t>42 132</t>
  </si>
  <si>
    <t>sací armatura</t>
  </si>
  <si>
    <t>728167766</t>
  </si>
  <si>
    <t>604</t>
  </si>
  <si>
    <t>42 133</t>
  </si>
  <si>
    <t>Ucelený systém čištění prací vody pro objem 20m3/den, s certifikací na minimálně 80% účinost čištění, přičemž účinnost se počítá z celého objemu prací vody. Systém musí obsahovat alespoň dva stupně předčištění vody (s využitím membránové filtrace či tange</t>
  </si>
  <si>
    <t>-428483046</t>
  </si>
  <si>
    <t xml:space="preserve">Ucelený systém čištění prací vody pro objem 20m3/den, s certifikací na minimálně 80% účinost čištění, přičemž účinnost se počítá z celého objemu prací vody. Systém musí obsahovat alespoň dva stupně předčištění vody (s využitím membránové filtrace či tangenciálních odlučovačů), nejméně jeden stupeň čištění vody ve vícevrstvém filtru s náplní dle potřeby systému v poměru dle výpočtu dodavatele (s využitím filtrační náplně: zeolit, křemičitý písek, aktivní uhlí, či jiná náplň). Do vody se nesmí přidávat žádné kapalné chemické látky. Využití UV záření či ozonizace je povoleno. Systém musí být vybaven automatickou regenerací všech stupňů čištění, trvalým vzdáleným přístupem a monitoringem systému. Systém musí obsahovat zařízení reverzní osmózy s výkonem max 300l/h s aktivním řízením a spínáním na základě hodnoty konduktivity. Včetně čerpadel, trubních rozvodů a ventilů, které nejsou samostatně vykázány. V rámci systému je možné nastavit poměry dopouštění vody recyklované a vody z řadu či jiného zdroje. </t>
  </si>
  <si>
    <t>605</t>
  </si>
  <si>
    <t>42 134</t>
  </si>
  <si>
    <t>kompletní montáž všech prvků včetně zprovoznění</t>
  </si>
  <si>
    <t>-1764429811</t>
  </si>
  <si>
    <t>VRN</t>
  </si>
  <si>
    <t>Vedlejší rozpočtové náklady</t>
  </si>
  <si>
    <t>606</t>
  </si>
  <si>
    <t>VRN 101</t>
  </si>
  <si>
    <t>Zařízení staveniště</t>
  </si>
  <si>
    <t>2119077666</t>
  </si>
  <si>
    <t>607</t>
  </si>
  <si>
    <t>VRN 102</t>
  </si>
  <si>
    <t>Dílenská dokumentace</t>
  </si>
  <si>
    <t>1563179265</t>
  </si>
  <si>
    <t>608</t>
  </si>
  <si>
    <t>VRN 103</t>
  </si>
  <si>
    <t>Dokumentace skutečného provedení</t>
  </si>
  <si>
    <t>1892483530</t>
  </si>
  <si>
    <t>609</t>
  </si>
  <si>
    <t>VRN 104</t>
  </si>
  <si>
    <t>Provoz investora</t>
  </si>
  <si>
    <t>-1726137445</t>
  </si>
  <si>
    <t>610</t>
  </si>
  <si>
    <t>VRN 105</t>
  </si>
  <si>
    <t>Drobné a nespecifikované práce (rezerva)</t>
  </si>
  <si>
    <t>330278745</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</si>
</sst>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8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22" xfId="0"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167" fontId="22"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v>
      </c>
      <c r="AO7" s="22"/>
      <c r="AP7" s="22"/>
      <c r="AQ7" s="22"/>
      <c r="AR7" s="20"/>
      <c r="BE7" s="31"/>
      <c r="BS7" s="17" t="s">
        <v>21</v>
      </c>
    </row>
    <row r="8" s="1" customFormat="1" ht="12" customHeight="1">
      <c r="B8" s="21"/>
      <c r="C8" s="22"/>
      <c r="D8" s="32"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24</v>
      </c>
      <c r="AL8" s="22"/>
      <c r="AM8" s="22"/>
      <c r="AN8" s="33" t="s">
        <v>25</v>
      </c>
      <c r="AO8" s="22"/>
      <c r="AP8" s="22"/>
      <c r="AQ8" s="22"/>
      <c r="AR8" s="20"/>
      <c r="BE8" s="31"/>
      <c r="BS8" s="17" t="s">
        <v>26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27</v>
      </c>
    </row>
    <row r="10" s="1" customFormat="1" ht="12" customHeight="1">
      <c r="B10" s="21"/>
      <c r="C10" s="22"/>
      <c r="D10" s="32" t="s">
        <v>28</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29</v>
      </c>
      <c r="AL10" s="22"/>
      <c r="AM10" s="22"/>
      <c r="AN10" s="27" t="s">
        <v>1</v>
      </c>
      <c r="AO10" s="22"/>
      <c r="AP10" s="22"/>
      <c r="AQ10" s="22"/>
      <c r="AR10" s="20"/>
      <c r="BE10" s="31"/>
      <c r="BS10" s="17" t="s">
        <v>18</v>
      </c>
    </row>
    <row r="11" s="1" customFormat="1" ht="18.48" customHeight="1">
      <c r="B11" s="21"/>
      <c r="C11" s="22"/>
      <c r="D11" s="22"/>
      <c r="E11" s="27" t="s">
        <v>30</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31</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32</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29</v>
      </c>
      <c r="AL13" s="22"/>
      <c r="AM13" s="22"/>
      <c r="AN13" s="34" t="s">
        <v>33</v>
      </c>
      <c r="AO13" s="22"/>
      <c r="AP13" s="22"/>
      <c r="AQ13" s="22"/>
      <c r="AR13" s="20"/>
      <c r="BE13" s="31"/>
      <c r="BS13" s="17" t="s">
        <v>18</v>
      </c>
    </row>
    <row r="14">
      <c r="B14" s="21"/>
      <c r="C14" s="22"/>
      <c r="D14" s="22"/>
      <c r="E14" s="34" t="s">
        <v>33</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31</v>
      </c>
      <c r="AL14" s="22"/>
      <c r="AM14" s="22"/>
      <c r="AN14" s="34" t="s">
        <v>33</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34</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29</v>
      </c>
      <c r="AL16" s="22"/>
      <c r="AM16" s="22"/>
      <c r="AN16" s="27" t="s">
        <v>1</v>
      </c>
      <c r="AO16" s="22"/>
      <c r="AP16" s="22"/>
      <c r="AQ16" s="22"/>
      <c r="AR16" s="20"/>
      <c r="BE16" s="31"/>
      <c r="BS16" s="17" t="s">
        <v>4</v>
      </c>
    </row>
    <row r="17" s="1" customFormat="1" ht="18.48" customHeight="1">
      <c r="B17" s="21"/>
      <c r="C17" s="22"/>
      <c r="D17" s="22"/>
      <c r="E17" s="27" t="s">
        <v>35</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31</v>
      </c>
      <c r="AL17" s="22"/>
      <c r="AM17" s="22"/>
      <c r="AN17" s="27" t="s">
        <v>1</v>
      </c>
      <c r="AO17" s="22"/>
      <c r="AP17" s="22"/>
      <c r="AQ17" s="22"/>
      <c r="AR17" s="20"/>
      <c r="BE17" s="31"/>
      <c r="BS17" s="17" t="s">
        <v>36</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37</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29</v>
      </c>
      <c r="AL19" s="22"/>
      <c r="AM19" s="22"/>
      <c r="AN19" s="27" t="s">
        <v>1</v>
      </c>
      <c r="AO19" s="22"/>
      <c r="AP19" s="22"/>
      <c r="AQ19" s="22"/>
      <c r="AR19" s="20"/>
      <c r="BE19" s="31"/>
      <c r="BS19" s="17" t="s">
        <v>6</v>
      </c>
    </row>
    <row r="20" s="1" customFormat="1" ht="18.48" customHeight="1">
      <c r="B20" s="21"/>
      <c r="C20" s="22"/>
      <c r="D20" s="22"/>
      <c r="E20" s="27" t="s">
        <v>35</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31</v>
      </c>
      <c r="AL20" s="22"/>
      <c r="AM20" s="22"/>
      <c r="AN20" s="27" t="s">
        <v>1</v>
      </c>
      <c r="AO20" s="22"/>
      <c r="AP20" s="22"/>
      <c r="AQ20" s="22"/>
      <c r="AR20" s="20"/>
      <c r="BE20" s="31"/>
      <c r="BS20" s="17" t="s">
        <v>36</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38</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39</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40</v>
      </c>
      <c r="M28" s="45"/>
      <c r="N28" s="45"/>
      <c r="O28" s="45"/>
      <c r="P28" s="45"/>
      <c r="Q28" s="40"/>
      <c r="R28" s="40"/>
      <c r="S28" s="40"/>
      <c r="T28" s="40"/>
      <c r="U28" s="40"/>
      <c r="V28" s="40"/>
      <c r="W28" s="45" t="s">
        <v>41</v>
      </c>
      <c r="X28" s="45"/>
      <c r="Y28" s="45"/>
      <c r="Z28" s="45"/>
      <c r="AA28" s="45"/>
      <c r="AB28" s="45"/>
      <c r="AC28" s="45"/>
      <c r="AD28" s="45"/>
      <c r="AE28" s="45"/>
      <c r="AF28" s="40"/>
      <c r="AG28" s="40"/>
      <c r="AH28" s="40"/>
      <c r="AI28" s="40"/>
      <c r="AJ28" s="40"/>
      <c r="AK28" s="45" t="s">
        <v>42</v>
      </c>
      <c r="AL28" s="45"/>
      <c r="AM28" s="45"/>
      <c r="AN28" s="45"/>
      <c r="AO28" s="45"/>
      <c r="AP28" s="40"/>
      <c r="AQ28" s="40"/>
      <c r="AR28" s="44"/>
      <c r="BE28" s="31"/>
    </row>
    <row r="29" s="3" customFormat="1" ht="14.4" customHeight="1">
      <c r="A29" s="3"/>
      <c r="B29" s="46"/>
      <c r="C29" s="47"/>
      <c r="D29" s="32" t="s">
        <v>43</v>
      </c>
      <c r="E29" s="47"/>
      <c r="F29" s="32" t="s">
        <v>44</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45</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46</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47</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48</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49</v>
      </c>
      <c r="E35" s="54"/>
      <c r="F35" s="54"/>
      <c r="G35" s="54"/>
      <c r="H35" s="54"/>
      <c r="I35" s="54"/>
      <c r="J35" s="54"/>
      <c r="K35" s="54"/>
      <c r="L35" s="54"/>
      <c r="M35" s="54"/>
      <c r="N35" s="54"/>
      <c r="O35" s="54"/>
      <c r="P35" s="54"/>
      <c r="Q35" s="54"/>
      <c r="R35" s="54"/>
      <c r="S35" s="54"/>
      <c r="T35" s="55" t="s">
        <v>50</v>
      </c>
      <c r="U35" s="54"/>
      <c r="V35" s="54"/>
      <c r="W35" s="54"/>
      <c r="X35" s="56" t="s">
        <v>51</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52</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53</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54</v>
      </c>
      <c r="E60" s="42"/>
      <c r="F60" s="42"/>
      <c r="G60" s="42"/>
      <c r="H60" s="42"/>
      <c r="I60" s="42"/>
      <c r="J60" s="42"/>
      <c r="K60" s="42"/>
      <c r="L60" s="42"/>
      <c r="M60" s="42"/>
      <c r="N60" s="42"/>
      <c r="O60" s="42"/>
      <c r="P60" s="42"/>
      <c r="Q60" s="42"/>
      <c r="R60" s="42"/>
      <c r="S60" s="42"/>
      <c r="T60" s="42"/>
      <c r="U60" s="42"/>
      <c r="V60" s="64" t="s">
        <v>55</v>
      </c>
      <c r="W60" s="42"/>
      <c r="X60" s="42"/>
      <c r="Y60" s="42"/>
      <c r="Z60" s="42"/>
      <c r="AA60" s="42"/>
      <c r="AB60" s="42"/>
      <c r="AC60" s="42"/>
      <c r="AD60" s="42"/>
      <c r="AE60" s="42"/>
      <c r="AF60" s="42"/>
      <c r="AG60" s="42"/>
      <c r="AH60" s="64" t="s">
        <v>54</v>
      </c>
      <c r="AI60" s="42"/>
      <c r="AJ60" s="42"/>
      <c r="AK60" s="42"/>
      <c r="AL60" s="42"/>
      <c r="AM60" s="64" t="s">
        <v>55</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56</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57</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54</v>
      </c>
      <c r="E75" s="42"/>
      <c r="F75" s="42"/>
      <c r="G75" s="42"/>
      <c r="H75" s="42"/>
      <c r="I75" s="42"/>
      <c r="J75" s="42"/>
      <c r="K75" s="42"/>
      <c r="L75" s="42"/>
      <c r="M75" s="42"/>
      <c r="N75" s="42"/>
      <c r="O75" s="42"/>
      <c r="P75" s="42"/>
      <c r="Q75" s="42"/>
      <c r="R75" s="42"/>
      <c r="S75" s="42"/>
      <c r="T75" s="42"/>
      <c r="U75" s="42"/>
      <c r="V75" s="64" t="s">
        <v>55</v>
      </c>
      <c r="W75" s="42"/>
      <c r="X75" s="42"/>
      <c r="Y75" s="42"/>
      <c r="Z75" s="42"/>
      <c r="AA75" s="42"/>
      <c r="AB75" s="42"/>
      <c r="AC75" s="42"/>
      <c r="AD75" s="42"/>
      <c r="AE75" s="42"/>
      <c r="AF75" s="42"/>
      <c r="AG75" s="42"/>
      <c r="AH75" s="64" t="s">
        <v>54</v>
      </c>
      <c r="AI75" s="42"/>
      <c r="AJ75" s="42"/>
      <c r="AK75" s="42"/>
      <c r="AL75" s="42"/>
      <c r="AM75" s="64" t="s">
        <v>55</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58</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2018/10/V2</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 xml:space="preserve">Dostavba stadionu Míru a plaveckého stadionu v Táboře  - stavební objekt SO01 - etapa II</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22</v>
      </c>
      <c r="D87" s="40"/>
      <c r="E87" s="40"/>
      <c r="F87" s="40"/>
      <c r="G87" s="40"/>
      <c r="H87" s="40"/>
      <c r="I87" s="40"/>
      <c r="J87" s="40"/>
      <c r="K87" s="40"/>
      <c r="L87" s="78" t="str">
        <f>IF(K8="","",K8)</f>
        <v>Tábor</v>
      </c>
      <c r="M87" s="40"/>
      <c r="N87" s="40"/>
      <c r="O87" s="40"/>
      <c r="P87" s="40"/>
      <c r="Q87" s="40"/>
      <c r="R87" s="40"/>
      <c r="S87" s="40"/>
      <c r="T87" s="40"/>
      <c r="U87" s="40"/>
      <c r="V87" s="40"/>
      <c r="W87" s="40"/>
      <c r="X87" s="40"/>
      <c r="Y87" s="40"/>
      <c r="Z87" s="40"/>
      <c r="AA87" s="40"/>
      <c r="AB87" s="40"/>
      <c r="AC87" s="40"/>
      <c r="AD87" s="40"/>
      <c r="AE87" s="40"/>
      <c r="AF87" s="40"/>
      <c r="AG87" s="40"/>
      <c r="AH87" s="40"/>
      <c r="AI87" s="32" t="s">
        <v>24</v>
      </c>
      <c r="AJ87" s="40"/>
      <c r="AK87" s="40"/>
      <c r="AL87" s="40"/>
      <c r="AM87" s="79" t="str">
        <f>IF(AN8= "","",AN8)</f>
        <v>21. 9. 2023</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28</v>
      </c>
      <c r="D89" s="40"/>
      <c r="E89" s="40"/>
      <c r="F89" s="40"/>
      <c r="G89" s="40"/>
      <c r="H89" s="40"/>
      <c r="I89" s="40"/>
      <c r="J89" s="40"/>
      <c r="K89" s="40"/>
      <c r="L89" s="71" t="str">
        <f>IF(E11= "","",E11)</f>
        <v>Tělovýchovná zařízení města Tábor, s.r.o.</v>
      </c>
      <c r="M89" s="40"/>
      <c r="N89" s="40"/>
      <c r="O89" s="40"/>
      <c r="P89" s="40"/>
      <c r="Q89" s="40"/>
      <c r="R89" s="40"/>
      <c r="S89" s="40"/>
      <c r="T89" s="40"/>
      <c r="U89" s="40"/>
      <c r="V89" s="40"/>
      <c r="W89" s="40"/>
      <c r="X89" s="40"/>
      <c r="Y89" s="40"/>
      <c r="Z89" s="40"/>
      <c r="AA89" s="40"/>
      <c r="AB89" s="40"/>
      <c r="AC89" s="40"/>
      <c r="AD89" s="40"/>
      <c r="AE89" s="40"/>
      <c r="AF89" s="40"/>
      <c r="AG89" s="40"/>
      <c r="AH89" s="40"/>
      <c r="AI89" s="32" t="s">
        <v>34</v>
      </c>
      <c r="AJ89" s="40"/>
      <c r="AK89" s="40"/>
      <c r="AL89" s="40"/>
      <c r="AM89" s="80" t="str">
        <f>IF(E17="","",E17)</f>
        <v>Šumavaplan projekt, s.r.o.</v>
      </c>
      <c r="AN89" s="71"/>
      <c r="AO89" s="71"/>
      <c r="AP89" s="71"/>
      <c r="AQ89" s="40"/>
      <c r="AR89" s="44"/>
      <c r="AS89" s="81" t="s">
        <v>59</v>
      </c>
      <c r="AT89" s="82"/>
      <c r="AU89" s="83"/>
      <c r="AV89" s="83"/>
      <c r="AW89" s="83"/>
      <c r="AX89" s="83"/>
      <c r="AY89" s="83"/>
      <c r="AZ89" s="83"/>
      <c r="BA89" s="83"/>
      <c r="BB89" s="83"/>
      <c r="BC89" s="83"/>
      <c r="BD89" s="84"/>
      <c r="BE89" s="38"/>
    </row>
    <row r="90" s="2" customFormat="1" ht="15.15" customHeight="1">
      <c r="A90" s="38"/>
      <c r="B90" s="39"/>
      <c r="C90" s="32" t="s">
        <v>32</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37</v>
      </c>
      <c r="AJ90" s="40"/>
      <c r="AK90" s="40"/>
      <c r="AL90" s="40"/>
      <c r="AM90" s="80" t="str">
        <f>IF(E20="","",E20)</f>
        <v>Šumavaplan projekt, s.r.o.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60</v>
      </c>
      <c r="D92" s="94"/>
      <c r="E92" s="94"/>
      <c r="F92" s="94"/>
      <c r="G92" s="94"/>
      <c r="H92" s="95"/>
      <c r="I92" s="96" t="s">
        <v>61</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62</v>
      </c>
      <c r="AH92" s="94"/>
      <c r="AI92" s="94"/>
      <c r="AJ92" s="94"/>
      <c r="AK92" s="94"/>
      <c r="AL92" s="94"/>
      <c r="AM92" s="94"/>
      <c r="AN92" s="96" t="s">
        <v>63</v>
      </c>
      <c r="AO92" s="94"/>
      <c r="AP92" s="98"/>
      <c r="AQ92" s="99" t="s">
        <v>64</v>
      </c>
      <c r="AR92" s="44"/>
      <c r="AS92" s="100" t="s">
        <v>65</v>
      </c>
      <c r="AT92" s="101" t="s">
        <v>66</v>
      </c>
      <c r="AU92" s="101" t="s">
        <v>67</v>
      </c>
      <c r="AV92" s="101" t="s">
        <v>68</v>
      </c>
      <c r="AW92" s="101" t="s">
        <v>69</v>
      </c>
      <c r="AX92" s="101" t="s">
        <v>70</v>
      </c>
      <c r="AY92" s="101" t="s">
        <v>71</v>
      </c>
      <c r="AZ92" s="101" t="s">
        <v>72</v>
      </c>
      <c r="BA92" s="101" t="s">
        <v>73</v>
      </c>
      <c r="BB92" s="101" t="s">
        <v>74</v>
      </c>
      <c r="BC92" s="101" t="s">
        <v>75</v>
      </c>
      <c r="BD92" s="102" t="s">
        <v>76</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77</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ROUND(AG95,2)</f>
        <v>0</v>
      </c>
      <c r="AH94" s="109"/>
      <c r="AI94" s="109"/>
      <c r="AJ94" s="109"/>
      <c r="AK94" s="109"/>
      <c r="AL94" s="109"/>
      <c r="AM94" s="109"/>
      <c r="AN94" s="110">
        <f>SUM(AG94,AT94)</f>
        <v>0</v>
      </c>
      <c r="AO94" s="110"/>
      <c r="AP94" s="110"/>
      <c r="AQ94" s="111" t="s">
        <v>1</v>
      </c>
      <c r="AR94" s="112"/>
      <c r="AS94" s="113">
        <f>ROUND(AS95,2)</f>
        <v>0</v>
      </c>
      <c r="AT94" s="114">
        <f>ROUND(SUM(AV94:AW94),2)</f>
        <v>0</v>
      </c>
      <c r="AU94" s="115">
        <f>ROUND(AU95,5)</f>
        <v>0</v>
      </c>
      <c r="AV94" s="114">
        <f>ROUND(AZ94*L29,2)</f>
        <v>0</v>
      </c>
      <c r="AW94" s="114">
        <f>ROUND(BA94*L30,2)</f>
        <v>0</v>
      </c>
      <c r="AX94" s="114">
        <f>ROUND(BB94*L29,2)</f>
        <v>0</v>
      </c>
      <c r="AY94" s="114">
        <f>ROUND(BC94*L30,2)</f>
        <v>0</v>
      </c>
      <c r="AZ94" s="114">
        <f>ROUND(AZ95,2)</f>
        <v>0</v>
      </c>
      <c r="BA94" s="114">
        <f>ROUND(BA95,2)</f>
        <v>0</v>
      </c>
      <c r="BB94" s="114">
        <f>ROUND(BB95,2)</f>
        <v>0</v>
      </c>
      <c r="BC94" s="114">
        <f>ROUND(BC95,2)</f>
        <v>0</v>
      </c>
      <c r="BD94" s="116">
        <f>ROUND(BD95,2)</f>
        <v>0</v>
      </c>
      <c r="BE94" s="6"/>
      <c r="BS94" s="117" t="s">
        <v>78</v>
      </c>
      <c r="BT94" s="117" t="s">
        <v>79</v>
      </c>
      <c r="BU94" s="118" t="s">
        <v>80</v>
      </c>
      <c r="BV94" s="117" t="s">
        <v>81</v>
      </c>
      <c r="BW94" s="117" t="s">
        <v>5</v>
      </c>
      <c r="BX94" s="117" t="s">
        <v>82</v>
      </c>
      <c r="CL94" s="117" t="s">
        <v>1</v>
      </c>
    </row>
    <row r="95" s="7" customFormat="1" ht="16.5" customHeight="1">
      <c r="A95" s="119" t="s">
        <v>83</v>
      </c>
      <c r="B95" s="120"/>
      <c r="C95" s="121"/>
      <c r="D95" s="122" t="s">
        <v>84</v>
      </c>
      <c r="E95" s="122"/>
      <c r="F95" s="122"/>
      <c r="G95" s="122"/>
      <c r="H95" s="122"/>
      <c r="I95" s="123"/>
      <c r="J95" s="122" t="s">
        <v>85</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'SO01a - Etapa II'!J30</f>
        <v>0</v>
      </c>
      <c r="AH95" s="123"/>
      <c r="AI95" s="123"/>
      <c r="AJ95" s="123"/>
      <c r="AK95" s="123"/>
      <c r="AL95" s="123"/>
      <c r="AM95" s="123"/>
      <c r="AN95" s="124">
        <f>SUM(AG95,AT95)</f>
        <v>0</v>
      </c>
      <c r="AO95" s="123"/>
      <c r="AP95" s="123"/>
      <c r="AQ95" s="125" t="s">
        <v>86</v>
      </c>
      <c r="AR95" s="126"/>
      <c r="AS95" s="127">
        <v>0</v>
      </c>
      <c r="AT95" s="128">
        <f>ROUND(SUM(AV95:AW95),2)</f>
        <v>0</v>
      </c>
      <c r="AU95" s="129">
        <f>'SO01a - Etapa II'!P156</f>
        <v>0</v>
      </c>
      <c r="AV95" s="128">
        <f>'SO01a - Etapa II'!J33</f>
        <v>0</v>
      </c>
      <c r="AW95" s="128">
        <f>'SO01a - Etapa II'!J34</f>
        <v>0</v>
      </c>
      <c r="AX95" s="128">
        <f>'SO01a - Etapa II'!J35</f>
        <v>0</v>
      </c>
      <c r="AY95" s="128">
        <f>'SO01a - Etapa II'!J36</f>
        <v>0</v>
      </c>
      <c r="AZ95" s="128">
        <f>'SO01a - Etapa II'!F33</f>
        <v>0</v>
      </c>
      <c r="BA95" s="128">
        <f>'SO01a - Etapa II'!F34</f>
        <v>0</v>
      </c>
      <c r="BB95" s="128">
        <f>'SO01a - Etapa II'!F35</f>
        <v>0</v>
      </c>
      <c r="BC95" s="128">
        <f>'SO01a - Etapa II'!F36</f>
        <v>0</v>
      </c>
      <c r="BD95" s="130">
        <f>'SO01a - Etapa II'!F37</f>
        <v>0</v>
      </c>
      <c r="BE95" s="7"/>
      <c r="BT95" s="131" t="s">
        <v>21</v>
      </c>
      <c r="BV95" s="131" t="s">
        <v>81</v>
      </c>
      <c r="BW95" s="131" t="s">
        <v>87</v>
      </c>
      <c r="BX95" s="131" t="s">
        <v>5</v>
      </c>
      <c r="CL95" s="131" t="s">
        <v>1</v>
      </c>
      <c r="CM95" s="131" t="s">
        <v>88</v>
      </c>
    </row>
    <row r="96" s="2" customFormat="1" ht="30" customHeight="1">
      <c r="A96" s="38"/>
      <c r="B96" s="39"/>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4"/>
      <c r="AS96" s="38"/>
      <c r="AT96" s="38"/>
      <c r="AU96" s="38"/>
      <c r="AV96" s="38"/>
      <c r="AW96" s="38"/>
      <c r="AX96" s="38"/>
      <c r="AY96" s="38"/>
      <c r="AZ96" s="38"/>
      <c r="BA96" s="38"/>
      <c r="BB96" s="38"/>
      <c r="BC96" s="38"/>
      <c r="BD96" s="38"/>
      <c r="BE96" s="38"/>
    </row>
    <row r="97" s="2" customFormat="1" ht="6.96" customHeight="1">
      <c r="A97" s="38"/>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44"/>
      <c r="AS97" s="38"/>
      <c r="AT97" s="38"/>
      <c r="AU97" s="38"/>
      <c r="AV97" s="38"/>
      <c r="AW97" s="38"/>
      <c r="AX97" s="38"/>
      <c r="AY97" s="38"/>
      <c r="AZ97" s="38"/>
      <c r="BA97" s="38"/>
      <c r="BB97" s="38"/>
      <c r="BC97" s="38"/>
      <c r="BD97" s="38"/>
      <c r="BE97" s="38"/>
    </row>
  </sheetData>
  <sheetProtection sheet="1" formatColumns="0" formatRows="0" objects="1" scenarios="1" spinCount="100000" saltValue="rda5jalJHjyEuFCi3MWB7hCp6JpDjzdcA3U1OY/2sIEU99IbRE0WkFV/FOYGOA4sMO9X+JfoOzOjIFJvvito+w==" hashValue="idT7jowaNuONVLU3OIXBbi8R3LpP+H/fcF5tCTmdNWi8kMk8mxB9eKSUlXdmTSFEmFfo5ZMpRuv7jJJQQ9Hhjg==" algorithmName="SHA-512" password="CC35"/>
  <mergeCells count="42">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J85"/>
    <mergeCell ref="AM87:AN87"/>
    <mergeCell ref="AM89:AP89"/>
    <mergeCell ref="AS89:AT91"/>
    <mergeCell ref="AM90:AP90"/>
    <mergeCell ref="C92:G92"/>
    <mergeCell ref="I92:AF92"/>
    <mergeCell ref="AG92:AM92"/>
    <mergeCell ref="AN92:AP92"/>
    <mergeCell ref="AN95:AP95"/>
    <mergeCell ref="AG95:AM95"/>
    <mergeCell ref="D95:H95"/>
    <mergeCell ref="J95:AF95"/>
    <mergeCell ref="AG94:AM94"/>
    <mergeCell ref="AN94:AP94"/>
    <mergeCell ref="AR2:BE2"/>
  </mergeCells>
  <hyperlinks>
    <hyperlink ref="A95" location="'SO01a - Etapa II'!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2"/>
      <c r="C3" s="133"/>
      <c r="D3" s="133"/>
      <c r="E3" s="133"/>
      <c r="F3" s="133"/>
      <c r="G3" s="133"/>
      <c r="H3" s="133"/>
      <c r="I3" s="133"/>
      <c r="J3" s="133"/>
      <c r="K3" s="133"/>
      <c r="L3" s="20"/>
      <c r="AT3" s="17" t="s">
        <v>88</v>
      </c>
    </row>
    <row r="4" s="1" customFormat="1" ht="24.96" customHeight="1">
      <c r="B4" s="20"/>
      <c r="D4" s="134" t="s">
        <v>89</v>
      </c>
      <c r="L4" s="20"/>
      <c r="M4" s="135" t="s">
        <v>10</v>
      </c>
      <c r="AT4" s="17" t="s">
        <v>4</v>
      </c>
    </row>
    <row r="5" s="1" customFormat="1" ht="6.96" customHeight="1">
      <c r="B5" s="20"/>
      <c r="L5" s="20"/>
    </row>
    <row r="6" s="1" customFormat="1" ht="12" customHeight="1">
      <c r="B6" s="20"/>
      <c r="D6" s="136" t="s">
        <v>16</v>
      </c>
      <c r="L6" s="20"/>
    </row>
    <row r="7" s="1" customFormat="1" ht="26.25" customHeight="1">
      <c r="B7" s="20"/>
      <c r="E7" s="137" t="str">
        <f>'Rekapitulace stavby'!K6</f>
        <v xml:space="preserve">Dostavba stadionu Míru a plaveckého stadionu v Táboře  - stavební objekt SO01 - etapa II</v>
      </c>
      <c r="F7" s="136"/>
      <c r="G7" s="136"/>
      <c r="H7" s="136"/>
      <c r="L7" s="20"/>
    </row>
    <row r="8" s="2" customFormat="1" ht="12" customHeight="1">
      <c r="A8" s="38"/>
      <c r="B8" s="44"/>
      <c r="C8" s="38"/>
      <c r="D8" s="136" t="s">
        <v>90</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38" t="s">
        <v>91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36" t="s">
        <v>19</v>
      </c>
      <c r="E11" s="38"/>
      <c r="F11" s="139" t="s">
        <v>1</v>
      </c>
      <c r="G11" s="38"/>
      <c r="H11" s="38"/>
      <c r="I11" s="136" t="s">
        <v>20</v>
      </c>
      <c r="J11" s="139" t="s">
        <v>1</v>
      </c>
      <c r="K11" s="38"/>
      <c r="L11" s="63"/>
      <c r="S11" s="38"/>
      <c r="T11" s="38"/>
      <c r="U11" s="38"/>
      <c r="V11" s="38"/>
      <c r="W11" s="38"/>
      <c r="X11" s="38"/>
      <c r="Y11" s="38"/>
      <c r="Z11" s="38"/>
      <c r="AA11" s="38"/>
      <c r="AB11" s="38"/>
      <c r="AC11" s="38"/>
      <c r="AD11" s="38"/>
      <c r="AE11" s="38"/>
    </row>
    <row r="12" s="2" customFormat="1" ht="12" customHeight="1">
      <c r="A12" s="38"/>
      <c r="B12" s="44"/>
      <c r="C12" s="38"/>
      <c r="D12" s="136" t="s">
        <v>22</v>
      </c>
      <c r="E12" s="38"/>
      <c r="F12" s="139" t="s">
        <v>23</v>
      </c>
      <c r="G12" s="38"/>
      <c r="H12" s="38"/>
      <c r="I12" s="136" t="s">
        <v>24</v>
      </c>
      <c r="J12" s="140" t="str">
        <f>'Rekapitulace stavby'!AN8</f>
        <v>21. 9. 2023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36" t="s">
        <v>28</v>
      </c>
      <c r="E14" s="38"/>
      <c r="F14" s="38"/>
      <c r="G14" s="38"/>
      <c r="H14" s="38"/>
      <c r="I14" s="136" t="s">
        <v>29</v>
      </c>
      <c r="J14" s="139"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39" t="s">
        <v>30</v>
      </c>
      <c r="F15" s="38"/>
      <c r="G15" s="38"/>
      <c r="H15" s="38"/>
      <c r="I15" s="136" t="s">
        <v>31</v>
      </c>
      <c r="J15" s="139"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36" t="s">
        <v>32</v>
      </c>
      <c r="E17" s="38"/>
      <c r="F17" s="38"/>
      <c r="G17" s="38"/>
      <c r="H17" s="38"/>
      <c r="I17" s="136" t="s">
        <v>29</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39"/>
      <c r="G18" s="139"/>
      <c r="H18" s="139"/>
      <c r="I18" s="136" t="s">
        <v>31</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36" t="s">
        <v>34</v>
      </c>
      <c r="E20" s="38"/>
      <c r="F20" s="38"/>
      <c r="G20" s="38"/>
      <c r="H20" s="38"/>
      <c r="I20" s="136" t="s">
        <v>29</v>
      </c>
      <c r="J20" s="139" t="s">
        <v>1</v>
      </c>
      <c r="K20" s="38"/>
      <c r="L20" s="63"/>
      <c r="S20" s="38"/>
      <c r="T20" s="38"/>
      <c r="U20" s="38"/>
      <c r="V20" s="38"/>
      <c r="W20" s="38"/>
      <c r="X20" s="38"/>
      <c r="Y20" s="38"/>
      <c r="Z20" s="38"/>
      <c r="AA20" s="38"/>
      <c r="AB20" s="38"/>
      <c r="AC20" s="38"/>
      <c r="AD20" s="38"/>
      <c r="AE20" s="38"/>
    </row>
    <row r="21" s="2" customFormat="1" ht="18" customHeight="1">
      <c r="A21" s="38"/>
      <c r="B21" s="44"/>
      <c r="C21" s="38"/>
      <c r="D21" s="38"/>
      <c r="E21" s="139" t="s">
        <v>35</v>
      </c>
      <c r="F21" s="38"/>
      <c r="G21" s="38"/>
      <c r="H21" s="38"/>
      <c r="I21" s="136" t="s">
        <v>31</v>
      </c>
      <c r="J21" s="139"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36" t="s">
        <v>37</v>
      </c>
      <c r="E23" s="38"/>
      <c r="F23" s="38"/>
      <c r="G23" s="38"/>
      <c r="H23" s="38"/>
      <c r="I23" s="136" t="s">
        <v>29</v>
      </c>
      <c r="J23" s="139"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39" t="s">
        <v>35</v>
      </c>
      <c r="F24" s="38"/>
      <c r="G24" s="38"/>
      <c r="H24" s="38"/>
      <c r="I24" s="136" t="s">
        <v>31</v>
      </c>
      <c r="J24" s="139"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36" t="s">
        <v>38</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1"/>
      <c r="B27" s="142"/>
      <c r="C27" s="141"/>
      <c r="D27" s="141"/>
      <c r="E27" s="143" t="s">
        <v>1</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5"/>
      <c r="E29" s="145"/>
      <c r="F29" s="145"/>
      <c r="G29" s="145"/>
      <c r="H29" s="145"/>
      <c r="I29" s="145"/>
      <c r="J29" s="145"/>
      <c r="K29" s="145"/>
      <c r="L29" s="63"/>
      <c r="S29" s="38"/>
      <c r="T29" s="38"/>
      <c r="U29" s="38"/>
      <c r="V29" s="38"/>
      <c r="W29" s="38"/>
      <c r="X29" s="38"/>
      <c r="Y29" s="38"/>
      <c r="Z29" s="38"/>
      <c r="AA29" s="38"/>
      <c r="AB29" s="38"/>
      <c r="AC29" s="38"/>
      <c r="AD29" s="38"/>
      <c r="AE29" s="38"/>
    </row>
    <row r="30" s="2" customFormat="1" ht="25.44" customHeight="1">
      <c r="A30" s="38"/>
      <c r="B30" s="44"/>
      <c r="C30" s="38"/>
      <c r="D30" s="146" t="s">
        <v>39</v>
      </c>
      <c r="E30" s="38"/>
      <c r="F30" s="38"/>
      <c r="G30" s="38"/>
      <c r="H30" s="38"/>
      <c r="I30" s="38"/>
      <c r="J30" s="147">
        <f>ROUND(J156, 2)</f>
        <v>0</v>
      </c>
      <c r="K30" s="38"/>
      <c r="L30" s="63"/>
      <c r="S30" s="38"/>
      <c r="T30" s="38"/>
      <c r="U30" s="38"/>
      <c r="V30" s="38"/>
      <c r="W30" s="38"/>
      <c r="X30" s="38"/>
      <c r="Y30" s="38"/>
      <c r="Z30" s="38"/>
      <c r="AA30" s="38"/>
      <c r="AB30" s="38"/>
      <c r="AC30" s="38"/>
      <c r="AD30" s="38"/>
      <c r="AE30" s="38"/>
    </row>
    <row r="31" s="2" customFormat="1" ht="6.96" customHeight="1">
      <c r="A31" s="38"/>
      <c r="B31" s="44"/>
      <c r="C31" s="38"/>
      <c r="D31" s="145"/>
      <c r="E31" s="145"/>
      <c r="F31" s="145"/>
      <c r="G31" s="145"/>
      <c r="H31" s="145"/>
      <c r="I31" s="145"/>
      <c r="J31" s="145"/>
      <c r="K31" s="145"/>
      <c r="L31" s="63"/>
      <c r="S31" s="38"/>
      <c r="T31" s="38"/>
      <c r="U31" s="38"/>
      <c r="V31" s="38"/>
      <c r="W31" s="38"/>
      <c r="X31" s="38"/>
      <c r="Y31" s="38"/>
      <c r="Z31" s="38"/>
      <c r="AA31" s="38"/>
      <c r="AB31" s="38"/>
      <c r="AC31" s="38"/>
      <c r="AD31" s="38"/>
      <c r="AE31" s="38"/>
    </row>
    <row r="32" s="2" customFormat="1" ht="14.4" customHeight="1">
      <c r="A32" s="38"/>
      <c r="B32" s="44"/>
      <c r="C32" s="38"/>
      <c r="D32" s="38"/>
      <c r="E32" s="38"/>
      <c r="F32" s="148" t="s">
        <v>41</v>
      </c>
      <c r="G32" s="38"/>
      <c r="H32" s="38"/>
      <c r="I32" s="148" t="s">
        <v>40</v>
      </c>
      <c r="J32" s="148" t="s">
        <v>42</v>
      </c>
      <c r="K32" s="38"/>
      <c r="L32" s="63"/>
      <c r="S32" s="38"/>
      <c r="T32" s="38"/>
      <c r="U32" s="38"/>
      <c r="V32" s="38"/>
      <c r="W32" s="38"/>
      <c r="X32" s="38"/>
      <c r="Y32" s="38"/>
      <c r="Z32" s="38"/>
      <c r="AA32" s="38"/>
      <c r="AB32" s="38"/>
      <c r="AC32" s="38"/>
      <c r="AD32" s="38"/>
      <c r="AE32" s="38"/>
    </row>
    <row r="33" s="2" customFormat="1" ht="14.4" customHeight="1">
      <c r="A33" s="38"/>
      <c r="B33" s="44"/>
      <c r="C33" s="38"/>
      <c r="D33" s="149" t="s">
        <v>43</v>
      </c>
      <c r="E33" s="136" t="s">
        <v>44</v>
      </c>
      <c r="F33" s="150">
        <f>ROUND((SUM(BE156:BE1648)),  2)</f>
        <v>0</v>
      </c>
      <c r="G33" s="38"/>
      <c r="H33" s="38"/>
      <c r="I33" s="151">
        <v>0.20999999999999999</v>
      </c>
      <c r="J33" s="150">
        <f>ROUND(((SUM(BE156:BE1648))*I33),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36" t="s">
        <v>45</v>
      </c>
      <c r="F34" s="150">
        <f>ROUND((SUM(BF156:BF1648)),  2)</f>
        <v>0</v>
      </c>
      <c r="G34" s="38"/>
      <c r="H34" s="38"/>
      <c r="I34" s="151">
        <v>0.14999999999999999</v>
      </c>
      <c r="J34" s="150">
        <f>ROUND(((SUM(BF156:BF1648))*I34),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36" t="s">
        <v>46</v>
      </c>
      <c r="F35" s="150">
        <f>ROUND((SUM(BG156:BG1648)),  2)</f>
        <v>0</v>
      </c>
      <c r="G35" s="38"/>
      <c r="H35" s="38"/>
      <c r="I35" s="151">
        <v>0.20999999999999999</v>
      </c>
      <c r="J35" s="150">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36" t="s">
        <v>47</v>
      </c>
      <c r="F36" s="150">
        <f>ROUND((SUM(BH156:BH1648)),  2)</f>
        <v>0</v>
      </c>
      <c r="G36" s="38"/>
      <c r="H36" s="38"/>
      <c r="I36" s="151">
        <v>0.14999999999999999</v>
      </c>
      <c r="J36" s="150">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36" t="s">
        <v>48</v>
      </c>
      <c r="F37" s="150">
        <f>ROUND((SUM(BI156:BI1648)),  2)</f>
        <v>0</v>
      </c>
      <c r="G37" s="38"/>
      <c r="H37" s="38"/>
      <c r="I37" s="151">
        <v>0</v>
      </c>
      <c r="J37" s="150">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2"/>
      <c r="D39" s="153" t="s">
        <v>49</v>
      </c>
      <c r="E39" s="154"/>
      <c r="F39" s="154"/>
      <c r="G39" s="155" t="s">
        <v>50</v>
      </c>
      <c r="H39" s="156" t="s">
        <v>51</v>
      </c>
      <c r="I39" s="154"/>
      <c r="J39" s="157">
        <f>SUM(J30:J37)</f>
        <v>0</v>
      </c>
      <c r="K39" s="158"/>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59" t="s">
        <v>52</v>
      </c>
      <c r="E50" s="160"/>
      <c r="F50" s="160"/>
      <c r="G50" s="159" t="s">
        <v>53</v>
      </c>
      <c r="H50" s="160"/>
      <c r="I50" s="160"/>
      <c r="J50" s="160"/>
      <c r="K50" s="160"/>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1" t="s">
        <v>54</v>
      </c>
      <c r="E61" s="162"/>
      <c r="F61" s="163" t="s">
        <v>55</v>
      </c>
      <c r="G61" s="161" t="s">
        <v>54</v>
      </c>
      <c r="H61" s="162"/>
      <c r="I61" s="162"/>
      <c r="J61" s="164" t="s">
        <v>55</v>
      </c>
      <c r="K61" s="162"/>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59" t="s">
        <v>56</v>
      </c>
      <c r="E65" s="165"/>
      <c r="F65" s="165"/>
      <c r="G65" s="159" t="s">
        <v>57</v>
      </c>
      <c r="H65" s="165"/>
      <c r="I65" s="165"/>
      <c r="J65" s="165"/>
      <c r="K65" s="165"/>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1" t="s">
        <v>54</v>
      </c>
      <c r="E76" s="162"/>
      <c r="F76" s="163" t="s">
        <v>55</v>
      </c>
      <c r="G76" s="161" t="s">
        <v>54</v>
      </c>
      <c r="H76" s="162"/>
      <c r="I76" s="162"/>
      <c r="J76" s="164" t="s">
        <v>55</v>
      </c>
      <c r="K76" s="162"/>
      <c r="L76" s="63"/>
      <c r="S76" s="38"/>
      <c r="T76" s="38"/>
      <c r="U76" s="38"/>
      <c r="V76" s="38"/>
      <c r="W76" s="38"/>
      <c r="X76" s="38"/>
      <c r="Y76" s="38"/>
      <c r="Z76" s="38"/>
      <c r="AA76" s="38"/>
      <c r="AB76" s="38"/>
      <c r="AC76" s="38"/>
      <c r="AD76" s="38"/>
      <c r="AE76" s="38"/>
    </row>
    <row r="77" s="2" customFormat="1" ht="14.4" customHeight="1">
      <c r="A77" s="38"/>
      <c r="B77" s="166"/>
      <c r="C77" s="167"/>
      <c r="D77" s="167"/>
      <c r="E77" s="167"/>
      <c r="F77" s="167"/>
      <c r="G77" s="167"/>
      <c r="H77" s="167"/>
      <c r="I77" s="167"/>
      <c r="J77" s="167"/>
      <c r="K77" s="167"/>
      <c r="L77" s="63"/>
      <c r="S77" s="38"/>
      <c r="T77" s="38"/>
      <c r="U77" s="38"/>
      <c r="V77" s="38"/>
      <c r="W77" s="38"/>
      <c r="X77" s="38"/>
      <c r="Y77" s="38"/>
      <c r="Z77" s="38"/>
      <c r="AA77" s="38"/>
      <c r="AB77" s="38"/>
      <c r="AC77" s="38"/>
      <c r="AD77" s="38"/>
      <c r="AE77" s="38"/>
    </row>
    <row r="81" s="2" customFormat="1" ht="6.96" customHeight="1">
      <c r="A81" s="38"/>
      <c r="B81" s="168"/>
      <c r="C81" s="169"/>
      <c r="D81" s="169"/>
      <c r="E81" s="169"/>
      <c r="F81" s="169"/>
      <c r="G81" s="169"/>
      <c r="H81" s="169"/>
      <c r="I81" s="169"/>
      <c r="J81" s="169"/>
      <c r="K81" s="169"/>
      <c r="L81" s="63"/>
      <c r="S81" s="38"/>
      <c r="T81" s="38"/>
      <c r="U81" s="38"/>
      <c r="V81" s="38"/>
      <c r="W81" s="38"/>
      <c r="X81" s="38"/>
      <c r="Y81" s="38"/>
      <c r="Z81" s="38"/>
      <c r="AA81" s="38"/>
      <c r="AB81" s="38"/>
      <c r="AC81" s="38"/>
      <c r="AD81" s="38"/>
      <c r="AE81" s="38"/>
    </row>
    <row r="82" s="2" customFormat="1" ht="24.96" customHeight="1">
      <c r="A82" s="38"/>
      <c r="B82" s="39"/>
      <c r="C82" s="23" t="s">
        <v>92</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0" t="str">
        <f>E7</f>
        <v xml:space="preserve">Dostavba stadionu Míru a plaveckého stadionu v Táboře  - stavební objekt SO01 - etapa II</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90</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SO01a - Etapa II</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22</v>
      </c>
      <c r="D89" s="40"/>
      <c r="E89" s="40"/>
      <c r="F89" s="27" t="str">
        <f>F12</f>
        <v>Tábor</v>
      </c>
      <c r="G89" s="40"/>
      <c r="H89" s="40"/>
      <c r="I89" s="32" t="s">
        <v>24</v>
      </c>
      <c r="J89" s="79" t="str">
        <f>IF(J12="","",J12)</f>
        <v>21. 9. 2023</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28</v>
      </c>
      <c r="D91" s="40"/>
      <c r="E91" s="40"/>
      <c r="F91" s="27" t="str">
        <f>E15</f>
        <v>Tělovýchovná zařízení města Tábor, s.r.o.</v>
      </c>
      <c r="G91" s="40"/>
      <c r="H91" s="40"/>
      <c r="I91" s="32" t="s">
        <v>34</v>
      </c>
      <c r="J91" s="36" t="str">
        <f>E21</f>
        <v>Šumavaplan projekt, s.r.o.</v>
      </c>
      <c r="K91" s="40"/>
      <c r="L91" s="63"/>
      <c r="S91" s="38"/>
      <c r="T91" s="38"/>
      <c r="U91" s="38"/>
      <c r="V91" s="38"/>
      <c r="W91" s="38"/>
      <c r="X91" s="38"/>
      <c r="Y91" s="38"/>
      <c r="Z91" s="38"/>
      <c r="AA91" s="38"/>
      <c r="AB91" s="38"/>
      <c r="AC91" s="38"/>
      <c r="AD91" s="38"/>
      <c r="AE91" s="38"/>
    </row>
    <row r="92" s="2" customFormat="1" ht="25.65" customHeight="1">
      <c r="A92" s="38"/>
      <c r="B92" s="39"/>
      <c r="C92" s="32" t="s">
        <v>32</v>
      </c>
      <c r="D92" s="40"/>
      <c r="E92" s="40"/>
      <c r="F92" s="27" t="str">
        <f>IF(E18="","",E18)</f>
        <v>Vyplň údaj</v>
      </c>
      <c r="G92" s="40"/>
      <c r="H92" s="40"/>
      <c r="I92" s="32" t="s">
        <v>37</v>
      </c>
      <c r="J92" s="36" t="str">
        <f>E24</f>
        <v>Šumavaplan projekt, s.r.o.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1" t="s">
        <v>93</v>
      </c>
      <c r="D94" s="172"/>
      <c r="E94" s="172"/>
      <c r="F94" s="172"/>
      <c r="G94" s="172"/>
      <c r="H94" s="172"/>
      <c r="I94" s="172"/>
      <c r="J94" s="173" t="s">
        <v>94</v>
      </c>
      <c r="K94" s="172"/>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4" t="s">
        <v>95</v>
      </c>
      <c r="D96" s="40"/>
      <c r="E96" s="40"/>
      <c r="F96" s="40"/>
      <c r="G96" s="40"/>
      <c r="H96" s="40"/>
      <c r="I96" s="40"/>
      <c r="J96" s="110">
        <f>J156</f>
        <v>0</v>
      </c>
      <c r="K96" s="40"/>
      <c r="L96" s="63"/>
      <c r="S96" s="38"/>
      <c r="T96" s="38"/>
      <c r="U96" s="38"/>
      <c r="V96" s="38"/>
      <c r="W96" s="38"/>
      <c r="X96" s="38"/>
      <c r="Y96" s="38"/>
      <c r="Z96" s="38"/>
      <c r="AA96" s="38"/>
      <c r="AB96" s="38"/>
      <c r="AC96" s="38"/>
      <c r="AD96" s="38"/>
      <c r="AE96" s="38"/>
      <c r="AU96" s="17" t="s">
        <v>96</v>
      </c>
    </row>
    <row r="97" s="9" customFormat="1" ht="24.96" customHeight="1">
      <c r="A97" s="9"/>
      <c r="B97" s="175"/>
      <c r="C97" s="176"/>
      <c r="D97" s="177" t="s">
        <v>97</v>
      </c>
      <c r="E97" s="178"/>
      <c r="F97" s="178"/>
      <c r="G97" s="178"/>
      <c r="H97" s="178"/>
      <c r="I97" s="178"/>
      <c r="J97" s="179">
        <f>J157</f>
        <v>0</v>
      </c>
      <c r="K97" s="176"/>
      <c r="L97" s="180"/>
      <c r="S97" s="9"/>
      <c r="T97" s="9"/>
      <c r="U97" s="9"/>
      <c r="V97" s="9"/>
      <c r="W97" s="9"/>
      <c r="X97" s="9"/>
      <c r="Y97" s="9"/>
      <c r="Z97" s="9"/>
      <c r="AA97" s="9"/>
      <c r="AB97" s="9"/>
      <c r="AC97" s="9"/>
      <c r="AD97" s="9"/>
      <c r="AE97" s="9"/>
    </row>
    <row r="98" s="10" customFormat="1" ht="19.92" customHeight="1">
      <c r="A98" s="10"/>
      <c r="B98" s="181"/>
      <c r="C98" s="182"/>
      <c r="D98" s="183" t="s">
        <v>98</v>
      </c>
      <c r="E98" s="184"/>
      <c r="F98" s="184"/>
      <c r="G98" s="184"/>
      <c r="H98" s="184"/>
      <c r="I98" s="184"/>
      <c r="J98" s="185">
        <f>J158</f>
        <v>0</v>
      </c>
      <c r="K98" s="182"/>
      <c r="L98" s="186"/>
      <c r="S98" s="10"/>
      <c r="T98" s="10"/>
      <c r="U98" s="10"/>
      <c r="V98" s="10"/>
      <c r="W98" s="10"/>
      <c r="X98" s="10"/>
      <c r="Y98" s="10"/>
      <c r="Z98" s="10"/>
      <c r="AA98" s="10"/>
      <c r="AB98" s="10"/>
      <c r="AC98" s="10"/>
      <c r="AD98" s="10"/>
      <c r="AE98" s="10"/>
    </row>
    <row r="99" s="10" customFormat="1" ht="19.92" customHeight="1">
      <c r="A99" s="10"/>
      <c r="B99" s="181"/>
      <c r="C99" s="182"/>
      <c r="D99" s="183" t="s">
        <v>99</v>
      </c>
      <c r="E99" s="184"/>
      <c r="F99" s="184"/>
      <c r="G99" s="184"/>
      <c r="H99" s="184"/>
      <c r="I99" s="184"/>
      <c r="J99" s="185">
        <f>J184</f>
        <v>0</v>
      </c>
      <c r="K99" s="182"/>
      <c r="L99" s="186"/>
      <c r="S99" s="10"/>
      <c r="T99" s="10"/>
      <c r="U99" s="10"/>
      <c r="V99" s="10"/>
      <c r="W99" s="10"/>
      <c r="X99" s="10"/>
      <c r="Y99" s="10"/>
      <c r="Z99" s="10"/>
      <c r="AA99" s="10"/>
      <c r="AB99" s="10"/>
      <c r="AC99" s="10"/>
      <c r="AD99" s="10"/>
      <c r="AE99" s="10"/>
    </row>
    <row r="100" s="10" customFormat="1" ht="19.92" customHeight="1">
      <c r="A100" s="10"/>
      <c r="B100" s="181"/>
      <c r="C100" s="182"/>
      <c r="D100" s="183" t="s">
        <v>100</v>
      </c>
      <c r="E100" s="184"/>
      <c r="F100" s="184"/>
      <c r="G100" s="184"/>
      <c r="H100" s="184"/>
      <c r="I100" s="184"/>
      <c r="J100" s="185">
        <f>J219</f>
        <v>0</v>
      </c>
      <c r="K100" s="182"/>
      <c r="L100" s="186"/>
      <c r="S100" s="10"/>
      <c r="T100" s="10"/>
      <c r="U100" s="10"/>
      <c r="V100" s="10"/>
      <c r="W100" s="10"/>
      <c r="X100" s="10"/>
      <c r="Y100" s="10"/>
      <c r="Z100" s="10"/>
      <c r="AA100" s="10"/>
      <c r="AB100" s="10"/>
      <c r="AC100" s="10"/>
      <c r="AD100" s="10"/>
      <c r="AE100" s="10"/>
    </row>
    <row r="101" s="10" customFormat="1" ht="19.92" customHeight="1">
      <c r="A101" s="10"/>
      <c r="B101" s="181"/>
      <c r="C101" s="182"/>
      <c r="D101" s="183" t="s">
        <v>101</v>
      </c>
      <c r="E101" s="184"/>
      <c r="F101" s="184"/>
      <c r="G101" s="184"/>
      <c r="H101" s="184"/>
      <c r="I101" s="184"/>
      <c r="J101" s="185">
        <f>J270</f>
        <v>0</v>
      </c>
      <c r="K101" s="182"/>
      <c r="L101" s="186"/>
      <c r="S101" s="10"/>
      <c r="T101" s="10"/>
      <c r="U101" s="10"/>
      <c r="V101" s="10"/>
      <c r="W101" s="10"/>
      <c r="X101" s="10"/>
      <c r="Y101" s="10"/>
      <c r="Z101" s="10"/>
      <c r="AA101" s="10"/>
      <c r="AB101" s="10"/>
      <c r="AC101" s="10"/>
      <c r="AD101" s="10"/>
      <c r="AE101" s="10"/>
    </row>
    <row r="102" s="10" customFormat="1" ht="19.92" customHeight="1">
      <c r="A102" s="10"/>
      <c r="B102" s="181"/>
      <c r="C102" s="182"/>
      <c r="D102" s="183" t="s">
        <v>102</v>
      </c>
      <c r="E102" s="184"/>
      <c r="F102" s="184"/>
      <c r="G102" s="184"/>
      <c r="H102" s="184"/>
      <c r="I102" s="184"/>
      <c r="J102" s="185">
        <f>J352</f>
        <v>0</v>
      </c>
      <c r="K102" s="182"/>
      <c r="L102" s="186"/>
      <c r="S102" s="10"/>
      <c r="T102" s="10"/>
      <c r="U102" s="10"/>
      <c r="V102" s="10"/>
      <c r="W102" s="10"/>
      <c r="X102" s="10"/>
      <c r="Y102" s="10"/>
      <c r="Z102" s="10"/>
      <c r="AA102" s="10"/>
      <c r="AB102" s="10"/>
      <c r="AC102" s="10"/>
      <c r="AD102" s="10"/>
      <c r="AE102" s="10"/>
    </row>
    <row r="103" s="10" customFormat="1" ht="19.92" customHeight="1">
      <c r="A103" s="10"/>
      <c r="B103" s="181"/>
      <c r="C103" s="182"/>
      <c r="D103" s="183" t="s">
        <v>103</v>
      </c>
      <c r="E103" s="184"/>
      <c r="F103" s="184"/>
      <c r="G103" s="184"/>
      <c r="H103" s="184"/>
      <c r="I103" s="184"/>
      <c r="J103" s="185">
        <f>J391</f>
        <v>0</v>
      </c>
      <c r="K103" s="182"/>
      <c r="L103" s="186"/>
      <c r="S103" s="10"/>
      <c r="T103" s="10"/>
      <c r="U103" s="10"/>
      <c r="V103" s="10"/>
      <c r="W103" s="10"/>
      <c r="X103" s="10"/>
      <c r="Y103" s="10"/>
      <c r="Z103" s="10"/>
      <c r="AA103" s="10"/>
      <c r="AB103" s="10"/>
      <c r="AC103" s="10"/>
      <c r="AD103" s="10"/>
      <c r="AE103" s="10"/>
    </row>
    <row r="104" s="10" customFormat="1" ht="19.92" customHeight="1">
      <c r="A104" s="10"/>
      <c r="B104" s="181"/>
      <c r="C104" s="182"/>
      <c r="D104" s="183" t="s">
        <v>104</v>
      </c>
      <c r="E104" s="184"/>
      <c r="F104" s="184"/>
      <c r="G104" s="184"/>
      <c r="H104" s="184"/>
      <c r="I104" s="184"/>
      <c r="J104" s="185">
        <f>J425</f>
        <v>0</v>
      </c>
      <c r="K104" s="182"/>
      <c r="L104" s="186"/>
      <c r="S104" s="10"/>
      <c r="T104" s="10"/>
      <c r="U104" s="10"/>
      <c r="V104" s="10"/>
      <c r="W104" s="10"/>
      <c r="X104" s="10"/>
      <c r="Y104" s="10"/>
      <c r="Z104" s="10"/>
      <c r="AA104" s="10"/>
      <c r="AB104" s="10"/>
      <c r="AC104" s="10"/>
      <c r="AD104" s="10"/>
      <c r="AE104" s="10"/>
    </row>
    <row r="105" s="10" customFormat="1" ht="19.92" customHeight="1">
      <c r="A105" s="10"/>
      <c r="B105" s="181"/>
      <c r="C105" s="182"/>
      <c r="D105" s="183" t="s">
        <v>105</v>
      </c>
      <c r="E105" s="184"/>
      <c r="F105" s="184"/>
      <c r="G105" s="184"/>
      <c r="H105" s="184"/>
      <c r="I105" s="184"/>
      <c r="J105" s="185">
        <f>J446</f>
        <v>0</v>
      </c>
      <c r="K105" s="182"/>
      <c r="L105" s="186"/>
      <c r="S105" s="10"/>
      <c r="T105" s="10"/>
      <c r="U105" s="10"/>
      <c r="V105" s="10"/>
      <c r="W105" s="10"/>
      <c r="X105" s="10"/>
      <c r="Y105" s="10"/>
      <c r="Z105" s="10"/>
      <c r="AA105" s="10"/>
      <c r="AB105" s="10"/>
      <c r="AC105" s="10"/>
      <c r="AD105" s="10"/>
      <c r="AE105" s="10"/>
    </row>
    <row r="106" s="10" customFormat="1" ht="19.92" customHeight="1">
      <c r="A106" s="10"/>
      <c r="B106" s="181"/>
      <c r="C106" s="182"/>
      <c r="D106" s="183" t="s">
        <v>106</v>
      </c>
      <c r="E106" s="184"/>
      <c r="F106" s="184"/>
      <c r="G106" s="184"/>
      <c r="H106" s="184"/>
      <c r="I106" s="184"/>
      <c r="J106" s="185">
        <f>J462</f>
        <v>0</v>
      </c>
      <c r="K106" s="182"/>
      <c r="L106" s="186"/>
      <c r="S106" s="10"/>
      <c r="T106" s="10"/>
      <c r="U106" s="10"/>
      <c r="V106" s="10"/>
      <c r="W106" s="10"/>
      <c r="X106" s="10"/>
      <c r="Y106" s="10"/>
      <c r="Z106" s="10"/>
      <c r="AA106" s="10"/>
      <c r="AB106" s="10"/>
      <c r="AC106" s="10"/>
      <c r="AD106" s="10"/>
      <c r="AE106" s="10"/>
    </row>
    <row r="107" s="10" customFormat="1" ht="19.92" customHeight="1">
      <c r="A107" s="10"/>
      <c r="B107" s="181"/>
      <c r="C107" s="182"/>
      <c r="D107" s="183" t="s">
        <v>107</v>
      </c>
      <c r="E107" s="184"/>
      <c r="F107" s="184"/>
      <c r="G107" s="184"/>
      <c r="H107" s="184"/>
      <c r="I107" s="184"/>
      <c r="J107" s="185">
        <f>J558</f>
        <v>0</v>
      </c>
      <c r="K107" s="182"/>
      <c r="L107" s="186"/>
      <c r="S107" s="10"/>
      <c r="T107" s="10"/>
      <c r="U107" s="10"/>
      <c r="V107" s="10"/>
      <c r="W107" s="10"/>
      <c r="X107" s="10"/>
      <c r="Y107" s="10"/>
      <c r="Z107" s="10"/>
      <c r="AA107" s="10"/>
      <c r="AB107" s="10"/>
      <c r="AC107" s="10"/>
      <c r="AD107" s="10"/>
      <c r="AE107" s="10"/>
    </row>
    <row r="108" s="10" customFormat="1" ht="19.92" customHeight="1">
      <c r="A108" s="10"/>
      <c r="B108" s="181"/>
      <c r="C108" s="182"/>
      <c r="D108" s="183" t="s">
        <v>108</v>
      </c>
      <c r="E108" s="184"/>
      <c r="F108" s="184"/>
      <c r="G108" s="184"/>
      <c r="H108" s="184"/>
      <c r="I108" s="184"/>
      <c r="J108" s="185">
        <f>J580</f>
        <v>0</v>
      </c>
      <c r="K108" s="182"/>
      <c r="L108" s="186"/>
      <c r="S108" s="10"/>
      <c r="T108" s="10"/>
      <c r="U108" s="10"/>
      <c r="V108" s="10"/>
      <c r="W108" s="10"/>
      <c r="X108" s="10"/>
      <c r="Y108" s="10"/>
      <c r="Z108" s="10"/>
      <c r="AA108" s="10"/>
      <c r="AB108" s="10"/>
      <c r="AC108" s="10"/>
      <c r="AD108" s="10"/>
      <c r="AE108" s="10"/>
    </row>
    <row r="109" s="9" customFormat="1" ht="24.96" customHeight="1">
      <c r="A109" s="9"/>
      <c r="B109" s="175"/>
      <c r="C109" s="176"/>
      <c r="D109" s="177" t="s">
        <v>109</v>
      </c>
      <c r="E109" s="178"/>
      <c r="F109" s="178"/>
      <c r="G109" s="178"/>
      <c r="H109" s="178"/>
      <c r="I109" s="178"/>
      <c r="J109" s="179">
        <f>J583</f>
        <v>0</v>
      </c>
      <c r="K109" s="176"/>
      <c r="L109" s="180"/>
      <c r="S109" s="9"/>
      <c r="T109" s="9"/>
      <c r="U109" s="9"/>
      <c r="V109" s="9"/>
      <c r="W109" s="9"/>
      <c r="X109" s="9"/>
      <c r="Y109" s="9"/>
      <c r="Z109" s="9"/>
      <c r="AA109" s="9"/>
      <c r="AB109" s="9"/>
      <c r="AC109" s="9"/>
      <c r="AD109" s="9"/>
      <c r="AE109" s="9"/>
    </row>
    <row r="110" s="10" customFormat="1" ht="19.92" customHeight="1">
      <c r="A110" s="10"/>
      <c r="B110" s="181"/>
      <c r="C110" s="182"/>
      <c r="D110" s="183" t="s">
        <v>110</v>
      </c>
      <c r="E110" s="184"/>
      <c r="F110" s="184"/>
      <c r="G110" s="184"/>
      <c r="H110" s="184"/>
      <c r="I110" s="184"/>
      <c r="J110" s="185">
        <f>J584</f>
        <v>0</v>
      </c>
      <c r="K110" s="182"/>
      <c r="L110" s="186"/>
      <c r="S110" s="10"/>
      <c r="T110" s="10"/>
      <c r="U110" s="10"/>
      <c r="V110" s="10"/>
      <c r="W110" s="10"/>
      <c r="X110" s="10"/>
      <c r="Y110" s="10"/>
      <c r="Z110" s="10"/>
      <c r="AA110" s="10"/>
      <c r="AB110" s="10"/>
      <c r="AC110" s="10"/>
      <c r="AD110" s="10"/>
      <c r="AE110" s="10"/>
    </row>
    <row r="111" s="10" customFormat="1" ht="19.92" customHeight="1">
      <c r="A111" s="10"/>
      <c r="B111" s="181"/>
      <c r="C111" s="182"/>
      <c r="D111" s="183" t="s">
        <v>111</v>
      </c>
      <c r="E111" s="184"/>
      <c r="F111" s="184"/>
      <c r="G111" s="184"/>
      <c r="H111" s="184"/>
      <c r="I111" s="184"/>
      <c r="J111" s="185">
        <f>J624</f>
        <v>0</v>
      </c>
      <c r="K111" s="182"/>
      <c r="L111" s="186"/>
      <c r="S111" s="10"/>
      <c r="T111" s="10"/>
      <c r="U111" s="10"/>
      <c r="V111" s="10"/>
      <c r="W111" s="10"/>
      <c r="X111" s="10"/>
      <c r="Y111" s="10"/>
      <c r="Z111" s="10"/>
      <c r="AA111" s="10"/>
      <c r="AB111" s="10"/>
      <c r="AC111" s="10"/>
      <c r="AD111" s="10"/>
      <c r="AE111" s="10"/>
    </row>
    <row r="112" s="10" customFormat="1" ht="19.92" customHeight="1">
      <c r="A112" s="10"/>
      <c r="B112" s="181"/>
      <c r="C112" s="182"/>
      <c r="D112" s="183" t="s">
        <v>112</v>
      </c>
      <c r="E112" s="184"/>
      <c r="F112" s="184"/>
      <c r="G112" s="184"/>
      <c r="H112" s="184"/>
      <c r="I112" s="184"/>
      <c r="J112" s="185">
        <f>J650</f>
        <v>0</v>
      </c>
      <c r="K112" s="182"/>
      <c r="L112" s="186"/>
      <c r="S112" s="10"/>
      <c r="T112" s="10"/>
      <c r="U112" s="10"/>
      <c r="V112" s="10"/>
      <c r="W112" s="10"/>
      <c r="X112" s="10"/>
      <c r="Y112" s="10"/>
      <c r="Z112" s="10"/>
      <c r="AA112" s="10"/>
      <c r="AB112" s="10"/>
      <c r="AC112" s="10"/>
      <c r="AD112" s="10"/>
      <c r="AE112" s="10"/>
    </row>
    <row r="113" s="10" customFormat="1" ht="19.92" customHeight="1">
      <c r="A113" s="10"/>
      <c r="B113" s="181"/>
      <c r="C113" s="182"/>
      <c r="D113" s="183" t="s">
        <v>113</v>
      </c>
      <c r="E113" s="184"/>
      <c r="F113" s="184"/>
      <c r="G113" s="184"/>
      <c r="H113" s="184"/>
      <c r="I113" s="184"/>
      <c r="J113" s="185">
        <f>J699</f>
        <v>0</v>
      </c>
      <c r="K113" s="182"/>
      <c r="L113" s="186"/>
      <c r="S113" s="10"/>
      <c r="T113" s="10"/>
      <c r="U113" s="10"/>
      <c r="V113" s="10"/>
      <c r="W113" s="10"/>
      <c r="X113" s="10"/>
      <c r="Y113" s="10"/>
      <c r="Z113" s="10"/>
      <c r="AA113" s="10"/>
      <c r="AB113" s="10"/>
      <c r="AC113" s="10"/>
      <c r="AD113" s="10"/>
      <c r="AE113" s="10"/>
    </row>
    <row r="114" s="10" customFormat="1" ht="19.92" customHeight="1">
      <c r="A114" s="10"/>
      <c r="B114" s="181"/>
      <c r="C114" s="182"/>
      <c r="D114" s="183" t="s">
        <v>114</v>
      </c>
      <c r="E114" s="184"/>
      <c r="F114" s="184"/>
      <c r="G114" s="184"/>
      <c r="H114" s="184"/>
      <c r="I114" s="184"/>
      <c r="J114" s="185">
        <f>J742</f>
        <v>0</v>
      </c>
      <c r="K114" s="182"/>
      <c r="L114" s="186"/>
      <c r="S114" s="10"/>
      <c r="T114" s="10"/>
      <c r="U114" s="10"/>
      <c r="V114" s="10"/>
      <c r="W114" s="10"/>
      <c r="X114" s="10"/>
      <c r="Y114" s="10"/>
      <c r="Z114" s="10"/>
      <c r="AA114" s="10"/>
      <c r="AB114" s="10"/>
      <c r="AC114" s="10"/>
      <c r="AD114" s="10"/>
      <c r="AE114" s="10"/>
    </row>
    <row r="115" s="10" customFormat="1" ht="19.92" customHeight="1">
      <c r="A115" s="10"/>
      <c r="B115" s="181"/>
      <c r="C115" s="182"/>
      <c r="D115" s="183" t="s">
        <v>115</v>
      </c>
      <c r="E115" s="184"/>
      <c r="F115" s="184"/>
      <c r="G115" s="184"/>
      <c r="H115" s="184"/>
      <c r="I115" s="184"/>
      <c r="J115" s="185">
        <f>J761</f>
        <v>0</v>
      </c>
      <c r="K115" s="182"/>
      <c r="L115" s="186"/>
      <c r="S115" s="10"/>
      <c r="T115" s="10"/>
      <c r="U115" s="10"/>
      <c r="V115" s="10"/>
      <c r="W115" s="10"/>
      <c r="X115" s="10"/>
      <c r="Y115" s="10"/>
      <c r="Z115" s="10"/>
      <c r="AA115" s="10"/>
      <c r="AB115" s="10"/>
      <c r="AC115" s="10"/>
      <c r="AD115" s="10"/>
      <c r="AE115" s="10"/>
    </row>
    <row r="116" s="10" customFormat="1" ht="19.92" customHeight="1">
      <c r="A116" s="10"/>
      <c r="B116" s="181"/>
      <c r="C116" s="182"/>
      <c r="D116" s="183" t="s">
        <v>116</v>
      </c>
      <c r="E116" s="184"/>
      <c r="F116" s="184"/>
      <c r="G116" s="184"/>
      <c r="H116" s="184"/>
      <c r="I116" s="184"/>
      <c r="J116" s="185">
        <f>J862</f>
        <v>0</v>
      </c>
      <c r="K116" s="182"/>
      <c r="L116" s="186"/>
      <c r="S116" s="10"/>
      <c r="T116" s="10"/>
      <c r="U116" s="10"/>
      <c r="V116" s="10"/>
      <c r="W116" s="10"/>
      <c r="X116" s="10"/>
      <c r="Y116" s="10"/>
      <c r="Z116" s="10"/>
      <c r="AA116" s="10"/>
      <c r="AB116" s="10"/>
      <c r="AC116" s="10"/>
      <c r="AD116" s="10"/>
      <c r="AE116" s="10"/>
    </row>
    <row r="117" s="10" customFormat="1" ht="19.92" customHeight="1">
      <c r="A117" s="10"/>
      <c r="B117" s="181"/>
      <c r="C117" s="182"/>
      <c r="D117" s="183" t="s">
        <v>117</v>
      </c>
      <c r="E117" s="184"/>
      <c r="F117" s="184"/>
      <c r="G117" s="184"/>
      <c r="H117" s="184"/>
      <c r="I117" s="184"/>
      <c r="J117" s="185">
        <f>J871</f>
        <v>0</v>
      </c>
      <c r="K117" s="182"/>
      <c r="L117" s="186"/>
      <c r="S117" s="10"/>
      <c r="T117" s="10"/>
      <c r="U117" s="10"/>
      <c r="V117" s="10"/>
      <c r="W117" s="10"/>
      <c r="X117" s="10"/>
      <c r="Y117" s="10"/>
      <c r="Z117" s="10"/>
      <c r="AA117" s="10"/>
      <c r="AB117" s="10"/>
      <c r="AC117" s="10"/>
      <c r="AD117" s="10"/>
      <c r="AE117" s="10"/>
    </row>
    <row r="118" s="10" customFormat="1" ht="19.92" customHeight="1">
      <c r="A118" s="10"/>
      <c r="B118" s="181"/>
      <c r="C118" s="182"/>
      <c r="D118" s="183" t="s">
        <v>118</v>
      </c>
      <c r="E118" s="184"/>
      <c r="F118" s="184"/>
      <c r="G118" s="184"/>
      <c r="H118" s="184"/>
      <c r="I118" s="184"/>
      <c r="J118" s="185">
        <f>J887</f>
        <v>0</v>
      </c>
      <c r="K118" s="182"/>
      <c r="L118" s="186"/>
      <c r="S118" s="10"/>
      <c r="T118" s="10"/>
      <c r="U118" s="10"/>
      <c r="V118" s="10"/>
      <c r="W118" s="10"/>
      <c r="X118" s="10"/>
      <c r="Y118" s="10"/>
      <c r="Z118" s="10"/>
      <c r="AA118" s="10"/>
      <c r="AB118" s="10"/>
      <c r="AC118" s="10"/>
      <c r="AD118" s="10"/>
      <c r="AE118" s="10"/>
    </row>
    <row r="119" s="10" customFormat="1" ht="19.92" customHeight="1">
      <c r="A119" s="10"/>
      <c r="B119" s="181"/>
      <c r="C119" s="182"/>
      <c r="D119" s="183" t="s">
        <v>119</v>
      </c>
      <c r="E119" s="184"/>
      <c r="F119" s="184"/>
      <c r="G119" s="184"/>
      <c r="H119" s="184"/>
      <c r="I119" s="184"/>
      <c r="J119" s="185">
        <f>J894</f>
        <v>0</v>
      </c>
      <c r="K119" s="182"/>
      <c r="L119" s="186"/>
      <c r="S119" s="10"/>
      <c r="T119" s="10"/>
      <c r="U119" s="10"/>
      <c r="V119" s="10"/>
      <c r="W119" s="10"/>
      <c r="X119" s="10"/>
      <c r="Y119" s="10"/>
      <c r="Z119" s="10"/>
      <c r="AA119" s="10"/>
      <c r="AB119" s="10"/>
      <c r="AC119" s="10"/>
      <c r="AD119" s="10"/>
      <c r="AE119" s="10"/>
    </row>
    <row r="120" s="10" customFormat="1" ht="19.92" customHeight="1">
      <c r="A120" s="10"/>
      <c r="B120" s="181"/>
      <c r="C120" s="182"/>
      <c r="D120" s="183" t="s">
        <v>120</v>
      </c>
      <c r="E120" s="184"/>
      <c r="F120" s="184"/>
      <c r="G120" s="184"/>
      <c r="H120" s="184"/>
      <c r="I120" s="184"/>
      <c r="J120" s="185">
        <f>J942</f>
        <v>0</v>
      </c>
      <c r="K120" s="182"/>
      <c r="L120" s="186"/>
      <c r="S120" s="10"/>
      <c r="T120" s="10"/>
      <c r="U120" s="10"/>
      <c r="V120" s="10"/>
      <c r="W120" s="10"/>
      <c r="X120" s="10"/>
      <c r="Y120" s="10"/>
      <c r="Z120" s="10"/>
      <c r="AA120" s="10"/>
      <c r="AB120" s="10"/>
      <c r="AC120" s="10"/>
      <c r="AD120" s="10"/>
      <c r="AE120" s="10"/>
    </row>
    <row r="121" s="10" customFormat="1" ht="19.92" customHeight="1">
      <c r="A121" s="10"/>
      <c r="B121" s="181"/>
      <c r="C121" s="182"/>
      <c r="D121" s="183" t="s">
        <v>121</v>
      </c>
      <c r="E121" s="184"/>
      <c r="F121" s="184"/>
      <c r="G121" s="184"/>
      <c r="H121" s="184"/>
      <c r="I121" s="184"/>
      <c r="J121" s="185">
        <f>J948</f>
        <v>0</v>
      </c>
      <c r="K121" s="182"/>
      <c r="L121" s="186"/>
      <c r="S121" s="10"/>
      <c r="T121" s="10"/>
      <c r="U121" s="10"/>
      <c r="V121" s="10"/>
      <c r="W121" s="10"/>
      <c r="X121" s="10"/>
      <c r="Y121" s="10"/>
      <c r="Z121" s="10"/>
      <c r="AA121" s="10"/>
      <c r="AB121" s="10"/>
      <c r="AC121" s="10"/>
      <c r="AD121" s="10"/>
      <c r="AE121" s="10"/>
    </row>
    <row r="122" s="10" customFormat="1" ht="19.92" customHeight="1">
      <c r="A122" s="10"/>
      <c r="B122" s="181"/>
      <c r="C122" s="182"/>
      <c r="D122" s="183" t="s">
        <v>122</v>
      </c>
      <c r="E122" s="184"/>
      <c r="F122" s="184"/>
      <c r="G122" s="184"/>
      <c r="H122" s="184"/>
      <c r="I122" s="184"/>
      <c r="J122" s="185">
        <f>J984</f>
        <v>0</v>
      </c>
      <c r="K122" s="182"/>
      <c r="L122" s="186"/>
      <c r="S122" s="10"/>
      <c r="T122" s="10"/>
      <c r="U122" s="10"/>
      <c r="V122" s="10"/>
      <c r="W122" s="10"/>
      <c r="X122" s="10"/>
      <c r="Y122" s="10"/>
      <c r="Z122" s="10"/>
      <c r="AA122" s="10"/>
      <c r="AB122" s="10"/>
      <c r="AC122" s="10"/>
      <c r="AD122" s="10"/>
      <c r="AE122" s="10"/>
    </row>
    <row r="123" s="10" customFormat="1" ht="19.92" customHeight="1">
      <c r="A123" s="10"/>
      <c r="B123" s="181"/>
      <c r="C123" s="182"/>
      <c r="D123" s="183" t="s">
        <v>123</v>
      </c>
      <c r="E123" s="184"/>
      <c r="F123" s="184"/>
      <c r="G123" s="184"/>
      <c r="H123" s="184"/>
      <c r="I123" s="184"/>
      <c r="J123" s="185">
        <f>J1009</f>
        <v>0</v>
      </c>
      <c r="K123" s="182"/>
      <c r="L123" s="186"/>
      <c r="S123" s="10"/>
      <c r="T123" s="10"/>
      <c r="U123" s="10"/>
      <c r="V123" s="10"/>
      <c r="W123" s="10"/>
      <c r="X123" s="10"/>
      <c r="Y123" s="10"/>
      <c r="Z123" s="10"/>
      <c r="AA123" s="10"/>
      <c r="AB123" s="10"/>
      <c r="AC123" s="10"/>
      <c r="AD123" s="10"/>
      <c r="AE123" s="10"/>
    </row>
    <row r="124" s="9" customFormat="1" ht="24.96" customHeight="1">
      <c r="A124" s="9"/>
      <c r="B124" s="175"/>
      <c r="C124" s="176"/>
      <c r="D124" s="177" t="s">
        <v>124</v>
      </c>
      <c r="E124" s="178"/>
      <c r="F124" s="178"/>
      <c r="G124" s="178"/>
      <c r="H124" s="178"/>
      <c r="I124" s="178"/>
      <c r="J124" s="179">
        <f>J1016</f>
        <v>0</v>
      </c>
      <c r="K124" s="176"/>
      <c r="L124" s="180"/>
      <c r="S124" s="9"/>
      <c r="T124" s="9"/>
      <c r="U124" s="9"/>
      <c r="V124" s="9"/>
      <c r="W124" s="9"/>
      <c r="X124" s="9"/>
      <c r="Y124" s="9"/>
      <c r="Z124" s="9"/>
      <c r="AA124" s="9"/>
      <c r="AB124" s="9"/>
      <c r="AC124" s="9"/>
      <c r="AD124" s="9"/>
      <c r="AE124" s="9"/>
    </row>
    <row r="125" s="10" customFormat="1" ht="19.92" customHeight="1">
      <c r="A125" s="10"/>
      <c r="B125" s="181"/>
      <c r="C125" s="182"/>
      <c r="D125" s="183" t="s">
        <v>125</v>
      </c>
      <c r="E125" s="184"/>
      <c r="F125" s="184"/>
      <c r="G125" s="184"/>
      <c r="H125" s="184"/>
      <c r="I125" s="184"/>
      <c r="J125" s="185">
        <f>J1017</f>
        <v>0</v>
      </c>
      <c r="K125" s="182"/>
      <c r="L125" s="186"/>
      <c r="S125" s="10"/>
      <c r="T125" s="10"/>
      <c r="U125" s="10"/>
      <c r="V125" s="10"/>
      <c r="W125" s="10"/>
      <c r="X125" s="10"/>
      <c r="Y125" s="10"/>
      <c r="Z125" s="10"/>
      <c r="AA125" s="10"/>
      <c r="AB125" s="10"/>
      <c r="AC125" s="10"/>
      <c r="AD125" s="10"/>
      <c r="AE125" s="10"/>
    </row>
    <row r="126" s="10" customFormat="1" ht="19.92" customHeight="1">
      <c r="A126" s="10"/>
      <c r="B126" s="181"/>
      <c r="C126" s="182"/>
      <c r="D126" s="183" t="s">
        <v>126</v>
      </c>
      <c r="E126" s="184"/>
      <c r="F126" s="184"/>
      <c r="G126" s="184"/>
      <c r="H126" s="184"/>
      <c r="I126" s="184"/>
      <c r="J126" s="185">
        <f>J1156</f>
        <v>0</v>
      </c>
      <c r="K126" s="182"/>
      <c r="L126" s="186"/>
      <c r="S126" s="10"/>
      <c r="T126" s="10"/>
      <c r="U126" s="10"/>
      <c r="V126" s="10"/>
      <c r="W126" s="10"/>
      <c r="X126" s="10"/>
      <c r="Y126" s="10"/>
      <c r="Z126" s="10"/>
      <c r="AA126" s="10"/>
      <c r="AB126" s="10"/>
      <c r="AC126" s="10"/>
      <c r="AD126" s="10"/>
      <c r="AE126" s="10"/>
    </row>
    <row r="127" s="10" customFormat="1" ht="14.88" customHeight="1">
      <c r="A127" s="10"/>
      <c r="B127" s="181"/>
      <c r="C127" s="182"/>
      <c r="D127" s="183" t="s">
        <v>127</v>
      </c>
      <c r="E127" s="184"/>
      <c r="F127" s="184"/>
      <c r="G127" s="184"/>
      <c r="H127" s="184"/>
      <c r="I127" s="184"/>
      <c r="J127" s="185">
        <f>J1157</f>
        <v>0</v>
      </c>
      <c r="K127" s="182"/>
      <c r="L127" s="186"/>
      <c r="S127" s="10"/>
      <c r="T127" s="10"/>
      <c r="U127" s="10"/>
      <c r="V127" s="10"/>
      <c r="W127" s="10"/>
      <c r="X127" s="10"/>
      <c r="Y127" s="10"/>
      <c r="Z127" s="10"/>
      <c r="AA127" s="10"/>
      <c r="AB127" s="10"/>
      <c r="AC127" s="10"/>
      <c r="AD127" s="10"/>
      <c r="AE127" s="10"/>
    </row>
    <row r="128" s="10" customFormat="1" ht="14.88" customHeight="1">
      <c r="A128" s="10"/>
      <c r="B128" s="181"/>
      <c r="C128" s="182"/>
      <c r="D128" s="183" t="s">
        <v>128</v>
      </c>
      <c r="E128" s="184"/>
      <c r="F128" s="184"/>
      <c r="G128" s="184"/>
      <c r="H128" s="184"/>
      <c r="I128" s="184"/>
      <c r="J128" s="185">
        <f>J1202</f>
        <v>0</v>
      </c>
      <c r="K128" s="182"/>
      <c r="L128" s="186"/>
      <c r="S128" s="10"/>
      <c r="T128" s="10"/>
      <c r="U128" s="10"/>
      <c r="V128" s="10"/>
      <c r="W128" s="10"/>
      <c r="X128" s="10"/>
      <c r="Y128" s="10"/>
      <c r="Z128" s="10"/>
      <c r="AA128" s="10"/>
      <c r="AB128" s="10"/>
      <c r="AC128" s="10"/>
      <c r="AD128" s="10"/>
      <c r="AE128" s="10"/>
    </row>
    <row r="129" s="10" customFormat="1" ht="14.88" customHeight="1">
      <c r="A129" s="10"/>
      <c r="B129" s="181"/>
      <c r="C129" s="182"/>
      <c r="D129" s="183" t="s">
        <v>129</v>
      </c>
      <c r="E129" s="184"/>
      <c r="F129" s="184"/>
      <c r="G129" s="184"/>
      <c r="H129" s="184"/>
      <c r="I129" s="184"/>
      <c r="J129" s="185">
        <f>J1245</f>
        <v>0</v>
      </c>
      <c r="K129" s="182"/>
      <c r="L129" s="186"/>
      <c r="S129" s="10"/>
      <c r="T129" s="10"/>
      <c r="U129" s="10"/>
      <c r="V129" s="10"/>
      <c r="W129" s="10"/>
      <c r="X129" s="10"/>
      <c r="Y129" s="10"/>
      <c r="Z129" s="10"/>
      <c r="AA129" s="10"/>
      <c r="AB129" s="10"/>
      <c r="AC129" s="10"/>
      <c r="AD129" s="10"/>
      <c r="AE129" s="10"/>
    </row>
    <row r="130" s="10" customFormat="1" ht="14.88" customHeight="1">
      <c r="A130" s="10"/>
      <c r="B130" s="181"/>
      <c r="C130" s="182"/>
      <c r="D130" s="183" t="s">
        <v>130</v>
      </c>
      <c r="E130" s="184"/>
      <c r="F130" s="184"/>
      <c r="G130" s="184"/>
      <c r="H130" s="184"/>
      <c r="I130" s="184"/>
      <c r="J130" s="185">
        <f>J1300</f>
        <v>0</v>
      </c>
      <c r="K130" s="182"/>
      <c r="L130" s="186"/>
      <c r="S130" s="10"/>
      <c r="T130" s="10"/>
      <c r="U130" s="10"/>
      <c r="V130" s="10"/>
      <c r="W130" s="10"/>
      <c r="X130" s="10"/>
      <c r="Y130" s="10"/>
      <c r="Z130" s="10"/>
      <c r="AA130" s="10"/>
      <c r="AB130" s="10"/>
      <c r="AC130" s="10"/>
      <c r="AD130" s="10"/>
      <c r="AE130" s="10"/>
    </row>
    <row r="131" s="10" customFormat="1" ht="14.88" customHeight="1">
      <c r="A131" s="10"/>
      <c r="B131" s="181"/>
      <c r="C131" s="182"/>
      <c r="D131" s="183" t="s">
        <v>131</v>
      </c>
      <c r="E131" s="184"/>
      <c r="F131" s="184"/>
      <c r="G131" s="184"/>
      <c r="H131" s="184"/>
      <c r="I131" s="184"/>
      <c r="J131" s="185">
        <f>J1349</f>
        <v>0</v>
      </c>
      <c r="K131" s="182"/>
      <c r="L131" s="186"/>
      <c r="S131" s="10"/>
      <c r="T131" s="10"/>
      <c r="U131" s="10"/>
      <c r="V131" s="10"/>
      <c r="W131" s="10"/>
      <c r="X131" s="10"/>
      <c r="Y131" s="10"/>
      <c r="Z131" s="10"/>
      <c r="AA131" s="10"/>
      <c r="AB131" s="10"/>
      <c r="AC131" s="10"/>
      <c r="AD131" s="10"/>
      <c r="AE131" s="10"/>
    </row>
    <row r="132" s="10" customFormat="1" ht="14.88" customHeight="1">
      <c r="A132" s="10"/>
      <c r="B132" s="181"/>
      <c r="C132" s="182"/>
      <c r="D132" s="183" t="s">
        <v>132</v>
      </c>
      <c r="E132" s="184"/>
      <c r="F132" s="184"/>
      <c r="G132" s="184"/>
      <c r="H132" s="184"/>
      <c r="I132" s="184"/>
      <c r="J132" s="185">
        <f>J1414</f>
        <v>0</v>
      </c>
      <c r="K132" s="182"/>
      <c r="L132" s="186"/>
      <c r="S132" s="10"/>
      <c r="T132" s="10"/>
      <c r="U132" s="10"/>
      <c r="V132" s="10"/>
      <c r="W132" s="10"/>
      <c r="X132" s="10"/>
      <c r="Y132" s="10"/>
      <c r="Z132" s="10"/>
      <c r="AA132" s="10"/>
      <c r="AB132" s="10"/>
      <c r="AC132" s="10"/>
      <c r="AD132" s="10"/>
      <c r="AE132" s="10"/>
    </row>
    <row r="133" s="10" customFormat="1" ht="19.92" customHeight="1">
      <c r="A133" s="10"/>
      <c r="B133" s="181"/>
      <c r="C133" s="182"/>
      <c r="D133" s="183" t="s">
        <v>133</v>
      </c>
      <c r="E133" s="184"/>
      <c r="F133" s="184"/>
      <c r="G133" s="184"/>
      <c r="H133" s="184"/>
      <c r="I133" s="184"/>
      <c r="J133" s="185">
        <f>J1435</f>
        <v>0</v>
      </c>
      <c r="K133" s="182"/>
      <c r="L133" s="186"/>
      <c r="S133" s="10"/>
      <c r="T133" s="10"/>
      <c r="U133" s="10"/>
      <c r="V133" s="10"/>
      <c r="W133" s="10"/>
      <c r="X133" s="10"/>
      <c r="Y133" s="10"/>
      <c r="Z133" s="10"/>
      <c r="AA133" s="10"/>
      <c r="AB133" s="10"/>
      <c r="AC133" s="10"/>
      <c r="AD133" s="10"/>
      <c r="AE133" s="10"/>
    </row>
    <row r="134" s="10" customFormat="1" ht="19.92" customHeight="1">
      <c r="A134" s="10"/>
      <c r="B134" s="181"/>
      <c r="C134" s="182"/>
      <c r="D134" s="183" t="s">
        <v>134</v>
      </c>
      <c r="E134" s="184"/>
      <c r="F134" s="184"/>
      <c r="G134" s="184"/>
      <c r="H134" s="184"/>
      <c r="I134" s="184"/>
      <c r="J134" s="185">
        <f>J1526</f>
        <v>0</v>
      </c>
      <c r="K134" s="182"/>
      <c r="L134" s="186"/>
      <c r="S134" s="10"/>
      <c r="T134" s="10"/>
      <c r="U134" s="10"/>
      <c r="V134" s="10"/>
      <c r="W134" s="10"/>
      <c r="X134" s="10"/>
      <c r="Y134" s="10"/>
      <c r="Z134" s="10"/>
      <c r="AA134" s="10"/>
      <c r="AB134" s="10"/>
      <c r="AC134" s="10"/>
      <c r="AD134" s="10"/>
      <c r="AE134" s="10"/>
    </row>
    <row r="135" s="10" customFormat="1" ht="19.92" customHeight="1">
      <c r="A135" s="10"/>
      <c r="B135" s="181"/>
      <c r="C135" s="182"/>
      <c r="D135" s="183" t="s">
        <v>135</v>
      </c>
      <c r="E135" s="184"/>
      <c r="F135" s="184"/>
      <c r="G135" s="184"/>
      <c r="H135" s="184"/>
      <c r="I135" s="184"/>
      <c r="J135" s="185">
        <f>J1569</f>
        <v>0</v>
      </c>
      <c r="K135" s="182"/>
      <c r="L135" s="186"/>
      <c r="S135" s="10"/>
      <c r="T135" s="10"/>
      <c r="U135" s="10"/>
      <c r="V135" s="10"/>
      <c r="W135" s="10"/>
      <c r="X135" s="10"/>
      <c r="Y135" s="10"/>
      <c r="Z135" s="10"/>
      <c r="AA135" s="10"/>
      <c r="AB135" s="10"/>
      <c r="AC135" s="10"/>
      <c r="AD135" s="10"/>
      <c r="AE135" s="10"/>
    </row>
    <row r="136" s="9" customFormat="1" ht="24.96" customHeight="1">
      <c r="A136" s="9"/>
      <c r="B136" s="175"/>
      <c r="C136" s="176"/>
      <c r="D136" s="177" t="s">
        <v>136</v>
      </c>
      <c r="E136" s="178"/>
      <c r="F136" s="178"/>
      <c r="G136" s="178"/>
      <c r="H136" s="178"/>
      <c r="I136" s="178"/>
      <c r="J136" s="179">
        <f>J1638</f>
        <v>0</v>
      </c>
      <c r="K136" s="176"/>
      <c r="L136" s="180"/>
      <c r="S136" s="9"/>
      <c r="T136" s="9"/>
      <c r="U136" s="9"/>
      <c r="V136" s="9"/>
      <c r="W136" s="9"/>
      <c r="X136" s="9"/>
      <c r="Y136" s="9"/>
      <c r="Z136" s="9"/>
      <c r="AA136" s="9"/>
      <c r="AB136" s="9"/>
      <c r="AC136" s="9"/>
      <c r="AD136" s="9"/>
      <c r="AE136" s="9"/>
    </row>
    <row r="137" s="2" customFormat="1" ht="21.84" customHeight="1">
      <c r="A137" s="38"/>
      <c r="B137" s="39"/>
      <c r="C137" s="40"/>
      <c r="D137" s="40"/>
      <c r="E137" s="40"/>
      <c r="F137" s="40"/>
      <c r="G137" s="40"/>
      <c r="H137" s="40"/>
      <c r="I137" s="40"/>
      <c r="J137" s="40"/>
      <c r="K137" s="40"/>
      <c r="L137" s="63"/>
      <c r="S137" s="38"/>
      <c r="T137" s="38"/>
      <c r="U137" s="38"/>
      <c r="V137" s="38"/>
      <c r="W137" s="38"/>
      <c r="X137" s="38"/>
      <c r="Y137" s="38"/>
      <c r="Z137" s="38"/>
      <c r="AA137" s="38"/>
      <c r="AB137" s="38"/>
      <c r="AC137" s="38"/>
      <c r="AD137" s="38"/>
      <c r="AE137" s="38"/>
    </row>
    <row r="138" s="2" customFormat="1" ht="6.96" customHeight="1">
      <c r="A138" s="38"/>
      <c r="B138" s="66"/>
      <c r="C138" s="67"/>
      <c r="D138" s="67"/>
      <c r="E138" s="67"/>
      <c r="F138" s="67"/>
      <c r="G138" s="67"/>
      <c r="H138" s="67"/>
      <c r="I138" s="67"/>
      <c r="J138" s="67"/>
      <c r="K138" s="67"/>
      <c r="L138" s="63"/>
      <c r="S138" s="38"/>
      <c r="T138" s="38"/>
      <c r="U138" s="38"/>
      <c r="V138" s="38"/>
      <c r="W138" s="38"/>
      <c r="X138" s="38"/>
      <c r="Y138" s="38"/>
      <c r="Z138" s="38"/>
      <c r="AA138" s="38"/>
      <c r="AB138" s="38"/>
      <c r="AC138" s="38"/>
      <c r="AD138" s="38"/>
      <c r="AE138" s="38"/>
    </row>
    <row r="142" s="2" customFormat="1" ht="6.96" customHeight="1">
      <c r="A142" s="38"/>
      <c r="B142" s="68"/>
      <c r="C142" s="69"/>
      <c r="D142" s="69"/>
      <c r="E142" s="69"/>
      <c r="F142" s="69"/>
      <c r="G142" s="69"/>
      <c r="H142" s="69"/>
      <c r="I142" s="69"/>
      <c r="J142" s="69"/>
      <c r="K142" s="69"/>
      <c r="L142" s="63"/>
      <c r="S142" s="38"/>
      <c r="T142" s="38"/>
      <c r="U142" s="38"/>
      <c r="V142" s="38"/>
      <c r="W142" s="38"/>
      <c r="X142" s="38"/>
      <c r="Y142" s="38"/>
      <c r="Z142" s="38"/>
      <c r="AA142" s="38"/>
      <c r="AB142" s="38"/>
      <c r="AC142" s="38"/>
      <c r="AD142" s="38"/>
      <c r="AE142" s="38"/>
    </row>
    <row r="143" s="2" customFormat="1" ht="24.96" customHeight="1">
      <c r="A143" s="38"/>
      <c r="B143" s="39"/>
      <c r="C143" s="23" t="s">
        <v>137</v>
      </c>
      <c r="D143" s="40"/>
      <c r="E143" s="40"/>
      <c r="F143" s="40"/>
      <c r="G143" s="40"/>
      <c r="H143" s="40"/>
      <c r="I143" s="40"/>
      <c r="J143" s="40"/>
      <c r="K143" s="40"/>
      <c r="L143" s="63"/>
      <c r="S143" s="38"/>
      <c r="T143" s="38"/>
      <c r="U143" s="38"/>
      <c r="V143" s="38"/>
      <c r="W143" s="38"/>
      <c r="X143" s="38"/>
      <c r="Y143" s="38"/>
      <c r="Z143" s="38"/>
      <c r="AA143" s="38"/>
      <c r="AB143" s="38"/>
      <c r="AC143" s="38"/>
      <c r="AD143" s="38"/>
      <c r="AE143" s="38"/>
    </row>
    <row r="144" s="2" customFormat="1" ht="6.96" customHeight="1">
      <c r="A144" s="38"/>
      <c r="B144" s="39"/>
      <c r="C144" s="40"/>
      <c r="D144" s="40"/>
      <c r="E144" s="40"/>
      <c r="F144" s="40"/>
      <c r="G144" s="40"/>
      <c r="H144" s="40"/>
      <c r="I144" s="40"/>
      <c r="J144" s="40"/>
      <c r="K144" s="40"/>
      <c r="L144" s="63"/>
      <c r="S144" s="38"/>
      <c r="T144" s="38"/>
      <c r="U144" s="38"/>
      <c r="V144" s="38"/>
      <c r="W144" s="38"/>
      <c r="X144" s="38"/>
      <c r="Y144" s="38"/>
      <c r="Z144" s="38"/>
      <c r="AA144" s="38"/>
      <c r="AB144" s="38"/>
      <c r="AC144" s="38"/>
      <c r="AD144" s="38"/>
      <c r="AE144" s="38"/>
    </row>
    <row r="145" s="2" customFormat="1" ht="12" customHeight="1">
      <c r="A145" s="38"/>
      <c r="B145" s="39"/>
      <c r="C145" s="32" t="s">
        <v>16</v>
      </c>
      <c r="D145" s="40"/>
      <c r="E145" s="40"/>
      <c r="F145" s="40"/>
      <c r="G145" s="40"/>
      <c r="H145" s="40"/>
      <c r="I145" s="40"/>
      <c r="J145" s="40"/>
      <c r="K145" s="40"/>
      <c r="L145" s="63"/>
      <c r="S145" s="38"/>
      <c r="T145" s="38"/>
      <c r="U145" s="38"/>
      <c r="V145" s="38"/>
      <c r="W145" s="38"/>
      <c r="X145" s="38"/>
      <c r="Y145" s="38"/>
      <c r="Z145" s="38"/>
      <c r="AA145" s="38"/>
      <c r="AB145" s="38"/>
      <c r="AC145" s="38"/>
      <c r="AD145" s="38"/>
      <c r="AE145" s="38"/>
    </row>
    <row r="146" s="2" customFormat="1" ht="26.25" customHeight="1">
      <c r="A146" s="38"/>
      <c r="B146" s="39"/>
      <c r="C146" s="40"/>
      <c r="D146" s="40"/>
      <c r="E146" s="170" t="str">
        <f>E7</f>
        <v xml:space="preserve">Dostavba stadionu Míru a plaveckého stadionu v Táboře  - stavební objekt SO01 - etapa II</v>
      </c>
      <c r="F146" s="32"/>
      <c r="G146" s="32"/>
      <c r="H146" s="32"/>
      <c r="I146" s="40"/>
      <c r="J146" s="40"/>
      <c r="K146" s="40"/>
      <c r="L146" s="63"/>
      <c r="S146" s="38"/>
      <c r="T146" s="38"/>
      <c r="U146" s="38"/>
      <c r="V146" s="38"/>
      <c r="W146" s="38"/>
      <c r="X146" s="38"/>
      <c r="Y146" s="38"/>
      <c r="Z146" s="38"/>
      <c r="AA146" s="38"/>
      <c r="AB146" s="38"/>
      <c r="AC146" s="38"/>
      <c r="AD146" s="38"/>
      <c r="AE146" s="38"/>
    </row>
    <row r="147" s="2" customFormat="1" ht="12" customHeight="1">
      <c r="A147" s="38"/>
      <c r="B147" s="39"/>
      <c r="C147" s="32" t="s">
        <v>90</v>
      </c>
      <c r="D147" s="40"/>
      <c r="E147" s="40"/>
      <c r="F147" s="40"/>
      <c r="G147" s="40"/>
      <c r="H147" s="40"/>
      <c r="I147" s="40"/>
      <c r="J147" s="40"/>
      <c r="K147" s="40"/>
      <c r="L147" s="63"/>
      <c r="S147" s="38"/>
      <c r="T147" s="38"/>
      <c r="U147" s="38"/>
      <c r="V147" s="38"/>
      <c r="W147" s="38"/>
      <c r="X147" s="38"/>
      <c r="Y147" s="38"/>
      <c r="Z147" s="38"/>
      <c r="AA147" s="38"/>
      <c r="AB147" s="38"/>
      <c r="AC147" s="38"/>
      <c r="AD147" s="38"/>
      <c r="AE147" s="38"/>
    </row>
    <row r="148" s="2" customFormat="1" ht="16.5" customHeight="1">
      <c r="A148" s="38"/>
      <c r="B148" s="39"/>
      <c r="C148" s="40"/>
      <c r="D148" s="40"/>
      <c r="E148" s="76" t="str">
        <f>E9</f>
        <v>SO01a - Etapa II</v>
      </c>
      <c r="F148" s="40"/>
      <c r="G148" s="40"/>
      <c r="H148" s="40"/>
      <c r="I148" s="40"/>
      <c r="J148" s="40"/>
      <c r="K148" s="40"/>
      <c r="L148" s="63"/>
      <c r="S148" s="38"/>
      <c r="T148" s="38"/>
      <c r="U148" s="38"/>
      <c r="V148" s="38"/>
      <c r="W148" s="38"/>
      <c r="X148" s="38"/>
      <c r="Y148" s="38"/>
      <c r="Z148" s="38"/>
      <c r="AA148" s="38"/>
      <c r="AB148" s="38"/>
      <c r="AC148" s="38"/>
      <c r="AD148" s="38"/>
      <c r="AE148" s="38"/>
    </row>
    <row r="149" s="2" customFormat="1" ht="6.96" customHeight="1">
      <c r="A149" s="38"/>
      <c r="B149" s="39"/>
      <c r="C149" s="40"/>
      <c r="D149" s="40"/>
      <c r="E149" s="40"/>
      <c r="F149" s="40"/>
      <c r="G149" s="40"/>
      <c r="H149" s="40"/>
      <c r="I149" s="40"/>
      <c r="J149" s="40"/>
      <c r="K149" s="40"/>
      <c r="L149" s="63"/>
      <c r="S149" s="38"/>
      <c r="T149" s="38"/>
      <c r="U149" s="38"/>
      <c r="V149" s="38"/>
      <c r="W149" s="38"/>
      <c r="X149" s="38"/>
      <c r="Y149" s="38"/>
      <c r="Z149" s="38"/>
      <c r="AA149" s="38"/>
      <c r="AB149" s="38"/>
      <c r="AC149" s="38"/>
      <c r="AD149" s="38"/>
      <c r="AE149" s="38"/>
    </row>
    <row r="150" s="2" customFormat="1" ht="12" customHeight="1">
      <c r="A150" s="38"/>
      <c r="B150" s="39"/>
      <c r="C150" s="32" t="s">
        <v>22</v>
      </c>
      <c r="D150" s="40"/>
      <c r="E150" s="40"/>
      <c r="F150" s="27" t="str">
        <f>F12</f>
        <v>Tábor</v>
      </c>
      <c r="G150" s="40"/>
      <c r="H150" s="40"/>
      <c r="I150" s="32" t="s">
        <v>24</v>
      </c>
      <c r="J150" s="79" t="str">
        <f>IF(J12="","",J12)</f>
        <v>21. 9. 2023</v>
      </c>
      <c r="K150" s="40"/>
      <c r="L150" s="63"/>
      <c r="S150" s="38"/>
      <c r="T150" s="38"/>
      <c r="U150" s="38"/>
      <c r="V150" s="38"/>
      <c r="W150" s="38"/>
      <c r="X150" s="38"/>
      <c r="Y150" s="38"/>
      <c r="Z150" s="38"/>
      <c r="AA150" s="38"/>
      <c r="AB150" s="38"/>
      <c r="AC150" s="38"/>
      <c r="AD150" s="38"/>
      <c r="AE150" s="38"/>
    </row>
    <row r="151" s="2" customFormat="1" ht="6.96" customHeight="1">
      <c r="A151" s="38"/>
      <c r="B151" s="39"/>
      <c r="C151" s="40"/>
      <c r="D151" s="40"/>
      <c r="E151" s="40"/>
      <c r="F151" s="40"/>
      <c r="G151" s="40"/>
      <c r="H151" s="40"/>
      <c r="I151" s="40"/>
      <c r="J151" s="40"/>
      <c r="K151" s="40"/>
      <c r="L151" s="63"/>
      <c r="S151" s="38"/>
      <c r="T151" s="38"/>
      <c r="U151" s="38"/>
      <c r="V151" s="38"/>
      <c r="W151" s="38"/>
      <c r="X151" s="38"/>
      <c r="Y151" s="38"/>
      <c r="Z151" s="38"/>
      <c r="AA151" s="38"/>
      <c r="AB151" s="38"/>
      <c r="AC151" s="38"/>
      <c r="AD151" s="38"/>
      <c r="AE151" s="38"/>
    </row>
    <row r="152" s="2" customFormat="1" ht="25.65" customHeight="1">
      <c r="A152" s="38"/>
      <c r="B152" s="39"/>
      <c r="C152" s="32" t="s">
        <v>28</v>
      </c>
      <c r="D152" s="40"/>
      <c r="E152" s="40"/>
      <c r="F152" s="27" t="str">
        <f>E15</f>
        <v>Tělovýchovná zařízení města Tábor, s.r.o.</v>
      </c>
      <c r="G152" s="40"/>
      <c r="H152" s="40"/>
      <c r="I152" s="32" t="s">
        <v>34</v>
      </c>
      <c r="J152" s="36" t="str">
        <f>E21</f>
        <v>Šumavaplan projekt, s.r.o.</v>
      </c>
      <c r="K152" s="40"/>
      <c r="L152" s="63"/>
      <c r="S152" s="38"/>
      <c r="T152" s="38"/>
      <c r="U152" s="38"/>
      <c r="V152" s="38"/>
      <c r="W152" s="38"/>
      <c r="X152" s="38"/>
      <c r="Y152" s="38"/>
      <c r="Z152" s="38"/>
      <c r="AA152" s="38"/>
      <c r="AB152" s="38"/>
      <c r="AC152" s="38"/>
      <c r="AD152" s="38"/>
      <c r="AE152" s="38"/>
    </row>
    <row r="153" s="2" customFormat="1" ht="25.65" customHeight="1">
      <c r="A153" s="38"/>
      <c r="B153" s="39"/>
      <c r="C153" s="32" t="s">
        <v>32</v>
      </c>
      <c r="D153" s="40"/>
      <c r="E153" s="40"/>
      <c r="F153" s="27" t="str">
        <f>IF(E18="","",E18)</f>
        <v>Vyplň údaj</v>
      </c>
      <c r="G153" s="40"/>
      <c r="H153" s="40"/>
      <c r="I153" s="32" t="s">
        <v>37</v>
      </c>
      <c r="J153" s="36" t="str">
        <f>E24</f>
        <v>Šumavaplan projekt, s.r.o.</v>
      </c>
      <c r="K153" s="40"/>
      <c r="L153" s="63"/>
      <c r="S153" s="38"/>
      <c r="T153" s="38"/>
      <c r="U153" s="38"/>
      <c r="V153" s="38"/>
      <c r="W153" s="38"/>
      <c r="X153" s="38"/>
      <c r="Y153" s="38"/>
      <c r="Z153" s="38"/>
      <c r="AA153" s="38"/>
      <c r="AB153" s="38"/>
      <c r="AC153" s="38"/>
      <c r="AD153" s="38"/>
      <c r="AE153" s="38"/>
    </row>
    <row r="154" s="2" customFormat="1" ht="10.32" customHeight="1">
      <c r="A154" s="38"/>
      <c r="B154" s="39"/>
      <c r="C154" s="40"/>
      <c r="D154" s="40"/>
      <c r="E154" s="40"/>
      <c r="F154" s="40"/>
      <c r="G154" s="40"/>
      <c r="H154" s="40"/>
      <c r="I154" s="40"/>
      <c r="J154" s="40"/>
      <c r="K154" s="40"/>
      <c r="L154" s="63"/>
      <c r="S154" s="38"/>
      <c r="T154" s="38"/>
      <c r="U154" s="38"/>
      <c r="V154" s="38"/>
      <c r="W154" s="38"/>
      <c r="X154" s="38"/>
      <c r="Y154" s="38"/>
      <c r="Z154" s="38"/>
      <c r="AA154" s="38"/>
      <c r="AB154" s="38"/>
      <c r="AC154" s="38"/>
      <c r="AD154" s="38"/>
      <c r="AE154" s="38"/>
    </row>
    <row r="155" s="11" customFormat="1" ht="29.28" customHeight="1">
      <c r="A155" s="187"/>
      <c r="B155" s="188"/>
      <c r="C155" s="189" t="s">
        <v>138</v>
      </c>
      <c r="D155" s="190" t="s">
        <v>64</v>
      </c>
      <c r="E155" s="190" t="s">
        <v>60</v>
      </c>
      <c r="F155" s="190" t="s">
        <v>61</v>
      </c>
      <c r="G155" s="190" t="s">
        <v>139</v>
      </c>
      <c r="H155" s="190" t="s">
        <v>140</v>
      </c>
      <c r="I155" s="190" t="s">
        <v>141</v>
      </c>
      <c r="J155" s="191" t="s">
        <v>94</v>
      </c>
      <c r="K155" s="192" t="s">
        <v>142</v>
      </c>
      <c r="L155" s="193"/>
      <c r="M155" s="100" t="s">
        <v>1</v>
      </c>
      <c r="N155" s="101" t="s">
        <v>43</v>
      </c>
      <c r="O155" s="101" t="s">
        <v>143</v>
      </c>
      <c r="P155" s="101" t="s">
        <v>144</v>
      </c>
      <c r="Q155" s="101" t="s">
        <v>145</v>
      </c>
      <c r="R155" s="101" t="s">
        <v>146</v>
      </c>
      <c r="S155" s="101" t="s">
        <v>147</v>
      </c>
      <c r="T155" s="102" t="s">
        <v>148</v>
      </c>
      <c r="U155" s="187"/>
      <c r="V155" s="187"/>
      <c r="W155" s="187"/>
      <c r="X155" s="187"/>
      <c r="Y155" s="187"/>
      <c r="Z155" s="187"/>
      <c r="AA155" s="187"/>
      <c r="AB155" s="187"/>
      <c r="AC155" s="187"/>
      <c r="AD155" s="187"/>
      <c r="AE155" s="187"/>
    </row>
    <row r="156" s="2" customFormat="1" ht="22.8" customHeight="1">
      <c r="A156" s="38"/>
      <c r="B156" s="39"/>
      <c r="C156" s="107" t="s">
        <v>149</v>
      </c>
      <c r="D156" s="40"/>
      <c r="E156" s="40"/>
      <c r="F156" s="40"/>
      <c r="G156" s="40"/>
      <c r="H156" s="40"/>
      <c r="I156" s="40"/>
      <c r="J156" s="194">
        <f>BK156</f>
        <v>0</v>
      </c>
      <c r="K156" s="40"/>
      <c r="L156" s="44"/>
      <c r="M156" s="103"/>
      <c r="N156" s="195"/>
      <c r="O156" s="104"/>
      <c r="P156" s="196">
        <f>P157+P583+P1016+P1638</f>
        <v>0</v>
      </c>
      <c r="Q156" s="104"/>
      <c r="R156" s="196">
        <f>R157+R583+R1016+R1638</f>
        <v>1048.1210329099999</v>
      </c>
      <c r="S156" s="104"/>
      <c r="T156" s="197">
        <f>T157+T583+T1016+T1638</f>
        <v>717.20643800000005</v>
      </c>
      <c r="U156" s="38"/>
      <c r="V156" s="38"/>
      <c r="W156" s="38"/>
      <c r="X156" s="38"/>
      <c r="Y156" s="38"/>
      <c r="Z156" s="38"/>
      <c r="AA156" s="38"/>
      <c r="AB156" s="38"/>
      <c r="AC156" s="38"/>
      <c r="AD156" s="38"/>
      <c r="AE156" s="38"/>
      <c r="AT156" s="17" t="s">
        <v>78</v>
      </c>
      <c r="AU156" s="17" t="s">
        <v>96</v>
      </c>
      <c r="BK156" s="198">
        <f>BK157+BK583+BK1016+BK1638</f>
        <v>0</v>
      </c>
    </row>
    <row r="157" s="12" customFormat="1" ht="25.92" customHeight="1">
      <c r="A157" s="12"/>
      <c r="B157" s="199"/>
      <c r="C157" s="200"/>
      <c r="D157" s="201" t="s">
        <v>78</v>
      </c>
      <c r="E157" s="202" t="s">
        <v>150</v>
      </c>
      <c r="F157" s="202" t="s">
        <v>151</v>
      </c>
      <c r="G157" s="200"/>
      <c r="H157" s="200"/>
      <c r="I157" s="203"/>
      <c r="J157" s="204">
        <f>BK157</f>
        <v>0</v>
      </c>
      <c r="K157" s="200"/>
      <c r="L157" s="205"/>
      <c r="M157" s="206"/>
      <c r="N157" s="207"/>
      <c r="O157" s="207"/>
      <c r="P157" s="208">
        <f>P158+P184+P219+P270+P352+P391+P425+P446+P462+P558+P580</f>
        <v>0</v>
      </c>
      <c r="Q157" s="207"/>
      <c r="R157" s="208">
        <f>R158+R184+R219+R270+R352+R391+R425+R446+R462+R558+R580</f>
        <v>1027.78718697</v>
      </c>
      <c r="S157" s="207"/>
      <c r="T157" s="209">
        <f>T158+T184+T219+T270+T352+T391+T425+T446+T462+T558+T580</f>
        <v>713.52190000000007</v>
      </c>
      <c r="U157" s="12"/>
      <c r="V157" s="12"/>
      <c r="W157" s="12"/>
      <c r="X157" s="12"/>
      <c r="Y157" s="12"/>
      <c r="Z157" s="12"/>
      <c r="AA157" s="12"/>
      <c r="AB157" s="12"/>
      <c r="AC157" s="12"/>
      <c r="AD157" s="12"/>
      <c r="AE157" s="12"/>
      <c r="AR157" s="210" t="s">
        <v>21</v>
      </c>
      <c r="AT157" s="211" t="s">
        <v>78</v>
      </c>
      <c r="AU157" s="211" t="s">
        <v>79</v>
      </c>
      <c r="AY157" s="210" t="s">
        <v>152</v>
      </c>
      <c r="BK157" s="212">
        <f>BK158+BK184+BK219+BK270+BK352+BK391+BK425+BK446+BK462+BK558+BK580</f>
        <v>0</v>
      </c>
    </row>
    <row r="158" s="12" customFormat="1" ht="22.8" customHeight="1">
      <c r="A158" s="12"/>
      <c r="B158" s="199"/>
      <c r="C158" s="200"/>
      <c r="D158" s="201" t="s">
        <v>78</v>
      </c>
      <c r="E158" s="213" t="s">
        <v>21</v>
      </c>
      <c r="F158" s="213" t="s">
        <v>153</v>
      </c>
      <c r="G158" s="200"/>
      <c r="H158" s="200"/>
      <c r="I158" s="203"/>
      <c r="J158" s="214">
        <f>BK158</f>
        <v>0</v>
      </c>
      <c r="K158" s="200"/>
      <c r="L158" s="205"/>
      <c r="M158" s="206"/>
      <c r="N158" s="207"/>
      <c r="O158" s="207"/>
      <c r="P158" s="208">
        <f>SUM(P159:P183)</f>
        <v>0</v>
      </c>
      <c r="Q158" s="207"/>
      <c r="R158" s="208">
        <f>SUM(R159:R183)</f>
        <v>37.530000000000001</v>
      </c>
      <c r="S158" s="207"/>
      <c r="T158" s="209">
        <f>SUM(T159:T183)</f>
        <v>0</v>
      </c>
      <c r="U158" s="12"/>
      <c r="V158" s="12"/>
      <c r="W158" s="12"/>
      <c r="X158" s="12"/>
      <c r="Y158" s="12"/>
      <c r="Z158" s="12"/>
      <c r="AA158" s="12"/>
      <c r="AB158" s="12"/>
      <c r="AC158" s="12"/>
      <c r="AD158" s="12"/>
      <c r="AE158" s="12"/>
      <c r="AR158" s="210" t="s">
        <v>21</v>
      </c>
      <c r="AT158" s="211" t="s">
        <v>78</v>
      </c>
      <c r="AU158" s="211" t="s">
        <v>21</v>
      </c>
      <c r="AY158" s="210" t="s">
        <v>152</v>
      </c>
      <c r="BK158" s="212">
        <f>SUM(BK159:BK183)</f>
        <v>0</v>
      </c>
    </row>
    <row r="159" s="2" customFormat="1" ht="33" customHeight="1">
      <c r="A159" s="38"/>
      <c r="B159" s="39"/>
      <c r="C159" s="215" t="s">
        <v>21</v>
      </c>
      <c r="D159" s="215" t="s">
        <v>154</v>
      </c>
      <c r="E159" s="216" t="s">
        <v>155</v>
      </c>
      <c r="F159" s="217" t="s">
        <v>156</v>
      </c>
      <c r="G159" s="218" t="s">
        <v>157</v>
      </c>
      <c r="H159" s="219">
        <v>50.579999999999998</v>
      </c>
      <c r="I159" s="220"/>
      <c r="J159" s="221">
        <f>ROUND(I159*H159,2)</f>
        <v>0</v>
      </c>
      <c r="K159" s="222"/>
      <c r="L159" s="44"/>
      <c r="M159" s="223" t="s">
        <v>1</v>
      </c>
      <c r="N159" s="224" t="s">
        <v>44</v>
      </c>
      <c r="O159" s="91"/>
      <c r="P159" s="225">
        <f>O159*H159</f>
        <v>0</v>
      </c>
      <c r="Q159" s="225">
        <v>0</v>
      </c>
      <c r="R159" s="225">
        <f>Q159*H159</f>
        <v>0</v>
      </c>
      <c r="S159" s="225">
        <v>0</v>
      </c>
      <c r="T159" s="226">
        <f>S159*H159</f>
        <v>0</v>
      </c>
      <c r="U159" s="38"/>
      <c r="V159" s="38"/>
      <c r="W159" s="38"/>
      <c r="X159" s="38"/>
      <c r="Y159" s="38"/>
      <c r="Z159" s="38"/>
      <c r="AA159" s="38"/>
      <c r="AB159" s="38"/>
      <c r="AC159" s="38"/>
      <c r="AD159" s="38"/>
      <c r="AE159" s="38"/>
      <c r="AR159" s="227" t="s">
        <v>158</v>
      </c>
      <c r="AT159" s="227" t="s">
        <v>154</v>
      </c>
      <c r="AU159" s="227" t="s">
        <v>88</v>
      </c>
      <c r="AY159" s="17" t="s">
        <v>152</v>
      </c>
      <c r="BE159" s="228">
        <f>IF(N159="základní",J159,0)</f>
        <v>0</v>
      </c>
      <c r="BF159" s="228">
        <f>IF(N159="snížená",J159,0)</f>
        <v>0</v>
      </c>
      <c r="BG159" s="228">
        <f>IF(N159="zákl. přenesená",J159,0)</f>
        <v>0</v>
      </c>
      <c r="BH159" s="228">
        <f>IF(N159="sníž. přenesená",J159,0)</f>
        <v>0</v>
      </c>
      <c r="BI159" s="228">
        <f>IF(N159="nulová",J159,0)</f>
        <v>0</v>
      </c>
      <c r="BJ159" s="17" t="s">
        <v>21</v>
      </c>
      <c r="BK159" s="228">
        <f>ROUND(I159*H159,2)</f>
        <v>0</v>
      </c>
      <c r="BL159" s="17" t="s">
        <v>158</v>
      </c>
      <c r="BM159" s="227" t="s">
        <v>159</v>
      </c>
    </row>
    <row r="160" s="2" customFormat="1">
      <c r="A160" s="38"/>
      <c r="B160" s="39"/>
      <c r="C160" s="40"/>
      <c r="D160" s="229" t="s">
        <v>160</v>
      </c>
      <c r="E160" s="40"/>
      <c r="F160" s="230" t="s">
        <v>161</v>
      </c>
      <c r="G160" s="40"/>
      <c r="H160" s="40"/>
      <c r="I160" s="231"/>
      <c r="J160" s="40"/>
      <c r="K160" s="40"/>
      <c r="L160" s="44"/>
      <c r="M160" s="232"/>
      <c r="N160" s="233"/>
      <c r="O160" s="91"/>
      <c r="P160" s="91"/>
      <c r="Q160" s="91"/>
      <c r="R160" s="91"/>
      <c r="S160" s="91"/>
      <c r="T160" s="92"/>
      <c r="U160" s="38"/>
      <c r="V160" s="38"/>
      <c r="W160" s="38"/>
      <c r="X160" s="38"/>
      <c r="Y160" s="38"/>
      <c r="Z160" s="38"/>
      <c r="AA160" s="38"/>
      <c r="AB160" s="38"/>
      <c r="AC160" s="38"/>
      <c r="AD160" s="38"/>
      <c r="AE160" s="38"/>
      <c r="AT160" s="17" t="s">
        <v>160</v>
      </c>
      <c r="AU160" s="17" t="s">
        <v>88</v>
      </c>
    </row>
    <row r="161" s="13" customFormat="1">
      <c r="A161" s="13"/>
      <c r="B161" s="234"/>
      <c r="C161" s="235"/>
      <c r="D161" s="229" t="s">
        <v>162</v>
      </c>
      <c r="E161" s="236" t="s">
        <v>1</v>
      </c>
      <c r="F161" s="237" t="s">
        <v>163</v>
      </c>
      <c r="G161" s="235"/>
      <c r="H161" s="238">
        <v>50.579999999999998</v>
      </c>
      <c r="I161" s="239"/>
      <c r="J161" s="235"/>
      <c r="K161" s="235"/>
      <c r="L161" s="240"/>
      <c r="M161" s="241"/>
      <c r="N161" s="242"/>
      <c r="O161" s="242"/>
      <c r="P161" s="242"/>
      <c r="Q161" s="242"/>
      <c r="R161" s="242"/>
      <c r="S161" s="242"/>
      <c r="T161" s="243"/>
      <c r="U161" s="13"/>
      <c r="V161" s="13"/>
      <c r="W161" s="13"/>
      <c r="X161" s="13"/>
      <c r="Y161" s="13"/>
      <c r="Z161" s="13"/>
      <c r="AA161" s="13"/>
      <c r="AB161" s="13"/>
      <c r="AC161" s="13"/>
      <c r="AD161" s="13"/>
      <c r="AE161" s="13"/>
      <c r="AT161" s="244" t="s">
        <v>162</v>
      </c>
      <c r="AU161" s="244" t="s">
        <v>88</v>
      </c>
      <c r="AV161" s="13" t="s">
        <v>88</v>
      </c>
      <c r="AW161" s="13" t="s">
        <v>36</v>
      </c>
      <c r="AX161" s="13" t="s">
        <v>21</v>
      </c>
      <c r="AY161" s="244" t="s">
        <v>152</v>
      </c>
    </row>
    <row r="162" s="2" customFormat="1" ht="24.15" customHeight="1">
      <c r="A162" s="38"/>
      <c r="B162" s="39"/>
      <c r="C162" s="215" t="s">
        <v>88</v>
      </c>
      <c r="D162" s="215" t="s">
        <v>154</v>
      </c>
      <c r="E162" s="216" t="s">
        <v>164</v>
      </c>
      <c r="F162" s="217" t="s">
        <v>165</v>
      </c>
      <c r="G162" s="218" t="s">
        <v>166</v>
      </c>
      <c r="H162" s="219">
        <v>92.099999999999994</v>
      </c>
      <c r="I162" s="220"/>
      <c r="J162" s="221">
        <f>ROUND(I162*H162,2)</f>
        <v>0</v>
      </c>
      <c r="K162" s="222"/>
      <c r="L162" s="44"/>
      <c r="M162" s="223" t="s">
        <v>1</v>
      </c>
      <c r="N162" s="224" t="s">
        <v>44</v>
      </c>
      <c r="O162" s="91"/>
      <c r="P162" s="225">
        <f>O162*H162</f>
        <v>0</v>
      </c>
      <c r="Q162" s="225">
        <v>0</v>
      </c>
      <c r="R162" s="225">
        <f>Q162*H162</f>
        <v>0</v>
      </c>
      <c r="S162" s="225">
        <v>0</v>
      </c>
      <c r="T162" s="226">
        <f>S162*H162</f>
        <v>0</v>
      </c>
      <c r="U162" s="38"/>
      <c r="V162" s="38"/>
      <c r="W162" s="38"/>
      <c r="X162" s="38"/>
      <c r="Y162" s="38"/>
      <c r="Z162" s="38"/>
      <c r="AA162" s="38"/>
      <c r="AB162" s="38"/>
      <c r="AC162" s="38"/>
      <c r="AD162" s="38"/>
      <c r="AE162" s="38"/>
      <c r="AR162" s="227" t="s">
        <v>158</v>
      </c>
      <c r="AT162" s="227" t="s">
        <v>154</v>
      </c>
      <c r="AU162" s="227" t="s">
        <v>88</v>
      </c>
      <c r="AY162" s="17" t="s">
        <v>152</v>
      </c>
      <c r="BE162" s="228">
        <f>IF(N162="základní",J162,0)</f>
        <v>0</v>
      </c>
      <c r="BF162" s="228">
        <f>IF(N162="snížená",J162,0)</f>
        <v>0</v>
      </c>
      <c r="BG162" s="228">
        <f>IF(N162="zákl. přenesená",J162,0)</f>
        <v>0</v>
      </c>
      <c r="BH162" s="228">
        <f>IF(N162="sníž. přenesená",J162,0)</f>
        <v>0</v>
      </c>
      <c r="BI162" s="228">
        <f>IF(N162="nulová",J162,0)</f>
        <v>0</v>
      </c>
      <c r="BJ162" s="17" t="s">
        <v>21</v>
      </c>
      <c r="BK162" s="228">
        <f>ROUND(I162*H162,2)</f>
        <v>0</v>
      </c>
      <c r="BL162" s="17" t="s">
        <v>158</v>
      </c>
      <c r="BM162" s="227" t="s">
        <v>167</v>
      </c>
    </row>
    <row r="163" s="2" customFormat="1">
      <c r="A163" s="38"/>
      <c r="B163" s="39"/>
      <c r="C163" s="40"/>
      <c r="D163" s="229" t="s">
        <v>160</v>
      </c>
      <c r="E163" s="40"/>
      <c r="F163" s="230" t="s">
        <v>168</v>
      </c>
      <c r="G163" s="40"/>
      <c r="H163" s="40"/>
      <c r="I163" s="231"/>
      <c r="J163" s="40"/>
      <c r="K163" s="40"/>
      <c r="L163" s="44"/>
      <c r="M163" s="232"/>
      <c r="N163" s="233"/>
      <c r="O163" s="91"/>
      <c r="P163" s="91"/>
      <c r="Q163" s="91"/>
      <c r="R163" s="91"/>
      <c r="S163" s="91"/>
      <c r="T163" s="92"/>
      <c r="U163" s="38"/>
      <c r="V163" s="38"/>
      <c r="W163" s="38"/>
      <c r="X163" s="38"/>
      <c r="Y163" s="38"/>
      <c r="Z163" s="38"/>
      <c r="AA163" s="38"/>
      <c r="AB163" s="38"/>
      <c r="AC163" s="38"/>
      <c r="AD163" s="38"/>
      <c r="AE163" s="38"/>
      <c r="AT163" s="17" t="s">
        <v>160</v>
      </c>
      <c r="AU163" s="17" t="s">
        <v>88</v>
      </c>
    </row>
    <row r="164" s="13" customFormat="1">
      <c r="A164" s="13"/>
      <c r="B164" s="234"/>
      <c r="C164" s="235"/>
      <c r="D164" s="229" t="s">
        <v>162</v>
      </c>
      <c r="E164" s="236" t="s">
        <v>1</v>
      </c>
      <c r="F164" s="237" t="s">
        <v>169</v>
      </c>
      <c r="G164" s="235"/>
      <c r="H164" s="238">
        <v>83.400000000000006</v>
      </c>
      <c r="I164" s="239"/>
      <c r="J164" s="235"/>
      <c r="K164" s="235"/>
      <c r="L164" s="240"/>
      <c r="M164" s="241"/>
      <c r="N164" s="242"/>
      <c r="O164" s="242"/>
      <c r="P164" s="242"/>
      <c r="Q164" s="242"/>
      <c r="R164" s="242"/>
      <c r="S164" s="242"/>
      <c r="T164" s="243"/>
      <c r="U164" s="13"/>
      <c r="V164" s="13"/>
      <c r="W164" s="13"/>
      <c r="X164" s="13"/>
      <c r="Y164" s="13"/>
      <c r="Z164" s="13"/>
      <c r="AA164" s="13"/>
      <c r="AB164" s="13"/>
      <c r="AC164" s="13"/>
      <c r="AD164" s="13"/>
      <c r="AE164" s="13"/>
      <c r="AT164" s="244" t="s">
        <v>162</v>
      </c>
      <c r="AU164" s="244" t="s">
        <v>88</v>
      </c>
      <c r="AV164" s="13" t="s">
        <v>88</v>
      </c>
      <c r="AW164" s="13" t="s">
        <v>36</v>
      </c>
      <c r="AX164" s="13" t="s">
        <v>79</v>
      </c>
      <c r="AY164" s="244" t="s">
        <v>152</v>
      </c>
    </row>
    <row r="165" s="13" customFormat="1">
      <c r="A165" s="13"/>
      <c r="B165" s="234"/>
      <c r="C165" s="235"/>
      <c r="D165" s="229" t="s">
        <v>162</v>
      </c>
      <c r="E165" s="236" t="s">
        <v>1</v>
      </c>
      <c r="F165" s="237" t="s">
        <v>170</v>
      </c>
      <c r="G165" s="235"/>
      <c r="H165" s="238">
        <v>8.6999999999999993</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162</v>
      </c>
      <c r="AU165" s="244" t="s">
        <v>88</v>
      </c>
      <c r="AV165" s="13" t="s">
        <v>88</v>
      </c>
      <c r="AW165" s="13" t="s">
        <v>36</v>
      </c>
      <c r="AX165" s="13" t="s">
        <v>79</v>
      </c>
      <c r="AY165" s="244" t="s">
        <v>152</v>
      </c>
    </row>
    <row r="166" s="14" customFormat="1">
      <c r="A166" s="14"/>
      <c r="B166" s="245"/>
      <c r="C166" s="246"/>
      <c r="D166" s="229" t="s">
        <v>162</v>
      </c>
      <c r="E166" s="247" t="s">
        <v>1</v>
      </c>
      <c r="F166" s="248" t="s">
        <v>171</v>
      </c>
      <c r="G166" s="246"/>
      <c r="H166" s="249">
        <v>92.099999999999994</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162</v>
      </c>
      <c r="AU166" s="255" t="s">
        <v>88</v>
      </c>
      <c r="AV166" s="14" t="s">
        <v>158</v>
      </c>
      <c r="AW166" s="14" t="s">
        <v>36</v>
      </c>
      <c r="AX166" s="14" t="s">
        <v>21</v>
      </c>
      <c r="AY166" s="255" t="s">
        <v>152</v>
      </c>
    </row>
    <row r="167" s="2" customFormat="1" ht="37.8" customHeight="1">
      <c r="A167" s="38"/>
      <c r="B167" s="39"/>
      <c r="C167" s="215" t="s">
        <v>172</v>
      </c>
      <c r="D167" s="215" t="s">
        <v>154</v>
      </c>
      <c r="E167" s="216" t="s">
        <v>173</v>
      </c>
      <c r="F167" s="217" t="s">
        <v>174</v>
      </c>
      <c r="G167" s="218" t="s">
        <v>166</v>
      </c>
      <c r="H167" s="219">
        <v>33.719999999999999</v>
      </c>
      <c r="I167" s="220"/>
      <c r="J167" s="221">
        <f>ROUND(I167*H167,2)</f>
        <v>0</v>
      </c>
      <c r="K167" s="222"/>
      <c r="L167" s="44"/>
      <c r="M167" s="223" t="s">
        <v>1</v>
      </c>
      <c r="N167" s="224" t="s">
        <v>44</v>
      </c>
      <c r="O167" s="91"/>
      <c r="P167" s="225">
        <f>O167*H167</f>
        <v>0</v>
      </c>
      <c r="Q167" s="225">
        <v>0</v>
      </c>
      <c r="R167" s="225">
        <f>Q167*H167</f>
        <v>0</v>
      </c>
      <c r="S167" s="225">
        <v>0</v>
      </c>
      <c r="T167" s="226">
        <f>S167*H167</f>
        <v>0</v>
      </c>
      <c r="U167" s="38"/>
      <c r="V167" s="38"/>
      <c r="W167" s="38"/>
      <c r="X167" s="38"/>
      <c r="Y167" s="38"/>
      <c r="Z167" s="38"/>
      <c r="AA167" s="38"/>
      <c r="AB167" s="38"/>
      <c r="AC167" s="38"/>
      <c r="AD167" s="38"/>
      <c r="AE167" s="38"/>
      <c r="AR167" s="227" t="s">
        <v>158</v>
      </c>
      <c r="AT167" s="227" t="s">
        <v>154</v>
      </c>
      <c r="AU167" s="227" t="s">
        <v>88</v>
      </c>
      <c r="AY167" s="17" t="s">
        <v>152</v>
      </c>
      <c r="BE167" s="228">
        <f>IF(N167="základní",J167,0)</f>
        <v>0</v>
      </c>
      <c r="BF167" s="228">
        <f>IF(N167="snížená",J167,0)</f>
        <v>0</v>
      </c>
      <c r="BG167" s="228">
        <f>IF(N167="zákl. přenesená",J167,0)</f>
        <v>0</v>
      </c>
      <c r="BH167" s="228">
        <f>IF(N167="sníž. přenesená",J167,0)</f>
        <v>0</v>
      </c>
      <c r="BI167" s="228">
        <f>IF(N167="nulová",J167,0)</f>
        <v>0</v>
      </c>
      <c r="BJ167" s="17" t="s">
        <v>21</v>
      </c>
      <c r="BK167" s="228">
        <f>ROUND(I167*H167,2)</f>
        <v>0</v>
      </c>
      <c r="BL167" s="17" t="s">
        <v>158</v>
      </c>
      <c r="BM167" s="227" t="s">
        <v>175</v>
      </c>
    </row>
    <row r="168" s="2" customFormat="1">
      <c r="A168" s="38"/>
      <c r="B168" s="39"/>
      <c r="C168" s="40"/>
      <c r="D168" s="229" t="s">
        <v>160</v>
      </c>
      <c r="E168" s="40"/>
      <c r="F168" s="230" t="s">
        <v>176</v>
      </c>
      <c r="G168" s="40"/>
      <c r="H168" s="40"/>
      <c r="I168" s="231"/>
      <c r="J168" s="40"/>
      <c r="K168" s="40"/>
      <c r="L168" s="44"/>
      <c r="M168" s="232"/>
      <c r="N168" s="233"/>
      <c r="O168" s="91"/>
      <c r="P168" s="91"/>
      <c r="Q168" s="91"/>
      <c r="R168" s="91"/>
      <c r="S168" s="91"/>
      <c r="T168" s="92"/>
      <c r="U168" s="38"/>
      <c r="V168" s="38"/>
      <c r="W168" s="38"/>
      <c r="X168" s="38"/>
      <c r="Y168" s="38"/>
      <c r="Z168" s="38"/>
      <c r="AA168" s="38"/>
      <c r="AB168" s="38"/>
      <c r="AC168" s="38"/>
      <c r="AD168" s="38"/>
      <c r="AE168" s="38"/>
      <c r="AT168" s="17" t="s">
        <v>160</v>
      </c>
      <c r="AU168" s="17" t="s">
        <v>88</v>
      </c>
    </row>
    <row r="169" s="13" customFormat="1">
      <c r="A169" s="13"/>
      <c r="B169" s="234"/>
      <c r="C169" s="235"/>
      <c r="D169" s="229" t="s">
        <v>162</v>
      </c>
      <c r="E169" s="236" t="s">
        <v>1</v>
      </c>
      <c r="F169" s="237" t="s">
        <v>177</v>
      </c>
      <c r="G169" s="235"/>
      <c r="H169" s="238">
        <v>33.719999999999999</v>
      </c>
      <c r="I169" s="239"/>
      <c r="J169" s="235"/>
      <c r="K169" s="235"/>
      <c r="L169" s="240"/>
      <c r="M169" s="241"/>
      <c r="N169" s="242"/>
      <c r="O169" s="242"/>
      <c r="P169" s="242"/>
      <c r="Q169" s="242"/>
      <c r="R169" s="242"/>
      <c r="S169" s="242"/>
      <c r="T169" s="243"/>
      <c r="U169" s="13"/>
      <c r="V169" s="13"/>
      <c r="W169" s="13"/>
      <c r="X169" s="13"/>
      <c r="Y169" s="13"/>
      <c r="Z169" s="13"/>
      <c r="AA169" s="13"/>
      <c r="AB169" s="13"/>
      <c r="AC169" s="13"/>
      <c r="AD169" s="13"/>
      <c r="AE169" s="13"/>
      <c r="AT169" s="244" t="s">
        <v>162</v>
      </c>
      <c r="AU169" s="244" t="s">
        <v>88</v>
      </c>
      <c r="AV169" s="13" t="s">
        <v>88</v>
      </c>
      <c r="AW169" s="13" t="s">
        <v>36</v>
      </c>
      <c r="AX169" s="13" t="s">
        <v>21</v>
      </c>
      <c r="AY169" s="244" t="s">
        <v>152</v>
      </c>
    </row>
    <row r="170" s="2" customFormat="1" ht="37.8" customHeight="1">
      <c r="A170" s="38"/>
      <c r="B170" s="39"/>
      <c r="C170" s="215" t="s">
        <v>158</v>
      </c>
      <c r="D170" s="215" t="s">
        <v>154</v>
      </c>
      <c r="E170" s="216" t="s">
        <v>178</v>
      </c>
      <c r="F170" s="217" t="s">
        <v>179</v>
      </c>
      <c r="G170" s="218" t="s">
        <v>166</v>
      </c>
      <c r="H170" s="219">
        <v>134.88</v>
      </c>
      <c r="I170" s="220"/>
      <c r="J170" s="221">
        <f>ROUND(I170*H170,2)</f>
        <v>0</v>
      </c>
      <c r="K170" s="222"/>
      <c r="L170" s="44"/>
      <c r="M170" s="223" t="s">
        <v>1</v>
      </c>
      <c r="N170" s="224" t="s">
        <v>44</v>
      </c>
      <c r="O170" s="91"/>
      <c r="P170" s="225">
        <f>O170*H170</f>
        <v>0</v>
      </c>
      <c r="Q170" s="225">
        <v>0</v>
      </c>
      <c r="R170" s="225">
        <f>Q170*H170</f>
        <v>0</v>
      </c>
      <c r="S170" s="225">
        <v>0</v>
      </c>
      <c r="T170" s="226">
        <f>S170*H170</f>
        <v>0</v>
      </c>
      <c r="U170" s="38"/>
      <c r="V170" s="38"/>
      <c r="W170" s="38"/>
      <c r="X170" s="38"/>
      <c r="Y170" s="38"/>
      <c r="Z170" s="38"/>
      <c r="AA170" s="38"/>
      <c r="AB170" s="38"/>
      <c r="AC170" s="38"/>
      <c r="AD170" s="38"/>
      <c r="AE170" s="38"/>
      <c r="AR170" s="227" t="s">
        <v>158</v>
      </c>
      <c r="AT170" s="227" t="s">
        <v>154</v>
      </c>
      <c r="AU170" s="227" t="s">
        <v>88</v>
      </c>
      <c r="AY170" s="17" t="s">
        <v>152</v>
      </c>
      <c r="BE170" s="228">
        <f>IF(N170="základní",J170,0)</f>
        <v>0</v>
      </c>
      <c r="BF170" s="228">
        <f>IF(N170="snížená",J170,0)</f>
        <v>0</v>
      </c>
      <c r="BG170" s="228">
        <f>IF(N170="zákl. přenesená",J170,0)</f>
        <v>0</v>
      </c>
      <c r="BH170" s="228">
        <f>IF(N170="sníž. přenesená",J170,0)</f>
        <v>0</v>
      </c>
      <c r="BI170" s="228">
        <f>IF(N170="nulová",J170,0)</f>
        <v>0</v>
      </c>
      <c r="BJ170" s="17" t="s">
        <v>21</v>
      </c>
      <c r="BK170" s="228">
        <f>ROUND(I170*H170,2)</f>
        <v>0</v>
      </c>
      <c r="BL170" s="17" t="s">
        <v>158</v>
      </c>
      <c r="BM170" s="227" t="s">
        <v>180</v>
      </c>
    </row>
    <row r="171" s="2" customFormat="1">
      <c r="A171" s="38"/>
      <c r="B171" s="39"/>
      <c r="C171" s="40"/>
      <c r="D171" s="229" t="s">
        <v>160</v>
      </c>
      <c r="E171" s="40"/>
      <c r="F171" s="230" t="s">
        <v>181</v>
      </c>
      <c r="G171" s="40"/>
      <c r="H171" s="40"/>
      <c r="I171" s="231"/>
      <c r="J171" s="40"/>
      <c r="K171" s="40"/>
      <c r="L171" s="44"/>
      <c r="M171" s="232"/>
      <c r="N171" s="233"/>
      <c r="O171" s="91"/>
      <c r="P171" s="91"/>
      <c r="Q171" s="91"/>
      <c r="R171" s="91"/>
      <c r="S171" s="91"/>
      <c r="T171" s="92"/>
      <c r="U171" s="38"/>
      <c r="V171" s="38"/>
      <c r="W171" s="38"/>
      <c r="X171" s="38"/>
      <c r="Y171" s="38"/>
      <c r="Z171" s="38"/>
      <c r="AA171" s="38"/>
      <c r="AB171" s="38"/>
      <c r="AC171" s="38"/>
      <c r="AD171" s="38"/>
      <c r="AE171" s="38"/>
      <c r="AT171" s="17" t="s">
        <v>160</v>
      </c>
      <c r="AU171" s="17" t="s">
        <v>88</v>
      </c>
    </row>
    <row r="172" s="13" customFormat="1">
      <c r="A172" s="13"/>
      <c r="B172" s="234"/>
      <c r="C172" s="235"/>
      <c r="D172" s="229" t="s">
        <v>162</v>
      </c>
      <c r="E172" s="236" t="s">
        <v>1</v>
      </c>
      <c r="F172" s="237" t="s">
        <v>182</v>
      </c>
      <c r="G172" s="235"/>
      <c r="H172" s="238">
        <v>134.88</v>
      </c>
      <c r="I172" s="239"/>
      <c r="J172" s="235"/>
      <c r="K172" s="235"/>
      <c r="L172" s="240"/>
      <c r="M172" s="241"/>
      <c r="N172" s="242"/>
      <c r="O172" s="242"/>
      <c r="P172" s="242"/>
      <c r="Q172" s="242"/>
      <c r="R172" s="242"/>
      <c r="S172" s="242"/>
      <c r="T172" s="243"/>
      <c r="U172" s="13"/>
      <c r="V172" s="13"/>
      <c r="W172" s="13"/>
      <c r="X172" s="13"/>
      <c r="Y172" s="13"/>
      <c r="Z172" s="13"/>
      <c r="AA172" s="13"/>
      <c r="AB172" s="13"/>
      <c r="AC172" s="13"/>
      <c r="AD172" s="13"/>
      <c r="AE172" s="13"/>
      <c r="AT172" s="244" t="s">
        <v>162</v>
      </c>
      <c r="AU172" s="244" t="s">
        <v>88</v>
      </c>
      <c r="AV172" s="13" t="s">
        <v>88</v>
      </c>
      <c r="AW172" s="13" t="s">
        <v>36</v>
      </c>
      <c r="AX172" s="13" t="s">
        <v>21</v>
      </c>
      <c r="AY172" s="244" t="s">
        <v>152</v>
      </c>
    </row>
    <row r="173" s="2" customFormat="1" ht="37.8" customHeight="1">
      <c r="A173" s="38"/>
      <c r="B173" s="39"/>
      <c r="C173" s="215" t="s">
        <v>183</v>
      </c>
      <c r="D173" s="215" t="s">
        <v>154</v>
      </c>
      <c r="E173" s="216" t="s">
        <v>184</v>
      </c>
      <c r="F173" s="217" t="s">
        <v>185</v>
      </c>
      <c r="G173" s="218" t="s">
        <v>166</v>
      </c>
      <c r="H173" s="219">
        <v>33.719999999999999</v>
      </c>
      <c r="I173" s="220"/>
      <c r="J173" s="221">
        <f>ROUND(I173*H173,2)</f>
        <v>0</v>
      </c>
      <c r="K173" s="222"/>
      <c r="L173" s="44"/>
      <c r="M173" s="223" t="s">
        <v>1</v>
      </c>
      <c r="N173" s="224" t="s">
        <v>44</v>
      </c>
      <c r="O173" s="91"/>
      <c r="P173" s="225">
        <f>O173*H173</f>
        <v>0</v>
      </c>
      <c r="Q173" s="225">
        <v>0</v>
      </c>
      <c r="R173" s="225">
        <f>Q173*H173</f>
        <v>0</v>
      </c>
      <c r="S173" s="225">
        <v>0</v>
      </c>
      <c r="T173" s="226">
        <f>S173*H173</f>
        <v>0</v>
      </c>
      <c r="U173" s="38"/>
      <c r="V173" s="38"/>
      <c r="W173" s="38"/>
      <c r="X173" s="38"/>
      <c r="Y173" s="38"/>
      <c r="Z173" s="38"/>
      <c r="AA173" s="38"/>
      <c r="AB173" s="38"/>
      <c r="AC173" s="38"/>
      <c r="AD173" s="38"/>
      <c r="AE173" s="38"/>
      <c r="AR173" s="227" t="s">
        <v>158</v>
      </c>
      <c r="AT173" s="227" t="s">
        <v>154</v>
      </c>
      <c r="AU173" s="227" t="s">
        <v>88</v>
      </c>
      <c r="AY173" s="17" t="s">
        <v>152</v>
      </c>
      <c r="BE173" s="228">
        <f>IF(N173="základní",J173,0)</f>
        <v>0</v>
      </c>
      <c r="BF173" s="228">
        <f>IF(N173="snížená",J173,0)</f>
        <v>0</v>
      </c>
      <c r="BG173" s="228">
        <f>IF(N173="zákl. přenesená",J173,0)</f>
        <v>0</v>
      </c>
      <c r="BH173" s="228">
        <f>IF(N173="sníž. přenesená",J173,0)</f>
        <v>0</v>
      </c>
      <c r="BI173" s="228">
        <f>IF(N173="nulová",J173,0)</f>
        <v>0</v>
      </c>
      <c r="BJ173" s="17" t="s">
        <v>21</v>
      </c>
      <c r="BK173" s="228">
        <f>ROUND(I173*H173,2)</f>
        <v>0</v>
      </c>
      <c r="BL173" s="17" t="s">
        <v>158</v>
      </c>
      <c r="BM173" s="227" t="s">
        <v>186</v>
      </c>
    </row>
    <row r="174" s="2" customFormat="1">
      <c r="A174" s="38"/>
      <c r="B174" s="39"/>
      <c r="C174" s="40"/>
      <c r="D174" s="229" t="s">
        <v>160</v>
      </c>
      <c r="E174" s="40"/>
      <c r="F174" s="230" t="s">
        <v>187</v>
      </c>
      <c r="G174" s="40"/>
      <c r="H174" s="40"/>
      <c r="I174" s="231"/>
      <c r="J174" s="40"/>
      <c r="K174" s="40"/>
      <c r="L174" s="44"/>
      <c r="M174" s="232"/>
      <c r="N174" s="233"/>
      <c r="O174" s="91"/>
      <c r="P174" s="91"/>
      <c r="Q174" s="91"/>
      <c r="R174" s="91"/>
      <c r="S174" s="91"/>
      <c r="T174" s="92"/>
      <c r="U174" s="38"/>
      <c r="V174" s="38"/>
      <c r="W174" s="38"/>
      <c r="X174" s="38"/>
      <c r="Y174" s="38"/>
      <c r="Z174" s="38"/>
      <c r="AA174" s="38"/>
      <c r="AB174" s="38"/>
      <c r="AC174" s="38"/>
      <c r="AD174" s="38"/>
      <c r="AE174" s="38"/>
      <c r="AT174" s="17" t="s">
        <v>160</v>
      </c>
      <c r="AU174" s="17" t="s">
        <v>88</v>
      </c>
    </row>
    <row r="175" s="2" customFormat="1" ht="24.15" customHeight="1">
      <c r="A175" s="38"/>
      <c r="B175" s="39"/>
      <c r="C175" s="215" t="s">
        <v>188</v>
      </c>
      <c r="D175" s="215" t="s">
        <v>154</v>
      </c>
      <c r="E175" s="216" t="s">
        <v>189</v>
      </c>
      <c r="F175" s="217" t="s">
        <v>190</v>
      </c>
      <c r="G175" s="218" t="s">
        <v>166</v>
      </c>
      <c r="H175" s="219">
        <v>58.380000000000003</v>
      </c>
      <c r="I175" s="220"/>
      <c r="J175" s="221">
        <f>ROUND(I175*H175,2)</f>
        <v>0</v>
      </c>
      <c r="K175" s="222"/>
      <c r="L175" s="44"/>
      <c r="M175" s="223" t="s">
        <v>1</v>
      </c>
      <c r="N175" s="224" t="s">
        <v>44</v>
      </c>
      <c r="O175" s="91"/>
      <c r="P175" s="225">
        <f>O175*H175</f>
        <v>0</v>
      </c>
      <c r="Q175" s="225">
        <v>0</v>
      </c>
      <c r="R175" s="225">
        <f>Q175*H175</f>
        <v>0</v>
      </c>
      <c r="S175" s="225">
        <v>0</v>
      </c>
      <c r="T175" s="226">
        <f>S175*H175</f>
        <v>0</v>
      </c>
      <c r="U175" s="38"/>
      <c r="V175" s="38"/>
      <c r="W175" s="38"/>
      <c r="X175" s="38"/>
      <c r="Y175" s="38"/>
      <c r="Z175" s="38"/>
      <c r="AA175" s="38"/>
      <c r="AB175" s="38"/>
      <c r="AC175" s="38"/>
      <c r="AD175" s="38"/>
      <c r="AE175" s="38"/>
      <c r="AR175" s="227" t="s">
        <v>158</v>
      </c>
      <c r="AT175" s="227" t="s">
        <v>154</v>
      </c>
      <c r="AU175" s="227" t="s">
        <v>88</v>
      </c>
      <c r="AY175" s="17" t="s">
        <v>152</v>
      </c>
      <c r="BE175" s="228">
        <f>IF(N175="základní",J175,0)</f>
        <v>0</v>
      </c>
      <c r="BF175" s="228">
        <f>IF(N175="snížená",J175,0)</f>
        <v>0</v>
      </c>
      <c r="BG175" s="228">
        <f>IF(N175="zákl. přenesená",J175,0)</f>
        <v>0</v>
      </c>
      <c r="BH175" s="228">
        <f>IF(N175="sníž. přenesená",J175,0)</f>
        <v>0</v>
      </c>
      <c r="BI175" s="228">
        <f>IF(N175="nulová",J175,0)</f>
        <v>0</v>
      </c>
      <c r="BJ175" s="17" t="s">
        <v>21</v>
      </c>
      <c r="BK175" s="228">
        <f>ROUND(I175*H175,2)</f>
        <v>0</v>
      </c>
      <c r="BL175" s="17" t="s">
        <v>158</v>
      </c>
      <c r="BM175" s="227" t="s">
        <v>191</v>
      </c>
    </row>
    <row r="176" s="2" customFormat="1">
      <c r="A176" s="38"/>
      <c r="B176" s="39"/>
      <c r="C176" s="40"/>
      <c r="D176" s="229" t="s">
        <v>160</v>
      </c>
      <c r="E176" s="40"/>
      <c r="F176" s="230" t="s">
        <v>192</v>
      </c>
      <c r="G176" s="40"/>
      <c r="H176" s="40"/>
      <c r="I176" s="231"/>
      <c r="J176" s="40"/>
      <c r="K176" s="40"/>
      <c r="L176" s="44"/>
      <c r="M176" s="232"/>
      <c r="N176" s="233"/>
      <c r="O176" s="91"/>
      <c r="P176" s="91"/>
      <c r="Q176" s="91"/>
      <c r="R176" s="91"/>
      <c r="S176" s="91"/>
      <c r="T176" s="92"/>
      <c r="U176" s="38"/>
      <c r="V176" s="38"/>
      <c r="W176" s="38"/>
      <c r="X176" s="38"/>
      <c r="Y176" s="38"/>
      <c r="Z176" s="38"/>
      <c r="AA176" s="38"/>
      <c r="AB176" s="38"/>
      <c r="AC176" s="38"/>
      <c r="AD176" s="38"/>
      <c r="AE176" s="38"/>
      <c r="AT176" s="17" t="s">
        <v>160</v>
      </c>
      <c r="AU176" s="17" t="s">
        <v>88</v>
      </c>
    </row>
    <row r="177" s="13" customFormat="1">
      <c r="A177" s="13"/>
      <c r="B177" s="234"/>
      <c r="C177" s="235"/>
      <c r="D177" s="229" t="s">
        <v>162</v>
      </c>
      <c r="E177" s="236" t="s">
        <v>1</v>
      </c>
      <c r="F177" s="237" t="s">
        <v>193</v>
      </c>
      <c r="G177" s="235"/>
      <c r="H177" s="238">
        <v>58.380000000000003</v>
      </c>
      <c r="I177" s="239"/>
      <c r="J177" s="235"/>
      <c r="K177" s="235"/>
      <c r="L177" s="240"/>
      <c r="M177" s="241"/>
      <c r="N177" s="242"/>
      <c r="O177" s="242"/>
      <c r="P177" s="242"/>
      <c r="Q177" s="242"/>
      <c r="R177" s="242"/>
      <c r="S177" s="242"/>
      <c r="T177" s="243"/>
      <c r="U177" s="13"/>
      <c r="V177" s="13"/>
      <c r="W177" s="13"/>
      <c r="X177" s="13"/>
      <c r="Y177" s="13"/>
      <c r="Z177" s="13"/>
      <c r="AA177" s="13"/>
      <c r="AB177" s="13"/>
      <c r="AC177" s="13"/>
      <c r="AD177" s="13"/>
      <c r="AE177" s="13"/>
      <c r="AT177" s="244" t="s">
        <v>162</v>
      </c>
      <c r="AU177" s="244" t="s">
        <v>88</v>
      </c>
      <c r="AV177" s="13" t="s">
        <v>88</v>
      </c>
      <c r="AW177" s="13" t="s">
        <v>36</v>
      </c>
      <c r="AX177" s="13" t="s">
        <v>21</v>
      </c>
      <c r="AY177" s="244" t="s">
        <v>152</v>
      </c>
    </row>
    <row r="178" s="2" customFormat="1" ht="24.15" customHeight="1">
      <c r="A178" s="38"/>
      <c r="B178" s="39"/>
      <c r="C178" s="215" t="s">
        <v>194</v>
      </c>
      <c r="D178" s="215" t="s">
        <v>154</v>
      </c>
      <c r="E178" s="216" t="s">
        <v>195</v>
      </c>
      <c r="F178" s="217" t="s">
        <v>196</v>
      </c>
      <c r="G178" s="218" t="s">
        <v>166</v>
      </c>
      <c r="H178" s="219">
        <v>25.02</v>
      </c>
      <c r="I178" s="220"/>
      <c r="J178" s="221">
        <f>ROUND(I178*H178,2)</f>
        <v>0</v>
      </c>
      <c r="K178" s="222"/>
      <c r="L178" s="44"/>
      <c r="M178" s="223" t="s">
        <v>1</v>
      </c>
      <c r="N178" s="224" t="s">
        <v>44</v>
      </c>
      <c r="O178" s="91"/>
      <c r="P178" s="225">
        <f>O178*H178</f>
        <v>0</v>
      </c>
      <c r="Q178" s="225">
        <v>0</v>
      </c>
      <c r="R178" s="225">
        <f>Q178*H178</f>
        <v>0</v>
      </c>
      <c r="S178" s="225">
        <v>0</v>
      </c>
      <c r="T178" s="226">
        <f>S178*H178</f>
        <v>0</v>
      </c>
      <c r="U178" s="38"/>
      <c r="V178" s="38"/>
      <c r="W178" s="38"/>
      <c r="X178" s="38"/>
      <c r="Y178" s="38"/>
      <c r="Z178" s="38"/>
      <c r="AA178" s="38"/>
      <c r="AB178" s="38"/>
      <c r="AC178" s="38"/>
      <c r="AD178" s="38"/>
      <c r="AE178" s="38"/>
      <c r="AR178" s="227" t="s">
        <v>158</v>
      </c>
      <c r="AT178" s="227" t="s">
        <v>154</v>
      </c>
      <c r="AU178" s="227" t="s">
        <v>88</v>
      </c>
      <c r="AY178" s="17" t="s">
        <v>152</v>
      </c>
      <c r="BE178" s="228">
        <f>IF(N178="základní",J178,0)</f>
        <v>0</v>
      </c>
      <c r="BF178" s="228">
        <f>IF(N178="snížená",J178,0)</f>
        <v>0</v>
      </c>
      <c r="BG178" s="228">
        <f>IF(N178="zákl. přenesená",J178,0)</f>
        <v>0</v>
      </c>
      <c r="BH178" s="228">
        <f>IF(N178="sníž. přenesená",J178,0)</f>
        <v>0</v>
      </c>
      <c r="BI178" s="228">
        <f>IF(N178="nulová",J178,0)</f>
        <v>0</v>
      </c>
      <c r="BJ178" s="17" t="s">
        <v>21</v>
      </c>
      <c r="BK178" s="228">
        <f>ROUND(I178*H178,2)</f>
        <v>0</v>
      </c>
      <c r="BL178" s="17" t="s">
        <v>158</v>
      </c>
      <c r="BM178" s="227" t="s">
        <v>197</v>
      </c>
    </row>
    <row r="179" s="2" customFormat="1">
      <c r="A179" s="38"/>
      <c r="B179" s="39"/>
      <c r="C179" s="40"/>
      <c r="D179" s="229" t="s">
        <v>160</v>
      </c>
      <c r="E179" s="40"/>
      <c r="F179" s="230" t="s">
        <v>198</v>
      </c>
      <c r="G179" s="40"/>
      <c r="H179" s="40"/>
      <c r="I179" s="231"/>
      <c r="J179" s="40"/>
      <c r="K179" s="40"/>
      <c r="L179" s="44"/>
      <c r="M179" s="232"/>
      <c r="N179" s="233"/>
      <c r="O179" s="91"/>
      <c r="P179" s="91"/>
      <c r="Q179" s="91"/>
      <c r="R179" s="91"/>
      <c r="S179" s="91"/>
      <c r="T179" s="92"/>
      <c r="U179" s="38"/>
      <c r="V179" s="38"/>
      <c r="W179" s="38"/>
      <c r="X179" s="38"/>
      <c r="Y179" s="38"/>
      <c r="Z179" s="38"/>
      <c r="AA179" s="38"/>
      <c r="AB179" s="38"/>
      <c r="AC179" s="38"/>
      <c r="AD179" s="38"/>
      <c r="AE179" s="38"/>
      <c r="AT179" s="17" t="s">
        <v>160</v>
      </c>
      <c r="AU179" s="17" t="s">
        <v>88</v>
      </c>
    </row>
    <row r="180" s="13" customFormat="1">
      <c r="A180" s="13"/>
      <c r="B180" s="234"/>
      <c r="C180" s="235"/>
      <c r="D180" s="229" t="s">
        <v>162</v>
      </c>
      <c r="E180" s="236" t="s">
        <v>1</v>
      </c>
      <c r="F180" s="237" t="s">
        <v>199</v>
      </c>
      <c r="G180" s="235"/>
      <c r="H180" s="238">
        <v>25.02</v>
      </c>
      <c r="I180" s="239"/>
      <c r="J180" s="235"/>
      <c r="K180" s="235"/>
      <c r="L180" s="240"/>
      <c r="M180" s="241"/>
      <c r="N180" s="242"/>
      <c r="O180" s="242"/>
      <c r="P180" s="242"/>
      <c r="Q180" s="242"/>
      <c r="R180" s="242"/>
      <c r="S180" s="242"/>
      <c r="T180" s="243"/>
      <c r="U180" s="13"/>
      <c r="V180" s="13"/>
      <c r="W180" s="13"/>
      <c r="X180" s="13"/>
      <c r="Y180" s="13"/>
      <c r="Z180" s="13"/>
      <c r="AA180" s="13"/>
      <c r="AB180" s="13"/>
      <c r="AC180" s="13"/>
      <c r="AD180" s="13"/>
      <c r="AE180" s="13"/>
      <c r="AT180" s="244" t="s">
        <v>162</v>
      </c>
      <c r="AU180" s="244" t="s">
        <v>88</v>
      </c>
      <c r="AV180" s="13" t="s">
        <v>88</v>
      </c>
      <c r="AW180" s="13" t="s">
        <v>36</v>
      </c>
      <c r="AX180" s="13" t="s">
        <v>21</v>
      </c>
      <c r="AY180" s="244" t="s">
        <v>152</v>
      </c>
    </row>
    <row r="181" s="2" customFormat="1" ht="16.5" customHeight="1">
      <c r="A181" s="38"/>
      <c r="B181" s="39"/>
      <c r="C181" s="256" t="s">
        <v>200</v>
      </c>
      <c r="D181" s="256" t="s">
        <v>201</v>
      </c>
      <c r="E181" s="257" t="s">
        <v>202</v>
      </c>
      <c r="F181" s="258" t="s">
        <v>203</v>
      </c>
      <c r="G181" s="259" t="s">
        <v>157</v>
      </c>
      <c r="H181" s="260">
        <v>37.530000000000001</v>
      </c>
      <c r="I181" s="261"/>
      <c r="J181" s="262">
        <f>ROUND(I181*H181,2)</f>
        <v>0</v>
      </c>
      <c r="K181" s="263"/>
      <c r="L181" s="264"/>
      <c r="M181" s="265" t="s">
        <v>1</v>
      </c>
      <c r="N181" s="266" t="s">
        <v>44</v>
      </c>
      <c r="O181" s="91"/>
      <c r="P181" s="225">
        <f>O181*H181</f>
        <v>0</v>
      </c>
      <c r="Q181" s="225">
        <v>1</v>
      </c>
      <c r="R181" s="225">
        <f>Q181*H181</f>
        <v>37.530000000000001</v>
      </c>
      <c r="S181" s="225">
        <v>0</v>
      </c>
      <c r="T181" s="226">
        <f>S181*H181</f>
        <v>0</v>
      </c>
      <c r="U181" s="38"/>
      <c r="V181" s="38"/>
      <c r="W181" s="38"/>
      <c r="X181" s="38"/>
      <c r="Y181" s="38"/>
      <c r="Z181" s="38"/>
      <c r="AA181" s="38"/>
      <c r="AB181" s="38"/>
      <c r="AC181" s="38"/>
      <c r="AD181" s="38"/>
      <c r="AE181" s="38"/>
      <c r="AR181" s="227" t="s">
        <v>200</v>
      </c>
      <c r="AT181" s="227" t="s">
        <v>201</v>
      </c>
      <c r="AU181" s="227" t="s">
        <v>88</v>
      </c>
      <c r="AY181" s="17" t="s">
        <v>152</v>
      </c>
      <c r="BE181" s="228">
        <f>IF(N181="základní",J181,0)</f>
        <v>0</v>
      </c>
      <c r="BF181" s="228">
        <f>IF(N181="snížená",J181,0)</f>
        <v>0</v>
      </c>
      <c r="BG181" s="228">
        <f>IF(N181="zákl. přenesená",J181,0)</f>
        <v>0</v>
      </c>
      <c r="BH181" s="228">
        <f>IF(N181="sníž. přenesená",J181,0)</f>
        <v>0</v>
      </c>
      <c r="BI181" s="228">
        <f>IF(N181="nulová",J181,0)</f>
        <v>0</v>
      </c>
      <c r="BJ181" s="17" t="s">
        <v>21</v>
      </c>
      <c r="BK181" s="228">
        <f>ROUND(I181*H181,2)</f>
        <v>0</v>
      </c>
      <c r="BL181" s="17" t="s">
        <v>158</v>
      </c>
      <c r="BM181" s="227" t="s">
        <v>204</v>
      </c>
    </row>
    <row r="182" s="2" customFormat="1">
      <c r="A182" s="38"/>
      <c r="B182" s="39"/>
      <c r="C182" s="40"/>
      <c r="D182" s="229" t="s">
        <v>160</v>
      </c>
      <c r="E182" s="40"/>
      <c r="F182" s="230" t="s">
        <v>203</v>
      </c>
      <c r="G182" s="40"/>
      <c r="H182" s="40"/>
      <c r="I182" s="231"/>
      <c r="J182" s="40"/>
      <c r="K182" s="40"/>
      <c r="L182" s="44"/>
      <c r="M182" s="232"/>
      <c r="N182" s="233"/>
      <c r="O182" s="91"/>
      <c r="P182" s="91"/>
      <c r="Q182" s="91"/>
      <c r="R182" s="91"/>
      <c r="S182" s="91"/>
      <c r="T182" s="92"/>
      <c r="U182" s="38"/>
      <c r="V182" s="38"/>
      <c r="W182" s="38"/>
      <c r="X182" s="38"/>
      <c r="Y182" s="38"/>
      <c r="Z182" s="38"/>
      <c r="AA182" s="38"/>
      <c r="AB182" s="38"/>
      <c r="AC182" s="38"/>
      <c r="AD182" s="38"/>
      <c r="AE182" s="38"/>
      <c r="AT182" s="17" t="s">
        <v>160</v>
      </c>
      <c r="AU182" s="17" t="s">
        <v>88</v>
      </c>
    </row>
    <row r="183" s="13" customFormat="1">
      <c r="A183" s="13"/>
      <c r="B183" s="234"/>
      <c r="C183" s="235"/>
      <c r="D183" s="229" t="s">
        <v>162</v>
      </c>
      <c r="E183" s="236" t="s">
        <v>1</v>
      </c>
      <c r="F183" s="237" t="s">
        <v>205</v>
      </c>
      <c r="G183" s="235"/>
      <c r="H183" s="238">
        <v>37.530000000000001</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162</v>
      </c>
      <c r="AU183" s="244" t="s">
        <v>88</v>
      </c>
      <c r="AV183" s="13" t="s">
        <v>88</v>
      </c>
      <c r="AW183" s="13" t="s">
        <v>36</v>
      </c>
      <c r="AX183" s="13" t="s">
        <v>79</v>
      </c>
      <c r="AY183" s="244" t="s">
        <v>152</v>
      </c>
    </row>
    <row r="184" s="12" customFormat="1" ht="22.8" customHeight="1">
      <c r="A184" s="12"/>
      <c r="B184" s="199"/>
      <c r="C184" s="200"/>
      <c r="D184" s="201" t="s">
        <v>78</v>
      </c>
      <c r="E184" s="213" t="s">
        <v>88</v>
      </c>
      <c r="F184" s="213" t="s">
        <v>206</v>
      </c>
      <c r="G184" s="200"/>
      <c r="H184" s="200"/>
      <c r="I184" s="203"/>
      <c r="J184" s="214">
        <f>BK184</f>
        <v>0</v>
      </c>
      <c r="K184" s="200"/>
      <c r="L184" s="205"/>
      <c r="M184" s="206"/>
      <c r="N184" s="207"/>
      <c r="O184" s="207"/>
      <c r="P184" s="208">
        <f>SUM(P185:P218)</f>
        <v>0</v>
      </c>
      <c r="Q184" s="207"/>
      <c r="R184" s="208">
        <f>SUM(R185:R218)</f>
        <v>70.739441620000022</v>
      </c>
      <c r="S184" s="207"/>
      <c r="T184" s="209">
        <f>SUM(T185:T218)</f>
        <v>0</v>
      </c>
      <c r="U184" s="12"/>
      <c r="V184" s="12"/>
      <c r="W184" s="12"/>
      <c r="X184" s="12"/>
      <c r="Y184" s="12"/>
      <c r="Z184" s="12"/>
      <c r="AA184" s="12"/>
      <c r="AB184" s="12"/>
      <c r="AC184" s="12"/>
      <c r="AD184" s="12"/>
      <c r="AE184" s="12"/>
      <c r="AR184" s="210" t="s">
        <v>21</v>
      </c>
      <c r="AT184" s="211" t="s">
        <v>78</v>
      </c>
      <c r="AU184" s="211" t="s">
        <v>21</v>
      </c>
      <c r="AY184" s="210" t="s">
        <v>152</v>
      </c>
      <c r="BK184" s="212">
        <f>SUM(BK185:BK218)</f>
        <v>0</v>
      </c>
    </row>
    <row r="185" s="2" customFormat="1" ht="49.05" customHeight="1">
      <c r="A185" s="38"/>
      <c r="B185" s="39"/>
      <c r="C185" s="215" t="s">
        <v>207</v>
      </c>
      <c r="D185" s="215" t="s">
        <v>154</v>
      </c>
      <c r="E185" s="216" t="s">
        <v>208</v>
      </c>
      <c r="F185" s="217" t="s">
        <v>209</v>
      </c>
      <c r="G185" s="218" t="s">
        <v>210</v>
      </c>
      <c r="H185" s="219">
        <v>245.333</v>
      </c>
      <c r="I185" s="220"/>
      <c r="J185" s="221">
        <f>ROUND(I185*H185,2)</f>
        <v>0</v>
      </c>
      <c r="K185" s="222"/>
      <c r="L185" s="44"/>
      <c r="M185" s="223" t="s">
        <v>1</v>
      </c>
      <c r="N185" s="224" t="s">
        <v>44</v>
      </c>
      <c r="O185" s="91"/>
      <c r="P185" s="225">
        <f>O185*H185</f>
        <v>0</v>
      </c>
      <c r="Q185" s="225">
        <v>0</v>
      </c>
      <c r="R185" s="225">
        <f>Q185*H185</f>
        <v>0</v>
      </c>
      <c r="S185" s="225">
        <v>0</v>
      </c>
      <c r="T185" s="226">
        <f>S185*H185</f>
        <v>0</v>
      </c>
      <c r="U185" s="38"/>
      <c r="V185" s="38"/>
      <c r="W185" s="38"/>
      <c r="X185" s="38"/>
      <c r="Y185" s="38"/>
      <c r="Z185" s="38"/>
      <c r="AA185" s="38"/>
      <c r="AB185" s="38"/>
      <c r="AC185" s="38"/>
      <c r="AD185" s="38"/>
      <c r="AE185" s="38"/>
      <c r="AR185" s="227" t="s">
        <v>158</v>
      </c>
      <c r="AT185" s="227" t="s">
        <v>154</v>
      </c>
      <c r="AU185" s="227" t="s">
        <v>88</v>
      </c>
      <c r="AY185" s="17" t="s">
        <v>152</v>
      </c>
      <c r="BE185" s="228">
        <f>IF(N185="základní",J185,0)</f>
        <v>0</v>
      </c>
      <c r="BF185" s="228">
        <f>IF(N185="snížená",J185,0)</f>
        <v>0</v>
      </c>
      <c r="BG185" s="228">
        <f>IF(N185="zákl. přenesená",J185,0)</f>
        <v>0</v>
      </c>
      <c r="BH185" s="228">
        <f>IF(N185="sníž. přenesená",J185,0)</f>
        <v>0</v>
      </c>
      <c r="BI185" s="228">
        <f>IF(N185="nulová",J185,0)</f>
        <v>0</v>
      </c>
      <c r="BJ185" s="17" t="s">
        <v>21</v>
      </c>
      <c r="BK185" s="228">
        <f>ROUND(I185*H185,2)</f>
        <v>0</v>
      </c>
      <c r="BL185" s="17" t="s">
        <v>158</v>
      </c>
      <c r="BM185" s="227" t="s">
        <v>211</v>
      </c>
    </row>
    <row r="186" s="13" customFormat="1">
      <c r="A186" s="13"/>
      <c r="B186" s="234"/>
      <c r="C186" s="235"/>
      <c r="D186" s="229" t="s">
        <v>162</v>
      </c>
      <c r="E186" s="236" t="s">
        <v>1</v>
      </c>
      <c r="F186" s="237" t="s">
        <v>212</v>
      </c>
      <c r="G186" s="235"/>
      <c r="H186" s="238">
        <v>96</v>
      </c>
      <c r="I186" s="239"/>
      <c r="J186" s="235"/>
      <c r="K186" s="235"/>
      <c r="L186" s="240"/>
      <c r="M186" s="241"/>
      <c r="N186" s="242"/>
      <c r="O186" s="242"/>
      <c r="P186" s="242"/>
      <c r="Q186" s="242"/>
      <c r="R186" s="242"/>
      <c r="S186" s="242"/>
      <c r="T186" s="243"/>
      <c r="U186" s="13"/>
      <c r="V186" s="13"/>
      <c r="W186" s="13"/>
      <c r="X186" s="13"/>
      <c r="Y186" s="13"/>
      <c r="Z186" s="13"/>
      <c r="AA186" s="13"/>
      <c r="AB186" s="13"/>
      <c r="AC186" s="13"/>
      <c r="AD186" s="13"/>
      <c r="AE186" s="13"/>
      <c r="AT186" s="244" t="s">
        <v>162</v>
      </c>
      <c r="AU186" s="244" t="s">
        <v>88</v>
      </c>
      <c r="AV186" s="13" t="s">
        <v>88</v>
      </c>
      <c r="AW186" s="13" t="s">
        <v>36</v>
      </c>
      <c r="AX186" s="13" t="s">
        <v>79</v>
      </c>
      <c r="AY186" s="244" t="s">
        <v>152</v>
      </c>
    </row>
    <row r="187" s="13" customFormat="1">
      <c r="A187" s="13"/>
      <c r="B187" s="234"/>
      <c r="C187" s="235"/>
      <c r="D187" s="229" t="s">
        <v>162</v>
      </c>
      <c r="E187" s="236" t="s">
        <v>1</v>
      </c>
      <c r="F187" s="237" t="s">
        <v>213</v>
      </c>
      <c r="G187" s="235"/>
      <c r="H187" s="238">
        <v>149.333</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162</v>
      </c>
      <c r="AU187" s="244" t="s">
        <v>88</v>
      </c>
      <c r="AV187" s="13" t="s">
        <v>88</v>
      </c>
      <c r="AW187" s="13" t="s">
        <v>36</v>
      </c>
      <c r="AX187" s="13" t="s">
        <v>79</v>
      </c>
      <c r="AY187" s="244" t="s">
        <v>152</v>
      </c>
    </row>
    <row r="188" s="2" customFormat="1" ht="16.5" customHeight="1">
      <c r="A188" s="38"/>
      <c r="B188" s="39"/>
      <c r="C188" s="215" t="s">
        <v>26</v>
      </c>
      <c r="D188" s="215" t="s">
        <v>154</v>
      </c>
      <c r="E188" s="216" t="s">
        <v>214</v>
      </c>
      <c r="F188" s="217" t="s">
        <v>215</v>
      </c>
      <c r="G188" s="218" t="s">
        <v>166</v>
      </c>
      <c r="H188" s="219">
        <v>1.74</v>
      </c>
      <c r="I188" s="220"/>
      <c r="J188" s="221">
        <f>ROUND(I188*H188,2)</f>
        <v>0</v>
      </c>
      <c r="K188" s="222"/>
      <c r="L188" s="44"/>
      <c r="M188" s="223" t="s">
        <v>1</v>
      </c>
      <c r="N188" s="224" t="s">
        <v>44</v>
      </c>
      <c r="O188" s="91"/>
      <c r="P188" s="225">
        <f>O188*H188</f>
        <v>0</v>
      </c>
      <c r="Q188" s="225">
        <v>2.45329</v>
      </c>
      <c r="R188" s="225">
        <f>Q188*H188</f>
        <v>4.2687245999999996</v>
      </c>
      <c r="S188" s="225">
        <v>0</v>
      </c>
      <c r="T188" s="226">
        <f>S188*H188</f>
        <v>0</v>
      </c>
      <c r="U188" s="38"/>
      <c r="V188" s="38"/>
      <c r="W188" s="38"/>
      <c r="X188" s="38"/>
      <c r="Y188" s="38"/>
      <c r="Z188" s="38"/>
      <c r="AA188" s="38"/>
      <c r="AB188" s="38"/>
      <c r="AC188" s="38"/>
      <c r="AD188" s="38"/>
      <c r="AE188" s="38"/>
      <c r="AR188" s="227" t="s">
        <v>158</v>
      </c>
      <c r="AT188" s="227" t="s">
        <v>154</v>
      </c>
      <c r="AU188" s="227" t="s">
        <v>88</v>
      </c>
      <c r="AY188" s="17" t="s">
        <v>152</v>
      </c>
      <c r="BE188" s="228">
        <f>IF(N188="základní",J188,0)</f>
        <v>0</v>
      </c>
      <c r="BF188" s="228">
        <f>IF(N188="snížená",J188,0)</f>
        <v>0</v>
      </c>
      <c r="BG188" s="228">
        <f>IF(N188="zákl. přenesená",J188,0)</f>
        <v>0</v>
      </c>
      <c r="BH188" s="228">
        <f>IF(N188="sníž. přenesená",J188,0)</f>
        <v>0</v>
      </c>
      <c r="BI188" s="228">
        <f>IF(N188="nulová",J188,0)</f>
        <v>0</v>
      </c>
      <c r="BJ188" s="17" t="s">
        <v>21</v>
      </c>
      <c r="BK188" s="228">
        <f>ROUND(I188*H188,2)</f>
        <v>0</v>
      </c>
      <c r="BL188" s="17" t="s">
        <v>158</v>
      </c>
      <c r="BM188" s="227" t="s">
        <v>216</v>
      </c>
    </row>
    <row r="189" s="2" customFormat="1">
      <c r="A189" s="38"/>
      <c r="B189" s="39"/>
      <c r="C189" s="40"/>
      <c r="D189" s="229" t="s">
        <v>160</v>
      </c>
      <c r="E189" s="40"/>
      <c r="F189" s="230" t="s">
        <v>217</v>
      </c>
      <c r="G189" s="40"/>
      <c r="H189" s="40"/>
      <c r="I189" s="231"/>
      <c r="J189" s="40"/>
      <c r="K189" s="40"/>
      <c r="L189" s="44"/>
      <c r="M189" s="232"/>
      <c r="N189" s="233"/>
      <c r="O189" s="91"/>
      <c r="P189" s="91"/>
      <c r="Q189" s="91"/>
      <c r="R189" s="91"/>
      <c r="S189" s="91"/>
      <c r="T189" s="92"/>
      <c r="U189" s="38"/>
      <c r="V189" s="38"/>
      <c r="W189" s="38"/>
      <c r="X189" s="38"/>
      <c r="Y189" s="38"/>
      <c r="Z189" s="38"/>
      <c r="AA189" s="38"/>
      <c r="AB189" s="38"/>
      <c r="AC189" s="38"/>
      <c r="AD189" s="38"/>
      <c r="AE189" s="38"/>
      <c r="AT189" s="17" t="s">
        <v>160</v>
      </c>
      <c r="AU189" s="17" t="s">
        <v>88</v>
      </c>
    </row>
    <row r="190" s="13" customFormat="1">
      <c r="A190" s="13"/>
      <c r="B190" s="234"/>
      <c r="C190" s="235"/>
      <c r="D190" s="229" t="s">
        <v>162</v>
      </c>
      <c r="E190" s="236" t="s">
        <v>1</v>
      </c>
      <c r="F190" s="237" t="s">
        <v>218</v>
      </c>
      <c r="G190" s="235"/>
      <c r="H190" s="238">
        <v>1.74</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162</v>
      </c>
      <c r="AU190" s="244" t="s">
        <v>88</v>
      </c>
      <c r="AV190" s="13" t="s">
        <v>88</v>
      </c>
      <c r="AW190" s="13" t="s">
        <v>36</v>
      </c>
      <c r="AX190" s="13" t="s">
        <v>21</v>
      </c>
      <c r="AY190" s="244" t="s">
        <v>152</v>
      </c>
    </row>
    <row r="191" s="2" customFormat="1" ht="16.5" customHeight="1">
      <c r="A191" s="38"/>
      <c r="B191" s="39"/>
      <c r="C191" s="215" t="s">
        <v>219</v>
      </c>
      <c r="D191" s="215" t="s">
        <v>154</v>
      </c>
      <c r="E191" s="216" t="s">
        <v>220</v>
      </c>
      <c r="F191" s="217" t="s">
        <v>221</v>
      </c>
      <c r="G191" s="218" t="s">
        <v>166</v>
      </c>
      <c r="H191" s="219">
        <v>25.638000000000002</v>
      </c>
      <c r="I191" s="220"/>
      <c r="J191" s="221">
        <f>ROUND(I191*H191,2)</f>
        <v>0</v>
      </c>
      <c r="K191" s="222"/>
      <c r="L191" s="44"/>
      <c r="M191" s="223" t="s">
        <v>1</v>
      </c>
      <c r="N191" s="224" t="s">
        <v>44</v>
      </c>
      <c r="O191" s="91"/>
      <c r="P191" s="225">
        <f>O191*H191</f>
        <v>0</v>
      </c>
      <c r="Q191" s="225">
        <v>2.45329</v>
      </c>
      <c r="R191" s="225">
        <f>Q191*H191</f>
        <v>62.897449020000003</v>
      </c>
      <c r="S191" s="225">
        <v>0</v>
      </c>
      <c r="T191" s="226">
        <f>S191*H191</f>
        <v>0</v>
      </c>
      <c r="U191" s="38"/>
      <c r="V191" s="38"/>
      <c r="W191" s="38"/>
      <c r="X191" s="38"/>
      <c r="Y191" s="38"/>
      <c r="Z191" s="38"/>
      <c r="AA191" s="38"/>
      <c r="AB191" s="38"/>
      <c r="AC191" s="38"/>
      <c r="AD191" s="38"/>
      <c r="AE191" s="38"/>
      <c r="AR191" s="227" t="s">
        <v>158</v>
      </c>
      <c r="AT191" s="227" t="s">
        <v>154</v>
      </c>
      <c r="AU191" s="227" t="s">
        <v>88</v>
      </c>
      <c r="AY191" s="17" t="s">
        <v>152</v>
      </c>
      <c r="BE191" s="228">
        <f>IF(N191="základní",J191,0)</f>
        <v>0</v>
      </c>
      <c r="BF191" s="228">
        <f>IF(N191="snížená",J191,0)</f>
        <v>0</v>
      </c>
      <c r="BG191" s="228">
        <f>IF(N191="zákl. přenesená",J191,0)</f>
        <v>0</v>
      </c>
      <c r="BH191" s="228">
        <f>IF(N191="sníž. přenesená",J191,0)</f>
        <v>0</v>
      </c>
      <c r="BI191" s="228">
        <f>IF(N191="nulová",J191,0)</f>
        <v>0</v>
      </c>
      <c r="BJ191" s="17" t="s">
        <v>21</v>
      </c>
      <c r="BK191" s="228">
        <f>ROUND(I191*H191,2)</f>
        <v>0</v>
      </c>
      <c r="BL191" s="17" t="s">
        <v>158</v>
      </c>
      <c r="BM191" s="227" t="s">
        <v>222</v>
      </c>
    </row>
    <row r="192" s="2" customFormat="1">
      <c r="A192" s="38"/>
      <c r="B192" s="39"/>
      <c r="C192" s="40"/>
      <c r="D192" s="229" t="s">
        <v>160</v>
      </c>
      <c r="E192" s="40"/>
      <c r="F192" s="230" t="s">
        <v>223</v>
      </c>
      <c r="G192" s="40"/>
      <c r="H192" s="40"/>
      <c r="I192" s="231"/>
      <c r="J192" s="40"/>
      <c r="K192" s="40"/>
      <c r="L192" s="44"/>
      <c r="M192" s="232"/>
      <c r="N192" s="233"/>
      <c r="O192" s="91"/>
      <c r="P192" s="91"/>
      <c r="Q192" s="91"/>
      <c r="R192" s="91"/>
      <c r="S192" s="91"/>
      <c r="T192" s="92"/>
      <c r="U192" s="38"/>
      <c r="V192" s="38"/>
      <c r="W192" s="38"/>
      <c r="X192" s="38"/>
      <c r="Y192" s="38"/>
      <c r="Z192" s="38"/>
      <c r="AA192" s="38"/>
      <c r="AB192" s="38"/>
      <c r="AC192" s="38"/>
      <c r="AD192" s="38"/>
      <c r="AE192" s="38"/>
      <c r="AT192" s="17" t="s">
        <v>160</v>
      </c>
      <c r="AU192" s="17" t="s">
        <v>88</v>
      </c>
    </row>
    <row r="193" s="13" customFormat="1">
      <c r="A193" s="13"/>
      <c r="B193" s="234"/>
      <c r="C193" s="235"/>
      <c r="D193" s="229" t="s">
        <v>162</v>
      </c>
      <c r="E193" s="236" t="s">
        <v>1</v>
      </c>
      <c r="F193" s="237" t="s">
        <v>224</v>
      </c>
      <c r="G193" s="235"/>
      <c r="H193" s="238">
        <v>6.6779999999999999</v>
      </c>
      <c r="I193" s="239"/>
      <c r="J193" s="235"/>
      <c r="K193" s="235"/>
      <c r="L193" s="240"/>
      <c r="M193" s="241"/>
      <c r="N193" s="242"/>
      <c r="O193" s="242"/>
      <c r="P193" s="242"/>
      <c r="Q193" s="242"/>
      <c r="R193" s="242"/>
      <c r="S193" s="242"/>
      <c r="T193" s="243"/>
      <c r="U193" s="13"/>
      <c r="V193" s="13"/>
      <c r="W193" s="13"/>
      <c r="X193" s="13"/>
      <c r="Y193" s="13"/>
      <c r="Z193" s="13"/>
      <c r="AA193" s="13"/>
      <c r="AB193" s="13"/>
      <c r="AC193" s="13"/>
      <c r="AD193" s="13"/>
      <c r="AE193" s="13"/>
      <c r="AT193" s="244" t="s">
        <v>162</v>
      </c>
      <c r="AU193" s="244" t="s">
        <v>88</v>
      </c>
      <c r="AV193" s="13" t="s">
        <v>88</v>
      </c>
      <c r="AW193" s="13" t="s">
        <v>36</v>
      </c>
      <c r="AX193" s="13" t="s">
        <v>79</v>
      </c>
      <c r="AY193" s="244" t="s">
        <v>152</v>
      </c>
    </row>
    <row r="194" s="13" customFormat="1">
      <c r="A194" s="13"/>
      <c r="B194" s="234"/>
      <c r="C194" s="235"/>
      <c r="D194" s="229" t="s">
        <v>162</v>
      </c>
      <c r="E194" s="236" t="s">
        <v>1</v>
      </c>
      <c r="F194" s="237" t="s">
        <v>225</v>
      </c>
      <c r="G194" s="235"/>
      <c r="H194" s="238">
        <v>18.960000000000001</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162</v>
      </c>
      <c r="AU194" s="244" t="s">
        <v>88</v>
      </c>
      <c r="AV194" s="13" t="s">
        <v>88</v>
      </c>
      <c r="AW194" s="13" t="s">
        <v>36</v>
      </c>
      <c r="AX194" s="13" t="s">
        <v>79</v>
      </c>
      <c r="AY194" s="244" t="s">
        <v>152</v>
      </c>
    </row>
    <row r="195" s="14" customFormat="1">
      <c r="A195" s="14"/>
      <c r="B195" s="245"/>
      <c r="C195" s="246"/>
      <c r="D195" s="229" t="s">
        <v>162</v>
      </c>
      <c r="E195" s="247" t="s">
        <v>1</v>
      </c>
      <c r="F195" s="248" t="s">
        <v>171</v>
      </c>
      <c r="G195" s="246"/>
      <c r="H195" s="249">
        <v>25.638000000000002</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162</v>
      </c>
      <c r="AU195" s="255" t="s">
        <v>88</v>
      </c>
      <c r="AV195" s="14" t="s">
        <v>158</v>
      </c>
      <c r="AW195" s="14" t="s">
        <v>36</v>
      </c>
      <c r="AX195" s="14" t="s">
        <v>21</v>
      </c>
      <c r="AY195" s="255" t="s">
        <v>152</v>
      </c>
    </row>
    <row r="196" s="2" customFormat="1" ht="16.5" customHeight="1">
      <c r="A196" s="38"/>
      <c r="B196" s="39"/>
      <c r="C196" s="215" t="s">
        <v>226</v>
      </c>
      <c r="D196" s="215" t="s">
        <v>154</v>
      </c>
      <c r="E196" s="216" t="s">
        <v>227</v>
      </c>
      <c r="F196" s="217" t="s">
        <v>228</v>
      </c>
      <c r="G196" s="218" t="s">
        <v>229</v>
      </c>
      <c r="H196" s="219">
        <v>13.68</v>
      </c>
      <c r="I196" s="220"/>
      <c r="J196" s="221">
        <f>ROUND(I196*H196,2)</f>
        <v>0</v>
      </c>
      <c r="K196" s="222"/>
      <c r="L196" s="44"/>
      <c r="M196" s="223" t="s">
        <v>1</v>
      </c>
      <c r="N196" s="224" t="s">
        <v>44</v>
      </c>
      <c r="O196" s="91"/>
      <c r="P196" s="225">
        <f>O196*H196</f>
        <v>0</v>
      </c>
      <c r="Q196" s="225">
        <v>0.00247</v>
      </c>
      <c r="R196" s="225">
        <f>Q196*H196</f>
        <v>0.033789599999999996</v>
      </c>
      <c r="S196" s="225">
        <v>0</v>
      </c>
      <c r="T196" s="226">
        <f>S196*H196</f>
        <v>0</v>
      </c>
      <c r="U196" s="38"/>
      <c r="V196" s="38"/>
      <c r="W196" s="38"/>
      <c r="X196" s="38"/>
      <c r="Y196" s="38"/>
      <c r="Z196" s="38"/>
      <c r="AA196" s="38"/>
      <c r="AB196" s="38"/>
      <c r="AC196" s="38"/>
      <c r="AD196" s="38"/>
      <c r="AE196" s="38"/>
      <c r="AR196" s="227" t="s">
        <v>158</v>
      </c>
      <c r="AT196" s="227" t="s">
        <v>154</v>
      </c>
      <c r="AU196" s="227" t="s">
        <v>88</v>
      </c>
      <c r="AY196" s="17" t="s">
        <v>152</v>
      </c>
      <c r="BE196" s="228">
        <f>IF(N196="základní",J196,0)</f>
        <v>0</v>
      </c>
      <c r="BF196" s="228">
        <f>IF(N196="snížená",J196,0)</f>
        <v>0</v>
      </c>
      <c r="BG196" s="228">
        <f>IF(N196="zákl. přenesená",J196,0)</f>
        <v>0</v>
      </c>
      <c r="BH196" s="228">
        <f>IF(N196="sníž. přenesená",J196,0)</f>
        <v>0</v>
      </c>
      <c r="BI196" s="228">
        <f>IF(N196="nulová",J196,0)</f>
        <v>0</v>
      </c>
      <c r="BJ196" s="17" t="s">
        <v>21</v>
      </c>
      <c r="BK196" s="228">
        <f>ROUND(I196*H196,2)</f>
        <v>0</v>
      </c>
      <c r="BL196" s="17" t="s">
        <v>158</v>
      </c>
      <c r="BM196" s="227" t="s">
        <v>230</v>
      </c>
    </row>
    <row r="197" s="2" customFormat="1">
      <c r="A197" s="38"/>
      <c r="B197" s="39"/>
      <c r="C197" s="40"/>
      <c r="D197" s="229" t="s">
        <v>160</v>
      </c>
      <c r="E197" s="40"/>
      <c r="F197" s="230" t="s">
        <v>231</v>
      </c>
      <c r="G197" s="40"/>
      <c r="H197" s="40"/>
      <c r="I197" s="231"/>
      <c r="J197" s="40"/>
      <c r="K197" s="40"/>
      <c r="L197" s="44"/>
      <c r="M197" s="232"/>
      <c r="N197" s="233"/>
      <c r="O197" s="91"/>
      <c r="P197" s="91"/>
      <c r="Q197" s="91"/>
      <c r="R197" s="91"/>
      <c r="S197" s="91"/>
      <c r="T197" s="92"/>
      <c r="U197" s="38"/>
      <c r="V197" s="38"/>
      <c r="W197" s="38"/>
      <c r="X197" s="38"/>
      <c r="Y197" s="38"/>
      <c r="Z197" s="38"/>
      <c r="AA197" s="38"/>
      <c r="AB197" s="38"/>
      <c r="AC197" s="38"/>
      <c r="AD197" s="38"/>
      <c r="AE197" s="38"/>
      <c r="AT197" s="17" t="s">
        <v>160</v>
      </c>
      <c r="AU197" s="17" t="s">
        <v>88</v>
      </c>
    </row>
    <row r="198" s="13" customFormat="1">
      <c r="A198" s="13"/>
      <c r="B198" s="234"/>
      <c r="C198" s="235"/>
      <c r="D198" s="229" t="s">
        <v>162</v>
      </c>
      <c r="E198" s="236" t="s">
        <v>1</v>
      </c>
      <c r="F198" s="237" t="s">
        <v>232</v>
      </c>
      <c r="G198" s="235"/>
      <c r="H198" s="238">
        <v>6.2300000000000004</v>
      </c>
      <c r="I198" s="239"/>
      <c r="J198" s="235"/>
      <c r="K198" s="235"/>
      <c r="L198" s="240"/>
      <c r="M198" s="241"/>
      <c r="N198" s="242"/>
      <c r="O198" s="242"/>
      <c r="P198" s="242"/>
      <c r="Q198" s="242"/>
      <c r="R198" s="242"/>
      <c r="S198" s="242"/>
      <c r="T198" s="243"/>
      <c r="U198" s="13"/>
      <c r="V198" s="13"/>
      <c r="W198" s="13"/>
      <c r="X198" s="13"/>
      <c r="Y198" s="13"/>
      <c r="Z198" s="13"/>
      <c r="AA198" s="13"/>
      <c r="AB198" s="13"/>
      <c r="AC198" s="13"/>
      <c r="AD198" s="13"/>
      <c r="AE198" s="13"/>
      <c r="AT198" s="244" t="s">
        <v>162</v>
      </c>
      <c r="AU198" s="244" t="s">
        <v>88</v>
      </c>
      <c r="AV198" s="13" t="s">
        <v>88</v>
      </c>
      <c r="AW198" s="13" t="s">
        <v>36</v>
      </c>
      <c r="AX198" s="13" t="s">
        <v>79</v>
      </c>
      <c r="AY198" s="244" t="s">
        <v>152</v>
      </c>
    </row>
    <row r="199" s="13" customFormat="1">
      <c r="A199" s="13"/>
      <c r="B199" s="234"/>
      <c r="C199" s="235"/>
      <c r="D199" s="229" t="s">
        <v>162</v>
      </c>
      <c r="E199" s="236" t="s">
        <v>1</v>
      </c>
      <c r="F199" s="237" t="s">
        <v>233</v>
      </c>
      <c r="G199" s="235"/>
      <c r="H199" s="238">
        <v>7.4500000000000002</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162</v>
      </c>
      <c r="AU199" s="244" t="s">
        <v>88</v>
      </c>
      <c r="AV199" s="13" t="s">
        <v>88</v>
      </c>
      <c r="AW199" s="13" t="s">
        <v>36</v>
      </c>
      <c r="AX199" s="13" t="s">
        <v>79</v>
      </c>
      <c r="AY199" s="244" t="s">
        <v>152</v>
      </c>
    </row>
    <row r="200" s="14" customFormat="1">
      <c r="A200" s="14"/>
      <c r="B200" s="245"/>
      <c r="C200" s="246"/>
      <c r="D200" s="229" t="s">
        <v>162</v>
      </c>
      <c r="E200" s="247" t="s">
        <v>1</v>
      </c>
      <c r="F200" s="248" t="s">
        <v>171</v>
      </c>
      <c r="G200" s="246"/>
      <c r="H200" s="249">
        <v>13.68</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162</v>
      </c>
      <c r="AU200" s="255" t="s">
        <v>88</v>
      </c>
      <c r="AV200" s="14" t="s">
        <v>158</v>
      </c>
      <c r="AW200" s="14" t="s">
        <v>36</v>
      </c>
      <c r="AX200" s="14" t="s">
        <v>21</v>
      </c>
      <c r="AY200" s="255" t="s">
        <v>152</v>
      </c>
    </row>
    <row r="201" s="2" customFormat="1" ht="16.5" customHeight="1">
      <c r="A201" s="38"/>
      <c r="B201" s="39"/>
      <c r="C201" s="215" t="s">
        <v>234</v>
      </c>
      <c r="D201" s="215" t="s">
        <v>154</v>
      </c>
      <c r="E201" s="216" t="s">
        <v>235</v>
      </c>
      <c r="F201" s="217" t="s">
        <v>236</v>
      </c>
      <c r="G201" s="218" t="s">
        <v>229</v>
      </c>
      <c r="H201" s="219">
        <v>13.68</v>
      </c>
      <c r="I201" s="220"/>
      <c r="J201" s="221">
        <f>ROUND(I201*H201,2)</f>
        <v>0</v>
      </c>
      <c r="K201" s="222"/>
      <c r="L201" s="44"/>
      <c r="M201" s="223" t="s">
        <v>1</v>
      </c>
      <c r="N201" s="224" t="s">
        <v>44</v>
      </c>
      <c r="O201" s="91"/>
      <c r="P201" s="225">
        <f>O201*H201</f>
        <v>0</v>
      </c>
      <c r="Q201" s="225">
        <v>0</v>
      </c>
      <c r="R201" s="225">
        <f>Q201*H201</f>
        <v>0</v>
      </c>
      <c r="S201" s="225">
        <v>0</v>
      </c>
      <c r="T201" s="226">
        <f>S201*H201</f>
        <v>0</v>
      </c>
      <c r="U201" s="38"/>
      <c r="V201" s="38"/>
      <c r="W201" s="38"/>
      <c r="X201" s="38"/>
      <c r="Y201" s="38"/>
      <c r="Z201" s="38"/>
      <c r="AA201" s="38"/>
      <c r="AB201" s="38"/>
      <c r="AC201" s="38"/>
      <c r="AD201" s="38"/>
      <c r="AE201" s="38"/>
      <c r="AR201" s="227" t="s">
        <v>158</v>
      </c>
      <c r="AT201" s="227" t="s">
        <v>154</v>
      </c>
      <c r="AU201" s="227" t="s">
        <v>88</v>
      </c>
      <c r="AY201" s="17" t="s">
        <v>152</v>
      </c>
      <c r="BE201" s="228">
        <f>IF(N201="základní",J201,0)</f>
        <v>0</v>
      </c>
      <c r="BF201" s="228">
        <f>IF(N201="snížená",J201,0)</f>
        <v>0</v>
      </c>
      <c r="BG201" s="228">
        <f>IF(N201="zákl. přenesená",J201,0)</f>
        <v>0</v>
      </c>
      <c r="BH201" s="228">
        <f>IF(N201="sníž. přenesená",J201,0)</f>
        <v>0</v>
      </c>
      <c r="BI201" s="228">
        <f>IF(N201="nulová",J201,0)</f>
        <v>0</v>
      </c>
      <c r="BJ201" s="17" t="s">
        <v>21</v>
      </c>
      <c r="BK201" s="228">
        <f>ROUND(I201*H201,2)</f>
        <v>0</v>
      </c>
      <c r="BL201" s="17" t="s">
        <v>158</v>
      </c>
      <c r="BM201" s="227" t="s">
        <v>237</v>
      </c>
    </row>
    <row r="202" s="2" customFormat="1">
      <c r="A202" s="38"/>
      <c r="B202" s="39"/>
      <c r="C202" s="40"/>
      <c r="D202" s="229" t="s">
        <v>160</v>
      </c>
      <c r="E202" s="40"/>
      <c r="F202" s="230" t="s">
        <v>238</v>
      </c>
      <c r="G202" s="40"/>
      <c r="H202" s="40"/>
      <c r="I202" s="231"/>
      <c r="J202" s="40"/>
      <c r="K202" s="40"/>
      <c r="L202" s="44"/>
      <c r="M202" s="232"/>
      <c r="N202" s="233"/>
      <c r="O202" s="91"/>
      <c r="P202" s="91"/>
      <c r="Q202" s="91"/>
      <c r="R202" s="91"/>
      <c r="S202" s="91"/>
      <c r="T202" s="92"/>
      <c r="U202" s="38"/>
      <c r="V202" s="38"/>
      <c r="W202" s="38"/>
      <c r="X202" s="38"/>
      <c r="Y202" s="38"/>
      <c r="Z202" s="38"/>
      <c r="AA202" s="38"/>
      <c r="AB202" s="38"/>
      <c r="AC202" s="38"/>
      <c r="AD202" s="38"/>
      <c r="AE202" s="38"/>
      <c r="AT202" s="17" t="s">
        <v>160</v>
      </c>
      <c r="AU202" s="17" t="s">
        <v>88</v>
      </c>
    </row>
    <row r="203" s="2" customFormat="1" ht="21.75" customHeight="1">
      <c r="A203" s="38"/>
      <c r="B203" s="39"/>
      <c r="C203" s="215" t="s">
        <v>239</v>
      </c>
      <c r="D203" s="215" t="s">
        <v>154</v>
      </c>
      <c r="E203" s="216" t="s">
        <v>240</v>
      </c>
      <c r="F203" s="217" t="s">
        <v>241</v>
      </c>
      <c r="G203" s="218" t="s">
        <v>157</v>
      </c>
      <c r="H203" s="219">
        <v>2.5640000000000001</v>
      </c>
      <c r="I203" s="220"/>
      <c r="J203" s="221">
        <f>ROUND(I203*H203,2)</f>
        <v>0</v>
      </c>
      <c r="K203" s="222"/>
      <c r="L203" s="44"/>
      <c r="M203" s="223" t="s">
        <v>1</v>
      </c>
      <c r="N203" s="224" t="s">
        <v>44</v>
      </c>
      <c r="O203" s="91"/>
      <c r="P203" s="225">
        <f>O203*H203</f>
        <v>0</v>
      </c>
      <c r="Q203" s="225">
        <v>1.0601700000000001</v>
      </c>
      <c r="R203" s="225">
        <f>Q203*H203</f>
        <v>2.7182758800000002</v>
      </c>
      <c r="S203" s="225">
        <v>0</v>
      </c>
      <c r="T203" s="226">
        <f>S203*H203</f>
        <v>0</v>
      </c>
      <c r="U203" s="38"/>
      <c r="V203" s="38"/>
      <c r="W203" s="38"/>
      <c r="X203" s="38"/>
      <c r="Y203" s="38"/>
      <c r="Z203" s="38"/>
      <c r="AA203" s="38"/>
      <c r="AB203" s="38"/>
      <c r="AC203" s="38"/>
      <c r="AD203" s="38"/>
      <c r="AE203" s="38"/>
      <c r="AR203" s="227" t="s">
        <v>158</v>
      </c>
      <c r="AT203" s="227" t="s">
        <v>154</v>
      </c>
      <c r="AU203" s="227" t="s">
        <v>88</v>
      </c>
      <c r="AY203" s="17" t="s">
        <v>152</v>
      </c>
      <c r="BE203" s="228">
        <f>IF(N203="základní",J203,0)</f>
        <v>0</v>
      </c>
      <c r="BF203" s="228">
        <f>IF(N203="snížená",J203,0)</f>
        <v>0</v>
      </c>
      <c r="BG203" s="228">
        <f>IF(N203="zákl. přenesená",J203,0)</f>
        <v>0</v>
      </c>
      <c r="BH203" s="228">
        <f>IF(N203="sníž. přenesená",J203,0)</f>
        <v>0</v>
      </c>
      <c r="BI203" s="228">
        <f>IF(N203="nulová",J203,0)</f>
        <v>0</v>
      </c>
      <c r="BJ203" s="17" t="s">
        <v>21</v>
      </c>
      <c r="BK203" s="228">
        <f>ROUND(I203*H203,2)</f>
        <v>0</v>
      </c>
      <c r="BL203" s="17" t="s">
        <v>158</v>
      </c>
      <c r="BM203" s="227" t="s">
        <v>242</v>
      </c>
    </row>
    <row r="204" s="2" customFormat="1">
      <c r="A204" s="38"/>
      <c r="B204" s="39"/>
      <c r="C204" s="40"/>
      <c r="D204" s="229" t="s">
        <v>160</v>
      </c>
      <c r="E204" s="40"/>
      <c r="F204" s="230" t="s">
        <v>243</v>
      </c>
      <c r="G204" s="40"/>
      <c r="H204" s="40"/>
      <c r="I204" s="231"/>
      <c r="J204" s="40"/>
      <c r="K204" s="40"/>
      <c r="L204" s="44"/>
      <c r="M204" s="232"/>
      <c r="N204" s="233"/>
      <c r="O204" s="91"/>
      <c r="P204" s="91"/>
      <c r="Q204" s="91"/>
      <c r="R204" s="91"/>
      <c r="S204" s="91"/>
      <c r="T204" s="92"/>
      <c r="U204" s="38"/>
      <c r="V204" s="38"/>
      <c r="W204" s="38"/>
      <c r="X204" s="38"/>
      <c r="Y204" s="38"/>
      <c r="Z204" s="38"/>
      <c r="AA204" s="38"/>
      <c r="AB204" s="38"/>
      <c r="AC204" s="38"/>
      <c r="AD204" s="38"/>
      <c r="AE204" s="38"/>
      <c r="AT204" s="17" t="s">
        <v>160</v>
      </c>
      <c r="AU204" s="17" t="s">
        <v>88</v>
      </c>
    </row>
    <row r="205" s="13" customFormat="1">
      <c r="A205" s="13"/>
      <c r="B205" s="234"/>
      <c r="C205" s="235"/>
      <c r="D205" s="229" t="s">
        <v>162</v>
      </c>
      <c r="E205" s="236" t="s">
        <v>1</v>
      </c>
      <c r="F205" s="237" t="s">
        <v>244</v>
      </c>
      <c r="G205" s="235"/>
      <c r="H205" s="238">
        <v>0.66800000000000004</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162</v>
      </c>
      <c r="AU205" s="244" t="s">
        <v>88</v>
      </c>
      <c r="AV205" s="13" t="s">
        <v>88</v>
      </c>
      <c r="AW205" s="13" t="s">
        <v>36</v>
      </c>
      <c r="AX205" s="13" t="s">
        <v>79</v>
      </c>
      <c r="AY205" s="244" t="s">
        <v>152</v>
      </c>
    </row>
    <row r="206" s="13" customFormat="1">
      <c r="A206" s="13"/>
      <c r="B206" s="234"/>
      <c r="C206" s="235"/>
      <c r="D206" s="229" t="s">
        <v>162</v>
      </c>
      <c r="E206" s="236" t="s">
        <v>1</v>
      </c>
      <c r="F206" s="237" t="s">
        <v>245</v>
      </c>
      <c r="G206" s="235"/>
      <c r="H206" s="238">
        <v>1.8959999999999999</v>
      </c>
      <c r="I206" s="239"/>
      <c r="J206" s="235"/>
      <c r="K206" s="235"/>
      <c r="L206" s="240"/>
      <c r="M206" s="241"/>
      <c r="N206" s="242"/>
      <c r="O206" s="242"/>
      <c r="P206" s="242"/>
      <c r="Q206" s="242"/>
      <c r="R206" s="242"/>
      <c r="S206" s="242"/>
      <c r="T206" s="243"/>
      <c r="U206" s="13"/>
      <c r="V206" s="13"/>
      <c r="W206" s="13"/>
      <c r="X206" s="13"/>
      <c r="Y206" s="13"/>
      <c r="Z206" s="13"/>
      <c r="AA206" s="13"/>
      <c r="AB206" s="13"/>
      <c r="AC206" s="13"/>
      <c r="AD206" s="13"/>
      <c r="AE206" s="13"/>
      <c r="AT206" s="244" t="s">
        <v>162</v>
      </c>
      <c r="AU206" s="244" t="s">
        <v>88</v>
      </c>
      <c r="AV206" s="13" t="s">
        <v>88</v>
      </c>
      <c r="AW206" s="13" t="s">
        <v>36</v>
      </c>
      <c r="AX206" s="13" t="s">
        <v>79</v>
      </c>
      <c r="AY206" s="244" t="s">
        <v>152</v>
      </c>
    </row>
    <row r="207" s="14" customFormat="1">
      <c r="A207" s="14"/>
      <c r="B207" s="245"/>
      <c r="C207" s="246"/>
      <c r="D207" s="229" t="s">
        <v>162</v>
      </c>
      <c r="E207" s="247" t="s">
        <v>1</v>
      </c>
      <c r="F207" s="248" t="s">
        <v>171</v>
      </c>
      <c r="G207" s="246"/>
      <c r="H207" s="249">
        <v>2.5640000000000001</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162</v>
      </c>
      <c r="AU207" s="255" t="s">
        <v>88</v>
      </c>
      <c r="AV207" s="14" t="s">
        <v>158</v>
      </c>
      <c r="AW207" s="14" t="s">
        <v>36</v>
      </c>
      <c r="AX207" s="14" t="s">
        <v>21</v>
      </c>
      <c r="AY207" s="255" t="s">
        <v>152</v>
      </c>
    </row>
    <row r="208" s="2" customFormat="1" ht="16.5" customHeight="1">
      <c r="A208" s="38"/>
      <c r="B208" s="39"/>
      <c r="C208" s="215" t="s">
        <v>8</v>
      </c>
      <c r="D208" s="215" t="s">
        <v>154</v>
      </c>
      <c r="E208" s="216" t="s">
        <v>246</v>
      </c>
      <c r="F208" s="217" t="s">
        <v>247</v>
      </c>
      <c r="G208" s="218" t="s">
        <v>157</v>
      </c>
      <c r="H208" s="219">
        <v>0.122</v>
      </c>
      <c r="I208" s="220"/>
      <c r="J208" s="221">
        <f>ROUND(I208*H208,2)</f>
        <v>0</v>
      </c>
      <c r="K208" s="222"/>
      <c r="L208" s="44"/>
      <c r="M208" s="223" t="s">
        <v>1</v>
      </c>
      <c r="N208" s="224" t="s">
        <v>44</v>
      </c>
      <c r="O208" s="91"/>
      <c r="P208" s="225">
        <f>O208*H208</f>
        <v>0</v>
      </c>
      <c r="Q208" s="225">
        <v>1.0530600000000001</v>
      </c>
      <c r="R208" s="225">
        <f>Q208*H208</f>
        <v>0.12847332</v>
      </c>
      <c r="S208" s="225">
        <v>0</v>
      </c>
      <c r="T208" s="226">
        <f>S208*H208</f>
        <v>0</v>
      </c>
      <c r="U208" s="38"/>
      <c r="V208" s="38"/>
      <c r="W208" s="38"/>
      <c r="X208" s="38"/>
      <c r="Y208" s="38"/>
      <c r="Z208" s="38"/>
      <c r="AA208" s="38"/>
      <c r="AB208" s="38"/>
      <c r="AC208" s="38"/>
      <c r="AD208" s="38"/>
      <c r="AE208" s="38"/>
      <c r="AR208" s="227" t="s">
        <v>158</v>
      </c>
      <c r="AT208" s="227" t="s">
        <v>154</v>
      </c>
      <c r="AU208" s="227" t="s">
        <v>88</v>
      </c>
      <c r="AY208" s="17" t="s">
        <v>152</v>
      </c>
      <c r="BE208" s="228">
        <f>IF(N208="základní",J208,0)</f>
        <v>0</v>
      </c>
      <c r="BF208" s="228">
        <f>IF(N208="snížená",J208,0)</f>
        <v>0</v>
      </c>
      <c r="BG208" s="228">
        <f>IF(N208="zákl. přenesená",J208,0)</f>
        <v>0</v>
      </c>
      <c r="BH208" s="228">
        <f>IF(N208="sníž. přenesená",J208,0)</f>
        <v>0</v>
      </c>
      <c r="BI208" s="228">
        <f>IF(N208="nulová",J208,0)</f>
        <v>0</v>
      </c>
      <c r="BJ208" s="17" t="s">
        <v>21</v>
      </c>
      <c r="BK208" s="228">
        <f>ROUND(I208*H208,2)</f>
        <v>0</v>
      </c>
      <c r="BL208" s="17" t="s">
        <v>158</v>
      </c>
      <c r="BM208" s="227" t="s">
        <v>248</v>
      </c>
    </row>
    <row r="209" s="2" customFormat="1">
      <c r="A209" s="38"/>
      <c r="B209" s="39"/>
      <c r="C209" s="40"/>
      <c r="D209" s="229" t="s">
        <v>160</v>
      </c>
      <c r="E209" s="40"/>
      <c r="F209" s="230" t="s">
        <v>249</v>
      </c>
      <c r="G209" s="40"/>
      <c r="H209" s="40"/>
      <c r="I209" s="231"/>
      <c r="J209" s="40"/>
      <c r="K209" s="40"/>
      <c r="L209" s="44"/>
      <c r="M209" s="232"/>
      <c r="N209" s="233"/>
      <c r="O209" s="91"/>
      <c r="P209" s="91"/>
      <c r="Q209" s="91"/>
      <c r="R209" s="91"/>
      <c r="S209" s="91"/>
      <c r="T209" s="92"/>
      <c r="U209" s="38"/>
      <c r="V209" s="38"/>
      <c r="W209" s="38"/>
      <c r="X209" s="38"/>
      <c r="Y209" s="38"/>
      <c r="Z209" s="38"/>
      <c r="AA209" s="38"/>
      <c r="AB209" s="38"/>
      <c r="AC209" s="38"/>
      <c r="AD209" s="38"/>
      <c r="AE209" s="38"/>
      <c r="AT209" s="17" t="s">
        <v>160</v>
      </c>
      <c r="AU209" s="17" t="s">
        <v>88</v>
      </c>
    </row>
    <row r="210" s="13" customFormat="1">
      <c r="A210" s="13"/>
      <c r="B210" s="234"/>
      <c r="C210" s="235"/>
      <c r="D210" s="229" t="s">
        <v>162</v>
      </c>
      <c r="E210" s="236" t="s">
        <v>1</v>
      </c>
      <c r="F210" s="237" t="s">
        <v>250</v>
      </c>
      <c r="G210" s="235"/>
      <c r="H210" s="238">
        <v>0.122</v>
      </c>
      <c r="I210" s="239"/>
      <c r="J210" s="235"/>
      <c r="K210" s="235"/>
      <c r="L210" s="240"/>
      <c r="M210" s="241"/>
      <c r="N210" s="242"/>
      <c r="O210" s="242"/>
      <c r="P210" s="242"/>
      <c r="Q210" s="242"/>
      <c r="R210" s="242"/>
      <c r="S210" s="242"/>
      <c r="T210" s="243"/>
      <c r="U210" s="13"/>
      <c r="V210" s="13"/>
      <c r="W210" s="13"/>
      <c r="X210" s="13"/>
      <c r="Y210" s="13"/>
      <c r="Z210" s="13"/>
      <c r="AA210" s="13"/>
      <c r="AB210" s="13"/>
      <c r="AC210" s="13"/>
      <c r="AD210" s="13"/>
      <c r="AE210" s="13"/>
      <c r="AT210" s="244" t="s">
        <v>162</v>
      </c>
      <c r="AU210" s="244" t="s">
        <v>88</v>
      </c>
      <c r="AV210" s="13" t="s">
        <v>88</v>
      </c>
      <c r="AW210" s="13" t="s">
        <v>36</v>
      </c>
      <c r="AX210" s="13" t="s">
        <v>21</v>
      </c>
      <c r="AY210" s="244" t="s">
        <v>152</v>
      </c>
    </row>
    <row r="211" s="2" customFormat="1" ht="16.5" customHeight="1">
      <c r="A211" s="38"/>
      <c r="B211" s="39"/>
      <c r="C211" s="215" t="s">
        <v>251</v>
      </c>
      <c r="D211" s="215" t="s">
        <v>154</v>
      </c>
      <c r="E211" s="216" t="s">
        <v>252</v>
      </c>
      <c r="F211" s="217" t="s">
        <v>253</v>
      </c>
      <c r="G211" s="218" t="s">
        <v>166</v>
      </c>
      <c r="H211" s="219">
        <v>0.28000000000000003</v>
      </c>
      <c r="I211" s="220"/>
      <c r="J211" s="221">
        <f>ROUND(I211*H211,2)</f>
        <v>0</v>
      </c>
      <c r="K211" s="222"/>
      <c r="L211" s="44"/>
      <c r="M211" s="223" t="s">
        <v>1</v>
      </c>
      <c r="N211" s="224" t="s">
        <v>44</v>
      </c>
      <c r="O211" s="91"/>
      <c r="P211" s="225">
        <f>O211*H211</f>
        <v>0</v>
      </c>
      <c r="Q211" s="225">
        <v>2.45329</v>
      </c>
      <c r="R211" s="225">
        <f>Q211*H211</f>
        <v>0.68692120000000001</v>
      </c>
      <c r="S211" s="225">
        <v>0</v>
      </c>
      <c r="T211" s="226">
        <f>S211*H211</f>
        <v>0</v>
      </c>
      <c r="U211" s="38"/>
      <c r="V211" s="38"/>
      <c r="W211" s="38"/>
      <c r="X211" s="38"/>
      <c r="Y211" s="38"/>
      <c r="Z211" s="38"/>
      <c r="AA211" s="38"/>
      <c r="AB211" s="38"/>
      <c r="AC211" s="38"/>
      <c r="AD211" s="38"/>
      <c r="AE211" s="38"/>
      <c r="AR211" s="227" t="s">
        <v>158</v>
      </c>
      <c r="AT211" s="227" t="s">
        <v>154</v>
      </c>
      <c r="AU211" s="227" t="s">
        <v>88</v>
      </c>
      <c r="AY211" s="17" t="s">
        <v>152</v>
      </c>
      <c r="BE211" s="228">
        <f>IF(N211="základní",J211,0)</f>
        <v>0</v>
      </c>
      <c r="BF211" s="228">
        <f>IF(N211="snížená",J211,0)</f>
        <v>0</v>
      </c>
      <c r="BG211" s="228">
        <f>IF(N211="zákl. přenesená",J211,0)</f>
        <v>0</v>
      </c>
      <c r="BH211" s="228">
        <f>IF(N211="sníž. přenesená",J211,0)</f>
        <v>0</v>
      </c>
      <c r="BI211" s="228">
        <f>IF(N211="nulová",J211,0)</f>
        <v>0</v>
      </c>
      <c r="BJ211" s="17" t="s">
        <v>21</v>
      </c>
      <c r="BK211" s="228">
        <f>ROUND(I211*H211,2)</f>
        <v>0</v>
      </c>
      <c r="BL211" s="17" t="s">
        <v>158</v>
      </c>
      <c r="BM211" s="227" t="s">
        <v>254</v>
      </c>
    </row>
    <row r="212" s="2" customFormat="1">
      <c r="A212" s="38"/>
      <c r="B212" s="39"/>
      <c r="C212" s="40"/>
      <c r="D212" s="229" t="s">
        <v>160</v>
      </c>
      <c r="E212" s="40"/>
      <c r="F212" s="230" t="s">
        <v>255</v>
      </c>
      <c r="G212" s="40"/>
      <c r="H212" s="40"/>
      <c r="I212" s="231"/>
      <c r="J212" s="40"/>
      <c r="K212" s="40"/>
      <c r="L212" s="44"/>
      <c r="M212" s="232"/>
      <c r="N212" s="233"/>
      <c r="O212" s="91"/>
      <c r="P212" s="91"/>
      <c r="Q212" s="91"/>
      <c r="R212" s="91"/>
      <c r="S212" s="91"/>
      <c r="T212" s="92"/>
      <c r="U212" s="38"/>
      <c r="V212" s="38"/>
      <c r="W212" s="38"/>
      <c r="X212" s="38"/>
      <c r="Y212" s="38"/>
      <c r="Z212" s="38"/>
      <c r="AA212" s="38"/>
      <c r="AB212" s="38"/>
      <c r="AC212" s="38"/>
      <c r="AD212" s="38"/>
      <c r="AE212" s="38"/>
      <c r="AT212" s="17" t="s">
        <v>160</v>
      </c>
      <c r="AU212" s="17" t="s">
        <v>88</v>
      </c>
    </row>
    <row r="213" s="13" customFormat="1">
      <c r="A213" s="13"/>
      <c r="B213" s="234"/>
      <c r="C213" s="235"/>
      <c r="D213" s="229" t="s">
        <v>162</v>
      </c>
      <c r="E213" s="236" t="s">
        <v>1</v>
      </c>
      <c r="F213" s="237" t="s">
        <v>256</v>
      </c>
      <c r="G213" s="235"/>
      <c r="H213" s="238">
        <v>0.28000000000000003</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162</v>
      </c>
      <c r="AU213" s="244" t="s">
        <v>88</v>
      </c>
      <c r="AV213" s="13" t="s">
        <v>88</v>
      </c>
      <c r="AW213" s="13" t="s">
        <v>36</v>
      </c>
      <c r="AX213" s="13" t="s">
        <v>21</v>
      </c>
      <c r="AY213" s="244" t="s">
        <v>152</v>
      </c>
    </row>
    <row r="214" s="2" customFormat="1" ht="16.5" customHeight="1">
      <c r="A214" s="38"/>
      <c r="B214" s="39"/>
      <c r="C214" s="215" t="s">
        <v>257</v>
      </c>
      <c r="D214" s="215" t="s">
        <v>154</v>
      </c>
      <c r="E214" s="216" t="s">
        <v>258</v>
      </c>
      <c r="F214" s="217" t="s">
        <v>259</v>
      </c>
      <c r="G214" s="218" t="s">
        <v>229</v>
      </c>
      <c r="H214" s="219">
        <v>2.2000000000000002</v>
      </c>
      <c r="I214" s="220"/>
      <c r="J214" s="221">
        <f>ROUND(I214*H214,2)</f>
        <v>0</v>
      </c>
      <c r="K214" s="222"/>
      <c r="L214" s="44"/>
      <c r="M214" s="223" t="s">
        <v>1</v>
      </c>
      <c r="N214" s="224" t="s">
        <v>44</v>
      </c>
      <c r="O214" s="91"/>
      <c r="P214" s="225">
        <f>O214*H214</f>
        <v>0</v>
      </c>
      <c r="Q214" s="225">
        <v>0.00264</v>
      </c>
      <c r="R214" s="225">
        <f>Q214*H214</f>
        <v>0.0058080000000000007</v>
      </c>
      <c r="S214" s="225">
        <v>0</v>
      </c>
      <c r="T214" s="226">
        <f>S214*H214</f>
        <v>0</v>
      </c>
      <c r="U214" s="38"/>
      <c r="V214" s="38"/>
      <c r="W214" s="38"/>
      <c r="X214" s="38"/>
      <c r="Y214" s="38"/>
      <c r="Z214" s="38"/>
      <c r="AA214" s="38"/>
      <c r="AB214" s="38"/>
      <c r="AC214" s="38"/>
      <c r="AD214" s="38"/>
      <c r="AE214" s="38"/>
      <c r="AR214" s="227" t="s">
        <v>158</v>
      </c>
      <c r="AT214" s="227" t="s">
        <v>154</v>
      </c>
      <c r="AU214" s="227" t="s">
        <v>88</v>
      </c>
      <c r="AY214" s="17" t="s">
        <v>152</v>
      </c>
      <c r="BE214" s="228">
        <f>IF(N214="základní",J214,0)</f>
        <v>0</v>
      </c>
      <c r="BF214" s="228">
        <f>IF(N214="snížená",J214,0)</f>
        <v>0</v>
      </c>
      <c r="BG214" s="228">
        <f>IF(N214="zákl. přenesená",J214,0)</f>
        <v>0</v>
      </c>
      <c r="BH214" s="228">
        <f>IF(N214="sníž. přenesená",J214,0)</f>
        <v>0</v>
      </c>
      <c r="BI214" s="228">
        <f>IF(N214="nulová",J214,0)</f>
        <v>0</v>
      </c>
      <c r="BJ214" s="17" t="s">
        <v>21</v>
      </c>
      <c r="BK214" s="228">
        <f>ROUND(I214*H214,2)</f>
        <v>0</v>
      </c>
      <c r="BL214" s="17" t="s">
        <v>158</v>
      </c>
      <c r="BM214" s="227" t="s">
        <v>260</v>
      </c>
    </row>
    <row r="215" s="2" customFormat="1">
      <c r="A215" s="38"/>
      <c r="B215" s="39"/>
      <c r="C215" s="40"/>
      <c r="D215" s="229" t="s">
        <v>160</v>
      </c>
      <c r="E215" s="40"/>
      <c r="F215" s="230" t="s">
        <v>261</v>
      </c>
      <c r="G215" s="40"/>
      <c r="H215" s="40"/>
      <c r="I215" s="231"/>
      <c r="J215" s="40"/>
      <c r="K215" s="40"/>
      <c r="L215" s="44"/>
      <c r="M215" s="232"/>
      <c r="N215" s="233"/>
      <c r="O215" s="91"/>
      <c r="P215" s="91"/>
      <c r="Q215" s="91"/>
      <c r="R215" s="91"/>
      <c r="S215" s="91"/>
      <c r="T215" s="92"/>
      <c r="U215" s="38"/>
      <c r="V215" s="38"/>
      <c r="W215" s="38"/>
      <c r="X215" s="38"/>
      <c r="Y215" s="38"/>
      <c r="Z215" s="38"/>
      <c r="AA215" s="38"/>
      <c r="AB215" s="38"/>
      <c r="AC215" s="38"/>
      <c r="AD215" s="38"/>
      <c r="AE215" s="38"/>
      <c r="AT215" s="17" t="s">
        <v>160</v>
      </c>
      <c r="AU215" s="17" t="s">
        <v>88</v>
      </c>
    </row>
    <row r="216" s="13" customFormat="1">
      <c r="A216" s="13"/>
      <c r="B216" s="234"/>
      <c r="C216" s="235"/>
      <c r="D216" s="229" t="s">
        <v>162</v>
      </c>
      <c r="E216" s="236" t="s">
        <v>1</v>
      </c>
      <c r="F216" s="237" t="s">
        <v>262</v>
      </c>
      <c r="G216" s="235"/>
      <c r="H216" s="238">
        <v>2.2000000000000002</v>
      </c>
      <c r="I216" s="239"/>
      <c r="J216" s="235"/>
      <c r="K216" s="235"/>
      <c r="L216" s="240"/>
      <c r="M216" s="241"/>
      <c r="N216" s="242"/>
      <c r="O216" s="242"/>
      <c r="P216" s="242"/>
      <c r="Q216" s="242"/>
      <c r="R216" s="242"/>
      <c r="S216" s="242"/>
      <c r="T216" s="243"/>
      <c r="U216" s="13"/>
      <c r="V216" s="13"/>
      <c r="W216" s="13"/>
      <c r="X216" s="13"/>
      <c r="Y216" s="13"/>
      <c r="Z216" s="13"/>
      <c r="AA216" s="13"/>
      <c r="AB216" s="13"/>
      <c r="AC216" s="13"/>
      <c r="AD216" s="13"/>
      <c r="AE216" s="13"/>
      <c r="AT216" s="244" t="s">
        <v>162</v>
      </c>
      <c r="AU216" s="244" t="s">
        <v>88</v>
      </c>
      <c r="AV216" s="13" t="s">
        <v>88</v>
      </c>
      <c r="AW216" s="13" t="s">
        <v>36</v>
      </c>
      <c r="AX216" s="13" t="s">
        <v>21</v>
      </c>
      <c r="AY216" s="244" t="s">
        <v>152</v>
      </c>
    </row>
    <row r="217" s="2" customFormat="1" ht="16.5" customHeight="1">
      <c r="A217" s="38"/>
      <c r="B217" s="39"/>
      <c r="C217" s="215" t="s">
        <v>263</v>
      </c>
      <c r="D217" s="215" t="s">
        <v>154</v>
      </c>
      <c r="E217" s="216" t="s">
        <v>264</v>
      </c>
      <c r="F217" s="217" t="s">
        <v>265</v>
      </c>
      <c r="G217" s="218" t="s">
        <v>229</v>
      </c>
      <c r="H217" s="219">
        <v>2.2000000000000002</v>
      </c>
      <c r="I217" s="220"/>
      <c r="J217" s="221">
        <f>ROUND(I217*H217,2)</f>
        <v>0</v>
      </c>
      <c r="K217" s="222"/>
      <c r="L217" s="44"/>
      <c r="M217" s="223" t="s">
        <v>1</v>
      </c>
      <c r="N217" s="224" t="s">
        <v>44</v>
      </c>
      <c r="O217" s="91"/>
      <c r="P217" s="225">
        <f>O217*H217</f>
        <v>0</v>
      </c>
      <c r="Q217" s="225">
        <v>0</v>
      </c>
      <c r="R217" s="225">
        <f>Q217*H217</f>
        <v>0</v>
      </c>
      <c r="S217" s="225">
        <v>0</v>
      </c>
      <c r="T217" s="226">
        <f>S217*H217</f>
        <v>0</v>
      </c>
      <c r="U217" s="38"/>
      <c r="V217" s="38"/>
      <c r="W217" s="38"/>
      <c r="X217" s="38"/>
      <c r="Y217" s="38"/>
      <c r="Z217" s="38"/>
      <c r="AA217" s="38"/>
      <c r="AB217" s="38"/>
      <c r="AC217" s="38"/>
      <c r="AD217" s="38"/>
      <c r="AE217" s="38"/>
      <c r="AR217" s="227" t="s">
        <v>158</v>
      </c>
      <c r="AT217" s="227" t="s">
        <v>154</v>
      </c>
      <c r="AU217" s="227" t="s">
        <v>88</v>
      </c>
      <c r="AY217" s="17" t="s">
        <v>152</v>
      </c>
      <c r="BE217" s="228">
        <f>IF(N217="základní",J217,0)</f>
        <v>0</v>
      </c>
      <c r="BF217" s="228">
        <f>IF(N217="snížená",J217,0)</f>
        <v>0</v>
      </c>
      <c r="BG217" s="228">
        <f>IF(N217="zákl. přenesená",J217,0)</f>
        <v>0</v>
      </c>
      <c r="BH217" s="228">
        <f>IF(N217="sníž. přenesená",J217,0)</f>
        <v>0</v>
      </c>
      <c r="BI217" s="228">
        <f>IF(N217="nulová",J217,0)</f>
        <v>0</v>
      </c>
      <c r="BJ217" s="17" t="s">
        <v>21</v>
      </c>
      <c r="BK217" s="228">
        <f>ROUND(I217*H217,2)</f>
        <v>0</v>
      </c>
      <c r="BL217" s="17" t="s">
        <v>158</v>
      </c>
      <c r="BM217" s="227" t="s">
        <v>266</v>
      </c>
    </row>
    <row r="218" s="2" customFormat="1">
      <c r="A218" s="38"/>
      <c r="B218" s="39"/>
      <c r="C218" s="40"/>
      <c r="D218" s="229" t="s">
        <v>160</v>
      </c>
      <c r="E218" s="40"/>
      <c r="F218" s="230" t="s">
        <v>267</v>
      </c>
      <c r="G218" s="40"/>
      <c r="H218" s="40"/>
      <c r="I218" s="231"/>
      <c r="J218" s="40"/>
      <c r="K218" s="40"/>
      <c r="L218" s="44"/>
      <c r="M218" s="232"/>
      <c r="N218" s="233"/>
      <c r="O218" s="91"/>
      <c r="P218" s="91"/>
      <c r="Q218" s="91"/>
      <c r="R218" s="91"/>
      <c r="S218" s="91"/>
      <c r="T218" s="92"/>
      <c r="U218" s="38"/>
      <c r="V218" s="38"/>
      <c r="W218" s="38"/>
      <c r="X218" s="38"/>
      <c r="Y218" s="38"/>
      <c r="Z218" s="38"/>
      <c r="AA218" s="38"/>
      <c r="AB218" s="38"/>
      <c r="AC218" s="38"/>
      <c r="AD218" s="38"/>
      <c r="AE218" s="38"/>
      <c r="AT218" s="17" t="s">
        <v>160</v>
      </c>
      <c r="AU218" s="17" t="s">
        <v>88</v>
      </c>
    </row>
    <row r="219" s="12" customFormat="1" ht="22.8" customHeight="1">
      <c r="A219" s="12"/>
      <c r="B219" s="199"/>
      <c r="C219" s="200"/>
      <c r="D219" s="201" t="s">
        <v>78</v>
      </c>
      <c r="E219" s="213" t="s">
        <v>172</v>
      </c>
      <c r="F219" s="213" t="s">
        <v>268</v>
      </c>
      <c r="G219" s="200"/>
      <c r="H219" s="200"/>
      <c r="I219" s="203"/>
      <c r="J219" s="214">
        <f>BK219</f>
        <v>0</v>
      </c>
      <c r="K219" s="200"/>
      <c r="L219" s="205"/>
      <c r="M219" s="206"/>
      <c r="N219" s="207"/>
      <c r="O219" s="207"/>
      <c r="P219" s="208">
        <f>SUM(P220:P269)</f>
        <v>0</v>
      </c>
      <c r="Q219" s="207"/>
      <c r="R219" s="208">
        <f>SUM(R220:R269)</f>
        <v>95.308751810000004</v>
      </c>
      <c r="S219" s="207"/>
      <c r="T219" s="209">
        <f>SUM(T220:T269)</f>
        <v>0</v>
      </c>
      <c r="U219" s="12"/>
      <c r="V219" s="12"/>
      <c r="W219" s="12"/>
      <c r="X219" s="12"/>
      <c r="Y219" s="12"/>
      <c r="Z219" s="12"/>
      <c r="AA219" s="12"/>
      <c r="AB219" s="12"/>
      <c r="AC219" s="12"/>
      <c r="AD219" s="12"/>
      <c r="AE219" s="12"/>
      <c r="AR219" s="210" t="s">
        <v>21</v>
      </c>
      <c r="AT219" s="211" t="s">
        <v>78</v>
      </c>
      <c r="AU219" s="211" t="s">
        <v>21</v>
      </c>
      <c r="AY219" s="210" t="s">
        <v>152</v>
      </c>
      <c r="BK219" s="212">
        <f>SUM(BK220:BK269)</f>
        <v>0</v>
      </c>
    </row>
    <row r="220" s="2" customFormat="1" ht="49.05" customHeight="1">
      <c r="A220" s="38"/>
      <c r="B220" s="39"/>
      <c r="C220" s="215" t="s">
        <v>269</v>
      </c>
      <c r="D220" s="215" t="s">
        <v>154</v>
      </c>
      <c r="E220" s="216" t="s">
        <v>270</v>
      </c>
      <c r="F220" s="217" t="s">
        <v>271</v>
      </c>
      <c r="G220" s="218" t="s">
        <v>210</v>
      </c>
      <c r="H220" s="219">
        <v>40</v>
      </c>
      <c r="I220" s="220"/>
      <c r="J220" s="221">
        <f>ROUND(I220*H220,2)</f>
        <v>0</v>
      </c>
      <c r="K220" s="222"/>
      <c r="L220" s="44"/>
      <c r="M220" s="223" t="s">
        <v>1</v>
      </c>
      <c r="N220" s="224" t="s">
        <v>44</v>
      </c>
      <c r="O220" s="91"/>
      <c r="P220" s="225">
        <f>O220*H220</f>
        <v>0</v>
      </c>
      <c r="Q220" s="225">
        <v>0</v>
      </c>
      <c r="R220" s="225">
        <f>Q220*H220</f>
        <v>0</v>
      </c>
      <c r="S220" s="225">
        <v>0</v>
      </c>
      <c r="T220" s="226">
        <f>S220*H220</f>
        <v>0</v>
      </c>
      <c r="U220" s="38"/>
      <c r="V220" s="38"/>
      <c r="W220" s="38"/>
      <c r="X220" s="38"/>
      <c r="Y220" s="38"/>
      <c r="Z220" s="38"/>
      <c r="AA220" s="38"/>
      <c r="AB220" s="38"/>
      <c r="AC220" s="38"/>
      <c r="AD220" s="38"/>
      <c r="AE220" s="38"/>
      <c r="AR220" s="227" t="s">
        <v>158</v>
      </c>
      <c r="AT220" s="227" t="s">
        <v>154</v>
      </c>
      <c r="AU220" s="227" t="s">
        <v>88</v>
      </c>
      <c r="AY220" s="17" t="s">
        <v>152</v>
      </c>
      <c r="BE220" s="228">
        <f>IF(N220="základní",J220,0)</f>
        <v>0</v>
      </c>
      <c r="BF220" s="228">
        <f>IF(N220="snížená",J220,0)</f>
        <v>0</v>
      </c>
      <c r="BG220" s="228">
        <f>IF(N220="zákl. přenesená",J220,0)</f>
        <v>0</v>
      </c>
      <c r="BH220" s="228">
        <f>IF(N220="sníž. přenesená",J220,0)</f>
        <v>0</v>
      </c>
      <c r="BI220" s="228">
        <f>IF(N220="nulová",J220,0)</f>
        <v>0</v>
      </c>
      <c r="BJ220" s="17" t="s">
        <v>21</v>
      </c>
      <c r="BK220" s="228">
        <f>ROUND(I220*H220,2)</f>
        <v>0</v>
      </c>
      <c r="BL220" s="17" t="s">
        <v>158</v>
      </c>
      <c r="BM220" s="227" t="s">
        <v>272</v>
      </c>
    </row>
    <row r="221" s="13" customFormat="1">
      <c r="A221" s="13"/>
      <c r="B221" s="234"/>
      <c r="C221" s="235"/>
      <c r="D221" s="229" t="s">
        <v>162</v>
      </c>
      <c r="E221" s="236" t="s">
        <v>1</v>
      </c>
      <c r="F221" s="237" t="s">
        <v>273</v>
      </c>
      <c r="G221" s="235"/>
      <c r="H221" s="238">
        <v>40</v>
      </c>
      <c r="I221" s="239"/>
      <c r="J221" s="235"/>
      <c r="K221" s="235"/>
      <c r="L221" s="240"/>
      <c r="M221" s="241"/>
      <c r="N221" s="242"/>
      <c r="O221" s="242"/>
      <c r="P221" s="242"/>
      <c r="Q221" s="242"/>
      <c r="R221" s="242"/>
      <c r="S221" s="242"/>
      <c r="T221" s="243"/>
      <c r="U221" s="13"/>
      <c r="V221" s="13"/>
      <c r="W221" s="13"/>
      <c r="X221" s="13"/>
      <c r="Y221" s="13"/>
      <c r="Z221" s="13"/>
      <c r="AA221" s="13"/>
      <c r="AB221" s="13"/>
      <c r="AC221" s="13"/>
      <c r="AD221" s="13"/>
      <c r="AE221" s="13"/>
      <c r="AT221" s="244" t="s">
        <v>162</v>
      </c>
      <c r="AU221" s="244" t="s">
        <v>88</v>
      </c>
      <c r="AV221" s="13" t="s">
        <v>88</v>
      </c>
      <c r="AW221" s="13" t="s">
        <v>36</v>
      </c>
      <c r="AX221" s="13" t="s">
        <v>79</v>
      </c>
      <c r="AY221" s="244" t="s">
        <v>152</v>
      </c>
    </row>
    <row r="222" s="2" customFormat="1" ht="24.15" customHeight="1">
      <c r="A222" s="38"/>
      <c r="B222" s="39"/>
      <c r="C222" s="215" t="s">
        <v>274</v>
      </c>
      <c r="D222" s="215" t="s">
        <v>154</v>
      </c>
      <c r="E222" s="216" t="s">
        <v>275</v>
      </c>
      <c r="F222" s="217" t="s">
        <v>276</v>
      </c>
      <c r="G222" s="218" t="s">
        <v>277</v>
      </c>
      <c r="H222" s="219">
        <v>15</v>
      </c>
      <c r="I222" s="220"/>
      <c r="J222" s="221">
        <f>ROUND(I222*H222,2)</f>
        <v>0</v>
      </c>
      <c r="K222" s="222"/>
      <c r="L222" s="44"/>
      <c r="M222" s="223" t="s">
        <v>1</v>
      </c>
      <c r="N222" s="224" t="s">
        <v>44</v>
      </c>
      <c r="O222" s="91"/>
      <c r="P222" s="225">
        <f>O222*H222</f>
        <v>0</v>
      </c>
      <c r="Q222" s="225">
        <v>0.012619999999999999</v>
      </c>
      <c r="R222" s="225">
        <f>Q222*H222</f>
        <v>0.1893</v>
      </c>
      <c r="S222" s="225">
        <v>0</v>
      </c>
      <c r="T222" s="226">
        <f>S222*H222</f>
        <v>0</v>
      </c>
      <c r="U222" s="38"/>
      <c r="V222" s="38"/>
      <c r="W222" s="38"/>
      <c r="X222" s="38"/>
      <c r="Y222" s="38"/>
      <c r="Z222" s="38"/>
      <c r="AA222" s="38"/>
      <c r="AB222" s="38"/>
      <c r="AC222" s="38"/>
      <c r="AD222" s="38"/>
      <c r="AE222" s="38"/>
      <c r="AR222" s="227" t="s">
        <v>158</v>
      </c>
      <c r="AT222" s="227" t="s">
        <v>154</v>
      </c>
      <c r="AU222" s="227" t="s">
        <v>88</v>
      </c>
      <c r="AY222" s="17" t="s">
        <v>152</v>
      </c>
      <c r="BE222" s="228">
        <f>IF(N222="základní",J222,0)</f>
        <v>0</v>
      </c>
      <c r="BF222" s="228">
        <f>IF(N222="snížená",J222,0)</f>
        <v>0</v>
      </c>
      <c r="BG222" s="228">
        <f>IF(N222="zákl. přenesená",J222,0)</f>
        <v>0</v>
      </c>
      <c r="BH222" s="228">
        <f>IF(N222="sníž. přenesená",J222,0)</f>
        <v>0</v>
      </c>
      <c r="BI222" s="228">
        <f>IF(N222="nulová",J222,0)</f>
        <v>0</v>
      </c>
      <c r="BJ222" s="17" t="s">
        <v>21</v>
      </c>
      <c r="BK222" s="228">
        <f>ROUND(I222*H222,2)</f>
        <v>0</v>
      </c>
      <c r="BL222" s="17" t="s">
        <v>158</v>
      </c>
      <c r="BM222" s="227" t="s">
        <v>278</v>
      </c>
    </row>
    <row r="223" s="2" customFormat="1">
      <c r="A223" s="38"/>
      <c r="B223" s="39"/>
      <c r="C223" s="40"/>
      <c r="D223" s="229" t="s">
        <v>160</v>
      </c>
      <c r="E223" s="40"/>
      <c r="F223" s="230" t="s">
        <v>279</v>
      </c>
      <c r="G223" s="40"/>
      <c r="H223" s="40"/>
      <c r="I223" s="231"/>
      <c r="J223" s="40"/>
      <c r="K223" s="40"/>
      <c r="L223" s="44"/>
      <c r="M223" s="232"/>
      <c r="N223" s="233"/>
      <c r="O223" s="91"/>
      <c r="P223" s="91"/>
      <c r="Q223" s="91"/>
      <c r="R223" s="91"/>
      <c r="S223" s="91"/>
      <c r="T223" s="92"/>
      <c r="U223" s="38"/>
      <c r="V223" s="38"/>
      <c r="W223" s="38"/>
      <c r="X223" s="38"/>
      <c r="Y223" s="38"/>
      <c r="Z223" s="38"/>
      <c r="AA223" s="38"/>
      <c r="AB223" s="38"/>
      <c r="AC223" s="38"/>
      <c r="AD223" s="38"/>
      <c r="AE223" s="38"/>
      <c r="AT223" s="17" t="s">
        <v>160</v>
      </c>
      <c r="AU223" s="17" t="s">
        <v>88</v>
      </c>
    </row>
    <row r="224" s="2" customFormat="1" ht="33" customHeight="1">
      <c r="A224" s="38"/>
      <c r="B224" s="39"/>
      <c r="C224" s="215" t="s">
        <v>7</v>
      </c>
      <c r="D224" s="215" t="s">
        <v>154</v>
      </c>
      <c r="E224" s="216" t="s">
        <v>280</v>
      </c>
      <c r="F224" s="217" t="s">
        <v>281</v>
      </c>
      <c r="G224" s="218" t="s">
        <v>229</v>
      </c>
      <c r="H224" s="219">
        <v>16.399999999999999</v>
      </c>
      <c r="I224" s="220"/>
      <c r="J224" s="221">
        <f>ROUND(I224*H224,2)</f>
        <v>0</v>
      </c>
      <c r="K224" s="222"/>
      <c r="L224" s="44"/>
      <c r="M224" s="223" t="s">
        <v>1</v>
      </c>
      <c r="N224" s="224" t="s">
        <v>44</v>
      </c>
      <c r="O224" s="91"/>
      <c r="P224" s="225">
        <f>O224*H224</f>
        <v>0</v>
      </c>
      <c r="Q224" s="225">
        <v>0.42831999999999998</v>
      </c>
      <c r="R224" s="225">
        <f>Q224*H224</f>
        <v>7.0244479999999987</v>
      </c>
      <c r="S224" s="225">
        <v>0</v>
      </c>
      <c r="T224" s="226">
        <f>S224*H224</f>
        <v>0</v>
      </c>
      <c r="U224" s="38"/>
      <c r="V224" s="38"/>
      <c r="W224" s="38"/>
      <c r="X224" s="38"/>
      <c r="Y224" s="38"/>
      <c r="Z224" s="38"/>
      <c r="AA224" s="38"/>
      <c r="AB224" s="38"/>
      <c r="AC224" s="38"/>
      <c r="AD224" s="38"/>
      <c r="AE224" s="38"/>
      <c r="AR224" s="227" t="s">
        <v>158</v>
      </c>
      <c r="AT224" s="227" t="s">
        <v>154</v>
      </c>
      <c r="AU224" s="227" t="s">
        <v>88</v>
      </c>
      <c r="AY224" s="17" t="s">
        <v>152</v>
      </c>
      <c r="BE224" s="228">
        <f>IF(N224="základní",J224,0)</f>
        <v>0</v>
      </c>
      <c r="BF224" s="228">
        <f>IF(N224="snížená",J224,0)</f>
        <v>0</v>
      </c>
      <c r="BG224" s="228">
        <f>IF(N224="zákl. přenesená",J224,0)</f>
        <v>0</v>
      </c>
      <c r="BH224" s="228">
        <f>IF(N224="sníž. přenesená",J224,0)</f>
        <v>0</v>
      </c>
      <c r="BI224" s="228">
        <f>IF(N224="nulová",J224,0)</f>
        <v>0</v>
      </c>
      <c r="BJ224" s="17" t="s">
        <v>21</v>
      </c>
      <c r="BK224" s="228">
        <f>ROUND(I224*H224,2)</f>
        <v>0</v>
      </c>
      <c r="BL224" s="17" t="s">
        <v>158</v>
      </c>
      <c r="BM224" s="227" t="s">
        <v>282</v>
      </c>
    </row>
    <row r="225" s="2" customFormat="1">
      <c r="A225" s="38"/>
      <c r="B225" s="39"/>
      <c r="C225" s="40"/>
      <c r="D225" s="229" t="s">
        <v>160</v>
      </c>
      <c r="E225" s="40"/>
      <c r="F225" s="230" t="s">
        <v>283</v>
      </c>
      <c r="G225" s="40"/>
      <c r="H225" s="40"/>
      <c r="I225" s="231"/>
      <c r="J225" s="40"/>
      <c r="K225" s="40"/>
      <c r="L225" s="44"/>
      <c r="M225" s="232"/>
      <c r="N225" s="233"/>
      <c r="O225" s="91"/>
      <c r="P225" s="91"/>
      <c r="Q225" s="91"/>
      <c r="R225" s="91"/>
      <c r="S225" s="91"/>
      <c r="T225" s="92"/>
      <c r="U225" s="38"/>
      <c r="V225" s="38"/>
      <c r="W225" s="38"/>
      <c r="X225" s="38"/>
      <c r="Y225" s="38"/>
      <c r="Z225" s="38"/>
      <c r="AA225" s="38"/>
      <c r="AB225" s="38"/>
      <c r="AC225" s="38"/>
      <c r="AD225" s="38"/>
      <c r="AE225" s="38"/>
      <c r="AT225" s="17" t="s">
        <v>160</v>
      </c>
      <c r="AU225" s="17" t="s">
        <v>88</v>
      </c>
    </row>
    <row r="226" s="13" customFormat="1">
      <c r="A226" s="13"/>
      <c r="B226" s="234"/>
      <c r="C226" s="235"/>
      <c r="D226" s="229" t="s">
        <v>162</v>
      </c>
      <c r="E226" s="236" t="s">
        <v>1</v>
      </c>
      <c r="F226" s="237" t="s">
        <v>284</v>
      </c>
      <c r="G226" s="235"/>
      <c r="H226" s="238">
        <v>16.399999999999999</v>
      </c>
      <c r="I226" s="239"/>
      <c r="J226" s="235"/>
      <c r="K226" s="235"/>
      <c r="L226" s="240"/>
      <c r="M226" s="241"/>
      <c r="N226" s="242"/>
      <c r="O226" s="242"/>
      <c r="P226" s="242"/>
      <c r="Q226" s="242"/>
      <c r="R226" s="242"/>
      <c r="S226" s="242"/>
      <c r="T226" s="243"/>
      <c r="U226" s="13"/>
      <c r="V226" s="13"/>
      <c r="W226" s="13"/>
      <c r="X226" s="13"/>
      <c r="Y226" s="13"/>
      <c r="Z226" s="13"/>
      <c r="AA226" s="13"/>
      <c r="AB226" s="13"/>
      <c r="AC226" s="13"/>
      <c r="AD226" s="13"/>
      <c r="AE226" s="13"/>
      <c r="AT226" s="244" t="s">
        <v>162</v>
      </c>
      <c r="AU226" s="244" t="s">
        <v>88</v>
      </c>
      <c r="AV226" s="13" t="s">
        <v>88</v>
      </c>
      <c r="AW226" s="13" t="s">
        <v>36</v>
      </c>
      <c r="AX226" s="13" t="s">
        <v>21</v>
      </c>
      <c r="AY226" s="244" t="s">
        <v>152</v>
      </c>
    </row>
    <row r="227" s="2" customFormat="1" ht="24.15" customHeight="1">
      <c r="A227" s="38"/>
      <c r="B227" s="39"/>
      <c r="C227" s="215" t="s">
        <v>285</v>
      </c>
      <c r="D227" s="215" t="s">
        <v>154</v>
      </c>
      <c r="E227" s="216" t="s">
        <v>286</v>
      </c>
      <c r="F227" s="217" t="s">
        <v>287</v>
      </c>
      <c r="G227" s="218" t="s">
        <v>229</v>
      </c>
      <c r="H227" s="219">
        <v>43.68</v>
      </c>
      <c r="I227" s="220"/>
      <c r="J227" s="221">
        <f>ROUND(I227*H227,2)</f>
        <v>0</v>
      </c>
      <c r="K227" s="222"/>
      <c r="L227" s="44"/>
      <c r="M227" s="223" t="s">
        <v>1</v>
      </c>
      <c r="N227" s="224" t="s">
        <v>44</v>
      </c>
      <c r="O227" s="91"/>
      <c r="P227" s="225">
        <f>O227*H227</f>
        <v>0</v>
      </c>
      <c r="Q227" s="225">
        <v>0.25868000000000002</v>
      </c>
      <c r="R227" s="225">
        <f>Q227*H227</f>
        <v>11.299142400000001</v>
      </c>
      <c r="S227" s="225">
        <v>0</v>
      </c>
      <c r="T227" s="226">
        <f>S227*H227</f>
        <v>0</v>
      </c>
      <c r="U227" s="38"/>
      <c r="V227" s="38"/>
      <c r="W227" s="38"/>
      <c r="X227" s="38"/>
      <c r="Y227" s="38"/>
      <c r="Z227" s="38"/>
      <c r="AA227" s="38"/>
      <c r="AB227" s="38"/>
      <c r="AC227" s="38"/>
      <c r="AD227" s="38"/>
      <c r="AE227" s="38"/>
      <c r="AR227" s="227" t="s">
        <v>158</v>
      </c>
      <c r="AT227" s="227" t="s">
        <v>154</v>
      </c>
      <c r="AU227" s="227" t="s">
        <v>88</v>
      </c>
      <c r="AY227" s="17" t="s">
        <v>152</v>
      </c>
      <c r="BE227" s="228">
        <f>IF(N227="základní",J227,0)</f>
        <v>0</v>
      </c>
      <c r="BF227" s="228">
        <f>IF(N227="snížená",J227,0)</f>
        <v>0</v>
      </c>
      <c r="BG227" s="228">
        <f>IF(N227="zákl. přenesená",J227,0)</f>
        <v>0</v>
      </c>
      <c r="BH227" s="228">
        <f>IF(N227="sníž. přenesená",J227,0)</f>
        <v>0</v>
      </c>
      <c r="BI227" s="228">
        <f>IF(N227="nulová",J227,0)</f>
        <v>0</v>
      </c>
      <c r="BJ227" s="17" t="s">
        <v>21</v>
      </c>
      <c r="BK227" s="228">
        <f>ROUND(I227*H227,2)</f>
        <v>0</v>
      </c>
      <c r="BL227" s="17" t="s">
        <v>158</v>
      </c>
      <c r="BM227" s="227" t="s">
        <v>288</v>
      </c>
    </row>
    <row r="228" s="2" customFormat="1">
      <c r="A228" s="38"/>
      <c r="B228" s="39"/>
      <c r="C228" s="40"/>
      <c r="D228" s="229" t="s">
        <v>160</v>
      </c>
      <c r="E228" s="40"/>
      <c r="F228" s="230" t="s">
        <v>289</v>
      </c>
      <c r="G228" s="40"/>
      <c r="H228" s="40"/>
      <c r="I228" s="231"/>
      <c r="J228" s="40"/>
      <c r="K228" s="40"/>
      <c r="L228" s="44"/>
      <c r="M228" s="232"/>
      <c r="N228" s="233"/>
      <c r="O228" s="91"/>
      <c r="P228" s="91"/>
      <c r="Q228" s="91"/>
      <c r="R228" s="91"/>
      <c r="S228" s="91"/>
      <c r="T228" s="92"/>
      <c r="U228" s="38"/>
      <c r="V228" s="38"/>
      <c r="W228" s="38"/>
      <c r="X228" s="38"/>
      <c r="Y228" s="38"/>
      <c r="Z228" s="38"/>
      <c r="AA228" s="38"/>
      <c r="AB228" s="38"/>
      <c r="AC228" s="38"/>
      <c r="AD228" s="38"/>
      <c r="AE228" s="38"/>
      <c r="AT228" s="17" t="s">
        <v>160</v>
      </c>
      <c r="AU228" s="17" t="s">
        <v>88</v>
      </c>
    </row>
    <row r="229" s="13" customFormat="1">
      <c r="A229" s="13"/>
      <c r="B229" s="234"/>
      <c r="C229" s="235"/>
      <c r="D229" s="229" t="s">
        <v>162</v>
      </c>
      <c r="E229" s="236" t="s">
        <v>1</v>
      </c>
      <c r="F229" s="237" t="s">
        <v>290</v>
      </c>
      <c r="G229" s="235"/>
      <c r="H229" s="238">
        <v>43.68</v>
      </c>
      <c r="I229" s="239"/>
      <c r="J229" s="235"/>
      <c r="K229" s="235"/>
      <c r="L229" s="240"/>
      <c r="M229" s="241"/>
      <c r="N229" s="242"/>
      <c r="O229" s="242"/>
      <c r="P229" s="242"/>
      <c r="Q229" s="242"/>
      <c r="R229" s="242"/>
      <c r="S229" s="242"/>
      <c r="T229" s="243"/>
      <c r="U229" s="13"/>
      <c r="V229" s="13"/>
      <c r="W229" s="13"/>
      <c r="X229" s="13"/>
      <c r="Y229" s="13"/>
      <c r="Z229" s="13"/>
      <c r="AA229" s="13"/>
      <c r="AB229" s="13"/>
      <c r="AC229" s="13"/>
      <c r="AD229" s="13"/>
      <c r="AE229" s="13"/>
      <c r="AT229" s="244" t="s">
        <v>162</v>
      </c>
      <c r="AU229" s="244" t="s">
        <v>88</v>
      </c>
      <c r="AV229" s="13" t="s">
        <v>88</v>
      </c>
      <c r="AW229" s="13" t="s">
        <v>36</v>
      </c>
      <c r="AX229" s="13" t="s">
        <v>21</v>
      </c>
      <c r="AY229" s="244" t="s">
        <v>152</v>
      </c>
    </row>
    <row r="230" s="2" customFormat="1" ht="24.15" customHeight="1">
      <c r="A230" s="38"/>
      <c r="B230" s="39"/>
      <c r="C230" s="215" t="s">
        <v>291</v>
      </c>
      <c r="D230" s="215" t="s">
        <v>154</v>
      </c>
      <c r="E230" s="216" t="s">
        <v>292</v>
      </c>
      <c r="F230" s="217" t="s">
        <v>293</v>
      </c>
      <c r="G230" s="218" t="s">
        <v>229</v>
      </c>
      <c r="H230" s="219">
        <v>5.75</v>
      </c>
      <c r="I230" s="220"/>
      <c r="J230" s="221">
        <f>ROUND(I230*H230,2)</f>
        <v>0</v>
      </c>
      <c r="K230" s="222"/>
      <c r="L230" s="44"/>
      <c r="M230" s="223" t="s">
        <v>1</v>
      </c>
      <c r="N230" s="224" t="s">
        <v>44</v>
      </c>
      <c r="O230" s="91"/>
      <c r="P230" s="225">
        <f>O230*H230</f>
        <v>0</v>
      </c>
      <c r="Q230" s="225">
        <v>0.28867999999999999</v>
      </c>
      <c r="R230" s="225">
        <f>Q230*H230</f>
        <v>1.65991</v>
      </c>
      <c r="S230" s="225">
        <v>0</v>
      </c>
      <c r="T230" s="226">
        <f>S230*H230</f>
        <v>0</v>
      </c>
      <c r="U230" s="38"/>
      <c r="V230" s="38"/>
      <c r="W230" s="38"/>
      <c r="X230" s="38"/>
      <c r="Y230" s="38"/>
      <c r="Z230" s="38"/>
      <c r="AA230" s="38"/>
      <c r="AB230" s="38"/>
      <c r="AC230" s="38"/>
      <c r="AD230" s="38"/>
      <c r="AE230" s="38"/>
      <c r="AR230" s="227" t="s">
        <v>158</v>
      </c>
      <c r="AT230" s="227" t="s">
        <v>154</v>
      </c>
      <c r="AU230" s="227" t="s">
        <v>88</v>
      </c>
      <c r="AY230" s="17" t="s">
        <v>152</v>
      </c>
      <c r="BE230" s="228">
        <f>IF(N230="základní",J230,0)</f>
        <v>0</v>
      </c>
      <c r="BF230" s="228">
        <f>IF(N230="snížená",J230,0)</f>
        <v>0</v>
      </c>
      <c r="BG230" s="228">
        <f>IF(N230="zákl. přenesená",J230,0)</f>
        <v>0</v>
      </c>
      <c r="BH230" s="228">
        <f>IF(N230="sníž. přenesená",J230,0)</f>
        <v>0</v>
      </c>
      <c r="BI230" s="228">
        <f>IF(N230="nulová",J230,0)</f>
        <v>0</v>
      </c>
      <c r="BJ230" s="17" t="s">
        <v>21</v>
      </c>
      <c r="BK230" s="228">
        <f>ROUND(I230*H230,2)</f>
        <v>0</v>
      </c>
      <c r="BL230" s="17" t="s">
        <v>158</v>
      </c>
      <c r="BM230" s="227" t="s">
        <v>294</v>
      </c>
    </row>
    <row r="231" s="2" customFormat="1">
      <c r="A231" s="38"/>
      <c r="B231" s="39"/>
      <c r="C231" s="40"/>
      <c r="D231" s="229" t="s">
        <v>160</v>
      </c>
      <c r="E231" s="40"/>
      <c r="F231" s="230" t="s">
        <v>295</v>
      </c>
      <c r="G231" s="40"/>
      <c r="H231" s="40"/>
      <c r="I231" s="231"/>
      <c r="J231" s="40"/>
      <c r="K231" s="40"/>
      <c r="L231" s="44"/>
      <c r="M231" s="232"/>
      <c r="N231" s="233"/>
      <c r="O231" s="91"/>
      <c r="P231" s="91"/>
      <c r="Q231" s="91"/>
      <c r="R231" s="91"/>
      <c r="S231" s="91"/>
      <c r="T231" s="92"/>
      <c r="U231" s="38"/>
      <c r="V231" s="38"/>
      <c r="W231" s="38"/>
      <c r="X231" s="38"/>
      <c r="Y231" s="38"/>
      <c r="Z231" s="38"/>
      <c r="AA231" s="38"/>
      <c r="AB231" s="38"/>
      <c r="AC231" s="38"/>
      <c r="AD231" s="38"/>
      <c r="AE231" s="38"/>
      <c r="AT231" s="17" t="s">
        <v>160</v>
      </c>
      <c r="AU231" s="17" t="s">
        <v>88</v>
      </c>
    </row>
    <row r="232" s="13" customFormat="1">
      <c r="A232" s="13"/>
      <c r="B232" s="234"/>
      <c r="C232" s="235"/>
      <c r="D232" s="229" t="s">
        <v>162</v>
      </c>
      <c r="E232" s="236" t="s">
        <v>1</v>
      </c>
      <c r="F232" s="237" t="s">
        <v>296</v>
      </c>
      <c r="G232" s="235"/>
      <c r="H232" s="238">
        <v>5.75</v>
      </c>
      <c r="I232" s="239"/>
      <c r="J232" s="235"/>
      <c r="K232" s="235"/>
      <c r="L232" s="240"/>
      <c r="M232" s="241"/>
      <c r="N232" s="242"/>
      <c r="O232" s="242"/>
      <c r="P232" s="242"/>
      <c r="Q232" s="242"/>
      <c r="R232" s="242"/>
      <c r="S232" s="242"/>
      <c r="T232" s="243"/>
      <c r="U232" s="13"/>
      <c r="V232" s="13"/>
      <c r="W232" s="13"/>
      <c r="X232" s="13"/>
      <c r="Y232" s="13"/>
      <c r="Z232" s="13"/>
      <c r="AA232" s="13"/>
      <c r="AB232" s="13"/>
      <c r="AC232" s="13"/>
      <c r="AD232" s="13"/>
      <c r="AE232" s="13"/>
      <c r="AT232" s="244" t="s">
        <v>162</v>
      </c>
      <c r="AU232" s="244" t="s">
        <v>88</v>
      </c>
      <c r="AV232" s="13" t="s">
        <v>88</v>
      </c>
      <c r="AW232" s="13" t="s">
        <v>36</v>
      </c>
      <c r="AX232" s="13" t="s">
        <v>21</v>
      </c>
      <c r="AY232" s="244" t="s">
        <v>152</v>
      </c>
    </row>
    <row r="233" s="2" customFormat="1" ht="24.15" customHeight="1">
      <c r="A233" s="38"/>
      <c r="B233" s="39"/>
      <c r="C233" s="215" t="s">
        <v>297</v>
      </c>
      <c r="D233" s="215" t="s">
        <v>154</v>
      </c>
      <c r="E233" s="216" t="s">
        <v>298</v>
      </c>
      <c r="F233" s="217" t="s">
        <v>299</v>
      </c>
      <c r="G233" s="218" t="s">
        <v>166</v>
      </c>
      <c r="H233" s="219">
        <v>10.710000000000001</v>
      </c>
      <c r="I233" s="220"/>
      <c r="J233" s="221">
        <f>ROUND(I233*H233,2)</f>
        <v>0</v>
      </c>
      <c r="K233" s="222"/>
      <c r="L233" s="44"/>
      <c r="M233" s="223" t="s">
        <v>1</v>
      </c>
      <c r="N233" s="224" t="s">
        <v>44</v>
      </c>
      <c r="O233" s="91"/>
      <c r="P233" s="225">
        <f>O233*H233</f>
        <v>0</v>
      </c>
      <c r="Q233" s="225">
        <v>2.4583200000000001</v>
      </c>
      <c r="R233" s="225">
        <f>Q233*H233</f>
        <v>26.328607200000004</v>
      </c>
      <c r="S233" s="225">
        <v>0</v>
      </c>
      <c r="T233" s="226">
        <f>S233*H233</f>
        <v>0</v>
      </c>
      <c r="U233" s="38"/>
      <c r="V233" s="38"/>
      <c r="W233" s="38"/>
      <c r="X233" s="38"/>
      <c r="Y233" s="38"/>
      <c r="Z233" s="38"/>
      <c r="AA233" s="38"/>
      <c r="AB233" s="38"/>
      <c r="AC233" s="38"/>
      <c r="AD233" s="38"/>
      <c r="AE233" s="38"/>
      <c r="AR233" s="227" t="s">
        <v>158</v>
      </c>
      <c r="AT233" s="227" t="s">
        <v>154</v>
      </c>
      <c r="AU233" s="227" t="s">
        <v>88</v>
      </c>
      <c r="AY233" s="17" t="s">
        <v>152</v>
      </c>
      <c r="BE233" s="228">
        <f>IF(N233="základní",J233,0)</f>
        <v>0</v>
      </c>
      <c r="BF233" s="228">
        <f>IF(N233="snížená",J233,0)</f>
        <v>0</v>
      </c>
      <c r="BG233" s="228">
        <f>IF(N233="zákl. přenesená",J233,0)</f>
        <v>0</v>
      </c>
      <c r="BH233" s="228">
        <f>IF(N233="sníž. přenesená",J233,0)</f>
        <v>0</v>
      </c>
      <c r="BI233" s="228">
        <f>IF(N233="nulová",J233,0)</f>
        <v>0</v>
      </c>
      <c r="BJ233" s="17" t="s">
        <v>21</v>
      </c>
      <c r="BK233" s="228">
        <f>ROUND(I233*H233,2)</f>
        <v>0</v>
      </c>
      <c r="BL233" s="17" t="s">
        <v>158</v>
      </c>
      <c r="BM233" s="227" t="s">
        <v>300</v>
      </c>
    </row>
    <row r="234" s="2" customFormat="1">
      <c r="A234" s="38"/>
      <c r="B234" s="39"/>
      <c r="C234" s="40"/>
      <c r="D234" s="229" t="s">
        <v>160</v>
      </c>
      <c r="E234" s="40"/>
      <c r="F234" s="230" t="s">
        <v>301</v>
      </c>
      <c r="G234" s="40"/>
      <c r="H234" s="40"/>
      <c r="I234" s="231"/>
      <c r="J234" s="40"/>
      <c r="K234" s="40"/>
      <c r="L234" s="44"/>
      <c r="M234" s="232"/>
      <c r="N234" s="233"/>
      <c r="O234" s="91"/>
      <c r="P234" s="91"/>
      <c r="Q234" s="91"/>
      <c r="R234" s="91"/>
      <c r="S234" s="91"/>
      <c r="T234" s="92"/>
      <c r="U234" s="38"/>
      <c r="V234" s="38"/>
      <c r="W234" s="38"/>
      <c r="X234" s="38"/>
      <c r="Y234" s="38"/>
      <c r="Z234" s="38"/>
      <c r="AA234" s="38"/>
      <c r="AB234" s="38"/>
      <c r="AC234" s="38"/>
      <c r="AD234" s="38"/>
      <c r="AE234" s="38"/>
      <c r="AT234" s="17" t="s">
        <v>160</v>
      </c>
      <c r="AU234" s="17" t="s">
        <v>88</v>
      </c>
    </row>
    <row r="235" s="13" customFormat="1">
      <c r="A235" s="13"/>
      <c r="B235" s="234"/>
      <c r="C235" s="235"/>
      <c r="D235" s="229" t="s">
        <v>162</v>
      </c>
      <c r="E235" s="236" t="s">
        <v>1</v>
      </c>
      <c r="F235" s="237" t="s">
        <v>302</v>
      </c>
      <c r="G235" s="235"/>
      <c r="H235" s="238">
        <v>4.2000000000000002</v>
      </c>
      <c r="I235" s="239"/>
      <c r="J235" s="235"/>
      <c r="K235" s="235"/>
      <c r="L235" s="240"/>
      <c r="M235" s="241"/>
      <c r="N235" s="242"/>
      <c r="O235" s="242"/>
      <c r="P235" s="242"/>
      <c r="Q235" s="242"/>
      <c r="R235" s="242"/>
      <c r="S235" s="242"/>
      <c r="T235" s="243"/>
      <c r="U235" s="13"/>
      <c r="V235" s="13"/>
      <c r="W235" s="13"/>
      <c r="X235" s="13"/>
      <c r="Y235" s="13"/>
      <c r="Z235" s="13"/>
      <c r="AA235" s="13"/>
      <c r="AB235" s="13"/>
      <c r="AC235" s="13"/>
      <c r="AD235" s="13"/>
      <c r="AE235" s="13"/>
      <c r="AT235" s="244" t="s">
        <v>162</v>
      </c>
      <c r="AU235" s="244" t="s">
        <v>88</v>
      </c>
      <c r="AV235" s="13" t="s">
        <v>88</v>
      </c>
      <c r="AW235" s="13" t="s">
        <v>36</v>
      </c>
      <c r="AX235" s="13" t="s">
        <v>79</v>
      </c>
      <c r="AY235" s="244" t="s">
        <v>152</v>
      </c>
    </row>
    <row r="236" s="13" customFormat="1">
      <c r="A236" s="13"/>
      <c r="B236" s="234"/>
      <c r="C236" s="235"/>
      <c r="D236" s="229" t="s">
        <v>162</v>
      </c>
      <c r="E236" s="236" t="s">
        <v>1</v>
      </c>
      <c r="F236" s="237" t="s">
        <v>303</v>
      </c>
      <c r="G236" s="235"/>
      <c r="H236" s="238">
        <v>4.6200000000000001</v>
      </c>
      <c r="I236" s="239"/>
      <c r="J236" s="235"/>
      <c r="K236" s="235"/>
      <c r="L236" s="240"/>
      <c r="M236" s="241"/>
      <c r="N236" s="242"/>
      <c r="O236" s="242"/>
      <c r="P236" s="242"/>
      <c r="Q236" s="242"/>
      <c r="R236" s="242"/>
      <c r="S236" s="242"/>
      <c r="T236" s="243"/>
      <c r="U236" s="13"/>
      <c r="V236" s="13"/>
      <c r="W236" s="13"/>
      <c r="X236" s="13"/>
      <c r="Y236" s="13"/>
      <c r="Z236" s="13"/>
      <c r="AA236" s="13"/>
      <c r="AB236" s="13"/>
      <c r="AC236" s="13"/>
      <c r="AD236" s="13"/>
      <c r="AE236" s="13"/>
      <c r="AT236" s="244" t="s">
        <v>162</v>
      </c>
      <c r="AU236" s="244" t="s">
        <v>88</v>
      </c>
      <c r="AV236" s="13" t="s">
        <v>88</v>
      </c>
      <c r="AW236" s="13" t="s">
        <v>36</v>
      </c>
      <c r="AX236" s="13" t="s">
        <v>79</v>
      </c>
      <c r="AY236" s="244" t="s">
        <v>152</v>
      </c>
    </row>
    <row r="237" s="13" customFormat="1">
      <c r="A237" s="13"/>
      <c r="B237" s="234"/>
      <c r="C237" s="235"/>
      <c r="D237" s="229" t="s">
        <v>162</v>
      </c>
      <c r="E237" s="236" t="s">
        <v>1</v>
      </c>
      <c r="F237" s="237" t="s">
        <v>304</v>
      </c>
      <c r="G237" s="235"/>
      <c r="H237" s="238">
        <v>1.8899999999999999</v>
      </c>
      <c r="I237" s="239"/>
      <c r="J237" s="235"/>
      <c r="K237" s="235"/>
      <c r="L237" s="240"/>
      <c r="M237" s="241"/>
      <c r="N237" s="242"/>
      <c r="O237" s="242"/>
      <c r="P237" s="242"/>
      <c r="Q237" s="242"/>
      <c r="R237" s="242"/>
      <c r="S237" s="242"/>
      <c r="T237" s="243"/>
      <c r="U237" s="13"/>
      <c r="V237" s="13"/>
      <c r="W237" s="13"/>
      <c r="X237" s="13"/>
      <c r="Y237" s="13"/>
      <c r="Z237" s="13"/>
      <c r="AA237" s="13"/>
      <c r="AB237" s="13"/>
      <c r="AC237" s="13"/>
      <c r="AD237" s="13"/>
      <c r="AE237" s="13"/>
      <c r="AT237" s="244" t="s">
        <v>162</v>
      </c>
      <c r="AU237" s="244" t="s">
        <v>88</v>
      </c>
      <c r="AV237" s="13" t="s">
        <v>88</v>
      </c>
      <c r="AW237" s="13" t="s">
        <v>36</v>
      </c>
      <c r="AX237" s="13" t="s">
        <v>79</v>
      </c>
      <c r="AY237" s="244" t="s">
        <v>152</v>
      </c>
    </row>
    <row r="238" s="14" customFormat="1">
      <c r="A238" s="14"/>
      <c r="B238" s="245"/>
      <c r="C238" s="246"/>
      <c r="D238" s="229" t="s">
        <v>162</v>
      </c>
      <c r="E238" s="247" t="s">
        <v>1</v>
      </c>
      <c r="F238" s="248" t="s">
        <v>171</v>
      </c>
      <c r="G238" s="246"/>
      <c r="H238" s="249">
        <v>10.710000000000001</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162</v>
      </c>
      <c r="AU238" s="255" t="s">
        <v>88</v>
      </c>
      <c r="AV238" s="14" t="s">
        <v>158</v>
      </c>
      <c r="AW238" s="14" t="s">
        <v>36</v>
      </c>
      <c r="AX238" s="14" t="s">
        <v>21</v>
      </c>
      <c r="AY238" s="255" t="s">
        <v>152</v>
      </c>
    </row>
    <row r="239" s="2" customFormat="1" ht="24.15" customHeight="1">
      <c r="A239" s="38"/>
      <c r="B239" s="39"/>
      <c r="C239" s="215" t="s">
        <v>305</v>
      </c>
      <c r="D239" s="215" t="s">
        <v>154</v>
      </c>
      <c r="E239" s="216" t="s">
        <v>306</v>
      </c>
      <c r="F239" s="217" t="s">
        <v>307</v>
      </c>
      <c r="G239" s="218" t="s">
        <v>229</v>
      </c>
      <c r="H239" s="219">
        <v>49.979999999999997</v>
      </c>
      <c r="I239" s="220"/>
      <c r="J239" s="221">
        <f>ROUND(I239*H239,2)</f>
        <v>0</v>
      </c>
      <c r="K239" s="222"/>
      <c r="L239" s="44"/>
      <c r="M239" s="223" t="s">
        <v>1</v>
      </c>
      <c r="N239" s="224" t="s">
        <v>44</v>
      </c>
      <c r="O239" s="91"/>
      <c r="P239" s="225">
        <f>O239*H239</f>
        <v>0</v>
      </c>
      <c r="Q239" s="225">
        <v>0.0027499999999999998</v>
      </c>
      <c r="R239" s="225">
        <f>Q239*H239</f>
        <v>0.13744499999999998</v>
      </c>
      <c r="S239" s="225">
        <v>0</v>
      </c>
      <c r="T239" s="226">
        <f>S239*H239</f>
        <v>0</v>
      </c>
      <c r="U239" s="38"/>
      <c r="V239" s="38"/>
      <c r="W239" s="38"/>
      <c r="X239" s="38"/>
      <c r="Y239" s="38"/>
      <c r="Z239" s="38"/>
      <c r="AA239" s="38"/>
      <c r="AB239" s="38"/>
      <c r="AC239" s="38"/>
      <c r="AD239" s="38"/>
      <c r="AE239" s="38"/>
      <c r="AR239" s="227" t="s">
        <v>158</v>
      </c>
      <c r="AT239" s="227" t="s">
        <v>154</v>
      </c>
      <c r="AU239" s="227" t="s">
        <v>88</v>
      </c>
      <c r="AY239" s="17" t="s">
        <v>152</v>
      </c>
      <c r="BE239" s="228">
        <f>IF(N239="základní",J239,0)</f>
        <v>0</v>
      </c>
      <c r="BF239" s="228">
        <f>IF(N239="snížená",J239,0)</f>
        <v>0</v>
      </c>
      <c r="BG239" s="228">
        <f>IF(N239="zákl. přenesená",J239,0)</f>
        <v>0</v>
      </c>
      <c r="BH239" s="228">
        <f>IF(N239="sníž. přenesená",J239,0)</f>
        <v>0</v>
      </c>
      <c r="BI239" s="228">
        <f>IF(N239="nulová",J239,0)</f>
        <v>0</v>
      </c>
      <c r="BJ239" s="17" t="s">
        <v>21</v>
      </c>
      <c r="BK239" s="228">
        <f>ROUND(I239*H239,2)</f>
        <v>0</v>
      </c>
      <c r="BL239" s="17" t="s">
        <v>158</v>
      </c>
      <c r="BM239" s="227" t="s">
        <v>308</v>
      </c>
    </row>
    <row r="240" s="2" customFormat="1">
      <c r="A240" s="38"/>
      <c r="B240" s="39"/>
      <c r="C240" s="40"/>
      <c r="D240" s="229" t="s">
        <v>160</v>
      </c>
      <c r="E240" s="40"/>
      <c r="F240" s="230" t="s">
        <v>309</v>
      </c>
      <c r="G240" s="40"/>
      <c r="H240" s="40"/>
      <c r="I240" s="231"/>
      <c r="J240" s="40"/>
      <c r="K240" s="40"/>
      <c r="L240" s="44"/>
      <c r="M240" s="232"/>
      <c r="N240" s="233"/>
      <c r="O240" s="91"/>
      <c r="P240" s="91"/>
      <c r="Q240" s="91"/>
      <c r="R240" s="91"/>
      <c r="S240" s="91"/>
      <c r="T240" s="92"/>
      <c r="U240" s="38"/>
      <c r="V240" s="38"/>
      <c r="W240" s="38"/>
      <c r="X240" s="38"/>
      <c r="Y240" s="38"/>
      <c r="Z240" s="38"/>
      <c r="AA240" s="38"/>
      <c r="AB240" s="38"/>
      <c r="AC240" s="38"/>
      <c r="AD240" s="38"/>
      <c r="AE240" s="38"/>
      <c r="AT240" s="17" t="s">
        <v>160</v>
      </c>
      <c r="AU240" s="17" t="s">
        <v>88</v>
      </c>
    </row>
    <row r="241" s="13" customFormat="1">
      <c r="A241" s="13"/>
      <c r="B241" s="234"/>
      <c r="C241" s="235"/>
      <c r="D241" s="229" t="s">
        <v>162</v>
      </c>
      <c r="E241" s="236" t="s">
        <v>1</v>
      </c>
      <c r="F241" s="237" t="s">
        <v>310</v>
      </c>
      <c r="G241" s="235"/>
      <c r="H241" s="238">
        <v>16.800000000000001</v>
      </c>
      <c r="I241" s="239"/>
      <c r="J241" s="235"/>
      <c r="K241" s="235"/>
      <c r="L241" s="240"/>
      <c r="M241" s="241"/>
      <c r="N241" s="242"/>
      <c r="O241" s="242"/>
      <c r="P241" s="242"/>
      <c r="Q241" s="242"/>
      <c r="R241" s="242"/>
      <c r="S241" s="242"/>
      <c r="T241" s="243"/>
      <c r="U241" s="13"/>
      <c r="V241" s="13"/>
      <c r="W241" s="13"/>
      <c r="X241" s="13"/>
      <c r="Y241" s="13"/>
      <c r="Z241" s="13"/>
      <c r="AA241" s="13"/>
      <c r="AB241" s="13"/>
      <c r="AC241" s="13"/>
      <c r="AD241" s="13"/>
      <c r="AE241" s="13"/>
      <c r="AT241" s="244" t="s">
        <v>162</v>
      </c>
      <c r="AU241" s="244" t="s">
        <v>88</v>
      </c>
      <c r="AV241" s="13" t="s">
        <v>88</v>
      </c>
      <c r="AW241" s="13" t="s">
        <v>36</v>
      </c>
      <c r="AX241" s="13" t="s">
        <v>79</v>
      </c>
      <c r="AY241" s="244" t="s">
        <v>152</v>
      </c>
    </row>
    <row r="242" s="13" customFormat="1">
      <c r="A242" s="13"/>
      <c r="B242" s="234"/>
      <c r="C242" s="235"/>
      <c r="D242" s="229" t="s">
        <v>162</v>
      </c>
      <c r="E242" s="236" t="s">
        <v>1</v>
      </c>
      <c r="F242" s="237" t="s">
        <v>311</v>
      </c>
      <c r="G242" s="235"/>
      <c r="H242" s="238">
        <v>23.100000000000001</v>
      </c>
      <c r="I242" s="239"/>
      <c r="J242" s="235"/>
      <c r="K242" s="235"/>
      <c r="L242" s="240"/>
      <c r="M242" s="241"/>
      <c r="N242" s="242"/>
      <c r="O242" s="242"/>
      <c r="P242" s="242"/>
      <c r="Q242" s="242"/>
      <c r="R242" s="242"/>
      <c r="S242" s="242"/>
      <c r="T242" s="243"/>
      <c r="U242" s="13"/>
      <c r="V242" s="13"/>
      <c r="W242" s="13"/>
      <c r="X242" s="13"/>
      <c r="Y242" s="13"/>
      <c r="Z242" s="13"/>
      <c r="AA242" s="13"/>
      <c r="AB242" s="13"/>
      <c r="AC242" s="13"/>
      <c r="AD242" s="13"/>
      <c r="AE242" s="13"/>
      <c r="AT242" s="244" t="s">
        <v>162</v>
      </c>
      <c r="AU242" s="244" t="s">
        <v>88</v>
      </c>
      <c r="AV242" s="13" t="s">
        <v>88</v>
      </c>
      <c r="AW242" s="13" t="s">
        <v>36</v>
      </c>
      <c r="AX242" s="13" t="s">
        <v>79</v>
      </c>
      <c r="AY242" s="244" t="s">
        <v>152</v>
      </c>
    </row>
    <row r="243" s="13" customFormat="1">
      <c r="A243" s="13"/>
      <c r="B243" s="234"/>
      <c r="C243" s="235"/>
      <c r="D243" s="229" t="s">
        <v>162</v>
      </c>
      <c r="E243" s="236" t="s">
        <v>1</v>
      </c>
      <c r="F243" s="237" t="s">
        <v>312</v>
      </c>
      <c r="G243" s="235"/>
      <c r="H243" s="238">
        <v>10.08</v>
      </c>
      <c r="I243" s="239"/>
      <c r="J243" s="235"/>
      <c r="K243" s="235"/>
      <c r="L243" s="240"/>
      <c r="M243" s="241"/>
      <c r="N243" s="242"/>
      <c r="O243" s="242"/>
      <c r="P243" s="242"/>
      <c r="Q243" s="242"/>
      <c r="R243" s="242"/>
      <c r="S243" s="242"/>
      <c r="T243" s="243"/>
      <c r="U243" s="13"/>
      <c r="V243" s="13"/>
      <c r="W243" s="13"/>
      <c r="X243" s="13"/>
      <c r="Y243" s="13"/>
      <c r="Z243" s="13"/>
      <c r="AA243" s="13"/>
      <c r="AB243" s="13"/>
      <c r="AC243" s="13"/>
      <c r="AD243" s="13"/>
      <c r="AE243" s="13"/>
      <c r="AT243" s="244" t="s">
        <v>162</v>
      </c>
      <c r="AU243" s="244" t="s">
        <v>88</v>
      </c>
      <c r="AV243" s="13" t="s">
        <v>88</v>
      </c>
      <c r="AW243" s="13" t="s">
        <v>36</v>
      </c>
      <c r="AX243" s="13" t="s">
        <v>79</v>
      </c>
      <c r="AY243" s="244" t="s">
        <v>152</v>
      </c>
    </row>
    <row r="244" s="14" customFormat="1">
      <c r="A244" s="14"/>
      <c r="B244" s="245"/>
      <c r="C244" s="246"/>
      <c r="D244" s="229" t="s">
        <v>162</v>
      </c>
      <c r="E244" s="247" t="s">
        <v>1</v>
      </c>
      <c r="F244" s="248" t="s">
        <v>171</v>
      </c>
      <c r="G244" s="246"/>
      <c r="H244" s="249">
        <v>49.979999999999997</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162</v>
      </c>
      <c r="AU244" s="255" t="s">
        <v>88</v>
      </c>
      <c r="AV244" s="14" t="s">
        <v>158</v>
      </c>
      <c r="AW244" s="14" t="s">
        <v>36</v>
      </c>
      <c r="AX244" s="14" t="s">
        <v>21</v>
      </c>
      <c r="AY244" s="255" t="s">
        <v>152</v>
      </c>
    </row>
    <row r="245" s="2" customFormat="1" ht="24.15" customHeight="1">
      <c r="A245" s="38"/>
      <c r="B245" s="39"/>
      <c r="C245" s="215" t="s">
        <v>313</v>
      </c>
      <c r="D245" s="215" t="s">
        <v>154</v>
      </c>
      <c r="E245" s="216" t="s">
        <v>314</v>
      </c>
      <c r="F245" s="217" t="s">
        <v>315</v>
      </c>
      <c r="G245" s="218" t="s">
        <v>229</v>
      </c>
      <c r="H245" s="219">
        <v>49.979999999999997</v>
      </c>
      <c r="I245" s="220"/>
      <c r="J245" s="221">
        <f>ROUND(I245*H245,2)</f>
        <v>0</v>
      </c>
      <c r="K245" s="222"/>
      <c r="L245" s="44"/>
      <c r="M245" s="223" t="s">
        <v>1</v>
      </c>
      <c r="N245" s="224" t="s">
        <v>44</v>
      </c>
      <c r="O245" s="91"/>
      <c r="P245" s="225">
        <f>O245*H245</f>
        <v>0</v>
      </c>
      <c r="Q245" s="225">
        <v>0</v>
      </c>
      <c r="R245" s="225">
        <f>Q245*H245</f>
        <v>0</v>
      </c>
      <c r="S245" s="225">
        <v>0</v>
      </c>
      <c r="T245" s="226">
        <f>S245*H245</f>
        <v>0</v>
      </c>
      <c r="U245" s="38"/>
      <c r="V245" s="38"/>
      <c r="W245" s="38"/>
      <c r="X245" s="38"/>
      <c r="Y245" s="38"/>
      <c r="Z245" s="38"/>
      <c r="AA245" s="38"/>
      <c r="AB245" s="38"/>
      <c r="AC245" s="38"/>
      <c r="AD245" s="38"/>
      <c r="AE245" s="38"/>
      <c r="AR245" s="227" t="s">
        <v>158</v>
      </c>
      <c r="AT245" s="227" t="s">
        <v>154</v>
      </c>
      <c r="AU245" s="227" t="s">
        <v>88</v>
      </c>
      <c r="AY245" s="17" t="s">
        <v>152</v>
      </c>
      <c r="BE245" s="228">
        <f>IF(N245="základní",J245,0)</f>
        <v>0</v>
      </c>
      <c r="BF245" s="228">
        <f>IF(N245="snížená",J245,0)</f>
        <v>0</v>
      </c>
      <c r="BG245" s="228">
        <f>IF(N245="zákl. přenesená",J245,0)</f>
        <v>0</v>
      </c>
      <c r="BH245" s="228">
        <f>IF(N245="sníž. přenesená",J245,0)</f>
        <v>0</v>
      </c>
      <c r="BI245" s="228">
        <f>IF(N245="nulová",J245,0)</f>
        <v>0</v>
      </c>
      <c r="BJ245" s="17" t="s">
        <v>21</v>
      </c>
      <c r="BK245" s="228">
        <f>ROUND(I245*H245,2)</f>
        <v>0</v>
      </c>
      <c r="BL245" s="17" t="s">
        <v>158</v>
      </c>
      <c r="BM245" s="227" t="s">
        <v>316</v>
      </c>
    </row>
    <row r="246" s="2" customFormat="1">
      <c r="A246" s="38"/>
      <c r="B246" s="39"/>
      <c r="C246" s="40"/>
      <c r="D246" s="229" t="s">
        <v>160</v>
      </c>
      <c r="E246" s="40"/>
      <c r="F246" s="230" t="s">
        <v>317</v>
      </c>
      <c r="G246" s="40"/>
      <c r="H246" s="40"/>
      <c r="I246" s="231"/>
      <c r="J246" s="40"/>
      <c r="K246" s="40"/>
      <c r="L246" s="44"/>
      <c r="M246" s="232"/>
      <c r="N246" s="233"/>
      <c r="O246" s="91"/>
      <c r="P246" s="91"/>
      <c r="Q246" s="91"/>
      <c r="R246" s="91"/>
      <c r="S246" s="91"/>
      <c r="T246" s="92"/>
      <c r="U246" s="38"/>
      <c r="V246" s="38"/>
      <c r="W246" s="38"/>
      <c r="X246" s="38"/>
      <c r="Y246" s="38"/>
      <c r="Z246" s="38"/>
      <c r="AA246" s="38"/>
      <c r="AB246" s="38"/>
      <c r="AC246" s="38"/>
      <c r="AD246" s="38"/>
      <c r="AE246" s="38"/>
      <c r="AT246" s="17" t="s">
        <v>160</v>
      </c>
      <c r="AU246" s="17" t="s">
        <v>88</v>
      </c>
    </row>
    <row r="247" s="2" customFormat="1" ht="16.5" customHeight="1">
      <c r="A247" s="38"/>
      <c r="B247" s="39"/>
      <c r="C247" s="215" t="s">
        <v>318</v>
      </c>
      <c r="D247" s="215" t="s">
        <v>154</v>
      </c>
      <c r="E247" s="216" t="s">
        <v>319</v>
      </c>
      <c r="F247" s="217" t="s">
        <v>320</v>
      </c>
      <c r="G247" s="218" t="s">
        <v>157</v>
      </c>
      <c r="H247" s="219">
        <v>1.3049999999999999</v>
      </c>
      <c r="I247" s="220"/>
      <c r="J247" s="221">
        <f>ROUND(I247*H247,2)</f>
        <v>0</v>
      </c>
      <c r="K247" s="222"/>
      <c r="L247" s="44"/>
      <c r="M247" s="223" t="s">
        <v>1</v>
      </c>
      <c r="N247" s="224" t="s">
        <v>44</v>
      </c>
      <c r="O247" s="91"/>
      <c r="P247" s="225">
        <f>O247*H247</f>
        <v>0</v>
      </c>
      <c r="Q247" s="225">
        <v>1.04881</v>
      </c>
      <c r="R247" s="225">
        <f>Q247*H247</f>
        <v>1.36869705</v>
      </c>
      <c r="S247" s="225">
        <v>0</v>
      </c>
      <c r="T247" s="226">
        <f>S247*H247</f>
        <v>0</v>
      </c>
      <c r="U247" s="38"/>
      <c r="V247" s="38"/>
      <c r="W247" s="38"/>
      <c r="X247" s="38"/>
      <c r="Y247" s="38"/>
      <c r="Z247" s="38"/>
      <c r="AA247" s="38"/>
      <c r="AB247" s="38"/>
      <c r="AC247" s="38"/>
      <c r="AD247" s="38"/>
      <c r="AE247" s="38"/>
      <c r="AR247" s="227" t="s">
        <v>158</v>
      </c>
      <c r="AT247" s="227" t="s">
        <v>154</v>
      </c>
      <c r="AU247" s="227" t="s">
        <v>88</v>
      </c>
      <c r="AY247" s="17" t="s">
        <v>152</v>
      </c>
      <c r="BE247" s="228">
        <f>IF(N247="základní",J247,0)</f>
        <v>0</v>
      </c>
      <c r="BF247" s="228">
        <f>IF(N247="snížená",J247,0)</f>
        <v>0</v>
      </c>
      <c r="BG247" s="228">
        <f>IF(N247="zákl. přenesená",J247,0)</f>
        <v>0</v>
      </c>
      <c r="BH247" s="228">
        <f>IF(N247="sníž. přenesená",J247,0)</f>
        <v>0</v>
      </c>
      <c r="BI247" s="228">
        <f>IF(N247="nulová",J247,0)</f>
        <v>0</v>
      </c>
      <c r="BJ247" s="17" t="s">
        <v>21</v>
      </c>
      <c r="BK247" s="228">
        <f>ROUND(I247*H247,2)</f>
        <v>0</v>
      </c>
      <c r="BL247" s="17" t="s">
        <v>158</v>
      </c>
      <c r="BM247" s="227" t="s">
        <v>321</v>
      </c>
    </row>
    <row r="248" s="2" customFormat="1">
      <c r="A248" s="38"/>
      <c r="B248" s="39"/>
      <c r="C248" s="40"/>
      <c r="D248" s="229" t="s">
        <v>160</v>
      </c>
      <c r="E248" s="40"/>
      <c r="F248" s="230" t="s">
        <v>322</v>
      </c>
      <c r="G248" s="40"/>
      <c r="H248" s="40"/>
      <c r="I248" s="231"/>
      <c r="J248" s="40"/>
      <c r="K248" s="40"/>
      <c r="L248" s="44"/>
      <c r="M248" s="232"/>
      <c r="N248" s="233"/>
      <c r="O248" s="91"/>
      <c r="P248" s="91"/>
      <c r="Q248" s="91"/>
      <c r="R248" s="91"/>
      <c r="S248" s="91"/>
      <c r="T248" s="92"/>
      <c r="U248" s="38"/>
      <c r="V248" s="38"/>
      <c r="W248" s="38"/>
      <c r="X248" s="38"/>
      <c r="Y248" s="38"/>
      <c r="Z248" s="38"/>
      <c r="AA248" s="38"/>
      <c r="AB248" s="38"/>
      <c r="AC248" s="38"/>
      <c r="AD248" s="38"/>
      <c r="AE248" s="38"/>
      <c r="AT248" s="17" t="s">
        <v>160</v>
      </c>
      <c r="AU248" s="17" t="s">
        <v>88</v>
      </c>
    </row>
    <row r="249" s="13" customFormat="1">
      <c r="A249" s="13"/>
      <c r="B249" s="234"/>
      <c r="C249" s="235"/>
      <c r="D249" s="229" t="s">
        <v>162</v>
      </c>
      <c r="E249" s="236" t="s">
        <v>1</v>
      </c>
      <c r="F249" s="237" t="s">
        <v>323</v>
      </c>
      <c r="G249" s="235"/>
      <c r="H249" s="238">
        <v>0.41999999999999998</v>
      </c>
      <c r="I249" s="239"/>
      <c r="J249" s="235"/>
      <c r="K249" s="235"/>
      <c r="L249" s="240"/>
      <c r="M249" s="241"/>
      <c r="N249" s="242"/>
      <c r="O249" s="242"/>
      <c r="P249" s="242"/>
      <c r="Q249" s="242"/>
      <c r="R249" s="242"/>
      <c r="S249" s="242"/>
      <c r="T249" s="243"/>
      <c r="U249" s="13"/>
      <c r="V249" s="13"/>
      <c r="W249" s="13"/>
      <c r="X249" s="13"/>
      <c r="Y249" s="13"/>
      <c r="Z249" s="13"/>
      <c r="AA249" s="13"/>
      <c r="AB249" s="13"/>
      <c r="AC249" s="13"/>
      <c r="AD249" s="13"/>
      <c r="AE249" s="13"/>
      <c r="AT249" s="244" t="s">
        <v>162</v>
      </c>
      <c r="AU249" s="244" t="s">
        <v>88</v>
      </c>
      <c r="AV249" s="13" t="s">
        <v>88</v>
      </c>
      <c r="AW249" s="13" t="s">
        <v>36</v>
      </c>
      <c r="AX249" s="13" t="s">
        <v>79</v>
      </c>
      <c r="AY249" s="244" t="s">
        <v>152</v>
      </c>
    </row>
    <row r="250" s="13" customFormat="1">
      <c r="A250" s="13"/>
      <c r="B250" s="234"/>
      <c r="C250" s="235"/>
      <c r="D250" s="229" t="s">
        <v>162</v>
      </c>
      <c r="E250" s="236" t="s">
        <v>1</v>
      </c>
      <c r="F250" s="237" t="s">
        <v>324</v>
      </c>
      <c r="G250" s="235"/>
      <c r="H250" s="238">
        <v>0.46200000000000002</v>
      </c>
      <c r="I250" s="239"/>
      <c r="J250" s="235"/>
      <c r="K250" s="235"/>
      <c r="L250" s="240"/>
      <c r="M250" s="241"/>
      <c r="N250" s="242"/>
      <c r="O250" s="242"/>
      <c r="P250" s="242"/>
      <c r="Q250" s="242"/>
      <c r="R250" s="242"/>
      <c r="S250" s="242"/>
      <c r="T250" s="243"/>
      <c r="U250" s="13"/>
      <c r="V250" s="13"/>
      <c r="W250" s="13"/>
      <c r="X250" s="13"/>
      <c r="Y250" s="13"/>
      <c r="Z250" s="13"/>
      <c r="AA250" s="13"/>
      <c r="AB250" s="13"/>
      <c r="AC250" s="13"/>
      <c r="AD250" s="13"/>
      <c r="AE250" s="13"/>
      <c r="AT250" s="244" t="s">
        <v>162</v>
      </c>
      <c r="AU250" s="244" t="s">
        <v>88</v>
      </c>
      <c r="AV250" s="13" t="s">
        <v>88</v>
      </c>
      <c r="AW250" s="13" t="s">
        <v>36</v>
      </c>
      <c r="AX250" s="13" t="s">
        <v>79</v>
      </c>
      <c r="AY250" s="244" t="s">
        <v>152</v>
      </c>
    </row>
    <row r="251" s="13" customFormat="1">
      <c r="A251" s="13"/>
      <c r="B251" s="234"/>
      <c r="C251" s="235"/>
      <c r="D251" s="229" t="s">
        <v>162</v>
      </c>
      <c r="E251" s="236" t="s">
        <v>1</v>
      </c>
      <c r="F251" s="237" t="s">
        <v>325</v>
      </c>
      <c r="G251" s="235"/>
      <c r="H251" s="238">
        <v>0.189</v>
      </c>
      <c r="I251" s="239"/>
      <c r="J251" s="235"/>
      <c r="K251" s="235"/>
      <c r="L251" s="240"/>
      <c r="M251" s="241"/>
      <c r="N251" s="242"/>
      <c r="O251" s="242"/>
      <c r="P251" s="242"/>
      <c r="Q251" s="242"/>
      <c r="R251" s="242"/>
      <c r="S251" s="242"/>
      <c r="T251" s="243"/>
      <c r="U251" s="13"/>
      <c r="V251" s="13"/>
      <c r="W251" s="13"/>
      <c r="X251" s="13"/>
      <c r="Y251" s="13"/>
      <c r="Z251" s="13"/>
      <c r="AA251" s="13"/>
      <c r="AB251" s="13"/>
      <c r="AC251" s="13"/>
      <c r="AD251" s="13"/>
      <c r="AE251" s="13"/>
      <c r="AT251" s="244" t="s">
        <v>162</v>
      </c>
      <c r="AU251" s="244" t="s">
        <v>88</v>
      </c>
      <c r="AV251" s="13" t="s">
        <v>88</v>
      </c>
      <c r="AW251" s="13" t="s">
        <v>36</v>
      </c>
      <c r="AX251" s="13" t="s">
        <v>79</v>
      </c>
      <c r="AY251" s="244" t="s">
        <v>152</v>
      </c>
    </row>
    <row r="252" s="13" customFormat="1">
      <c r="A252" s="13"/>
      <c r="B252" s="234"/>
      <c r="C252" s="235"/>
      <c r="D252" s="229" t="s">
        <v>162</v>
      </c>
      <c r="E252" s="236" t="s">
        <v>1</v>
      </c>
      <c r="F252" s="237" t="s">
        <v>326</v>
      </c>
      <c r="G252" s="235"/>
      <c r="H252" s="238">
        <v>0.23400000000000001</v>
      </c>
      <c r="I252" s="239"/>
      <c r="J252" s="235"/>
      <c r="K252" s="235"/>
      <c r="L252" s="240"/>
      <c r="M252" s="241"/>
      <c r="N252" s="242"/>
      <c r="O252" s="242"/>
      <c r="P252" s="242"/>
      <c r="Q252" s="242"/>
      <c r="R252" s="242"/>
      <c r="S252" s="242"/>
      <c r="T252" s="243"/>
      <c r="U252" s="13"/>
      <c r="V252" s="13"/>
      <c r="W252" s="13"/>
      <c r="X252" s="13"/>
      <c r="Y252" s="13"/>
      <c r="Z252" s="13"/>
      <c r="AA252" s="13"/>
      <c r="AB252" s="13"/>
      <c r="AC252" s="13"/>
      <c r="AD252" s="13"/>
      <c r="AE252" s="13"/>
      <c r="AT252" s="244" t="s">
        <v>162</v>
      </c>
      <c r="AU252" s="244" t="s">
        <v>88</v>
      </c>
      <c r="AV252" s="13" t="s">
        <v>88</v>
      </c>
      <c r="AW252" s="13" t="s">
        <v>36</v>
      </c>
      <c r="AX252" s="13" t="s">
        <v>79</v>
      </c>
      <c r="AY252" s="244" t="s">
        <v>152</v>
      </c>
    </row>
    <row r="253" s="14" customFormat="1">
      <c r="A253" s="14"/>
      <c r="B253" s="245"/>
      <c r="C253" s="246"/>
      <c r="D253" s="229" t="s">
        <v>162</v>
      </c>
      <c r="E253" s="247" t="s">
        <v>1</v>
      </c>
      <c r="F253" s="248" t="s">
        <v>171</v>
      </c>
      <c r="G253" s="246"/>
      <c r="H253" s="249">
        <v>1.3049999999999999</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162</v>
      </c>
      <c r="AU253" s="255" t="s">
        <v>88</v>
      </c>
      <c r="AV253" s="14" t="s">
        <v>158</v>
      </c>
      <c r="AW253" s="14" t="s">
        <v>36</v>
      </c>
      <c r="AX253" s="14" t="s">
        <v>21</v>
      </c>
      <c r="AY253" s="255" t="s">
        <v>152</v>
      </c>
    </row>
    <row r="254" s="2" customFormat="1" ht="21.75" customHeight="1">
      <c r="A254" s="38"/>
      <c r="B254" s="39"/>
      <c r="C254" s="215" t="s">
        <v>327</v>
      </c>
      <c r="D254" s="215" t="s">
        <v>154</v>
      </c>
      <c r="E254" s="216" t="s">
        <v>328</v>
      </c>
      <c r="F254" s="217" t="s">
        <v>329</v>
      </c>
      <c r="G254" s="218" t="s">
        <v>166</v>
      </c>
      <c r="H254" s="219">
        <v>15.936</v>
      </c>
      <c r="I254" s="220"/>
      <c r="J254" s="221">
        <f>ROUND(I254*H254,2)</f>
        <v>0</v>
      </c>
      <c r="K254" s="222"/>
      <c r="L254" s="44"/>
      <c r="M254" s="223" t="s">
        <v>1</v>
      </c>
      <c r="N254" s="224" t="s">
        <v>44</v>
      </c>
      <c r="O254" s="91"/>
      <c r="P254" s="225">
        <f>O254*H254</f>
        <v>0</v>
      </c>
      <c r="Q254" s="225">
        <v>2.4583200000000001</v>
      </c>
      <c r="R254" s="225">
        <f>Q254*H254</f>
        <v>39.17578752</v>
      </c>
      <c r="S254" s="225">
        <v>0</v>
      </c>
      <c r="T254" s="226">
        <f>S254*H254</f>
        <v>0</v>
      </c>
      <c r="U254" s="38"/>
      <c r="V254" s="38"/>
      <c r="W254" s="38"/>
      <c r="X254" s="38"/>
      <c r="Y254" s="38"/>
      <c r="Z254" s="38"/>
      <c r="AA254" s="38"/>
      <c r="AB254" s="38"/>
      <c r="AC254" s="38"/>
      <c r="AD254" s="38"/>
      <c r="AE254" s="38"/>
      <c r="AR254" s="227" t="s">
        <v>158</v>
      </c>
      <c r="AT254" s="227" t="s">
        <v>154</v>
      </c>
      <c r="AU254" s="227" t="s">
        <v>88</v>
      </c>
      <c r="AY254" s="17" t="s">
        <v>152</v>
      </c>
      <c r="BE254" s="228">
        <f>IF(N254="základní",J254,0)</f>
        <v>0</v>
      </c>
      <c r="BF254" s="228">
        <f>IF(N254="snížená",J254,0)</f>
        <v>0</v>
      </c>
      <c r="BG254" s="228">
        <f>IF(N254="zákl. přenesená",J254,0)</f>
        <v>0</v>
      </c>
      <c r="BH254" s="228">
        <f>IF(N254="sníž. přenesená",J254,0)</f>
        <v>0</v>
      </c>
      <c r="BI254" s="228">
        <f>IF(N254="nulová",J254,0)</f>
        <v>0</v>
      </c>
      <c r="BJ254" s="17" t="s">
        <v>21</v>
      </c>
      <c r="BK254" s="228">
        <f>ROUND(I254*H254,2)</f>
        <v>0</v>
      </c>
      <c r="BL254" s="17" t="s">
        <v>158</v>
      </c>
      <c r="BM254" s="227" t="s">
        <v>330</v>
      </c>
    </row>
    <row r="255" s="13" customFormat="1">
      <c r="A255" s="13"/>
      <c r="B255" s="234"/>
      <c r="C255" s="235"/>
      <c r="D255" s="229" t="s">
        <v>162</v>
      </c>
      <c r="E255" s="236" t="s">
        <v>1</v>
      </c>
      <c r="F255" s="237" t="s">
        <v>331</v>
      </c>
      <c r="G255" s="235"/>
      <c r="H255" s="238">
        <v>15.936</v>
      </c>
      <c r="I255" s="239"/>
      <c r="J255" s="235"/>
      <c r="K255" s="235"/>
      <c r="L255" s="240"/>
      <c r="M255" s="241"/>
      <c r="N255" s="242"/>
      <c r="O255" s="242"/>
      <c r="P255" s="242"/>
      <c r="Q255" s="242"/>
      <c r="R255" s="242"/>
      <c r="S255" s="242"/>
      <c r="T255" s="243"/>
      <c r="U255" s="13"/>
      <c r="V255" s="13"/>
      <c r="W255" s="13"/>
      <c r="X255" s="13"/>
      <c r="Y255" s="13"/>
      <c r="Z255" s="13"/>
      <c r="AA255" s="13"/>
      <c r="AB255" s="13"/>
      <c r="AC255" s="13"/>
      <c r="AD255" s="13"/>
      <c r="AE255" s="13"/>
      <c r="AT255" s="244" t="s">
        <v>162</v>
      </c>
      <c r="AU255" s="244" t="s">
        <v>88</v>
      </c>
      <c r="AV255" s="13" t="s">
        <v>88</v>
      </c>
      <c r="AW255" s="13" t="s">
        <v>36</v>
      </c>
      <c r="AX255" s="13" t="s">
        <v>21</v>
      </c>
      <c r="AY255" s="244" t="s">
        <v>152</v>
      </c>
    </row>
    <row r="256" s="2" customFormat="1" ht="24.15" customHeight="1">
      <c r="A256" s="38"/>
      <c r="B256" s="39"/>
      <c r="C256" s="215" t="s">
        <v>332</v>
      </c>
      <c r="D256" s="215" t="s">
        <v>154</v>
      </c>
      <c r="E256" s="216" t="s">
        <v>333</v>
      </c>
      <c r="F256" s="217" t="s">
        <v>334</v>
      </c>
      <c r="G256" s="218" t="s">
        <v>229</v>
      </c>
      <c r="H256" s="219">
        <v>137.25</v>
      </c>
      <c r="I256" s="220"/>
      <c r="J256" s="221">
        <f>ROUND(I256*H256,2)</f>
        <v>0</v>
      </c>
      <c r="K256" s="222"/>
      <c r="L256" s="44"/>
      <c r="M256" s="223" t="s">
        <v>1</v>
      </c>
      <c r="N256" s="224" t="s">
        <v>44</v>
      </c>
      <c r="O256" s="91"/>
      <c r="P256" s="225">
        <f>O256*H256</f>
        <v>0</v>
      </c>
      <c r="Q256" s="225">
        <v>0.0027499999999999998</v>
      </c>
      <c r="R256" s="225">
        <f>Q256*H256</f>
        <v>0.37743749999999998</v>
      </c>
      <c r="S256" s="225">
        <v>0</v>
      </c>
      <c r="T256" s="226">
        <f>S256*H256</f>
        <v>0</v>
      </c>
      <c r="U256" s="38"/>
      <c r="V256" s="38"/>
      <c r="W256" s="38"/>
      <c r="X256" s="38"/>
      <c r="Y256" s="38"/>
      <c r="Z256" s="38"/>
      <c r="AA256" s="38"/>
      <c r="AB256" s="38"/>
      <c r="AC256" s="38"/>
      <c r="AD256" s="38"/>
      <c r="AE256" s="38"/>
      <c r="AR256" s="227" t="s">
        <v>158</v>
      </c>
      <c r="AT256" s="227" t="s">
        <v>154</v>
      </c>
      <c r="AU256" s="227" t="s">
        <v>88</v>
      </c>
      <c r="AY256" s="17" t="s">
        <v>152</v>
      </c>
      <c r="BE256" s="228">
        <f>IF(N256="základní",J256,0)</f>
        <v>0</v>
      </c>
      <c r="BF256" s="228">
        <f>IF(N256="snížená",J256,0)</f>
        <v>0</v>
      </c>
      <c r="BG256" s="228">
        <f>IF(N256="zákl. přenesená",J256,0)</f>
        <v>0</v>
      </c>
      <c r="BH256" s="228">
        <f>IF(N256="sníž. přenesená",J256,0)</f>
        <v>0</v>
      </c>
      <c r="BI256" s="228">
        <f>IF(N256="nulová",J256,0)</f>
        <v>0</v>
      </c>
      <c r="BJ256" s="17" t="s">
        <v>21</v>
      </c>
      <c r="BK256" s="228">
        <f>ROUND(I256*H256,2)</f>
        <v>0</v>
      </c>
      <c r="BL256" s="17" t="s">
        <v>158</v>
      </c>
      <c r="BM256" s="227" t="s">
        <v>335</v>
      </c>
    </row>
    <row r="257" s="2" customFormat="1">
      <c r="A257" s="38"/>
      <c r="B257" s="39"/>
      <c r="C257" s="40"/>
      <c r="D257" s="229" t="s">
        <v>160</v>
      </c>
      <c r="E257" s="40"/>
      <c r="F257" s="230" t="s">
        <v>336</v>
      </c>
      <c r="G257" s="40"/>
      <c r="H257" s="40"/>
      <c r="I257" s="231"/>
      <c r="J257" s="40"/>
      <c r="K257" s="40"/>
      <c r="L257" s="44"/>
      <c r="M257" s="232"/>
      <c r="N257" s="233"/>
      <c r="O257" s="91"/>
      <c r="P257" s="91"/>
      <c r="Q257" s="91"/>
      <c r="R257" s="91"/>
      <c r="S257" s="91"/>
      <c r="T257" s="92"/>
      <c r="U257" s="38"/>
      <c r="V257" s="38"/>
      <c r="W257" s="38"/>
      <c r="X257" s="38"/>
      <c r="Y257" s="38"/>
      <c r="Z257" s="38"/>
      <c r="AA257" s="38"/>
      <c r="AB257" s="38"/>
      <c r="AC257" s="38"/>
      <c r="AD257" s="38"/>
      <c r="AE257" s="38"/>
      <c r="AT257" s="17" t="s">
        <v>160</v>
      </c>
      <c r="AU257" s="17" t="s">
        <v>88</v>
      </c>
    </row>
    <row r="258" s="13" customFormat="1">
      <c r="A258" s="13"/>
      <c r="B258" s="234"/>
      <c r="C258" s="235"/>
      <c r="D258" s="229" t="s">
        <v>162</v>
      </c>
      <c r="E258" s="236" t="s">
        <v>1</v>
      </c>
      <c r="F258" s="237" t="s">
        <v>337</v>
      </c>
      <c r="G258" s="235"/>
      <c r="H258" s="238">
        <v>137.25</v>
      </c>
      <c r="I258" s="239"/>
      <c r="J258" s="235"/>
      <c r="K258" s="235"/>
      <c r="L258" s="240"/>
      <c r="M258" s="241"/>
      <c r="N258" s="242"/>
      <c r="O258" s="242"/>
      <c r="P258" s="242"/>
      <c r="Q258" s="242"/>
      <c r="R258" s="242"/>
      <c r="S258" s="242"/>
      <c r="T258" s="243"/>
      <c r="U258" s="13"/>
      <c r="V258" s="13"/>
      <c r="W258" s="13"/>
      <c r="X258" s="13"/>
      <c r="Y258" s="13"/>
      <c r="Z258" s="13"/>
      <c r="AA258" s="13"/>
      <c r="AB258" s="13"/>
      <c r="AC258" s="13"/>
      <c r="AD258" s="13"/>
      <c r="AE258" s="13"/>
      <c r="AT258" s="244" t="s">
        <v>162</v>
      </c>
      <c r="AU258" s="244" t="s">
        <v>88</v>
      </c>
      <c r="AV258" s="13" t="s">
        <v>88</v>
      </c>
      <c r="AW258" s="13" t="s">
        <v>36</v>
      </c>
      <c r="AX258" s="13" t="s">
        <v>21</v>
      </c>
      <c r="AY258" s="244" t="s">
        <v>152</v>
      </c>
    </row>
    <row r="259" s="2" customFormat="1" ht="24.15" customHeight="1">
      <c r="A259" s="38"/>
      <c r="B259" s="39"/>
      <c r="C259" s="215" t="s">
        <v>338</v>
      </c>
      <c r="D259" s="215" t="s">
        <v>154</v>
      </c>
      <c r="E259" s="216" t="s">
        <v>339</v>
      </c>
      <c r="F259" s="217" t="s">
        <v>340</v>
      </c>
      <c r="G259" s="218" t="s">
        <v>229</v>
      </c>
      <c r="H259" s="219">
        <v>137.25</v>
      </c>
      <c r="I259" s="220"/>
      <c r="J259" s="221">
        <f>ROUND(I259*H259,2)</f>
        <v>0</v>
      </c>
      <c r="K259" s="222"/>
      <c r="L259" s="44"/>
      <c r="M259" s="223" t="s">
        <v>1</v>
      </c>
      <c r="N259" s="224" t="s">
        <v>44</v>
      </c>
      <c r="O259" s="91"/>
      <c r="P259" s="225">
        <f>O259*H259</f>
        <v>0</v>
      </c>
      <c r="Q259" s="225">
        <v>0</v>
      </c>
      <c r="R259" s="225">
        <f>Q259*H259</f>
        <v>0</v>
      </c>
      <c r="S259" s="225">
        <v>0</v>
      </c>
      <c r="T259" s="226">
        <f>S259*H259</f>
        <v>0</v>
      </c>
      <c r="U259" s="38"/>
      <c r="V259" s="38"/>
      <c r="W259" s="38"/>
      <c r="X259" s="38"/>
      <c r="Y259" s="38"/>
      <c r="Z259" s="38"/>
      <c r="AA259" s="38"/>
      <c r="AB259" s="38"/>
      <c r="AC259" s="38"/>
      <c r="AD259" s="38"/>
      <c r="AE259" s="38"/>
      <c r="AR259" s="227" t="s">
        <v>158</v>
      </c>
      <c r="AT259" s="227" t="s">
        <v>154</v>
      </c>
      <c r="AU259" s="227" t="s">
        <v>88</v>
      </c>
      <c r="AY259" s="17" t="s">
        <v>152</v>
      </c>
      <c r="BE259" s="228">
        <f>IF(N259="základní",J259,0)</f>
        <v>0</v>
      </c>
      <c r="BF259" s="228">
        <f>IF(N259="snížená",J259,0)</f>
        <v>0</v>
      </c>
      <c r="BG259" s="228">
        <f>IF(N259="zákl. přenesená",J259,0)</f>
        <v>0</v>
      </c>
      <c r="BH259" s="228">
        <f>IF(N259="sníž. přenesená",J259,0)</f>
        <v>0</v>
      </c>
      <c r="BI259" s="228">
        <f>IF(N259="nulová",J259,0)</f>
        <v>0</v>
      </c>
      <c r="BJ259" s="17" t="s">
        <v>21</v>
      </c>
      <c r="BK259" s="228">
        <f>ROUND(I259*H259,2)</f>
        <v>0</v>
      </c>
      <c r="BL259" s="17" t="s">
        <v>158</v>
      </c>
      <c r="BM259" s="227" t="s">
        <v>341</v>
      </c>
    </row>
    <row r="260" s="2" customFormat="1">
      <c r="A260" s="38"/>
      <c r="B260" s="39"/>
      <c r="C260" s="40"/>
      <c r="D260" s="229" t="s">
        <v>160</v>
      </c>
      <c r="E260" s="40"/>
      <c r="F260" s="230" t="s">
        <v>342</v>
      </c>
      <c r="G260" s="40"/>
      <c r="H260" s="40"/>
      <c r="I260" s="231"/>
      <c r="J260" s="40"/>
      <c r="K260" s="40"/>
      <c r="L260" s="44"/>
      <c r="M260" s="232"/>
      <c r="N260" s="233"/>
      <c r="O260" s="91"/>
      <c r="P260" s="91"/>
      <c r="Q260" s="91"/>
      <c r="R260" s="91"/>
      <c r="S260" s="91"/>
      <c r="T260" s="92"/>
      <c r="U260" s="38"/>
      <c r="V260" s="38"/>
      <c r="W260" s="38"/>
      <c r="X260" s="38"/>
      <c r="Y260" s="38"/>
      <c r="Z260" s="38"/>
      <c r="AA260" s="38"/>
      <c r="AB260" s="38"/>
      <c r="AC260" s="38"/>
      <c r="AD260" s="38"/>
      <c r="AE260" s="38"/>
      <c r="AT260" s="17" t="s">
        <v>160</v>
      </c>
      <c r="AU260" s="17" t="s">
        <v>88</v>
      </c>
    </row>
    <row r="261" s="2" customFormat="1" ht="16.5" customHeight="1">
      <c r="A261" s="38"/>
      <c r="B261" s="39"/>
      <c r="C261" s="215" t="s">
        <v>343</v>
      </c>
      <c r="D261" s="215" t="s">
        <v>154</v>
      </c>
      <c r="E261" s="216" t="s">
        <v>344</v>
      </c>
      <c r="F261" s="217" t="s">
        <v>345</v>
      </c>
      <c r="G261" s="218" t="s">
        <v>157</v>
      </c>
      <c r="H261" s="219">
        <v>1.5940000000000001</v>
      </c>
      <c r="I261" s="220"/>
      <c r="J261" s="221">
        <f>ROUND(I261*H261,2)</f>
        <v>0</v>
      </c>
      <c r="K261" s="222"/>
      <c r="L261" s="44"/>
      <c r="M261" s="223" t="s">
        <v>1</v>
      </c>
      <c r="N261" s="224" t="s">
        <v>44</v>
      </c>
      <c r="O261" s="91"/>
      <c r="P261" s="225">
        <f>O261*H261</f>
        <v>0</v>
      </c>
      <c r="Q261" s="225">
        <v>1.04881</v>
      </c>
      <c r="R261" s="225">
        <f>Q261*H261</f>
        <v>1.6718031400000002</v>
      </c>
      <c r="S261" s="225">
        <v>0</v>
      </c>
      <c r="T261" s="226">
        <f>S261*H261</f>
        <v>0</v>
      </c>
      <c r="U261" s="38"/>
      <c r="V261" s="38"/>
      <c r="W261" s="38"/>
      <c r="X261" s="38"/>
      <c r="Y261" s="38"/>
      <c r="Z261" s="38"/>
      <c r="AA261" s="38"/>
      <c r="AB261" s="38"/>
      <c r="AC261" s="38"/>
      <c r="AD261" s="38"/>
      <c r="AE261" s="38"/>
      <c r="AR261" s="227" t="s">
        <v>158</v>
      </c>
      <c r="AT261" s="227" t="s">
        <v>154</v>
      </c>
      <c r="AU261" s="227" t="s">
        <v>88</v>
      </c>
      <c r="AY261" s="17" t="s">
        <v>152</v>
      </c>
      <c r="BE261" s="228">
        <f>IF(N261="základní",J261,0)</f>
        <v>0</v>
      </c>
      <c r="BF261" s="228">
        <f>IF(N261="snížená",J261,0)</f>
        <v>0</v>
      </c>
      <c r="BG261" s="228">
        <f>IF(N261="zákl. přenesená",J261,0)</f>
        <v>0</v>
      </c>
      <c r="BH261" s="228">
        <f>IF(N261="sníž. přenesená",J261,0)</f>
        <v>0</v>
      </c>
      <c r="BI261" s="228">
        <f>IF(N261="nulová",J261,0)</f>
        <v>0</v>
      </c>
      <c r="BJ261" s="17" t="s">
        <v>21</v>
      </c>
      <c r="BK261" s="228">
        <f>ROUND(I261*H261,2)</f>
        <v>0</v>
      </c>
      <c r="BL261" s="17" t="s">
        <v>158</v>
      </c>
      <c r="BM261" s="227" t="s">
        <v>346</v>
      </c>
    </row>
    <row r="262" s="2" customFormat="1">
      <c r="A262" s="38"/>
      <c r="B262" s="39"/>
      <c r="C262" s="40"/>
      <c r="D262" s="229" t="s">
        <v>160</v>
      </c>
      <c r="E262" s="40"/>
      <c r="F262" s="230" t="s">
        <v>347</v>
      </c>
      <c r="G262" s="40"/>
      <c r="H262" s="40"/>
      <c r="I262" s="231"/>
      <c r="J262" s="40"/>
      <c r="K262" s="40"/>
      <c r="L262" s="44"/>
      <c r="M262" s="232"/>
      <c r="N262" s="233"/>
      <c r="O262" s="91"/>
      <c r="P262" s="91"/>
      <c r="Q262" s="91"/>
      <c r="R262" s="91"/>
      <c r="S262" s="91"/>
      <c r="T262" s="92"/>
      <c r="U262" s="38"/>
      <c r="V262" s="38"/>
      <c r="W262" s="38"/>
      <c r="X262" s="38"/>
      <c r="Y262" s="38"/>
      <c r="Z262" s="38"/>
      <c r="AA262" s="38"/>
      <c r="AB262" s="38"/>
      <c r="AC262" s="38"/>
      <c r="AD262" s="38"/>
      <c r="AE262" s="38"/>
      <c r="AT262" s="17" t="s">
        <v>160</v>
      </c>
      <c r="AU262" s="17" t="s">
        <v>88</v>
      </c>
    </row>
    <row r="263" s="13" customFormat="1">
      <c r="A263" s="13"/>
      <c r="B263" s="234"/>
      <c r="C263" s="235"/>
      <c r="D263" s="229" t="s">
        <v>162</v>
      </c>
      <c r="E263" s="236" t="s">
        <v>1</v>
      </c>
      <c r="F263" s="237" t="s">
        <v>348</v>
      </c>
      <c r="G263" s="235"/>
      <c r="H263" s="238">
        <v>1.5940000000000001</v>
      </c>
      <c r="I263" s="239"/>
      <c r="J263" s="235"/>
      <c r="K263" s="235"/>
      <c r="L263" s="240"/>
      <c r="M263" s="241"/>
      <c r="N263" s="242"/>
      <c r="O263" s="242"/>
      <c r="P263" s="242"/>
      <c r="Q263" s="242"/>
      <c r="R263" s="242"/>
      <c r="S263" s="242"/>
      <c r="T263" s="243"/>
      <c r="U263" s="13"/>
      <c r="V263" s="13"/>
      <c r="W263" s="13"/>
      <c r="X263" s="13"/>
      <c r="Y263" s="13"/>
      <c r="Z263" s="13"/>
      <c r="AA263" s="13"/>
      <c r="AB263" s="13"/>
      <c r="AC263" s="13"/>
      <c r="AD263" s="13"/>
      <c r="AE263" s="13"/>
      <c r="AT263" s="244" t="s">
        <v>162</v>
      </c>
      <c r="AU263" s="244" t="s">
        <v>88</v>
      </c>
      <c r="AV263" s="13" t="s">
        <v>88</v>
      </c>
      <c r="AW263" s="13" t="s">
        <v>36</v>
      </c>
      <c r="AX263" s="13" t="s">
        <v>21</v>
      </c>
      <c r="AY263" s="244" t="s">
        <v>152</v>
      </c>
    </row>
    <row r="264" s="2" customFormat="1" ht="24.15" customHeight="1">
      <c r="A264" s="38"/>
      <c r="B264" s="39"/>
      <c r="C264" s="215" t="s">
        <v>349</v>
      </c>
      <c r="D264" s="215" t="s">
        <v>154</v>
      </c>
      <c r="E264" s="216" t="s">
        <v>350</v>
      </c>
      <c r="F264" s="217" t="s">
        <v>351</v>
      </c>
      <c r="G264" s="218" t="s">
        <v>229</v>
      </c>
      <c r="H264" s="219">
        <v>29.399999999999999</v>
      </c>
      <c r="I264" s="220"/>
      <c r="J264" s="221">
        <f>ROUND(I264*H264,2)</f>
        <v>0</v>
      </c>
      <c r="K264" s="222"/>
      <c r="L264" s="44"/>
      <c r="M264" s="223" t="s">
        <v>1</v>
      </c>
      <c r="N264" s="224" t="s">
        <v>44</v>
      </c>
      <c r="O264" s="91"/>
      <c r="P264" s="225">
        <f>O264*H264</f>
        <v>0</v>
      </c>
      <c r="Q264" s="225">
        <v>0.12021</v>
      </c>
      <c r="R264" s="225">
        <f>Q264*H264</f>
        <v>3.5341739999999997</v>
      </c>
      <c r="S264" s="225">
        <v>0</v>
      </c>
      <c r="T264" s="226">
        <f>S264*H264</f>
        <v>0</v>
      </c>
      <c r="U264" s="38"/>
      <c r="V264" s="38"/>
      <c r="W264" s="38"/>
      <c r="X264" s="38"/>
      <c r="Y264" s="38"/>
      <c r="Z264" s="38"/>
      <c r="AA264" s="38"/>
      <c r="AB264" s="38"/>
      <c r="AC264" s="38"/>
      <c r="AD264" s="38"/>
      <c r="AE264" s="38"/>
      <c r="AR264" s="227" t="s">
        <v>158</v>
      </c>
      <c r="AT264" s="227" t="s">
        <v>154</v>
      </c>
      <c r="AU264" s="227" t="s">
        <v>88</v>
      </c>
      <c r="AY264" s="17" t="s">
        <v>152</v>
      </c>
      <c r="BE264" s="228">
        <f>IF(N264="základní",J264,0)</f>
        <v>0</v>
      </c>
      <c r="BF264" s="228">
        <f>IF(N264="snížená",J264,0)</f>
        <v>0</v>
      </c>
      <c r="BG264" s="228">
        <f>IF(N264="zákl. přenesená",J264,0)</f>
        <v>0</v>
      </c>
      <c r="BH264" s="228">
        <f>IF(N264="sníž. přenesená",J264,0)</f>
        <v>0</v>
      </c>
      <c r="BI264" s="228">
        <f>IF(N264="nulová",J264,0)</f>
        <v>0</v>
      </c>
      <c r="BJ264" s="17" t="s">
        <v>21</v>
      </c>
      <c r="BK264" s="228">
        <f>ROUND(I264*H264,2)</f>
        <v>0</v>
      </c>
      <c r="BL264" s="17" t="s">
        <v>158</v>
      </c>
      <c r="BM264" s="227" t="s">
        <v>352</v>
      </c>
    </row>
    <row r="265" s="2" customFormat="1">
      <c r="A265" s="38"/>
      <c r="B265" s="39"/>
      <c r="C265" s="40"/>
      <c r="D265" s="229" t="s">
        <v>160</v>
      </c>
      <c r="E265" s="40"/>
      <c r="F265" s="230" t="s">
        <v>353</v>
      </c>
      <c r="G265" s="40"/>
      <c r="H265" s="40"/>
      <c r="I265" s="231"/>
      <c r="J265" s="40"/>
      <c r="K265" s="40"/>
      <c r="L265" s="44"/>
      <c r="M265" s="232"/>
      <c r="N265" s="233"/>
      <c r="O265" s="91"/>
      <c r="P265" s="91"/>
      <c r="Q265" s="91"/>
      <c r="R265" s="91"/>
      <c r="S265" s="91"/>
      <c r="T265" s="92"/>
      <c r="U265" s="38"/>
      <c r="V265" s="38"/>
      <c r="W265" s="38"/>
      <c r="X265" s="38"/>
      <c r="Y265" s="38"/>
      <c r="Z265" s="38"/>
      <c r="AA265" s="38"/>
      <c r="AB265" s="38"/>
      <c r="AC265" s="38"/>
      <c r="AD265" s="38"/>
      <c r="AE265" s="38"/>
      <c r="AT265" s="17" t="s">
        <v>160</v>
      </c>
      <c r="AU265" s="17" t="s">
        <v>88</v>
      </c>
    </row>
    <row r="266" s="13" customFormat="1">
      <c r="A266" s="13"/>
      <c r="B266" s="234"/>
      <c r="C266" s="235"/>
      <c r="D266" s="229" t="s">
        <v>162</v>
      </c>
      <c r="E266" s="236" t="s">
        <v>1</v>
      </c>
      <c r="F266" s="237" t="s">
        <v>354</v>
      </c>
      <c r="G266" s="235"/>
      <c r="H266" s="238">
        <v>29.399999999999999</v>
      </c>
      <c r="I266" s="239"/>
      <c r="J266" s="235"/>
      <c r="K266" s="235"/>
      <c r="L266" s="240"/>
      <c r="M266" s="241"/>
      <c r="N266" s="242"/>
      <c r="O266" s="242"/>
      <c r="P266" s="242"/>
      <c r="Q266" s="242"/>
      <c r="R266" s="242"/>
      <c r="S266" s="242"/>
      <c r="T266" s="243"/>
      <c r="U266" s="13"/>
      <c r="V266" s="13"/>
      <c r="W266" s="13"/>
      <c r="X266" s="13"/>
      <c r="Y266" s="13"/>
      <c r="Z266" s="13"/>
      <c r="AA266" s="13"/>
      <c r="AB266" s="13"/>
      <c r="AC266" s="13"/>
      <c r="AD266" s="13"/>
      <c r="AE266" s="13"/>
      <c r="AT266" s="244" t="s">
        <v>162</v>
      </c>
      <c r="AU266" s="244" t="s">
        <v>88</v>
      </c>
      <c r="AV266" s="13" t="s">
        <v>88</v>
      </c>
      <c r="AW266" s="13" t="s">
        <v>36</v>
      </c>
      <c r="AX266" s="13" t="s">
        <v>21</v>
      </c>
      <c r="AY266" s="244" t="s">
        <v>152</v>
      </c>
    </row>
    <row r="267" s="2" customFormat="1" ht="16.5" customHeight="1">
      <c r="A267" s="38"/>
      <c r="B267" s="39"/>
      <c r="C267" s="215" t="s">
        <v>355</v>
      </c>
      <c r="D267" s="215" t="s">
        <v>154</v>
      </c>
      <c r="E267" s="216" t="s">
        <v>356</v>
      </c>
      <c r="F267" s="217" t="s">
        <v>357</v>
      </c>
      <c r="G267" s="218" t="s">
        <v>229</v>
      </c>
      <c r="H267" s="219">
        <v>16.399999999999999</v>
      </c>
      <c r="I267" s="220"/>
      <c r="J267" s="221">
        <f>ROUND(I267*H267,2)</f>
        <v>0</v>
      </c>
      <c r="K267" s="222"/>
      <c r="L267" s="44"/>
      <c r="M267" s="223" t="s">
        <v>1</v>
      </c>
      <c r="N267" s="224" t="s">
        <v>44</v>
      </c>
      <c r="O267" s="91"/>
      <c r="P267" s="225">
        <f>O267*H267</f>
        <v>0</v>
      </c>
      <c r="Q267" s="225">
        <v>0.155</v>
      </c>
      <c r="R267" s="225">
        <f>Q267*H267</f>
        <v>2.5419999999999998</v>
      </c>
      <c r="S267" s="225">
        <v>0</v>
      </c>
      <c r="T267" s="226">
        <f>S267*H267</f>
        <v>0</v>
      </c>
      <c r="U267" s="38"/>
      <c r="V267" s="38"/>
      <c r="W267" s="38"/>
      <c r="X267" s="38"/>
      <c r="Y267" s="38"/>
      <c r="Z267" s="38"/>
      <c r="AA267" s="38"/>
      <c r="AB267" s="38"/>
      <c r="AC267" s="38"/>
      <c r="AD267" s="38"/>
      <c r="AE267" s="38"/>
      <c r="AR267" s="227" t="s">
        <v>158</v>
      </c>
      <c r="AT267" s="227" t="s">
        <v>154</v>
      </c>
      <c r="AU267" s="227" t="s">
        <v>88</v>
      </c>
      <c r="AY267" s="17" t="s">
        <v>152</v>
      </c>
      <c r="BE267" s="228">
        <f>IF(N267="základní",J267,0)</f>
        <v>0</v>
      </c>
      <c r="BF267" s="228">
        <f>IF(N267="snížená",J267,0)</f>
        <v>0</v>
      </c>
      <c r="BG267" s="228">
        <f>IF(N267="zákl. přenesená",J267,0)</f>
        <v>0</v>
      </c>
      <c r="BH267" s="228">
        <f>IF(N267="sníž. přenesená",J267,0)</f>
        <v>0</v>
      </c>
      <c r="BI267" s="228">
        <f>IF(N267="nulová",J267,0)</f>
        <v>0</v>
      </c>
      <c r="BJ267" s="17" t="s">
        <v>21</v>
      </c>
      <c r="BK267" s="228">
        <f>ROUND(I267*H267,2)</f>
        <v>0</v>
      </c>
      <c r="BL267" s="17" t="s">
        <v>158</v>
      </c>
      <c r="BM267" s="227" t="s">
        <v>358</v>
      </c>
    </row>
    <row r="268" s="2" customFormat="1">
      <c r="A268" s="38"/>
      <c r="B268" s="39"/>
      <c r="C268" s="40"/>
      <c r="D268" s="229" t="s">
        <v>160</v>
      </c>
      <c r="E268" s="40"/>
      <c r="F268" s="230" t="s">
        <v>359</v>
      </c>
      <c r="G268" s="40"/>
      <c r="H268" s="40"/>
      <c r="I268" s="231"/>
      <c r="J268" s="40"/>
      <c r="K268" s="40"/>
      <c r="L268" s="44"/>
      <c r="M268" s="232"/>
      <c r="N268" s="233"/>
      <c r="O268" s="91"/>
      <c r="P268" s="91"/>
      <c r="Q268" s="91"/>
      <c r="R268" s="91"/>
      <c r="S268" s="91"/>
      <c r="T268" s="92"/>
      <c r="U268" s="38"/>
      <c r="V268" s="38"/>
      <c r="W268" s="38"/>
      <c r="X268" s="38"/>
      <c r="Y268" s="38"/>
      <c r="Z268" s="38"/>
      <c r="AA268" s="38"/>
      <c r="AB268" s="38"/>
      <c r="AC268" s="38"/>
      <c r="AD268" s="38"/>
      <c r="AE268" s="38"/>
      <c r="AT268" s="17" t="s">
        <v>160</v>
      </c>
      <c r="AU268" s="17" t="s">
        <v>88</v>
      </c>
    </row>
    <row r="269" s="13" customFormat="1">
      <c r="A269" s="13"/>
      <c r="B269" s="234"/>
      <c r="C269" s="235"/>
      <c r="D269" s="229" t="s">
        <v>162</v>
      </c>
      <c r="E269" s="236" t="s">
        <v>1</v>
      </c>
      <c r="F269" s="237" t="s">
        <v>284</v>
      </c>
      <c r="G269" s="235"/>
      <c r="H269" s="238">
        <v>16.399999999999999</v>
      </c>
      <c r="I269" s="239"/>
      <c r="J269" s="235"/>
      <c r="K269" s="235"/>
      <c r="L269" s="240"/>
      <c r="M269" s="241"/>
      <c r="N269" s="242"/>
      <c r="O269" s="242"/>
      <c r="P269" s="242"/>
      <c r="Q269" s="242"/>
      <c r="R269" s="242"/>
      <c r="S269" s="242"/>
      <c r="T269" s="243"/>
      <c r="U269" s="13"/>
      <c r="V269" s="13"/>
      <c r="W269" s="13"/>
      <c r="X269" s="13"/>
      <c r="Y269" s="13"/>
      <c r="Z269" s="13"/>
      <c r="AA269" s="13"/>
      <c r="AB269" s="13"/>
      <c r="AC269" s="13"/>
      <c r="AD269" s="13"/>
      <c r="AE269" s="13"/>
      <c r="AT269" s="244" t="s">
        <v>162</v>
      </c>
      <c r="AU269" s="244" t="s">
        <v>88</v>
      </c>
      <c r="AV269" s="13" t="s">
        <v>88</v>
      </c>
      <c r="AW269" s="13" t="s">
        <v>36</v>
      </c>
      <c r="AX269" s="13" t="s">
        <v>21</v>
      </c>
      <c r="AY269" s="244" t="s">
        <v>152</v>
      </c>
    </row>
    <row r="270" s="12" customFormat="1" ht="22.8" customHeight="1">
      <c r="A270" s="12"/>
      <c r="B270" s="199"/>
      <c r="C270" s="200"/>
      <c r="D270" s="201" t="s">
        <v>78</v>
      </c>
      <c r="E270" s="213" t="s">
        <v>158</v>
      </c>
      <c r="F270" s="213" t="s">
        <v>360</v>
      </c>
      <c r="G270" s="200"/>
      <c r="H270" s="200"/>
      <c r="I270" s="203"/>
      <c r="J270" s="214">
        <f>BK270</f>
        <v>0</v>
      </c>
      <c r="K270" s="200"/>
      <c r="L270" s="205"/>
      <c r="M270" s="206"/>
      <c r="N270" s="207"/>
      <c r="O270" s="207"/>
      <c r="P270" s="208">
        <f>SUM(P271:P351)</f>
        <v>0</v>
      </c>
      <c r="Q270" s="207"/>
      <c r="R270" s="208">
        <f>SUM(R271:R351)</f>
        <v>211.02439371000003</v>
      </c>
      <c r="S270" s="207"/>
      <c r="T270" s="209">
        <f>SUM(T271:T351)</f>
        <v>0</v>
      </c>
      <c r="U270" s="12"/>
      <c r="V270" s="12"/>
      <c r="W270" s="12"/>
      <c r="X270" s="12"/>
      <c r="Y270" s="12"/>
      <c r="Z270" s="12"/>
      <c r="AA270" s="12"/>
      <c r="AB270" s="12"/>
      <c r="AC270" s="12"/>
      <c r="AD270" s="12"/>
      <c r="AE270" s="12"/>
      <c r="AR270" s="210" t="s">
        <v>21</v>
      </c>
      <c r="AT270" s="211" t="s">
        <v>78</v>
      </c>
      <c r="AU270" s="211" t="s">
        <v>21</v>
      </c>
      <c r="AY270" s="210" t="s">
        <v>152</v>
      </c>
      <c r="BK270" s="212">
        <f>SUM(BK271:BK351)</f>
        <v>0</v>
      </c>
    </row>
    <row r="271" s="2" customFormat="1" ht="16.5" customHeight="1">
      <c r="A271" s="38"/>
      <c r="B271" s="39"/>
      <c r="C271" s="215" t="s">
        <v>361</v>
      </c>
      <c r="D271" s="215" t="s">
        <v>154</v>
      </c>
      <c r="E271" s="216" t="s">
        <v>362</v>
      </c>
      <c r="F271" s="217" t="s">
        <v>363</v>
      </c>
      <c r="G271" s="218" t="s">
        <v>166</v>
      </c>
      <c r="H271" s="219">
        <v>0.88200000000000001</v>
      </c>
      <c r="I271" s="220"/>
      <c r="J271" s="221">
        <f>ROUND(I271*H271,2)</f>
        <v>0</v>
      </c>
      <c r="K271" s="222"/>
      <c r="L271" s="44"/>
      <c r="M271" s="223" t="s">
        <v>1</v>
      </c>
      <c r="N271" s="224" t="s">
        <v>44</v>
      </c>
      <c r="O271" s="91"/>
      <c r="P271" s="225">
        <f>O271*H271</f>
        <v>0</v>
      </c>
      <c r="Q271" s="225">
        <v>2.45343</v>
      </c>
      <c r="R271" s="225">
        <f>Q271*H271</f>
        <v>2.1639252600000001</v>
      </c>
      <c r="S271" s="225">
        <v>0</v>
      </c>
      <c r="T271" s="226">
        <f>S271*H271</f>
        <v>0</v>
      </c>
      <c r="U271" s="38"/>
      <c r="V271" s="38"/>
      <c r="W271" s="38"/>
      <c r="X271" s="38"/>
      <c r="Y271" s="38"/>
      <c r="Z271" s="38"/>
      <c r="AA271" s="38"/>
      <c r="AB271" s="38"/>
      <c r="AC271" s="38"/>
      <c r="AD271" s="38"/>
      <c r="AE271" s="38"/>
      <c r="AR271" s="227" t="s">
        <v>158</v>
      </c>
      <c r="AT271" s="227" t="s">
        <v>154</v>
      </c>
      <c r="AU271" s="227" t="s">
        <v>88</v>
      </c>
      <c r="AY271" s="17" t="s">
        <v>152</v>
      </c>
      <c r="BE271" s="228">
        <f>IF(N271="základní",J271,0)</f>
        <v>0</v>
      </c>
      <c r="BF271" s="228">
        <f>IF(N271="snížená",J271,0)</f>
        <v>0</v>
      </c>
      <c r="BG271" s="228">
        <f>IF(N271="zákl. přenesená",J271,0)</f>
        <v>0</v>
      </c>
      <c r="BH271" s="228">
        <f>IF(N271="sníž. přenesená",J271,0)</f>
        <v>0</v>
      </c>
      <c r="BI271" s="228">
        <f>IF(N271="nulová",J271,0)</f>
        <v>0</v>
      </c>
      <c r="BJ271" s="17" t="s">
        <v>21</v>
      </c>
      <c r="BK271" s="228">
        <f>ROUND(I271*H271,2)</f>
        <v>0</v>
      </c>
      <c r="BL271" s="17" t="s">
        <v>158</v>
      </c>
      <c r="BM271" s="227" t="s">
        <v>364</v>
      </c>
    </row>
    <row r="272" s="2" customFormat="1">
      <c r="A272" s="38"/>
      <c r="B272" s="39"/>
      <c r="C272" s="40"/>
      <c r="D272" s="229" t="s">
        <v>160</v>
      </c>
      <c r="E272" s="40"/>
      <c r="F272" s="230" t="s">
        <v>365</v>
      </c>
      <c r="G272" s="40"/>
      <c r="H272" s="40"/>
      <c r="I272" s="231"/>
      <c r="J272" s="40"/>
      <c r="K272" s="40"/>
      <c r="L272" s="44"/>
      <c r="M272" s="232"/>
      <c r="N272" s="233"/>
      <c r="O272" s="91"/>
      <c r="P272" s="91"/>
      <c r="Q272" s="91"/>
      <c r="R272" s="91"/>
      <c r="S272" s="91"/>
      <c r="T272" s="92"/>
      <c r="U272" s="38"/>
      <c r="V272" s="38"/>
      <c r="W272" s="38"/>
      <c r="X272" s="38"/>
      <c r="Y272" s="38"/>
      <c r="Z272" s="38"/>
      <c r="AA272" s="38"/>
      <c r="AB272" s="38"/>
      <c r="AC272" s="38"/>
      <c r="AD272" s="38"/>
      <c r="AE272" s="38"/>
      <c r="AT272" s="17" t="s">
        <v>160</v>
      </c>
      <c r="AU272" s="17" t="s">
        <v>88</v>
      </c>
    </row>
    <row r="273" s="13" customFormat="1">
      <c r="A273" s="13"/>
      <c r="B273" s="234"/>
      <c r="C273" s="235"/>
      <c r="D273" s="229" t="s">
        <v>162</v>
      </c>
      <c r="E273" s="236" t="s">
        <v>1</v>
      </c>
      <c r="F273" s="237" t="s">
        <v>366</v>
      </c>
      <c r="G273" s="235"/>
      <c r="H273" s="238">
        <v>0.88200000000000001</v>
      </c>
      <c r="I273" s="239"/>
      <c r="J273" s="235"/>
      <c r="K273" s="235"/>
      <c r="L273" s="240"/>
      <c r="M273" s="241"/>
      <c r="N273" s="242"/>
      <c r="O273" s="242"/>
      <c r="P273" s="242"/>
      <c r="Q273" s="242"/>
      <c r="R273" s="242"/>
      <c r="S273" s="242"/>
      <c r="T273" s="243"/>
      <c r="U273" s="13"/>
      <c r="V273" s="13"/>
      <c r="W273" s="13"/>
      <c r="X273" s="13"/>
      <c r="Y273" s="13"/>
      <c r="Z273" s="13"/>
      <c r="AA273" s="13"/>
      <c r="AB273" s="13"/>
      <c r="AC273" s="13"/>
      <c r="AD273" s="13"/>
      <c r="AE273" s="13"/>
      <c r="AT273" s="244" t="s">
        <v>162</v>
      </c>
      <c r="AU273" s="244" t="s">
        <v>88</v>
      </c>
      <c r="AV273" s="13" t="s">
        <v>88</v>
      </c>
      <c r="AW273" s="13" t="s">
        <v>36</v>
      </c>
      <c r="AX273" s="13" t="s">
        <v>21</v>
      </c>
      <c r="AY273" s="244" t="s">
        <v>152</v>
      </c>
    </row>
    <row r="274" s="2" customFormat="1" ht="24.15" customHeight="1">
      <c r="A274" s="38"/>
      <c r="B274" s="39"/>
      <c r="C274" s="215" t="s">
        <v>367</v>
      </c>
      <c r="D274" s="215" t="s">
        <v>154</v>
      </c>
      <c r="E274" s="216" t="s">
        <v>368</v>
      </c>
      <c r="F274" s="217" t="s">
        <v>369</v>
      </c>
      <c r="G274" s="218" t="s">
        <v>166</v>
      </c>
      <c r="H274" s="219">
        <v>71.025999999999996</v>
      </c>
      <c r="I274" s="220"/>
      <c r="J274" s="221">
        <f>ROUND(I274*H274,2)</f>
        <v>0</v>
      </c>
      <c r="K274" s="222"/>
      <c r="L274" s="44"/>
      <c r="M274" s="223" t="s">
        <v>1</v>
      </c>
      <c r="N274" s="224" t="s">
        <v>44</v>
      </c>
      <c r="O274" s="91"/>
      <c r="P274" s="225">
        <f>O274*H274</f>
        <v>0</v>
      </c>
      <c r="Q274" s="225">
        <v>2.45343</v>
      </c>
      <c r="R274" s="225">
        <f>Q274*H274</f>
        <v>174.25731918</v>
      </c>
      <c r="S274" s="225">
        <v>0</v>
      </c>
      <c r="T274" s="226">
        <f>S274*H274</f>
        <v>0</v>
      </c>
      <c r="U274" s="38"/>
      <c r="V274" s="38"/>
      <c r="W274" s="38"/>
      <c r="X274" s="38"/>
      <c r="Y274" s="38"/>
      <c r="Z274" s="38"/>
      <c r="AA274" s="38"/>
      <c r="AB274" s="38"/>
      <c r="AC274" s="38"/>
      <c r="AD274" s="38"/>
      <c r="AE274" s="38"/>
      <c r="AR274" s="227" t="s">
        <v>158</v>
      </c>
      <c r="AT274" s="227" t="s">
        <v>154</v>
      </c>
      <c r="AU274" s="227" t="s">
        <v>88</v>
      </c>
      <c r="AY274" s="17" t="s">
        <v>152</v>
      </c>
      <c r="BE274" s="228">
        <f>IF(N274="základní",J274,0)</f>
        <v>0</v>
      </c>
      <c r="BF274" s="228">
        <f>IF(N274="snížená",J274,0)</f>
        <v>0</v>
      </c>
      <c r="BG274" s="228">
        <f>IF(N274="zákl. přenesená",J274,0)</f>
        <v>0</v>
      </c>
      <c r="BH274" s="228">
        <f>IF(N274="sníž. přenesená",J274,0)</f>
        <v>0</v>
      </c>
      <c r="BI274" s="228">
        <f>IF(N274="nulová",J274,0)</f>
        <v>0</v>
      </c>
      <c r="BJ274" s="17" t="s">
        <v>21</v>
      </c>
      <c r="BK274" s="228">
        <f>ROUND(I274*H274,2)</f>
        <v>0</v>
      </c>
      <c r="BL274" s="17" t="s">
        <v>158</v>
      </c>
      <c r="BM274" s="227" t="s">
        <v>370</v>
      </c>
    </row>
    <row r="275" s="2" customFormat="1">
      <c r="A275" s="38"/>
      <c r="B275" s="39"/>
      <c r="C275" s="40"/>
      <c r="D275" s="229" t="s">
        <v>160</v>
      </c>
      <c r="E275" s="40"/>
      <c r="F275" s="230" t="s">
        <v>371</v>
      </c>
      <c r="G275" s="40"/>
      <c r="H275" s="40"/>
      <c r="I275" s="231"/>
      <c r="J275" s="40"/>
      <c r="K275" s="40"/>
      <c r="L275" s="44"/>
      <c r="M275" s="232"/>
      <c r="N275" s="233"/>
      <c r="O275" s="91"/>
      <c r="P275" s="91"/>
      <c r="Q275" s="91"/>
      <c r="R275" s="91"/>
      <c r="S275" s="91"/>
      <c r="T275" s="92"/>
      <c r="U275" s="38"/>
      <c r="V275" s="38"/>
      <c r="W275" s="38"/>
      <c r="X275" s="38"/>
      <c r="Y275" s="38"/>
      <c r="Z275" s="38"/>
      <c r="AA275" s="38"/>
      <c r="AB275" s="38"/>
      <c r="AC275" s="38"/>
      <c r="AD275" s="38"/>
      <c r="AE275" s="38"/>
      <c r="AT275" s="17" t="s">
        <v>160</v>
      </c>
      <c r="AU275" s="17" t="s">
        <v>88</v>
      </c>
    </row>
    <row r="276" s="13" customFormat="1">
      <c r="A276" s="13"/>
      <c r="B276" s="234"/>
      <c r="C276" s="235"/>
      <c r="D276" s="229" t="s">
        <v>162</v>
      </c>
      <c r="E276" s="236" t="s">
        <v>1</v>
      </c>
      <c r="F276" s="237" t="s">
        <v>372</v>
      </c>
      <c r="G276" s="235"/>
      <c r="H276" s="238">
        <v>47.284999999999997</v>
      </c>
      <c r="I276" s="239"/>
      <c r="J276" s="235"/>
      <c r="K276" s="235"/>
      <c r="L276" s="240"/>
      <c r="M276" s="241"/>
      <c r="N276" s="242"/>
      <c r="O276" s="242"/>
      <c r="P276" s="242"/>
      <c r="Q276" s="242"/>
      <c r="R276" s="242"/>
      <c r="S276" s="242"/>
      <c r="T276" s="243"/>
      <c r="U276" s="13"/>
      <c r="V276" s="13"/>
      <c r="W276" s="13"/>
      <c r="X276" s="13"/>
      <c r="Y276" s="13"/>
      <c r="Z276" s="13"/>
      <c r="AA276" s="13"/>
      <c r="AB276" s="13"/>
      <c r="AC276" s="13"/>
      <c r="AD276" s="13"/>
      <c r="AE276" s="13"/>
      <c r="AT276" s="244" t="s">
        <v>162</v>
      </c>
      <c r="AU276" s="244" t="s">
        <v>88</v>
      </c>
      <c r="AV276" s="13" t="s">
        <v>88</v>
      </c>
      <c r="AW276" s="13" t="s">
        <v>36</v>
      </c>
      <c r="AX276" s="13" t="s">
        <v>79</v>
      </c>
      <c r="AY276" s="244" t="s">
        <v>152</v>
      </c>
    </row>
    <row r="277" s="15" customFormat="1">
      <c r="A277" s="15"/>
      <c r="B277" s="267"/>
      <c r="C277" s="268"/>
      <c r="D277" s="229" t="s">
        <v>162</v>
      </c>
      <c r="E277" s="269" t="s">
        <v>1</v>
      </c>
      <c r="F277" s="270" t="s">
        <v>373</v>
      </c>
      <c r="G277" s="268"/>
      <c r="H277" s="269" t="s">
        <v>1</v>
      </c>
      <c r="I277" s="271"/>
      <c r="J277" s="268"/>
      <c r="K277" s="268"/>
      <c r="L277" s="272"/>
      <c r="M277" s="273"/>
      <c r="N277" s="274"/>
      <c r="O277" s="274"/>
      <c r="P277" s="274"/>
      <c r="Q277" s="274"/>
      <c r="R277" s="274"/>
      <c r="S277" s="274"/>
      <c r="T277" s="275"/>
      <c r="U277" s="15"/>
      <c r="V277" s="15"/>
      <c r="W277" s="15"/>
      <c r="X277" s="15"/>
      <c r="Y277" s="15"/>
      <c r="Z277" s="15"/>
      <c r="AA277" s="15"/>
      <c r="AB277" s="15"/>
      <c r="AC277" s="15"/>
      <c r="AD277" s="15"/>
      <c r="AE277" s="15"/>
      <c r="AT277" s="276" t="s">
        <v>162</v>
      </c>
      <c r="AU277" s="276" t="s">
        <v>88</v>
      </c>
      <c r="AV277" s="15" t="s">
        <v>21</v>
      </c>
      <c r="AW277" s="15" t="s">
        <v>36</v>
      </c>
      <c r="AX277" s="15" t="s">
        <v>79</v>
      </c>
      <c r="AY277" s="276" t="s">
        <v>152</v>
      </c>
    </row>
    <row r="278" s="13" customFormat="1">
      <c r="A278" s="13"/>
      <c r="B278" s="234"/>
      <c r="C278" s="235"/>
      <c r="D278" s="229" t="s">
        <v>162</v>
      </c>
      <c r="E278" s="236" t="s">
        <v>1</v>
      </c>
      <c r="F278" s="237" t="s">
        <v>374</v>
      </c>
      <c r="G278" s="235"/>
      <c r="H278" s="238">
        <v>0.55200000000000005</v>
      </c>
      <c r="I278" s="239"/>
      <c r="J278" s="235"/>
      <c r="K278" s="235"/>
      <c r="L278" s="240"/>
      <c r="M278" s="241"/>
      <c r="N278" s="242"/>
      <c r="O278" s="242"/>
      <c r="P278" s="242"/>
      <c r="Q278" s="242"/>
      <c r="R278" s="242"/>
      <c r="S278" s="242"/>
      <c r="T278" s="243"/>
      <c r="U278" s="13"/>
      <c r="V278" s="13"/>
      <c r="W278" s="13"/>
      <c r="X278" s="13"/>
      <c r="Y278" s="13"/>
      <c r="Z278" s="13"/>
      <c r="AA278" s="13"/>
      <c r="AB278" s="13"/>
      <c r="AC278" s="13"/>
      <c r="AD278" s="13"/>
      <c r="AE278" s="13"/>
      <c r="AT278" s="244" t="s">
        <v>162</v>
      </c>
      <c r="AU278" s="244" t="s">
        <v>88</v>
      </c>
      <c r="AV278" s="13" t="s">
        <v>88</v>
      </c>
      <c r="AW278" s="13" t="s">
        <v>36</v>
      </c>
      <c r="AX278" s="13" t="s">
        <v>79</v>
      </c>
      <c r="AY278" s="244" t="s">
        <v>152</v>
      </c>
    </row>
    <row r="279" s="13" customFormat="1">
      <c r="A279" s="13"/>
      <c r="B279" s="234"/>
      <c r="C279" s="235"/>
      <c r="D279" s="229" t="s">
        <v>162</v>
      </c>
      <c r="E279" s="236" t="s">
        <v>1</v>
      </c>
      <c r="F279" s="237" t="s">
        <v>375</v>
      </c>
      <c r="G279" s="235"/>
      <c r="H279" s="238">
        <v>3.5790000000000002</v>
      </c>
      <c r="I279" s="239"/>
      <c r="J279" s="235"/>
      <c r="K279" s="235"/>
      <c r="L279" s="240"/>
      <c r="M279" s="241"/>
      <c r="N279" s="242"/>
      <c r="O279" s="242"/>
      <c r="P279" s="242"/>
      <c r="Q279" s="242"/>
      <c r="R279" s="242"/>
      <c r="S279" s="242"/>
      <c r="T279" s="243"/>
      <c r="U279" s="13"/>
      <c r="V279" s="13"/>
      <c r="W279" s="13"/>
      <c r="X279" s="13"/>
      <c r="Y279" s="13"/>
      <c r="Z279" s="13"/>
      <c r="AA279" s="13"/>
      <c r="AB279" s="13"/>
      <c r="AC279" s="13"/>
      <c r="AD279" s="13"/>
      <c r="AE279" s="13"/>
      <c r="AT279" s="244" t="s">
        <v>162</v>
      </c>
      <c r="AU279" s="244" t="s">
        <v>88</v>
      </c>
      <c r="AV279" s="13" t="s">
        <v>88</v>
      </c>
      <c r="AW279" s="13" t="s">
        <v>36</v>
      </c>
      <c r="AX279" s="13" t="s">
        <v>79</v>
      </c>
      <c r="AY279" s="244" t="s">
        <v>152</v>
      </c>
    </row>
    <row r="280" s="13" customFormat="1">
      <c r="A280" s="13"/>
      <c r="B280" s="234"/>
      <c r="C280" s="235"/>
      <c r="D280" s="229" t="s">
        <v>162</v>
      </c>
      <c r="E280" s="236" t="s">
        <v>1</v>
      </c>
      <c r="F280" s="237" t="s">
        <v>376</v>
      </c>
      <c r="G280" s="235"/>
      <c r="H280" s="238">
        <v>11.656000000000001</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162</v>
      </c>
      <c r="AU280" s="244" t="s">
        <v>88</v>
      </c>
      <c r="AV280" s="13" t="s">
        <v>88</v>
      </c>
      <c r="AW280" s="13" t="s">
        <v>36</v>
      </c>
      <c r="AX280" s="13" t="s">
        <v>79</v>
      </c>
      <c r="AY280" s="244" t="s">
        <v>152</v>
      </c>
    </row>
    <row r="281" s="13" customFormat="1">
      <c r="A281" s="13"/>
      <c r="B281" s="234"/>
      <c r="C281" s="235"/>
      <c r="D281" s="229" t="s">
        <v>162</v>
      </c>
      <c r="E281" s="236" t="s">
        <v>1</v>
      </c>
      <c r="F281" s="237" t="s">
        <v>377</v>
      </c>
      <c r="G281" s="235"/>
      <c r="H281" s="238">
        <v>7.9539999999999997</v>
      </c>
      <c r="I281" s="239"/>
      <c r="J281" s="235"/>
      <c r="K281" s="235"/>
      <c r="L281" s="240"/>
      <c r="M281" s="241"/>
      <c r="N281" s="242"/>
      <c r="O281" s="242"/>
      <c r="P281" s="242"/>
      <c r="Q281" s="242"/>
      <c r="R281" s="242"/>
      <c r="S281" s="242"/>
      <c r="T281" s="243"/>
      <c r="U281" s="13"/>
      <c r="V281" s="13"/>
      <c r="W281" s="13"/>
      <c r="X281" s="13"/>
      <c r="Y281" s="13"/>
      <c r="Z281" s="13"/>
      <c r="AA281" s="13"/>
      <c r="AB281" s="13"/>
      <c r="AC281" s="13"/>
      <c r="AD281" s="13"/>
      <c r="AE281" s="13"/>
      <c r="AT281" s="244" t="s">
        <v>162</v>
      </c>
      <c r="AU281" s="244" t="s">
        <v>88</v>
      </c>
      <c r="AV281" s="13" t="s">
        <v>88</v>
      </c>
      <c r="AW281" s="13" t="s">
        <v>36</v>
      </c>
      <c r="AX281" s="13" t="s">
        <v>79</v>
      </c>
      <c r="AY281" s="244" t="s">
        <v>152</v>
      </c>
    </row>
    <row r="282" s="14" customFormat="1">
      <c r="A282" s="14"/>
      <c r="B282" s="245"/>
      <c r="C282" s="246"/>
      <c r="D282" s="229" t="s">
        <v>162</v>
      </c>
      <c r="E282" s="247" t="s">
        <v>1</v>
      </c>
      <c r="F282" s="248" t="s">
        <v>171</v>
      </c>
      <c r="G282" s="246"/>
      <c r="H282" s="249">
        <v>71.025999999999996</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162</v>
      </c>
      <c r="AU282" s="255" t="s">
        <v>88</v>
      </c>
      <c r="AV282" s="14" t="s">
        <v>158</v>
      </c>
      <c r="AW282" s="14" t="s">
        <v>36</v>
      </c>
      <c r="AX282" s="14" t="s">
        <v>21</v>
      </c>
      <c r="AY282" s="255" t="s">
        <v>152</v>
      </c>
    </row>
    <row r="283" s="2" customFormat="1" ht="24.15" customHeight="1">
      <c r="A283" s="38"/>
      <c r="B283" s="39"/>
      <c r="C283" s="215" t="s">
        <v>378</v>
      </c>
      <c r="D283" s="215" t="s">
        <v>154</v>
      </c>
      <c r="E283" s="216" t="s">
        <v>379</v>
      </c>
      <c r="F283" s="217" t="s">
        <v>380</v>
      </c>
      <c r="G283" s="218" t="s">
        <v>229</v>
      </c>
      <c r="H283" s="219">
        <v>627.28099999999995</v>
      </c>
      <c r="I283" s="220"/>
      <c r="J283" s="221">
        <f>ROUND(I283*H283,2)</f>
        <v>0</v>
      </c>
      <c r="K283" s="222"/>
      <c r="L283" s="44"/>
      <c r="M283" s="223" t="s">
        <v>1</v>
      </c>
      <c r="N283" s="224" t="s">
        <v>44</v>
      </c>
      <c r="O283" s="91"/>
      <c r="P283" s="225">
        <f>O283*H283</f>
        <v>0</v>
      </c>
      <c r="Q283" s="225">
        <v>0.0053299999999999997</v>
      </c>
      <c r="R283" s="225">
        <f>Q283*H283</f>
        <v>3.3434077299999996</v>
      </c>
      <c r="S283" s="225">
        <v>0</v>
      </c>
      <c r="T283" s="226">
        <f>S283*H283</f>
        <v>0</v>
      </c>
      <c r="U283" s="38"/>
      <c r="V283" s="38"/>
      <c r="W283" s="38"/>
      <c r="X283" s="38"/>
      <c r="Y283" s="38"/>
      <c r="Z283" s="38"/>
      <c r="AA283" s="38"/>
      <c r="AB283" s="38"/>
      <c r="AC283" s="38"/>
      <c r="AD283" s="38"/>
      <c r="AE283" s="38"/>
      <c r="AR283" s="227" t="s">
        <v>158</v>
      </c>
      <c r="AT283" s="227" t="s">
        <v>154</v>
      </c>
      <c r="AU283" s="227" t="s">
        <v>88</v>
      </c>
      <c r="AY283" s="17" t="s">
        <v>152</v>
      </c>
      <c r="BE283" s="228">
        <f>IF(N283="základní",J283,0)</f>
        <v>0</v>
      </c>
      <c r="BF283" s="228">
        <f>IF(N283="snížená",J283,0)</f>
        <v>0</v>
      </c>
      <c r="BG283" s="228">
        <f>IF(N283="zákl. přenesená",J283,0)</f>
        <v>0</v>
      </c>
      <c r="BH283" s="228">
        <f>IF(N283="sníž. přenesená",J283,0)</f>
        <v>0</v>
      </c>
      <c r="BI283" s="228">
        <f>IF(N283="nulová",J283,0)</f>
        <v>0</v>
      </c>
      <c r="BJ283" s="17" t="s">
        <v>21</v>
      </c>
      <c r="BK283" s="228">
        <f>ROUND(I283*H283,2)</f>
        <v>0</v>
      </c>
      <c r="BL283" s="17" t="s">
        <v>158</v>
      </c>
      <c r="BM283" s="227" t="s">
        <v>381</v>
      </c>
    </row>
    <row r="284" s="2" customFormat="1">
      <c r="A284" s="38"/>
      <c r="B284" s="39"/>
      <c r="C284" s="40"/>
      <c r="D284" s="229" t="s">
        <v>160</v>
      </c>
      <c r="E284" s="40"/>
      <c r="F284" s="230" t="s">
        <v>382</v>
      </c>
      <c r="G284" s="40"/>
      <c r="H284" s="40"/>
      <c r="I284" s="231"/>
      <c r="J284" s="40"/>
      <c r="K284" s="40"/>
      <c r="L284" s="44"/>
      <c r="M284" s="232"/>
      <c r="N284" s="233"/>
      <c r="O284" s="91"/>
      <c r="P284" s="91"/>
      <c r="Q284" s="91"/>
      <c r="R284" s="91"/>
      <c r="S284" s="91"/>
      <c r="T284" s="92"/>
      <c r="U284" s="38"/>
      <c r="V284" s="38"/>
      <c r="W284" s="38"/>
      <c r="X284" s="38"/>
      <c r="Y284" s="38"/>
      <c r="Z284" s="38"/>
      <c r="AA284" s="38"/>
      <c r="AB284" s="38"/>
      <c r="AC284" s="38"/>
      <c r="AD284" s="38"/>
      <c r="AE284" s="38"/>
      <c r="AT284" s="17" t="s">
        <v>160</v>
      </c>
      <c r="AU284" s="17" t="s">
        <v>88</v>
      </c>
    </row>
    <row r="285" s="13" customFormat="1">
      <c r="A285" s="13"/>
      <c r="B285" s="234"/>
      <c r="C285" s="235"/>
      <c r="D285" s="229" t="s">
        <v>162</v>
      </c>
      <c r="E285" s="236" t="s">
        <v>1</v>
      </c>
      <c r="F285" s="237" t="s">
        <v>383</v>
      </c>
      <c r="G285" s="235"/>
      <c r="H285" s="238">
        <v>5.8799999999999999</v>
      </c>
      <c r="I285" s="239"/>
      <c r="J285" s="235"/>
      <c r="K285" s="235"/>
      <c r="L285" s="240"/>
      <c r="M285" s="241"/>
      <c r="N285" s="242"/>
      <c r="O285" s="242"/>
      <c r="P285" s="242"/>
      <c r="Q285" s="242"/>
      <c r="R285" s="242"/>
      <c r="S285" s="242"/>
      <c r="T285" s="243"/>
      <c r="U285" s="13"/>
      <c r="V285" s="13"/>
      <c r="W285" s="13"/>
      <c r="X285" s="13"/>
      <c r="Y285" s="13"/>
      <c r="Z285" s="13"/>
      <c r="AA285" s="13"/>
      <c r="AB285" s="13"/>
      <c r="AC285" s="13"/>
      <c r="AD285" s="13"/>
      <c r="AE285" s="13"/>
      <c r="AT285" s="244" t="s">
        <v>162</v>
      </c>
      <c r="AU285" s="244" t="s">
        <v>88</v>
      </c>
      <c r="AV285" s="13" t="s">
        <v>88</v>
      </c>
      <c r="AW285" s="13" t="s">
        <v>36</v>
      </c>
      <c r="AX285" s="13" t="s">
        <v>79</v>
      </c>
      <c r="AY285" s="244" t="s">
        <v>152</v>
      </c>
    </row>
    <row r="286" s="13" customFormat="1">
      <c r="A286" s="13"/>
      <c r="B286" s="234"/>
      <c r="C286" s="235"/>
      <c r="D286" s="229" t="s">
        <v>162</v>
      </c>
      <c r="E286" s="236" t="s">
        <v>1</v>
      </c>
      <c r="F286" s="237" t="s">
        <v>384</v>
      </c>
      <c r="G286" s="235"/>
      <c r="H286" s="238">
        <v>394.04399999999998</v>
      </c>
      <c r="I286" s="239"/>
      <c r="J286" s="235"/>
      <c r="K286" s="235"/>
      <c r="L286" s="240"/>
      <c r="M286" s="241"/>
      <c r="N286" s="242"/>
      <c r="O286" s="242"/>
      <c r="P286" s="242"/>
      <c r="Q286" s="242"/>
      <c r="R286" s="242"/>
      <c r="S286" s="242"/>
      <c r="T286" s="243"/>
      <c r="U286" s="13"/>
      <c r="V286" s="13"/>
      <c r="W286" s="13"/>
      <c r="X286" s="13"/>
      <c r="Y286" s="13"/>
      <c r="Z286" s="13"/>
      <c r="AA286" s="13"/>
      <c r="AB286" s="13"/>
      <c r="AC286" s="13"/>
      <c r="AD286" s="13"/>
      <c r="AE286" s="13"/>
      <c r="AT286" s="244" t="s">
        <v>162</v>
      </c>
      <c r="AU286" s="244" t="s">
        <v>88</v>
      </c>
      <c r="AV286" s="13" t="s">
        <v>88</v>
      </c>
      <c r="AW286" s="13" t="s">
        <v>36</v>
      </c>
      <c r="AX286" s="13" t="s">
        <v>79</v>
      </c>
      <c r="AY286" s="244" t="s">
        <v>152</v>
      </c>
    </row>
    <row r="287" s="15" customFormat="1">
      <c r="A287" s="15"/>
      <c r="B287" s="267"/>
      <c r="C287" s="268"/>
      <c r="D287" s="229" t="s">
        <v>162</v>
      </c>
      <c r="E287" s="269" t="s">
        <v>1</v>
      </c>
      <c r="F287" s="270" t="s">
        <v>373</v>
      </c>
      <c r="G287" s="268"/>
      <c r="H287" s="269" t="s">
        <v>1</v>
      </c>
      <c r="I287" s="271"/>
      <c r="J287" s="268"/>
      <c r="K287" s="268"/>
      <c r="L287" s="272"/>
      <c r="M287" s="273"/>
      <c r="N287" s="274"/>
      <c r="O287" s="274"/>
      <c r="P287" s="274"/>
      <c r="Q287" s="274"/>
      <c r="R287" s="274"/>
      <c r="S287" s="274"/>
      <c r="T287" s="275"/>
      <c r="U287" s="15"/>
      <c r="V287" s="15"/>
      <c r="W287" s="15"/>
      <c r="X287" s="15"/>
      <c r="Y287" s="15"/>
      <c r="Z287" s="15"/>
      <c r="AA287" s="15"/>
      <c r="AB287" s="15"/>
      <c r="AC287" s="15"/>
      <c r="AD287" s="15"/>
      <c r="AE287" s="15"/>
      <c r="AT287" s="276" t="s">
        <v>162</v>
      </c>
      <c r="AU287" s="276" t="s">
        <v>88</v>
      </c>
      <c r="AV287" s="15" t="s">
        <v>21</v>
      </c>
      <c r="AW287" s="15" t="s">
        <v>36</v>
      </c>
      <c r="AX287" s="15" t="s">
        <v>79</v>
      </c>
      <c r="AY287" s="276" t="s">
        <v>152</v>
      </c>
    </row>
    <row r="288" s="13" customFormat="1">
      <c r="A288" s="13"/>
      <c r="B288" s="234"/>
      <c r="C288" s="235"/>
      <c r="D288" s="229" t="s">
        <v>162</v>
      </c>
      <c r="E288" s="236" t="s">
        <v>1</v>
      </c>
      <c r="F288" s="237" t="s">
        <v>385</v>
      </c>
      <c r="G288" s="235"/>
      <c r="H288" s="238">
        <v>7.3600000000000003</v>
      </c>
      <c r="I288" s="239"/>
      <c r="J288" s="235"/>
      <c r="K288" s="235"/>
      <c r="L288" s="240"/>
      <c r="M288" s="241"/>
      <c r="N288" s="242"/>
      <c r="O288" s="242"/>
      <c r="P288" s="242"/>
      <c r="Q288" s="242"/>
      <c r="R288" s="242"/>
      <c r="S288" s="242"/>
      <c r="T288" s="243"/>
      <c r="U288" s="13"/>
      <c r="V288" s="13"/>
      <c r="W288" s="13"/>
      <c r="X288" s="13"/>
      <c r="Y288" s="13"/>
      <c r="Z288" s="13"/>
      <c r="AA288" s="13"/>
      <c r="AB288" s="13"/>
      <c r="AC288" s="13"/>
      <c r="AD288" s="13"/>
      <c r="AE288" s="13"/>
      <c r="AT288" s="244" t="s">
        <v>162</v>
      </c>
      <c r="AU288" s="244" t="s">
        <v>88</v>
      </c>
      <c r="AV288" s="13" t="s">
        <v>88</v>
      </c>
      <c r="AW288" s="13" t="s">
        <v>36</v>
      </c>
      <c r="AX288" s="13" t="s">
        <v>79</v>
      </c>
      <c r="AY288" s="244" t="s">
        <v>152</v>
      </c>
    </row>
    <row r="289" s="13" customFormat="1">
      <c r="A289" s="13"/>
      <c r="B289" s="234"/>
      <c r="C289" s="235"/>
      <c r="D289" s="229" t="s">
        <v>162</v>
      </c>
      <c r="E289" s="236" t="s">
        <v>1</v>
      </c>
      <c r="F289" s="237" t="s">
        <v>386</v>
      </c>
      <c r="G289" s="235"/>
      <c r="H289" s="238">
        <v>44.738</v>
      </c>
      <c r="I289" s="239"/>
      <c r="J289" s="235"/>
      <c r="K289" s="235"/>
      <c r="L289" s="240"/>
      <c r="M289" s="241"/>
      <c r="N289" s="242"/>
      <c r="O289" s="242"/>
      <c r="P289" s="242"/>
      <c r="Q289" s="242"/>
      <c r="R289" s="242"/>
      <c r="S289" s="242"/>
      <c r="T289" s="243"/>
      <c r="U289" s="13"/>
      <c r="V289" s="13"/>
      <c r="W289" s="13"/>
      <c r="X289" s="13"/>
      <c r="Y289" s="13"/>
      <c r="Z289" s="13"/>
      <c r="AA289" s="13"/>
      <c r="AB289" s="13"/>
      <c r="AC289" s="13"/>
      <c r="AD289" s="13"/>
      <c r="AE289" s="13"/>
      <c r="AT289" s="244" t="s">
        <v>162</v>
      </c>
      <c r="AU289" s="244" t="s">
        <v>88</v>
      </c>
      <c r="AV289" s="13" t="s">
        <v>88</v>
      </c>
      <c r="AW289" s="13" t="s">
        <v>36</v>
      </c>
      <c r="AX289" s="13" t="s">
        <v>79</v>
      </c>
      <c r="AY289" s="244" t="s">
        <v>152</v>
      </c>
    </row>
    <row r="290" s="13" customFormat="1">
      <c r="A290" s="13"/>
      <c r="B290" s="234"/>
      <c r="C290" s="235"/>
      <c r="D290" s="229" t="s">
        <v>162</v>
      </c>
      <c r="E290" s="236" t="s">
        <v>1</v>
      </c>
      <c r="F290" s="237" t="s">
        <v>387</v>
      </c>
      <c r="G290" s="235"/>
      <c r="H290" s="238">
        <v>111.62900000000001</v>
      </c>
      <c r="I290" s="239"/>
      <c r="J290" s="235"/>
      <c r="K290" s="235"/>
      <c r="L290" s="240"/>
      <c r="M290" s="241"/>
      <c r="N290" s="242"/>
      <c r="O290" s="242"/>
      <c r="P290" s="242"/>
      <c r="Q290" s="242"/>
      <c r="R290" s="242"/>
      <c r="S290" s="242"/>
      <c r="T290" s="243"/>
      <c r="U290" s="13"/>
      <c r="V290" s="13"/>
      <c r="W290" s="13"/>
      <c r="X290" s="13"/>
      <c r="Y290" s="13"/>
      <c r="Z290" s="13"/>
      <c r="AA290" s="13"/>
      <c r="AB290" s="13"/>
      <c r="AC290" s="13"/>
      <c r="AD290" s="13"/>
      <c r="AE290" s="13"/>
      <c r="AT290" s="244" t="s">
        <v>162</v>
      </c>
      <c r="AU290" s="244" t="s">
        <v>88</v>
      </c>
      <c r="AV290" s="13" t="s">
        <v>88</v>
      </c>
      <c r="AW290" s="13" t="s">
        <v>36</v>
      </c>
      <c r="AX290" s="13" t="s">
        <v>79</v>
      </c>
      <c r="AY290" s="244" t="s">
        <v>152</v>
      </c>
    </row>
    <row r="291" s="13" customFormat="1">
      <c r="A291" s="13"/>
      <c r="B291" s="234"/>
      <c r="C291" s="235"/>
      <c r="D291" s="229" t="s">
        <v>162</v>
      </c>
      <c r="E291" s="236" t="s">
        <v>1</v>
      </c>
      <c r="F291" s="237" t="s">
        <v>388</v>
      </c>
      <c r="G291" s="235"/>
      <c r="H291" s="238">
        <v>63.630000000000003</v>
      </c>
      <c r="I291" s="239"/>
      <c r="J291" s="235"/>
      <c r="K291" s="235"/>
      <c r="L291" s="240"/>
      <c r="M291" s="241"/>
      <c r="N291" s="242"/>
      <c r="O291" s="242"/>
      <c r="P291" s="242"/>
      <c r="Q291" s="242"/>
      <c r="R291" s="242"/>
      <c r="S291" s="242"/>
      <c r="T291" s="243"/>
      <c r="U291" s="13"/>
      <c r="V291" s="13"/>
      <c r="W291" s="13"/>
      <c r="X291" s="13"/>
      <c r="Y291" s="13"/>
      <c r="Z291" s="13"/>
      <c r="AA291" s="13"/>
      <c r="AB291" s="13"/>
      <c r="AC291" s="13"/>
      <c r="AD291" s="13"/>
      <c r="AE291" s="13"/>
      <c r="AT291" s="244" t="s">
        <v>162</v>
      </c>
      <c r="AU291" s="244" t="s">
        <v>88</v>
      </c>
      <c r="AV291" s="13" t="s">
        <v>88</v>
      </c>
      <c r="AW291" s="13" t="s">
        <v>36</v>
      </c>
      <c r="AX291" s="13" t="s">
        <v>79</v>
      </c>
      <c r="AY291" s="244" t="s">
        <v>152</v>
      </c>
    </row>
    <row r="292" s="14" customFormat="1">
      <c r="A292" s="14"/>
      <c r="B292" s="245"/>
      <c r="C292" s="246"/>
      <c r="D292" s="229" t="s">
        <v>162</v>
      </c>
      <c r="E292" s="247" t="s">
        <v>1</v>
      </c>
      <c r="F292" s="248" t="s">
        <v>171</v>
      </c>
      <c r="G292" s="246"/>
      <c r="H292" s="249">
        <v>627.28099999999995</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162</v>
      </c>
      <c r="AU292" s="255" t="s">
        <v>88</v>
      </c>
      <c r="AV292" s="14" t="s">
        <v>158</v>
      </c>
      <c r="AW292" s="14" t="s">
        <v>36</v>
      </c>
      <c r="AX292" s="14" t="s">
        <v>21</v>
      </c>
      <c r="AY292" s="255" t="s">
        <v>152</v>
      </c>
    </row>
    <row r="293" s="2" customFormat="1" ht="24.15" customHeight="1">
      <c r="A293" s="38"/>
      <c r="B293" s="39"/>
      <c r="C293" s="215" t="s">
        <v>389</v>
      </c>
      <c r="D293" s="215" t="s">
        <v>154</v>
      </c>
      <c r="E293" s="216" t="s">
        <v>390</v>
      </c>
      <c r="F293" s="217" t="s">
        <v>391</v>
      </c>
      <c r="G293" s="218" t="s">
        <v>229</v>
      </c>
      <c r="H293" s="219">
        <v>5.8799999999999999</v>
      </c>
      <c r="I293" s="220"/>
      <c r="J293" s="221">
        <f>ROUND(I293*H293,2)</f>
        <v>0</v>
      </c>
      <c r="K293" s="222"/>
      <c r="L293" s="44"/>
      <c r="M293" s="223" t="s">
        <v>1</v>
      </c>
      <c r="N293" s="224" t="s">
        <v>44</v>
      </c>
      <c r="O293" s="91"/>
      <c r="P293" s="225">
        <f>O293*H293</f>
        <v>0</v>
      </c>
      <c r="Q293" s="225">
        <v>0</v>
      </c>
      <c r="R293" s="225">
        <f>Q293*H293</f>
        <v>0</v>
      </c>
      <c r="S293" s="225">
        <v>0</v>
      </c>
      <c r="T293" s="226">
        <f>S293*H293</f>
        <v>0</v>
      </c>
      <c r="U293" s="38"/>
      <c r="V293" s="38"/>
      <c r="W293" s="38"/>
      <c r="X293" s="38"/>
      <c r="Y293" s="38"/>
      <c r="Z293" s="38"/>
      <c r="AA293" s="38"/>
      <c r="AB293" s="38"/>
      <c r="AC293" s="38"/>
      <c r="AD293" s="38"/>
      <c r="AE293" s="38"/>
      <c r="AR293" s="227" t="s">
        <v>158</v>
      </c>
      <c r="AT293" s="227" t="s">
        <v>154</v>
      </c>
      <c r="AU293" s="227" t="s">
        <v>88</v>
      </c>
      <c r="AY293" s="17" t="s">
        <v>152</v>
      </c>
      <c r="BE293" s="228">
        <f>IF(N293="základní",J293,0)</f>
        <v>0</v>
      </c>
      <c r="BF293" s="228">
        <f>IF(N293="snížená",J293,0)</f>
        <v>0</v>
      </c>
      <c r="BG293" s="228">
        <f>IF(N293="zákl. přenesená",J293,0)</f>
        <v>0</v>
      </c>
      <c r="BH293" s="228">
        <f>IF(N293="sníž. přenesená",J293,0)</f>
        <v>0</v>
      </c>
      <c r="BI293" s="228">
        <f>IF(N293="nulová",J293,0)</f>
        <v>0</v>
      </c>
      <c r="BJ293" s="17" t="s">
        <v>21</v>
      </c>
      <c r="BK293" s="228">
        <f>ROUND(I293*H293,2)</f>
        <v>0</v>
      </c>
      <c r="BL293" s="17" t="s">
        <v>158</v>
      </c>
      <c r="BM293" s="227" t="s">
        <v>392</v>
      </c>
    </row>
    <row r="294" s="2" customFormat="1">
      <c r="A294" s="38"/>
      <c r="B294" s="39"/>
      <c r="C294" s="40"/>
      <c r="D294" s="229" t="s">
        <v>160</v>
      </c>
      <c r="E294" s="40"/>
      <c r="F294" s="230" t="s">
        <v>393</v>
      </c>
      <c r="G294" s="40"/>
      <c r="H294" s="40"/>
      <c r="I294" s="231"/>
      <c r="J294" s="40"/>
      <c r="K294" s="40"/>
      <c r="L294" s="44"/>
      <c r="M294" s="232"/>
      <c r="N294" s="233"/>
      <c r="O294" s="91"/>
      <c r="P294" s="91"/>
      <c r="Q294" s="91"/>
      <c r="R294" s="91"/>
      <c r="S294" s="91"/>
      <c r="T294" s="92"/>
      <c r="U294" s="38"/>
      <c r="V294" s="38"/>
      <c r="W294" s="38"/>
      <c r="X294" s="38"/>
      <c r="Y294" s="38"/>
      <c r="Z294" s="38"/>
      <c r="AA294" s="38"/>
      <c r="AB294" s="38"/>
      <c r="AC294" s="38"/>
      <c r="AD294" s="38"/>
      <c r="AE294" s="38"/>
      <c r="AT294" s="17" t="s">
        <v>160</v>
      </c>
      <c r="AU294" s="17" t="s">
        <v>88</v>
      </c>
    </row>
    <row r="295" s="2" customFormat="1" ht="16.5" customHeight="1">
      <c r="A295" s="38"/>
      <c r="B295" s="39"/>
      <c r="C295" s="215" t="s">
        <v>394</v>
      </c>
      <c r="D295" s="215" t="s">
        <v>154</v>
      </c>
      <c r="E295" s="216" t="s">
        <v>395</v>
      </c>
      <c r="F295" s="217" t="s">
        <v>396</v>
      </c>
      <c r="G295" s="218" t="s">
        <v>229</v>
      </c>
      <c r="H295" s="219">
        <v>0</v>
      </c>
      <c r="I295" s="220"/>
      <c r="J295" s="221">
        <f>ROUND(I295*H295,2)</f>
        <v>0</v>
      </c>
      <c r="K295" s="222"/>
      <c r="L295" s="44"/>
      <c r="M295" s="223" t="s">
        <v>1</v>
      </c>
      <c r="N295" s="224" t="s">
        <v>44</v>
      </c>
      <c r="O295" s="91"/>
      <c r="P295" s="225">
        <f>O295*H295</f>
        <v>0</v>
      </c>
      <c r="Q295" s="225">
        <v>0.0021199999999999999</v>
      </c>
      <c r="R295" s="225">
        <f>Q295*H295</f>
        <v>0</v>
      </c>
      <c r="S295" s="225">
        <v>0</v>
      </c>
      <c r="T295" s="226">
        <f>S295*H295</f>
        <v>0</v>
      </c>
      <c r="U295" s="38"/>
      <c r="V295" s="38"/>
      <c r="W295" s="38"/>
      <c r="X295" s="38"/>
      <c r="Y295" s="38"/>
      <c r="Z295" s="38"/>
      <c r="AA295" s="38"/>
      <c r="AB295" s="38"/>
      <c r="AC295" s="38"/>
      <c r="AD295" s="38"/>
      <c r="AE295" s="38"/>
      <c r="AR295" s="227" t="s">
        <v>158</v>
      </c>
      <c r="AT295" s="227" t="s">
        <v>154</v>
      </c>
      <c r="AU295" s="227" t="s">
        <v>88</v>
      </c>
      <c r="AY295" s="17" t="s">
        <v>152</v>
      </c>
      <c r="BE295" s="228">
        <f>IF(N295="základní",J295,0)</f>
        <v>0</v>
      </c>
      <c r="BF295" s="228">
        <f>IF(N295="snížená",J295,0)</f>
        <v>0</v>
      </c>
      <c r="BG295" s="228">
        <f>IF(N295="zákl. přenesená",J295,0)</f>
        <v>0</v>
      </c>
      <c r="BH295" s="228">
        <f>IF(N295="sníž. přenesená",J295,0)</f>
        <v>0</v>
      </c>
      <c r="BI295" s="228">
        <f>IF(N295="nulová",J295,0)</f>
        <v>0</v>
      </c>
      <c r="BJ295" s="17" t="s">
        <v>21</v>
      </c>
      <c r="BK295" s="228">
        <f>ROUND(I295*H295,2)</f>
        <v>0</v>
      </c>
      <c r="BL295" s="17" t="s">
        <v>158</v>
      </c>
      <c r="BM295" s="227" t="s">
        <v>397</v>
      </c>
    </row>
    <row r="296" s="2" customFormat="1">
      <c r="A296" s="38"/>
      <c r="B296" s="39"/>
      <c r="C296" s="40"/>
      <c r="D296" s="229" t="s">
        <v>160</v>
      </c>
      <c r="E296" s="40"/>
      <c r="F296" s="230" t="s">
        <v>398</v>
      </c>
      <c r="G296" s="40"/>
      <c r="H296" s="40"/>
      <c r="I296" s="231"/>
      <c r="J296" s="40"/>
      <c r="K296" s="40"/>
      <c r="L296" s="44"/>
      <c r="M296" s="232"/>
      <c r="N296" s="233"/>
      <c r="O296" s="91"/>
      <c r="P296" s="91"/>
      <c r="Q296" s="91"/>
      <c r="R296" s="91"/>
      <c r="S296" s="91"/>
      <c r="T296" s="92"/>
      <c r="U296" s="38"/>
      <c r="V296" s="38"/>
      <c r="W296" s="38"/>
      <c r="X296" s="38"/>
      <c r="Y296" s="38"/>
      <c r="Z296" s="38"/>
      <c r="AA296" s="38"/>
      <c r="AB296" s="38"/>
      <c r="AC296" s="38"/>
      <c r="AD296" s="38"/>
      <c r="AE296" s="38"/>
      <c r="AT296" s="17" t="s">
        <v>160</v>
      </c>
      <c r="AU296" s="17" t="s">
        <v>88</v>
      </c>
    </row>
    <row r="297" s="2" customFormat="1" ht="16.5" customHeight="1">
      <c r="A297" s="38"/>
      <c r="B297" s="39"/>
      <c r="C297" s="215" t="s">
        <v>399</v>
      </c>
      <c r="D297" s="215" t="s">
        <v>154</v>
      </c>
      <c r="E297" s="216" t="s">
        <v>400</v>
      </c>
      <c r="F297" s="217" t="s">
        <v>401</v>
      </c>
      <c r="G297" s="218" t="s">
        <v>229</v>
      </c>
      <c r="H297" s="219">
        <v>0</v>
      </c>
      <c r="I297" s="220"/>
      <c r="J297" s="221">
        <f>ROUND(I297*H297,2)</f>
        <v>0</v>
      </c>
      <c r="K297" s="222"/>
      <c r="L297" s="44"/>
      <c r="M297" s="223" t="s">
        <v>1</v>
      </c>
      <c r="N297" s="224" t="s">
        <v>44</v>
      </c>
      <c r="O297" s="91"/>
      <c r="P297" s="225">
        <f>O297*H297</f>
        <v>0</v>
      </c>
      <c r="Q297" s="225">
        <v>0</v>
      </c>
      <c r="R297" s="225">
        <f>Q297*H297</f>
        <v>0</v>
      </c>
      <c r="S297" s="225">
        <v>0</v>
      </c>
      <c r="T297" s="226">
        <f>S297*H297</f>
        <v>0</v>
      </c>
      <c r="U297" s="38"/>
      <c r="V297" s="38"/>
      <c r="W297" s="38"/>
      <c r="X297" s="38"/>
      <c r="Y297" s="38"/>
      <c r="Z297" s="38"/>
      <c r="AA297" s="38"/>
      <c r="AB297" s="38"/>
      <c r="AC297" s="38"/>
      <c r="AD297" s="38"/>
      <c r="AE297" s="38"/>
      <c r="AR297" s="227" t="s">
        <v>158</v>
      </c>
      <c r="AT297" s="227" t="s">
        <v>154</v>
      </c>
      <c r="AU297" s="227" t="s">
        <v>88</v>
      </c>
      <c r="AY297" s="17" t="s">
        <v>152</v>
      </c>
      <c r="BE297" s="228">
        <f>IF(N297="základní",J297,0)</f>
        <v>0</v>
      </c>
      <c r="BF297" s="228">
        <f>IF(N297="snížená",J297,0)</f>
        <v>0</v>
      </c>
      <c r="BG297" s="228">
        <f>IF(N297="zákl. přenesená",J297,0)</f>
        <v>0</v>
      </c>
      <c r="BH297" s="228">
        <f>IF(N297="sníž. přenesená",J297,0)</f>
        <v>0</v>
      </c>
      <c r="BI297" s="228">
        <f>IF(N297="nulová",J297,0)</f>
        <v>0</v>
      </c>
      <c r="BJ297" s="17" t="s">
        <v>21</v>
      </c>
      <c r="BK297" s="228">
        <f>ROUND(I297*H297,2)</f>
        <v>0</v>
      </c>
      <c r="BL297" s="17" t="s">
        <v>158</v>
      </c>
      <c r="BM297" s="227" t="s">
        <v>402</v>
      </c>
    </row>
    <row r="298" s="2" customFormat="1">
      <c r="A298" s="38"/>
      <c r="B298" s="39"/>
      <c r="C298" s="40"/>
      <c r="D298" s="229" t="s">
        <v>160</v>
      </c>
      <c r="E298" s="40"/>
      <c r="F298" s="230" t="s">
        <v>403</v>
      </c>
      <c r="G298" s="40"/>
      <c r="H298" s="40"/>
      <c r="I298" s="231"/>
      <c r="J298" s="40"/>
      <c r="K298" s="40"/>
      <c r="L298" s="44"/>
      <c r="M298" s="232"/>
      <c r="N298" s="233"/>
      <c r="O298" s="91"/>
      <c r="P298" s="91"/>
      <c r="Q298" s="91"/>
      <c r="R298" s="91"/>
      <c r="S298" s="91"/>
      <c r="T298" s="92"/>
      <c r="U298" s="38"/>
      <c r="V298" s="38"/>
      <c r="W298" s="38"/>
      <c r="X298" s="38"/>
      <c r="Y298" s="38"/>
      <c r="Z298" s="38"/>
      <c r="AA298" s="38"/>
      <c r="AB298" s="38"/>
      <c r="AC298" s="38"/>
      <c r="AD298" s="38"/>
      <c r="AE298" s="38"/>
      <c r="AT298" s="17" t="s">
        <v>160</v>
      </c>
      <c r="AU298" s="17" t="s">
        <v>88</v>
      </c>
    </row>
    <row r="299" s="2" customFormat="1" ht="24.15" customHeight="1">
      <c r="A299" s="38"/>
      <c r="B299" s="39"/>
      <c r="C299" s="215" t="s">
        <v>404</v>
      </c>
      <c r="D299" s="215" t="s">
        <v>154</v>
      </c>
      <c r="E299" s="216" t="s">
        <v>405</v>
      </c>
      <c r="F299" s="217" t="s">
        <v>406</v>
      </c>
      <c r="G299" s="218" t="s">
        <v>229</v>
      </c>
      <c r="H299" s="219">
        <v>621.40099999999995</v>
      </c>
      <c r="I299" s="220"/>
      <c r="J299" s="221">
        <f>ROUND(I299*H299,2)</f>
        <v>0</v>
      </c>
      <c r="K299" s="222"/>
      <c r="L299" s="44"/>
      <c r="M299" s="223" t="s">
        <v>1</v>
      </c>
      <c r="N299" s="224" t="s">
        <v>44</v>
      </c>
      <c r="O299" s="91"/>
      <c r="P299" s="225">
        <f>O299*H299</f>
        <v>0</v>
      </c>
      <c r="Q299" s="225">
        <v>0.00080999999999999996</v>
      </c>
      <c r="R299" s="225">
        <f>Q299*H299</f>
        <v>0.50333480999999991</v>
      </c>
      <c r="S299" s="225">
        <v>0</v>
      </c>
      <c r="T299" s="226">
        <f>S299*H299</f>
        <v>0</v>
      </c>
      <c r="U299" s="38"/>
      <c r="V299" s="38"/>
      <c r="W299" s="38"/>
      <c r="X299" s="38"/>
      <c r="Y299" s="38"/>
      <c r="Z299" s="38"/>
      <c r="AA299" s="38"/>
      <c r="AB299" s="38"/>
      <c r="AC299" s="38"/>
      <c r="AD299" s="38"/>
      <c r="AE299" s="38"/>
      <c r="AR299" s="227" t="s">
        <v>158</v>
      </c>
      <c r="AT299" s="227" t="s">
        <v>154</v>
      </c>
      <c r="AU299" s="227" t="s">
        <v>88</v>
      </c>
      <c r="AY299" s="17" t="s">
        <v>152</v>
      </c>
      <c r="BE299" s="228">
        <f>IF(N299="základní",J299,0)</f>
        <v>0</v>
      </c>
      <c r="BF299" s="228">
        <f>IF(N299="snížená",J299,0)</f>
        <v>0</v>
      </c>
      <c r="BG299" s="228">
        <f>IF(N299="zákl. přenesená",J299,0)</f>
        <v>0</v>
      </c>
      <c r="BH299" s="228">
        <f>IF(N299="sníž. přenesená",J299,0)</f>
        <v>0</v>
      </c>
      <c r="BI299" s="228">
        <f>IF(N299="nulová",J299,0)</f>
        <v>0</v>
      </c>
      <c r="BJ299" s="17" t="s">
        <v>21</v>
      </c>
      <c r="BK299" s="228">
        <f>ROUND(I299*H299,2)</f>
        <v>0</v>
      </c>
      <c r="BL299" s="17" t="s">
        <v>158</v>
      </c>
      <c r="BM299" s="227" t="s">
        <v>407</v>
      </c>
    </row>
    <row r="300" s="2" customFormat="1">
      <c r="A300" s="38"/>
      <c r="B300" s="39"/>
      <c r="C300" s="40"/>
      <c r="D300" s="229" t="s">
        <v>160</v>
      </c>
      <c r="E300" s="40"/>
      <c r="F300" s="230" t="s">
        <v>408</v>
      </c>
      <c r="G300" s="40"/>
      <c r="H300" s="40"/>
      <c r="I300" s="231"/>
      <c r="J300" s="40"/>
      <c r="K300" s="40"/>
      <c r="L300" s="44"/>
      <c r="M300" s="232"/>
      <c r="N300" s="233"/>
      <c r="O300" s="91"/>
      <c r="P300" s="91"/>
      <c r="Q300" s="91"/>
      <c r="R300" s="91"/>
      <c r="S300" s="91"/>
      <c r="T300" s="92"/>
      <c r="U300" s="38"/>
      <c r="V300" s="38"/>
      <c r="W300" s="38"/>
      <c r="X300" s="38"/>
      <c r="Y300" s="38"/>
      <c r="Z300" s="38"/>
      <c r="AA300" s="38"/>
      <c r="AB300" s="38"/>
      <c r="AC300" s="38"/>
      <c r="AD300" s="38"/>
      <c r="AE300" s="38"/>
      <c r="AT300" s="17" t="s">
        <v>160</v>
      </c>
      <c r="AU300" s="17" t="s">
        <v>88</v>
      </c>
    </row>
    <row r="301" s="2" customFormat="1" ht="24.15" customHeight="1">
      <c r="A301" s="38"/>
      <c r="B301" s="39"/>
      <c r="C301" s="215" t="s">
        <v>409</v>
      </c>
      <c r="D301" s="215" t="s">
        <v>154</v>
      </c>
      <c r="E301" s="216" t="s">
        <v>410</v>
      </c>
      <c r="F301" s="217" t="s">
        <v>411</v>
      </c>
      <c r="G301" s="218" t="s">
        <v>229</v>
      </c>
      <c r="H301" s="219">
        <v>621.40099999999995</v>
      </c>
      <c r="I301" s="220"/>
      <c r="J301" s="221">
        <f>ROUND(I301*H301,2)</f>
        <v>0</v>
      </c>
      <c r="K301" s="222"/>
      <c r="L301" s="44"/>
      <c r="M301" s="223" t="s">
        <v>1</v>
      </c>
      <c r="N301" s="224" t="s">
        <v>44</v>
      </c>
      <c r="O301" s="91"/>
      <c r="P301" s="225">
        <f>O301*H301</f>
        <v>0</v>
      </c>
      <c r="Q301" s="225">
        <v>0</v>
      </c>
      <c r="R301" s="225">
        <f>Q301*H301</f>
        <v>0</v>
      </c>
      <c r="S301" s="225">
        <v>0</v>
      </c>
      <c r="T301" s="226">
        <f>S301*H301</f>
        <v>0</v>
      </c>
      <c r="U301" s="38"/>
      <c r="V301" s="38"/>
      <c r="W301" s="38"/>
      <c r="X301" s="38"/>
      <c r="Y301" s="38"/>
      <c r="Z301" s="38"/>
      <c r="AA301" s="38"/>
      <c r="AB301" s="38"/>
      <c r="AC301" s="38"/>
      <c r="AD301" s="38"/>
      <c r="AE301" s="38"/>
      <c r="AR301" s="227" t="s">
        <v>158</v>
      </c>
      <c r="AT301" s="227" t="s">
        <v>154</v>
      </c>
      <c r="AU301" s="227" t="s">
        <v>88</v>
      </c>
      <c r="AY301" s="17" t="s">
        <v>152</v>
      </c>
      <c r="BE301" s="228">
        <f>IF(N301="základní",J301,0)</f>
        <v>0</v>
      </c>
      <c r="BF301" s="228">
        <f>IF(N301="snížená",J301,0)</f>
        <v>0</v>
      </c>
      <c r="BG301" s="228">
        <f>IF(N301="zákl. přenesená",J301,0)</f>
        <v>0</v>
      </c>
      <c r="BH301" s="228">
        <f>IF(N301="sníž. přenesená",J301,0)</f>
        <v>0</v>
      </c>
      <c r="BI301" s="228">
        <f>IF(N301="nulová",J301,0)</f>
        <v>0</v>
      </c>
      <c r="BJ301" s="17" t="s">
        <v>21</v>
      </c>
      <c r="BK301" s="228">
        <f>ROUND(I301*H301,2)</f>
        <v>0</v>
      </c>
      <c r="BL301" s="17" t="s">
        <v>158</v>
      </c>
      <c r="BM301" s="227" t="s">
        <v>412</v>
      </c>
    </row>
    <row r="302" s="2" customFormat="1">
      <c r="A302" s="38"/>
      <c r="B302" s="39"/>
      <c r="C302" s="40"/>
      <c r="D302" s="229" t="s">
        <v>160</v>
      </c>
      <c r="E302" s="40"/>
      <c r="F302" s="230" t="s">
        <v>413</v>
      </c>
      <c r="G302" s="40"/>
      <c r="H302" s="40"/>
      <c r="I302" s="231"/>
      <c r="J302" s="40"/>
      <c r="K302" s="40"/>
      <c r="L302" s="44"/>
      <c r="M302" s="232"/>
      <c r="N302" s="233"/>
      <c r="O302" s="91"/>
      <c r="P302" s="91"/>
      <c r="Q302" s="91"/>
      <c r="R302" s="91"/>
      <c r="S302" s="91"/>
      <c r="T302" s="92"/>
      <c r="U302" s="38"/>
      <c r="V302" s="38"/>
      <c r="W302" s="38"/>
      <c r="X302" s="38"/>
      <c r="Y302" s="38"/>
      <c r="Z302" s="38"/>
      <c r="AA302" s="38"/>
      <c r="AB302" s="38"/>
      <c r="AC302" s="38"/>
      <c r="AD302" s="38"/>
      <c r="AE302" s="38"/>
      <c r="AT302" s="17" t="s">
        <v>160</v>
      </c>
      <c r="AU302" s="17" t="s">
        <v>88</v>
      </c>
    </row>
    <row r="303" s="2" customFormat="1" ht="16.5" customHeight="1">
      <c r="A303" s="38"/>
      <c r="B303" s="39"/>
      <c r="C303" s="215" t="s">
        <v>414</v>
      </c>
      <c r="D303" s="215" t="s">
        <v>154</v>
      </c>
      <c r="E303" s="216" t="s">
        <v>415</v>
      </c>
      <c r="F303" s="217" t="s">
        <v>416</v>
      </c>
      <c r="G303" s="218" t="s">
        <v>157</v>
      </c>
      <c r="H303" s="219">
        <v>0.55700000000000005</v>
      </c>
      <c r="I303" s="220"/>
      <c r="J303" s="221">
        <f>ROUND(I303*H303,2)</f>
        <v>0</v>
      </c>
      <c r="K303" s="222"/>
      <c r="L303" s="44"/>
      <c r="M303" s="223" t="s">
        <v>1</v>
      </c>
      <c r="N303" s="224" t="s">
        <v>44</v>
      </c>
      <c r="O303" s="91"/>
      <c r="P303" s="225">
        <f>O303*H303</f>
        <v>0</v>
      </c>
      <c r="Q303" s="225">
        <v>1.0551600000000001</v>
      </c>
      <c r="R303" s="225">
        <f>Q303*H303</f>
        <v>0.58772412000000007</v>
      </c>
      <c r="S303" s="225">
        <v>0</v>
      </c>
      <c r="T303" s="226">
        <f>S303*H303</f>
        <v>0</v>
      </c>
      <c r="U303" s="38"/>
      <c r="V303" s="38"/>
      <c r="W303" s="38"/>
      <c r="X303" s="38"/>
      <c r="Y303" s="38"/>
      <c r="Z303" s="38"/>
      <c r="AA303" s="38"/>
      <c r="AB303" s="38"/>
      <c r="AC303" s="38"/>
      <c r="AD303" s="38"/>
      <c r="AE303" s="38"/>
      <c r="AR303" s="227" t="s">
        <v>158</v>
      </c>
      <c r="AT303" s="227" t="s">
        <v>154</v>
      </c>
      <c r="AU303" s="227" t="s">
        <v>88</v>
      </c>
      <c r="AY303" s="17" t="s">
        <v>152</v>
      </c>
      <c r="BE303" s="228">
        <f>IF(N303="základní",J303,0)</f>
        <v>0</v>
      </c>
      <c r="BF303" s="228">
        <f>IF(N303="snížená",J303,0)</f>
        <v>0</v>
      </c>
      <c r="BG303" s="228">
        <f>IF(N303="zákl. přenesená",J303,0)</f>
        <v>0</v>
      </c>
      <c r="BH303" s="228">
        <f>IF(N303="sníž. přenesená",J303,0)</f>
        <v>0</v>
      </c>
      <c r="BI303" s="228">
        <f>IF(N303="nulová",J303,0)</f>
        <v>0</v>
      </c>
      <c r="BJ303" s="17" t="s">
        <v>21</v>
      </c>
      <c r="BK303" s="228">
        <f>ROUND(I303*H303,2)</f>
        <v>0</v>
      </c>
      <c r="BL303" s="17" t="s">
        <v>158</v>
      </c>
      <c r="BM303" s="227" t="s">
        <v>417</v>
      </c>
    </row>
    <row r="304" s="2" customFormat="1">
      <c r="A304" s="38"/>
      <c r="B304" s="39"/>
      <c r="C304" s="40"/>
      <c r="D304" s="229" t="s">
        <v>160</v>
      </c>
      <c r="E304" s="40"/>
      <c r="F304" s="230" t="s">
        <v>418</v>
      </c>
      <c r="G304" s="40"/>
      <c r="H304" s="40"/>
      <c r="I304" s="231"/>
      <c r="J304" s="40"/>
      <c r="K304" s="40"/>
      <c r="L304" s="44"/>
      <c r="M304" s="232"/>
      <c r="N304" s="233"/>
      <c r="O304" s="91"/>
      <c r="P304" s="91"/>
      <c r="Q304" s="91"/>
      <c r="R304" s="91"/>
      <c r="S304" s="91"/>
      <c r="T304" s="92"/>
      <c r="U304" s="38"/>
      <c r="V304" s="38"/>
      <c r="W304" s="38"/>
      <c r="X304" s="38"/>
      <c r="Y304" s="38"/>
      <c r="Z304" s="38"/>
      <c r="AA304" s="38"/>
      <c r="AB304" s="38"/>
      <c r="AC304" s="38"/>
      <c r="AD304" s="38"/>
      <c r="AE304" s="38"/>
      <c r="AT304" s="17" t="s">
        <v>160</v>
      </c>
      <c r="AU304" s="17" t="s">
        <v>88</v>
      </c>
    </row>
    <row r="305" s="13" customFormat="1">
      <c r="A305" s="13"/>
      <c r="B305" s="234"/>
      <c r="C305" s="235"/>
      <c r="D305" s="229" t="s">
        <v>162</v>
      </c>
      <c r="E305" s="236" t="s">
        <v>1</v>
      </c>
      <c r="F305" s="237" t="s">
        <v>419</v>
      </c>
      <c r="G305" s="235"/>
      <c r="H305" s="238">
        <v>0.55700000000000005</v>
      </c>
      <c r="I305" s="239"/>
      <c r="J305" s="235"/>
      <c r="K305" s="235"/>
      <c r="L305" s="240"/>
      <c r="M305" s="241"/>
      <c r="N305" s="242"/>
      <c r="O305" s="242"/>
      <c r="P305" s="242"/>
      <c r="Q305" s="242"/>
      <c r="R305" s="242"/>
      <c r="S305" s="242"/>
      <c r="T305" s="243"/>
      <c r="U305" s="13"/>
      <c r="V305" s="13"/>
      <c r="W305" s="13"/>
      <c r="X305" s="13"/>
      <c r="Y305" s="13"/>
      <c r="Z305" s="13"/>
      <c r="AA305" s="13"/>
      <c r="AB305" s="13"/>
      <c r="AC305" s="13"/>
      <c r="AD305" s="13"/>
      <c r="AE305" s="13"/>
      <c r="AT305" s="244" t="s">
        <v>162</v>
      </c>
      <c r="AU305" s="244" t="s">
        <v>88</v>
      </c>
      <c r="AV305" s="13" t="s">
        <v>88</v>
      </c>
      <c r="AW305" s="13" t="s">
        <v>36</v>
      </c>
      <c r="AX305" s="13" t="s">
        <v>79</v>
      </c>
      <c r="AY305" s="244" t="s">
        <v>152</v>
      </c>
    </row>
    <row r="306" s="14" customFormat="1">
      <c r="A306" s="14"/>
      <c r="B306" s="245"/>
      <c r="C306" s="246"/>
      <c r="D306" s="229" t="s">
        <v>162</v>
      </c>
      <c r="E306" s="247" t="s">
        <v>1</v>
      </c>
      <c r="F306" s="248" t="s">
        <v>171</v>
      </c>
      <c r="G306" s="246"/>
      <c r="H306" s="249">
        <v>0.55700000000000005</v>
      </c>
      <c r="I306" s="250"/>
      <c r="J306" s="246"/>
      <c r="K306" s="246"/>
      <c r="L306" s="251"/>
      <c r="M306" s="252"/>
      <c r="N306" s="253"/>
      <c r="O306" s="253"/>
      <c r="P306" s="253"/>
      <c r="Q306" s="253"/>
      <c r="R306" s="253"/>
      <c r="S306" s="253"/>
      <c r="T306" s="254"/>
      <c r="U306" s="14"/>
      <c r="V306" s="14"/>
      <c r="W306" s="14"/>
      <c r="X306" s="14"/>
      <c r="Y306" s="14"/>
      <c r="Z306" s="14"/>
      <c r="AA306" s="14"/>
      <c r="AB306" s="14"/>
      <c r="AC306" s="14"/>
      <c r="AD306" s="14"/>
      <c r="AE306" s="14"/>
      <c r="AT306" s="255" t="s">
        <v>162</v>
      </c>
      <c r="AU306" s="255" t="s">
        <v>88</v>
      </c>
      <c r="AV306" s="14" t="s">
        <v>158</v>
      </c>
      <c r="AW306" s="14" t="s">
        <v>36</v>
      </c>
      <c r="AX306" s="14" t="s">
        <v>21</v>
      </c>
      <c r="AY306" s="255" t="s">
        <v>152</v>
      </c>
    </row>
    <row r="307" s="2" customFormat="1" ht="16.5" customHeight="1">
      <c r="A307" s="38"/>
      <c r="B307" s="39"/>
      <c r="C307" s="215" t="s">
        <v>420</v>
      </c>
      <c r="D307" s="215" t="s">
        <v>154</v>
      </c>
      <c r="E307" s="216" t="s">
        <v>421</v>
      </c>
      <c r="F307" s="217" t="s">
        <v>422</v>
      </c>
      <c r="G307" s="218" t="s">
        <v>157</v>
      </c>
      <c r="H307" s="219">
        <v>5.2489999999999997</v>
      </c>
      <c r="I307" s="220"/>
      <c r="J307" s="221">
        <f>ROUND(I307*H307,2)</f>
        <v>0</v>
      </c>
      <c r="K307" s="222"/>
      <c r="L307" s="44"/>
      <c r="M307" s="223" t="s">
        <v>1</v>
      </c>
      <c r="N307" s="224" t="s">
        <v>44</v>
      </c>
      <c r="O307" s="91"/>
      <c r="P307" s="225">
        <f>O307*H307</f>
        <v>0</v>
      </c>
      <c r="Q307" s="225">
        <v>1.0530600000000001</v>
      </c>
      <c r="R307" s="225">
        <f>Q307*H307</f>
        <v>5.5275119400000001</v>
      </c>
      <c r="S307" s="225">
        <v>0</v>
      </c>
      <c r="T307" s="226">
        <f>S307*H307</f>
        <v>0</v>
      </c>
      <c r="U307" s="38"/>
      <c r="V307" s="38"/>
      <c r="W307" s="38"/>
      <c r="X307" s="38"/>
      <c r="Y307" s="38"/>
      <c r="Z307" s="38"/>
      <c r="AA307" s="38"/>
      <c r="AB307" s="38"/>
      <c r="AC307" s="38"/>
      <c r="AD307" s="38"/>
      <c r="AE307" s="38"/>
      <c r="AR307" s="227" t="s">
        <v>158</v>
      </c>
      <c r="AT307" s="227" t="s">
        <v>154</v>
      </c>
      <c r="AU307" s="227" t="s">
        <v>88</v>
      </c>
      <c r="AY307" s="17" t="s">
        <v>152</v>
      </c>
      <c r="BE307" s="228">
        <f>IF(N307="základní",J307,0)</f>
        <v>0</v>
      </c>
      <c r="BF307" s="228">
        <f>IF(N307="snížená",J307,0)</f>
        <v>0</v>
      </c>
      <c r="BG307" s="228">
        <f>IF(N307="zákl. přenesená",J307,0)</f>
        <v>0</v>
      </c>
      <c r="BH307" s="228">
        <f>IF(N307="sníž. přenesená",J307,0)</f>
        <v>0</v>
      </c>
      <c r="BI307" s="228">
        <f>IF(N307="nulová",J307,0)</f>
        <v>0</v>
      </c>
      <c r="BJ307" s="17" t="s">
        <v>21</v>
      </c>
      <c r="BK307" s="228">
        <f>ROUND(I307*H307,2)</f>
        <v>0</v>
      </c>
      <c r="BL307" s="17" t="s">
        <v>158</v>
      </c>
      <c r="BM307" s="227" t="s">
        <v>423</v>
      </c>
    </row>
    <row r="308" s="2" customFormat="1">
      <c r="A308" s="38"/>
      <c r="B308" s="39"/>
      <c r="C308" s="40"/>
      <c r="D308" s="229" t="s">
        <v>160</v>
      </c>
      <c r="E308" s="40"/>
      <c r="F308" s="230" t="s">
        <v>424</v>
      </c>
      <c r="G308" s="40"/>
      <c r="H308" s="40"/>
      <c r="I308" s="231"/>
      <c r="J308" s="40"/>
      <c r="K308" s="40"/>
      <c r="L308" s="44"/>
      <c r="M308" s="232"/>
      <c r="N308" s="233"/>
      <c r="O308" s="91"/>
      <c r="P308" s="91"/>
      <c r="Q308" s="91"/>
      <c r="R308" s="91"/>
      <c r="S308" s="91"/>
      <c r="T308" s="92"/>
      <c r="U308" s="38"/>
      <c r="V308" s="38"/>
      <c r="W308" s="38"/>
      <c r="X308" s="38"/>
      <c r="Y308" s="38"/>
      <c r="Z308" s="38"/>
      <c r="AA308" s="38"/>
      <c r="AB308" s="38"/>
      <c r="AC308" s="38"/>
      <c r="AD308" s="38"/>
      <c r="AE308" s="38"/>
      <c r="AT308" s="17" t="s">
        <v>160</v>
      </c>
      <c r="AU308" s="17" t="s">
        <v>88</v>
      </c>
    </row>
    <row r="309" s="13" customFormat="1">
      <c r="A309" s="13"/>
      <c r="B309" s="234"/>
      <c r="C309" s="235"/>
      <c r="D309" s="229" t="s">
        <v>162</v>
      </c>
      <c r="E309" s="236" t="s">
        <v>1</v>
      </c>
      <c r="F309" s="237" t="s">
        <v>425</v>
      </c>
      <c r="G309" s="235"/>
      <c r="H309" s="238">
        <v>3.4630000000000001</v>
      </c>
      <c r="I309" s="239"/>
      <c r="J309" s="235"/>
      <c r="K309" s="235"/>
      <c r="L309" s="240"/>
      <c r="M309" s="241"/>
      <c r="N309" s="242"/>
      <c r="O309" s="242"/>
      <c r="P309" s="242"/>
      <c r="Q309" s="242"/>
      <c r="R309" s="242"/>
      <c r="S309" s="242"/>
      <c r="T309" s="243"/>
      <c r="U309" s="13"/>
      <c r="V309" s="13"/>
      <c r="W309" s="13"/>
      <c r="X309" s="13"/>
      <c r="Y309" s="13"/>
      <c r="Z309" s="13"/>
      <c r="AA309" s="13"/>
      <c r="AB309" s="13"/>
      <c r="AC309" s="13"/>
      <c r="AD309" s="13"/>
      <c r="AE309" s="13"/>
      <c r="AT309" s="244" t="s">
        <v>162</v>
      </c>
      <c r="AU309" s="244" t="s">
        <v>88</v>
      </c>
      <c r="AV309" s="13" t="s">
        <v>88</v>
      </c>
      <c r="AW309" s="13" t="s">
        <v>36</v>
      </c>
      <c r="AX309" s="13" t="s">
        <v>79</v>
      </c>
      <c r="AY309" s="244" t="s">
        <v>152</v>
      </c>
    </row>
    <row r="310" s="13" customFormat="1">
      <c r="A310" s="13"/>
      <c r="B310" s="234"/>
      <c r="C310" s="235"/>
      <c r="D310" s="229" t="s">
        <v>162</v>
      </c>
      <c r="E310" s="236" t="s">
        <v>1</v>
      </c>
      <c r="F310" s="237" t="s">
        <v>426</v>
      </c>
      <c r="G310" s="235"/>
      <c r="H310" s="238">
        <v>1.704</v>
      </c>
      <c r="I310" s="239"/>
      <c r="J310" s="235"/>
      <c r="K310" s="235"/>
      <c r="L310" s="240"/>
      <c r="M310" s="241"/>
      <c r="N310" s="242"/>
      <c r="O310" s="242"/>
      <c r="P310" s="242"/>
      <c r="Q310" s="242"/>
      <c r="R310" s="242"/>
      <c r="S310" s="242"/>
      <c r="T310" s="243"/>
      <c r="U310" s="13"/>
      <c r="V310" s="13"/>
      <c r="W310" s="13"/>
      <c r="X310" s="13"/>
      <c r="Y310" s="13"/>
      <c r="Z310" s="13"/>
      <c r="AA310" s="13"/>
      <c r="AB310" s="13"/>
      <c r="AC310" s="13"/>
      <c r="AD310" s="13"/>
      <c r="AE310" s="13"/>
      <c r="AT310" s="244" t="s">
        <v>162</v>
      </c>
      <c r="AU310" s="244" t="s">
        <v>88</v>
      </c>
      <c r="AV310" s="13" t="s">
        <v>88</v>
      </c>
      <c r="AW310" s="13" t="s">
        <v>36</v>
      </c>
      <c r="AX310" s="13" t="s">
        <v>79</v>
      </c>
      <c r="AY310" s="244" t="s">
        <v>152</v>
      </c>
    </row>
    <row r="311" s="13" customFormat="1">
      <c r="A311" s="13"/>
      <c r="B311" s="234"/>
      <c r="C311" s="235"/>
      <c r="D311" s="229" t="s">
        <v>162</v>
      </c>
      <c r="E311" s="236" t="s">
        <v>1</v>
      </c>
      <c r="F311" s="237" t="s">
        <v>427</v>
      </c>
      <c r="G311" s="235"/>
      <c r="H311" s="238">
        <v>0.082000000000000003</v>
      </c>
      <c r="I311" s="239"/>
      <c r="J311" s="235"/>
      <c r="K311" s="235"/>
      <c r="L311" s="240"/>
      <c r="M311" s="241"/>
      <c r="N311" s="242"/>
      <c r="O311" s="242"/>
      <c r="P311" s="242"/>
      <c r="Q311" s="242"/>
      <c r="R311" s="242"/>
      <c r="S311" s="242"/>
      <c r="T311" s="243"/>
      <c r="U311" s="13"/>
      <c r="V311" s="13"/>
      <c r="W311" s="13"/>
      <c r="X311" s="13"/>
      <c r="Y311" s="13"/>
      <c r="Z311" s="13"/>
      <c r="AA311" s="13"/>
      <c r="AB311" s="13"/>
      <c r="AC311" s="13"/>
      <c r="AD311" s="13"/>
      <c r="AE311" s="13"/>
      <c r="AT311" s="244" t="s">
        <v>162</v>
      </c>
      <c r="AU311" s="244" t="s">
        <v>88</v>
      </c>
      <c r="AV311" s="13" t="s">
        <v>88</v>
      </c>
      <c r="AW311" s="13" t="s">
        <v>36</v>
      </c>
      <c r="AX311" s="13" t="s">
        <v>79</v>
      </c>
      <c r="AY311" s="244" t="s">
        <v>152</v>
      </c>
    </row>
    <row r="312" s="14" customFormat="1">
      <c r="A312" s="14"/>
      <c r="B312" s="245"/>
      <c r="C312" s="246"/>
      <c r="D312" s="229" t="s">
        <v>162</v>
      </c>
      <c r="E312" s="247" t="s">
        <v>1</v>
      </c>
      <c r="F312" s="248" t="s">
        <v>171</v>
      </c>
      <c r="G312" s="246"/>
      <c r="H312" s="249">
        <v>5.2489999999999997</v>
      </c>
      <c r="I312" s="250"/>
      <c r="J312" s="246"/>
      <c r="K312" s="246"/>
      <c r="L312" s="251"/>
      <c r="M312" s="252"/>
      <c r="N312" s="253"/>
      <c r="O312" s="253"/>
      <c r="P312" s="253"/>
      <c r="Q312" s="253"/>
      <c r="R312" s="253"/>
      <c r="S312" s="253"/>
      <c r="T312" s="254"/>
      <c r="U312" s="14"/>
      <c r="V312" s="14"/>
      <c r="W312" s="14"/>
      <c r="X312" s="14"/>
      <c r="Y312" s="14"/>
      <c r="Z312" s="14"/>
      <c r="AA312" s="14"/>
      <c r="AB312" s="14"/>
      <c r="AC312" s="14"/>
      <c r="AD312" s="14"/>
      <c r="AE312" s="14"/>
      <c r="AT312" s="255" t="s">
        <v>162</v>
      </c>
      <c r="AU312" s="255" t="s">
        <v>88</v>
      </c>
      <c r="AV312" s="14" t="s">
        <v>158</v>
      </c>
      <c r="AW312" s="14" t="s">
        <v>36</v>
      </c>
      <c r="AX312" s="14" t="s">
        <v>21</v>
      </c>
      <c r="AY312" s="255" t="s">
        <v>152</v>
      </c>
    </row>
    <row r="313" s="2" customFormat="1" ht="21.75" customHeight="1">
      <c r="A313" s="38"/>
      <c r="B313" s="39"/>
      <c r="C313" s="215" t="s">
        <v>428</v>
      </c>
      <c r="D313" s="215" t="s">
        <v>154</v>
      </c>
      <c r="E313" s="216" t="s">
        <v>429</v>
      </c>
      <c r="F313" s="217" t="s">
        <v>430</v>
      </c>
      <c r="G313" s="218" t="s">
        <v>277</v>
      </c>
      <c r="H313" s="219">
        <v>16</v>
      </c>
      <c r="I313" s="220"/>
      <c r="J313" s="221">
        <f>ROUND(I313*H313,2)</f>
        <v>0</v>
      </c>
      <c r="K313" s="222"/>
      <c r="L313" s="44"/>
      <c r="M313" s="223" t="s">
        <v>1</v>
      </c>
      <c r="N313" s="224" t="s">
        <v>44</v>
      </c>
      <c r="O313" s="91"/>
      <c r="P313" s="225">
        <f>O313*H313</f>
        <v>0</v>
      </c>
      <c r="Q313" s="225">
        <v>0.022780000000000002</v>
      </c>
      <c r="R313" s="225">
        <f>Q313*H313</f>
        <v>0.36448000000000003</v>
      </c>
      <c r="S313" s="225">
        <v>0</v>
      </c>
      <c r="T313" s="226">
        <f>S313*H313</f>
        <v>0</v>
      </c>
      <c r="U313" s="38"/>
      <c r="V313" s="38"/>
      <c r="W313" s="38"/>
      <c r="X313" s="38"/>
      <c r="Y313" s="38"/>
      <c r="Z313" s="38"/>
      <c r="AA313" s="38"/>
      <c r="AB313" s="38"/>
      <c r="AC313" s="38"/>
      <c r="AD313" s="38"/>
      <c r="AE313" s="38"/>
      <c r="AR313" s="227" t="s">
        <v>158</v>
      </c>
      <c r="AT313" s="227" t="s">
        <v>154</v>
      </c>
      <c r="AU313" s="227" t="s">
        <v>88</v>
      </c>
      <c r="AY313" s="17" t="s">
        <v>152</v>
      </c>
      <c r="BE313" s="228">
        <f>IF(N313="základní",J313,0)</f>
        <v>0</v>
      </c>
      <c r="BF313" s="228">
        <f>IF(N313="snížená",J313,0)</f>
        <v>0</v>
      </c>
      <c r="BG313" s="228">
        <f>IF(N313="zákl. přenesená",J313,0)</f>
        <v>0</v>
      </c>
      <c r="BH313" s="228">
        <f>IF(N313="sníž. přenesená",J313,0)</f>
        <v>0</v>
      </c>
      <c r="BI313" s="228">
        <f>IF(N313="nulová",J313,0)</f>
        <v>0</v>
      </c>
      <c r="BJ313" s="17" t="s">
        <v>21</v>
      </c>
      <c r="BK313" s="228">
        <f>ROUND(I313*H313,2)</f>
        <v>0</v>
      </c>
      <c r="BL313" s="17" t="s">
        <v>158</v>
      </c>
      <c r="BM313" s="227" t="s">
        <v>431</v>
      </c>
    </row>
    <row r="314" s="2" customFormat="1">
      <c r="A314" s="38"/>
      <c r="B314" s="39"/>
      <c r="C314" s="40"/>
      <c r="D314" s="229" t="s">
        <v>160</v>
      </c>
      <c r="E314" s="40"/>
      <c r="F314" s="230" t="s">
        <v>432</v>
      </c>
      <c r="G314" s="40"/>
      <c r="H314" s="40"/>
      <c r="I314" s="231"/>
      <c r="J314" s="40"/>
      <c r="K314" s="40"/>
      <c r="L314" s="44"/>
      <c r="M314" s="232"/>
      <c r="N314" s="233"/>
      <c r="O314" s="91"/>
      <c r="P314" s="91"/>
      <c r="Q314" s="91"/>
      <c r="R314" s="91"/>
      <c r="S314" s="91"/>
      <c r="T314" s="92"/>
      <c r="U314" s="38"/>
      <c r="V314" s="38"/>
      <c r="W314" s="38"/>
      <c r="X314" s="38"/>
      <c r="Y314" s="38"/>
      <c r="Z314" s="38"/>
      <c r="AA314" s="38"/>
      <c r="AB314" s="38"/>
      <c r="AC314" s="38"/>
      <c r="AD314" s="38"/>
      <c r="AE314" s="38"/>
      <c r="AT314" s="17" t="s">
        <v>160</v>
      </c>
      <c r="AU314" s="17" t="s">
        <v>88</v>
      </c>
    </row>
    <row r="315" s="2" customFormat="1" ht="21.75" customHeight="1">
      <c r="A315" s="38"/>
      <c r="B315" s="39"/>
      <c r="C315" s="215" t="s">
        <v>433</v>
      </c>
      <c r="D315" s="215" t="s">
        <v>154</v>
      </c>
      <c r="E315" s="216" t="s">
        <v>434</v>
      </c>
      <c r="F315" s="217" t="s">
        <v>435</v>
      </c>
      <c r="G315" s="218" t="s">
        <v>277</v>
      </c>
      <c r="H315" s="219">
        <v>82</v>
      </c>
      <c r="I315" s="220"/>
      <c r="J315" s="221">
        <f>ROUND(I315*H315,2)</f>
        <v>0</v>
      </c>
      <c r="K315" s="222"/>
      <c r="L315" s="44"/>
      <c r="M315" s="223" t="s">
        <v>1</v>
      </c>
      <c r="N315" s="224" t="s">
        <v>44</v>
      </c>
      <c r="O315" s="91"/>
      <c r="P315" s="225">
        <f>O315*H315</f>
        <v>0</v>
      </c>
      <c r="Q315" s="225">
        <v>0.058999999999999997</v>
      </c>
      <c r="R315" s="225">
        <f>Q315*H315</f>
        <v>4.8380000000000001</v>
      </c>
      <c r="S315" s="225">
        <v>0</v>
      </c>
      <c r="T315" s="226">
        <f>S315*H315</f>
        <v>0</v>
      </c>
      <c r="U315" s="38"/>
      <c r="V315" s="38"/>
      <c r="W315" s="38"/>
      <c r="X315" s="38"/>
      <c r="Y315" s="38"/>
      <c r="Z315" s="38"/>
      <c r="AA315" s="38"/>
      <c r="AB315" s="38"/>
      <c r="AC315" s="38"/>
      <c r="AD315" s="38"/>
      <c r="AE315" s="38"/>
      <c r="AR315" s="227" t="s">
        <v>158</v>
      </c>
      <c r="AT315" s="227" t="s">
        <v>154</v>
      </c>
      <c r="AU315" s="227" t="s">
        <v>88</v>
      </c>
      <c r="AY315" s="17" t="s">
        <v>152</v>
      </c>
      <c r="BE315" s="228">
        <f>IF(N315="základní",J315,0)</f>
        <v>0</v>
      </c>
      <c r="BF315" s="228">
        <f>IF(N315="snížená",J315,0)</f>
        <v>0</v>
      </c>
      <c r="BG315" s="228">
        <f>IF(N315="zákl. přenesená",J315,0)</f>
        <v>0</v>
      </c>
      <c r="BH315" s="228">
        <f>IF(N315="sníž. přenesená",J315,0)</f>
        <v>0</v>
      </c>
      <c r="BI315" s="228">
        <f>IF(N315="nulová",J315,0)</f>
        <v>0</v>
      </c>
      <c r="BJ315" s="17" t="s">
        <v>21</v>
      </c>
      <c r="BK315" s="228">
        <f>ROUND(I315*H315,2)</f>
        <v>0</v>
      </c>
      <c r="BL315" s="17" t="s">
        <v>158</v>
      </c>
      <c r="BM315" s="227" t="s">
        <v>436</v>
      </c>
    </row>
    <row r="316" s="2" customFormat="1">
      <c r="A316" s="38"/>
      <c r="B316" s="39"/>
      <c r="C316" s="40"/>
      <c r="D316" s="229" t="s">
        <v>160</v>
      </c>
      <c r="E316" s="40"/>
      <c r="F316" s="230" t="s">
        <v>437</v>
      </c>
      <c r="G316" s="40"/>
      <c r="H316" s="40"/>
      <c r="I316" s="231"/>
      <c r="J316" s="40"/>
      <c r="K316" s="40"/>
      <c r="L316" s="44"/>
      <c r="M316" s="232"/>
      <c r="N316" s="233"/>
      <c r="O316" s="91"/>
      <c r="P316" s="91"/>
      <c r="Q316" s="91"/>
      <c r="R316" s="91"/>
      <c r="S316" s="91"/>
      <c r="T316" s="92"/>
      <c r="U316" s="38"/>
      <c r="V316" s="38"/>
      <c r="W316" s="38"/>
      <c r="X316" s="38"/>
      <c r="Y316" s="38"/>
      <c r="Z316" s="38"/>
      <c r="AA316" s="38"/>
      <c r="AB316" s="38"/>
      <c r="AC316" s="38"/>
      <c r="AD316" s="38"/>
      <c r="AE316" s="38"/>
      <c r="AT316" s="17" t="s">
        <v>160</v>
      </c>
      <c r="AU316" s="17" t="s">
        <v>88</v>
      </c>
    </row>
    <row r="317" s="2" customFormat="1" ht="24.15" customHeight="1">
      <c r="A317" s="38"/>
      <c r="B317" s="39"/>
      <c r="C317" s="215" t="s">
        <v>438</v>
      </c>
      <c r="D317" s="215" t="s">
        <v>154</v>
      </c>
      <c r="E317" s="216" t="s">
        <v>439</v>
      </c>
      <c r="F317" s="217" t="s">
        <v>440</v>
      </c>
      <c r="G317" s="218" t="s">
        <v>157</v>
      </c>
      <c r="H317" s="219">
        <v>8.5749999999999993</v>
      </c>
      <c r="I317" s="220"/>
      <c r="J317" s="221">
        <f>ROUND(I317*H317,2)</f>
        <v>0</v>
      </c>
      <c r="K317" s="222"/>
      <c r="L317" s="44"/>
      <c r="M317" s="223" t="s">
        <v>1</v>
      </c>
      <c r="N317" s="224" t="s">
        <v>44</v>
      </c>
      <c r="O317" s="91"/>
      <c r="P317" s="225">
        <f>O317*H317</f>
        <v>0</v>
      </c>
      <c r="Q317" s="225">
        <v>0.017090000000000001</v>
      </c>
      <c r="R317" s="225">
        <f>Q317*H317</f>
        <v>0.14654675</v>
      </c>
      <c r="S317" s="225">
        <v>0</v>
      </c>
      <c r="T317" s="226">
        <f>S317*H317</f>
        <v>0</v>
      </c>
      <c r="U317" s="38"/>
      <c r="V317" s="38"/>
      <c r="W317" s="38"/>
      <c r="X317" s="38"/>
      <c r="Y317" s="38"/>
      <c r="Z317" s="38"/>
      <c r="AA317" s="38"/>
      <c r="AB317" s="38"/>
      <c r="AC317" s="38"/>
      <c r="AD317" s="38"/>
      <c r="AE317" s="38"/>
      <c r="AR317" s="227" t="s">
        <v>158</v>
      </c>
      <c r="AT317" s="227" t="s">
        <v>154</v>
      </c>
      <c r="AU317" s="227" t="s">
        <v>88</v>
      </c>
      <c r="AY317" s="17" t="s">
        <v>152</v>
      </c>
      <c r="BE317" s="228">
        <f>IF(N317="základní",J317,0)</f>
        <v>0</v>
      </c>
      <c r="BF317" s="228">
        <f>IF(N317="snížená",J317,0)</f>
        <v>0</v>
      </c>
      <c r="BG317" s="228">
        <f>IF(N317="zákl. přenesená",J317,0)</f>
        <v>0</v>
      </c>
      <c r="BH317" s="228">
        <f>IF(N317="sníž. přenesená",J317,0)</f>
        <v>0</v>
      </c>
      <c r="BI317" s="228">
        <f>IF(N317="nulová",J317,0)</f>
        <v>0</v>
      </c>
      <c r="BJ317" s="17" t="s">
        <v>21</v>
      </c>
      <c r="BK317" s="228">
        <f>ROUND(I317*H317,2)</f>
        <v>0</v>
      </c>
      <c r="BL317" s="17" t="s">
        <v>158</v>
      </c>
      <c r="BM317" s="227" t="s">
        <v>441</v>
      </c>
    </row>
    <row r="318" s="2" customFormat="1">
      <c r="A318" s="38"/>
      <c r="B318" s="39"/>
      <c r="C318" s="40"/>
      <c r="D318" s="229" t="s">
        <v>160</v>
      </c>
      <c r="E318" s="40"/>
      <c r="F318" s="230" t="s">
        <v>442</v>
      </c>
      <c r="G318" s="40"/>
      <c r="H318" s="40"/>
      <c r="I318" s="231"/>
      <c r="J318" s="40"/>
      <c r="K318" s="40"/>
      <c r="L318" s="44"/>
      <c r="M318" s="232"/>
      <c r="N318" s="233"/>
      <c r="O318" s="91"/>
      <c r="P318" s="91"/>
      <c r="Q318" s="91"/>
      <c r="R318" s="91"/>
      <c r="S318" s="91"/>
      <c r="T318" s="92"/>
      <c r="U318" s="38"/>
      <c r="V318" s="38"/>
      <c r="W318" s="38"/>
      <c r="X318" s="38"/>
      <c r="Y318" s="38"/>
      <c r="Z318" s="38"/>
      <c r="AA318" s="38"/>
      <c r="AB318" s="38"/>
      <c r="AC318" s="38"/>
      <c r="AD318" s="38"/>
      <c r="AE318" s="38"/>
      <c r="AT318" s="17" t="s">
        <v>160</v>
      </c>
      <c r="AU318" s="17" t="s">
        <v>88</v>
      </c>
    </row>
    <row r="319" s="13" customFormat="1">
      <c r="A319" s="13"/>
      <c r="B319" s="234"/>
      <c r="C319" s="235"/>
      <c r="D319" s="229" t="s">
        <v>162</v>
      </c>
      <c r="E319" s="236" t="s">
        <v>1</v>
      </c>
      <c r="F319" s="237" t="s">
        <v>443</v>
      </c>
      <c r="G319" s="235"/>
      <c r="H319" s="238">
        <v>0.46999999999999997</v>
      </c>
      <c r="I319" s="239"/>
      <c r="J319" s="235"/>
      <c r="K319" s="235"/>
      <c r="L319" s="240"/>
      <c r="M319" s="241"/>
      <c r="N319" s="242"/>
      <c r="O319" s="242"/>
      <c r="P319" s="242"/>
      <c r="Q319" s="242"/>
      <c r="R319" s="242"/>
      <c r="S319" s="242"/>
      <c r="T319" s="243"/>
      <c r="U319" s="13"/>
      <c r="V319" s="13"/>
      <c r="W319" s="13"/>
      <c r="X319" s="13"/>
      <c r="Y319" s="13"/>
      <c r="Z319" s="13"/>
      <c r="AA319" s="13"/>
      <c r="AB319" s="13"/>
      <c r="AC319" s="13"/>
      <c r="AD319" s="13"/>
      <c r="AE319" s="13"/>
      <c r="AT319" s="244" t="s">
        <v>162</v>
      </c>
      <c r="AU319" s="244" t="s">
        <v>88</v>
      </c>
      <c r="AV319" s="13" t="s">
        <v>88</v>
      </c>
      <c r="AW319" s="13" t="s">
        <v>36</v>
      </c>
      <c r="AX319" s="13" t="s">
        <v>79</v>
      </c>
      <c r="AY319" s="244" t="s">
        <v>152</v>
      </c>
    </row>
    <row r="320" s="13" customFormat="1">
      <c r="A320" s="13"/>
      <c r="B320" s="234"/>
      <c r="C320" s="235"/>
      <c r="D320" s="229" t="s">
        <v>162</v>
      </c>
      <c r="E320" s="236" t="s">
        <v>1</v>
      </c>
      <c r="F320" s="237" t="s">
        <v>444</v>
      </c>
      <c r="G320" s="235"/>
      <c r="H320" s="238">
        <v>3.2349999999999999</v>
      </c>
      <c r="I320" s="239"/>
      <c r="J320" s="235"/>
      <c r="K320" s="235"/>
      <c r="L320" s="240"/>
      <c r="M320" s="241"/>
      <c r="N320" s="242"/>
      <c r="O320" s="242"/>
      <c r="P320" s="242"/>
      <c r="Q320" s="242"/>
      <c r="R320" s="242"/>
      <c r="S320" s="242"/>
      <c r="T320" s="243"/>
      <c r="U320" s="13"/>
      <c r="V320" s="13"/>
      <c r="W320" s="13"/>
      <c r="X320" s="13"/>
      <c r="Y320" s="13"/>
      <c r="Z320" s="13"/>
      <c r="AA320" s="13"/>
      <c r="AB320" s="13"/>
      <c r="AC320" s="13"/>
      <c r="AD320" s="13"/>
      <c r="AE320" s="13"/>
      <c r="AT320" s="244" t="s">
        <v>162</v>
      </c>
      <c r="AU320" s="244" t="s">
        <v>88</v>
      </c>
      <c r="AV320" s="13" t="s">
        <v>88</v>
      </c>
      <c r="AW320" s="13" t="s">
        <v>36</v>
      </c>
      <c r="AX320" s="13" t="s">
        <v>79</v>
      </c>
      <c r="AY320" s="244" t="s">
        <v>152</v>
      </c>
    </row>
    <row r="321" s="13" customFormat="1">
      <c r="A321" s="13"/>
      <c r="B321" s="234"/>
      <c r="C321" s="235"/>
      <c r="D321" s="229" t="s">
        <v>162</v>
      </c>
      <c r="E321" s="236" t="s">
        <v>1</v>
      </c>
      <c r="F321" s="237" t="s">
        <v>445</v>
      </c>
      <c r="G321" s="235"/>
      <c r="H321" s="238">
        <v>4.8700000000000001</v>
      </c>
      <c r="I321" s="239"/>
      <c r="J321" s="235"/>
      <c r="K321" s="235"/>
      <c r="L321" s="240"/>
      <c r="M321" s="241"/>
      <c r="N321" s="242"/>
      <c r="O321" s="242"/>
      <c r="P321" s="242"/>
      <c r="Q321" s="242"/>
      <c r="R321" s="242"/>
      <c r="S321" s="242"/>
      <c r="T321" s="243"/>
      <c r="U321" s="13"/>
      <c r="V321" s="13"/>
      <c r="W321" s="13"/>
      <c r="X321" s="13"/>
      <c r="Y321" s="13"/>
      <c r="Z321" s="13"/>
      <c r="AA321" s="13"/>
      <c r="AB321" s="13"/>
      <c r="AC321" s="13"/>
      <c r="AD321" s="13"/>
      <c r="AE321" s="13"/>
      <c r="AT321" s="244" t="s">
        <v>162</v>
      </c>
      <c r="AU321" s="244" t="s">
        <v>88</v>
      </c>
      <c r="AV321" s="13" t="s">
        <v>88</v>
      </c>
      <c r="AW321" s="13" t="s">
        <v>36</v>
      </c>
      <c r="AX321" s="13" t="s">
        <v>79</v>
      </c>
      <c r="AY321" s="244" t="s">
        <v>152</v>
      </c>
    </row>
    <row r="322" s="14" customFormat="1">
      <c r="A322" s="14"/>
      <c r="B322" s="245"/>
      <c r="C322" s="246"/>
      <c r="D322" s="229" t="s">
        <v>162</v>
      </c>
      <c r="E322" s="247" t="s">
        <v>1</v>
      </c>
      <c r="F322" s="248" t="s">
        <v>171</v>
      </c>
      <c r="G322" s="246"/>
      <c r="H322" s="249">
        <v>8.5749999999999993</v>
      </c>
      <c r="I322" s="250"/>
      <c r="J322" s="246"/>
      <c r="K322" s="246"/>
      <c r="L322" s="251"/>
      <c r="M322" s="252"/>
      <c r="N322" s="253"/>
      <c r="O322" s="253"/>
      <c r="P322" s="253"/>
      <c r="Q322" s="253"/>
      <c r="R322" s="253"/>
      <c r="S322" s="253"/>
      <c r="T322" s="254"/>
      <c r="U322" s="14"/>
      <c r="V322" s="14"/>
      <c r="W322" s="14"/>
      <c r="X322" s="14"/>
      <c r="Y322" s="14"/>
      <c r="Z322" s="14"/>
      <c r="AA322" s="14"/>
      <c r="AB322" s="14"/>
      <c r="AC322" s="14"/>
      <c r="AD322" s="14"/>
      <c r="AE322" s="14"/>
      <c r="AT322" s="255" t="s">
        <v>162</v>
      </c>
      <c r="AU322" s="255" t="s">
        <v>88</v>
      </c>
      <c r="AV322" s="14" t="s">
        <v>158</v>
      </c>
      <c r="AW322" s="14" t="s">
        <v>36</v>
      </c>
      <c r="AX322" s="14" t="s">
        <v>21</v>
      </c>
      <c r="AY322" s="255" t="s">
        <v>152</v>
      </c>
    </row>
    <row r="323" s="2" customFormat="1" ht="21.75" customHeight="1">
      <c r="A323" s="38"/>
      <c r="B323" s="39"/>
      <c r="C323" s="256" t="s">
        <v>446</v>
      </c>
      <c r="D323" s="256" t="s">
        <v>201</v>
      </c>
      <c r="E323" s="257" t="s">
        <v>447</v>
      </c>
      <c r="F323" s="258" t="s">
        <v>448</v>
      </c>
      <c r="G323" s="259" t="s">
        <v>157</v>
      </c>
      <c r="H323" s="260">
        <v>9.2609999999999992</v>
      </c>
      <c r="I323" s="261"/>
      <c r="J323" s="262">
        <f>ROUND(I323*H323,2)</f>
        <v>0</v>
      </c>
      <c r="K323" s="263"/>
      <c r="L323" s="264"/>
      <c r="M323" s="265" t="s">
        <v>1</v>
      </c>
      <c r="N323" s="266" t="s">
        <v>44</v>
      </c>
      <c r="O323" s="91"/>
      <c r="P323" s="225">
        <f>O323*H323</f>
        <v>0</v>
      </c>
      <c r="Q323" s="225">
        <v>1</v>
      </c>
      <c r="R323" s="225">
        <f>Q323*H323</f>
        <v>9.2609999999999992</v>
      </c>
      <c r="S323" s="225">
        <v>0</v>
      </c>
      <c r="T323" s="226">
        <f>S323*H323</f>
        <v>0</v>
      </c>
      <c r="U323" s="38"/>
      <c r="V323" s="38"/>
      <c r="W323" s="38"/>
      <c r="X323" s="38"/>
      <c r="Y323" s="38"/>
      <c r="Z323" s="38"/>
      <c r="AA323" s="38"/>
      <c r="AB323" s="38"/>
      <c r="AC323" s="38"/>
      <c r="AD323" s="38"/>
      <c r="AE323" s="38"/>
      <c r="AR323" s="227" t="s">
        <v>200</v>
      </c>
      <c r="AT323" s="227" t="s">
        <v>201</v>
      </c>
      <c r="AU323" s="227" t="s">
        <v>88</v>
      </c>
      <c r="AY323" s="17" t="s">
        <v>152</v>
      </c>
      <c r="BE323" s="228">
        <f>IF(N323="základní",J323,0)</f>
        <v>0</v>
      </c>
      <c r="BF323" s="228">
        <f>IF(N323="snížená",J323,0)</f>
        <v>0</v>
      </c>
      <c r="BG323" s="228">
        <f>IF(N323="zákl. přenesená",J323,0)</f>
        <v>0</v>
      </c>
      <c r="BH323" s="228">
        <f>IF(N323="sníž. přenesená",J323,0)</f>
        <v>0</v>
      </c>
      <c r="BI323" s="228">
        <f>IF(N323="nulová",J323,0)</f>
        <v>0</v>
      </c>
      <c r="BJ323" s="17" t="s">
        <v>21</v>
      </c>
      <c r="BK323" s="228">
        <f>ROUND(I323*H323,2)</f>
        <v>0</v>
      </c>
      <c r="BL323" s="17" t="s">
        <v>158</v>
      </c>
      <c r="BM323" s="227" t="s">
        <v>449</v>
      </c>
    </row>
    <row r="324" s="2" customFormat="1">
      <c r="A324" s="38"/>
      <c r="B324" s="39"/>
      <c r="C324" s="40"/>
      <c r="D324" s="229" t="s">
        <v>160</v>
      </c>
      <c r="E324" s="40"/>
      <c r="F324" s="230" t="s">
        <v>448</v>
      </c>
      <c r="G324" s="40"/>
      <c r="H324" s="40"/>
      <c r="I324" s="231"/>
      <c r="J324" s="40"/>
      <c r="K324" s="40"/>
      <c r="L324" s="44"/>
      <c r="M324" s="232"/>
      <c r="N324" s="233"/>
      <c r="O324" s="91"/>
      <c r="P324" s="91"/>
      <c r="Q324" s="91"/>
      <c r="R324" s="91"/>
      <c r="S324" s="91"/>
      <c r="T324" s="92"/>
      <c r="U324" s="38"/>
      <c r="V324" s="38"/>
      <c r="W324" s="38"/>
      <c r="X324" s="38"/>
      <c r="Y324" s="38"/>
      <c r="Z324" s="38"/>
      <c r="AA324" s="38"/>
      <c r="AB324" s="38"/>
      <c r="AC324" s="38"/>
      <c r="AD324" s="38"/>
      <c r="AE324" s="38"/>
      <c r="AT324" s="17" t="s">
        <v>160</v>
      </c>
      <c r="AU324" s="17" t="s">
        <v>88</v>
      </c>
    </row>
    <row r="325" s="13" customFormat="1">
      <c r="A325" s="13"/>
      <c r="B325" s="234"/>
      <c r="C325" s="235"/>
      <c r="D325" s="229" t="s">
        <v>162</v>
      </c>
      <c r="E325" s="236" t="s">
        <v>1</v>
      </c>
      <c r="F325" s="237" t="s">
        <v>450</v>
      </c>
      <c r="G325" s="235"/>
      <c r="H325" s="238">
        <v>9.2609999999999992</v>
      </c>
      <c r="I325" s="239"/>
      <c r="J325" s="235"/>
      <c r="K325" s="235"/>
      <c r="L325" s="240"/>
      <c r="M325" s="241"/>
      <c r="N325" s="242"/>
      <c r="O325" s="242"/>
      <c r="P325" s="242"/>
      <c r="Q325" s="242"/>
      <c r="R325" s="242"/>
      <c r="S325" s="242"/>
      <c r="T325" s="243"/>
      <c r="U325" s="13"/>
      <c r="V325" s="13"/>
      <c r="W325" s="13"/>
      <c r="X325" s="13"/>
      <c r="Y325" s="13"/>
      <c r="Z325" s="13"/>
      <c r="AA325" s="13"/>
      <c r="AB325" s="13"/>
      <c r="AC325" s="13"/>
      <c r="AD325" s="13"/>
      <c r="AE325" s="13"/>
      <c r="AT325" s="244" t="s">
        <v>162</v>
      </c>
      <c r="AU325" s="244" t="s">
        <v>88</v>
      </c>
      <c r="AV325" s="13" t="s">
        <v>88</v>
      </c>
      <c r="AW325" s="13" t="s">
        <v>36</v>
      </c>
      <c r="AX325" s="13" t="s">
        <v>21</v>
      </c>
      <c r="AY325" s="244" t="s">
        <v>152</v>
      </c>
    </row>
    <row r="326" s="2" customFormat="1" ht="16.5" customHeight="1">
      <c r="A326" s="38"/>
      <c r="B326" s="39"/>
      <c r="C326" s="215" t="s">
        <v>451</v>
      </c>
      <c r="D326" s="215" t="s">
        <v>154</v>
      </c>
      <c r="E326" s="216" t="s">
        <v>452</v>
      </c>
      <c r="F326" s="217" t="s">
        <v>453</v>
      </c>
      <c r="G326" s="218" t="s">
        <v>166</v>
      </c>
      <c r="H326" s="219">
        <v>0.55400000000000005</v>
      </c>
      <c r="I326" s="220"/>
      <c r="J326" s="221">
        <f>ROUND(I326*H326,2)</f>
        <v>0</v>
      </c>
      <c r="K326" s="222"/>
      <c r="L326" s="44"/>
      <c r="M326" s="223" t="s">
        <v>1</v>
      </c>
      <c r="N326" s="224" t="s">
        <v>44</v>
      </c>
      <c r="O326" s="91"/>
      <c r="P326" s="225">
        <f>O326*H326</f>
        <v>0</v>
      </c>
      <c r="Q326" s="225">
        <v>2.4533999999999998</v>
      </c>
      <c r="R326" s="225">
        <f>Q326*H326</f>
        <v>1.3591835999999999</v>
      </c>
      <c r="S326" s="225">
        <v>0</v>
      </c>
      <c r="T326" s="226">
        <f>S326*H326</f>
        <v>0</v>
      </c>
      <c r="U326" s="38"/>
      <c r="V326" s="38"/>
      <c r="W326" s="38"/>
      <c r="X326" s="38"/>
      <c r="Y326" s="38"/>
      <c r="Z326" s="38"/>
      <c r="AA326" s="38"/>
      <c r="AB326" s="38"/>
      <c r="AC326" s="38"/>
      <c r="AD326" s="38"/>
      <c r="AE326" s="38"/>
      <c r="AR326" s="227" t="s">
        <v>158</v>
      </c>
      <c r="AT326" s="227" t="s">
        <v>154</v>
      </c>
      <c r="AU326" s="227" t="s">
        <v>88</v>
      </c>
      <c r="AY326" s="17" t="s">
        <v>152</v>
      </c>
      <c r="BE326" s="228">
        <f>IF(N326="základní",J326,0)</f>
        <v>0</v>
      </c>
      <c r="BF326" s="228">
        <f>IF(N326="snížená",J326,0)</f>
        <v>0</v>
      </c>
      <c r="BG326" s="228">
        <f>IF(N326="zákl. přenesená",J326,0)</f>
        <v>0</v>
      </c>
      <c r="BH326" s="228">
        <f>IF(N326="sníž. přenesená",J326,0)</f>
        <v>0</v>
      </c>
      <c r="BI326" s="228">
        <f>IF(N326="nulová",J326,0)</f>
        <v>0</v>
      </c>
      <c r="BJ326" s="17" t="s">
        <v>21</v>
      </c>
      <c r="BK326" s="228">
        <f>ROUND(I326*H326,2)</f>
        <v>0</v>
      </c>
      <c r="BL326" s="17" t="s">
        <v>158</v>
      </c>
      <c r="BM326" s="227" t="s">
        <v>454</v>
      </c>
    </row>
    <row r="327" s="13" customFormat="1">
      <c r="A327" s="13"/>
      <c r="B327" s="234"/>
      <c r="C327" s="235"/>
      <c r="D327" s="229" t="s">
        <v>162</v>
      </c>
      <c r="E327" s="236" t="s">
        <v>1</v>
      </c>
      <c r="F327" s="237" t="s">
        <v>455</v>
      </c>
      <c r="G327" s="235"/>
      <c r="H327" s="238">
        <v>0.55400000000000005</v>
      </c>
      <c r="I327" s="239"/>
      <c r="J327" s="235"/>
      <c r="K327" s="235"/>
      <c r="L327" s="240"/>
      <c r="M327" s="241"/>
      <c r="N327" s="242"/>
      <c r="O327" s="242"/>
      <c r="P327" s="242"/>
      <c r="Q327" s="242"/>
      <c r="R327" s="242"/>
      <c r="S327" s="242"/>
      <c r="T327" s="243"/>
      <c r="U327" s="13"/>
      <c r="V327" s="13"/>
      <c r="W327" s="13"/>
      <c r="X327" s="13"/>
      <c r="Y327" s="13"/>
      <c r="Z327" s="13"/>
      <c r="AA327" s="13"/>
      <c r="AB327" s="13"/>
      <c r="AC327" s="13"/>
      <c r="AD327" s="13"/>
      <c r="AE327" s="13"/>
      <c r="AT327" s="244" t="s">
        <v>162</v>
      </c>
      <c r="AU327" s="244" t="s">
        <v>88</v>
      </c>
      <c r="AV327" s="13" t="s">
        <v>88</v>
      </c>
      <c r="AW327" s="13" t="s">
        <v>36</v>
      </c>
      <c r="AX327" s="13" t="s">
        <v>21</v>
      </c>
      <c r="AY327" s="244" t="s">
        <v>152</v>
      </c>
    </row>
    <row r="328" s="2" customFormat="1" ht="16.5" customHeight="1">
      <c r="A328" s="38"/>
      <c r="B328" s="39"/>
      <c r="C328" s="215" t="s">
        <v>456</v>
      </c>
      <c r="D328" s="215" t="s">
        <v>154</v>
      </c>
      <c r="E328" s="216" t="s">
        <v>457</v>
      </c>
      <c r="F328" s="217" t="s">
        <v>458</v>
      </c>
      <c r="G328" s="218" t="s">
        <v>229</v>
      </c>
      <c r="H328" s="219">
        <v>9.2400000000000002</v>
      </c>
      <c r="I328" s="220"/>
      <c r="J328" s="221">
        <f>ROUND(I328*H328,2)</f>
        <v>0</v>
      </c>
      <c r="K328" s="222"/>
      <c r="L328" s="44"/>
      <c r="M328" s="223" t="s">
        <v>1</v>
      </c>
      <c r="N328" s="224" t="s">
        <v>44</v>
      </c>
      <c r="O328" s="91"/>
      <c r="P328" s="225">
        <f>O328*H328</f>
        <v>0</v>
      </c>
      <c r="Q328" s="225">
        <v>0.0051900000000000002</v>
      </c>
      <c r="R328" s="225">
        <f>Q328*H328</f>
        <v>0.047955600000000001</v>
      </c>
      <c r="S328" s="225">
        <v>0</v>
      </c>
      <c r="T328" s="226">
        <f>S328*H328</f>
        <v>0</v>
      </c>
      <c r="U328" s="38"/>
      <c r="V328" s="38"/>
      <c r="W328" s="38"/>
      <c r="X328" s="38"/>
      <c r="Y328" s="38"/>
      <c r="Z328" s="38"/>
      <c r="AA328" s="38"/>
      <c r="AB328" s="38"/>
      <c r="AC328" s="38"/>
      <c r="AD328" s="38"/>
      <c r="AE328" s="38"/>
      <c r="AR328" s="227" t="s">
        <v>158</v>
      </c>
      <c r="AT328" s="227" t="s">
        <v>154</v>
      </c>
      <c r="AU328" s="227" t="s">
        <v>88</v>
      </c>
      <c r="AY328" s="17" t="s">
        <v>152</v>
      </c>
      <c r="BE328" s="228">
        <f>IF(N328="základní",J328,0)</f>
        <v>0</v>
      </c>
      <c r="BF328" s="228">
        <f>IF(N328="snížená",J328,0)</f>
        <v>0</v>
      </c>
      <c r="BG328" s="228">
        <f>IF(N328="zákl. přenesená",J328,0)</f>
        <v>0</v>
      </c>
      <c r="BH328" s="228">
        <f>IF(N328="sníž. přenesená",J328,0)</f>
        <v>0</v>
      </c>
      <c r="BI328" s="228">
        <f>IF(N328="nulová",J328,0)</f>
        <v>0</v>
      </c>
      <c r="BJ328" s="17" t="s">
        <v>21</v>
      </c>
      <c r="BK328" s="228">
        <f>ROUND(I328*H328,2)</f>
        <v>0</v>
      </c>
      <c r="BL328" s="17" t="s">
        <v>158</v>
      </c>
      <c r="BM328" s="227" t="s">
        <v>459</v>
      </c>
    </row>
    <row r="329" s="2" customFormat="1">
      <c r="A329" s="38"/>
      <c r="B329" s="39"/>
      <c r="C329" s="40"/>
      <c r="D329" s="229" t="s">
        <v>160</v>
      </c>
      <c r="E329" s="40"/>
      <c r="F329" s="230" t="s">
        <v>460</v>
      </c>
      <c r="G329" s="40"/>
      <c r="H329" s="40"/>
      <c r="I329" s="231"/>
      <c r="J329" s="40"/>
      <c r="K329" s="40"/>
      <c r="L329" s="44"/>
      <c r="M329" s="232"/>
      <c r="N329" s="233"/>
      <c r="O329" s="91"/>
      <c r="P329" s="91"/>
      <c r="Q329" s="91"/>
      <c r="R329" s="91"/>
      <c r="S329" s="91"/>
      <c r="T329" s="92"/>
      <c r="U329" s="38"/>
      <c r="V329" s="38"/>
      <c r="W329" s="38"/>
      <c r="X329" s="38"/>
      <c r="Y329" s="38"/>
      <c r="Z329" s="38"/>
      <c r="AA329" s="38"/>
      <c r="AB329" s="38"/>
      <c r="AC329" s="38"/>
      <c r="AD329" s="38"/>
      <c r="AE329" s="38"/>
      <c r="AT329" s="17" t="s">
        <v>160</v>
      </c>
      <c r="AU329" s="17" t="s">
        <v>88</v>
      </c>
    </row>
    <row r="330" s="13" customFormat="1">
      <c r="A330" s="13"/>
      <c r="B330" s="234"/>
      <c r="C330" s="235"/>
      <c r="D330" s="229" t="s">
        <v>162</v>
      </c>
      <c r="E330" s="236" t="s">
        <v>1</v>
      </c>
      <c r="F330" s="237" t="s">
        <v>461</v>
      </c>
      <c r="G330" s="235"/>
      <c r="H330" s="238">
        <v>9.2400000000000002</v>
      </c>
      <c r="I330" s="239"/>
      <c r="J330" s="235"/>
      <c r="K330" s="235"/>
      <c r="L330" s="240"/>
      <c r="M330" s="241"/>
      <c r="N330" s="242"/>
      <c r="O330" s="242"/>
      <c r="P330" s="242"/>
      <c r="Q330" s="242"/>
      <c r="R330" s="242"/>
      <c r="S330" s="242"/>
      <c r="T330" s="243"/>
      <c r="U330" s="13"/>
      <c r="V330" s="13"/>
      <c r="W330" s="13"/>
      <c r="X330" s="13"/>
      <c r="Y330" s="13"/>
      <c r="Z330" s="13"/>
      <c r="AA330" s="13"/>
      <c r="AB330" s="13"/>
      <c r="AC330" s="13"/>
      <c r="AD330" s="13"/>
      <c r="AE330" s="13"/>
      <c r="AT330" s="244" t="s">
        <v>162</v>
      </c>
      <c r="AU330" s="244" t="s">
        <v>88</v>
      </c>
      <c r="AV330" s="13" t="s">
        <v>88</v>
      </c>
      <c r="AW330" s="13" t="s">
        <v>36</v>
      </c>
      <c r="AX330" s="13" t="s">
        <v>21</v>
      </c>
      <c r="AY330" s="244" t="s">
        <v>152</v>
      </c>
    </row>
    <row r="331" s="2" customFormat="1" ht="16.5" customHeight="1">
      <c r="A331" s="38"/>
      <c r="B331" s="39"/>
      <c r="C331" s="215" t="s">
        <v>462</v>
      </c>
      <c r="D331" s="215" t="s">
        <v>154</v>
      </c>
      <c r="E331" s="216" t="s">
        <v>463</v>
      </c>
      <c r="F331" s="217" t="s">
        <v>464</v>
      </c>
      <c r="G331" s="218" t="s">
        <v>229</v>
      </c>
      <c r="H331" s="219">
        <v>9.2400000000000002</v>
      </c>
      <c r="I331" s="220"/>
      <c r="J331" s="221">
        <f>ROUND(I331*H331,2)</f>
        <v>0</v>
      </c>
      <c r="K331" s="222"/>
      <c r="L331" s="44"/>
      <c r="M331" s="223" t="s">
        <v>1</v>
      </c>
      <c r="N331" s="224" t="s">
        <v>44</v>
      </c>
      <c r="O331" s="91"/>
      <c r="P331" s="225">
        <f>O331*H331</f>
        <v>0</v>
      </c>
      <c r="Q331" s="225">
        <v>0</v>
      </c>
      <c r="R331" s="225">
        <f>Q331*H331</f>
        <v>0</v>
      </c>
      <c r="S331" s="225">
        <v>0</v>
      </c>
      <c r="T331" s="226">
        <f>S331*H331</f>
        <v>0</v>
      </c>
      <c r="U331" s="38"/>
      <c r="V331" s="38"/>
      <c r="W331" s="38"/>
      <c r="X331" s="38"/>
      <c r="Y331" s="38"/>
      <c r="Z331" s="38"/>
      <c r="AA331" s="38"/>
      <c r="AB331" s="38"/>
      <c r="AC331" s="38"/>
      <c r="AD331" s="38"/>
      <c r="AE331" s="38"/>
      <c r="AR331" s="227" t="s">
        <v>158</v>
      </c>
      <c r="AT331" s="227" t="s">
        <v>154</v>
      </c>
      <c r="AU331" s="227" t="s">
        <v>88</v>
      </c>
      <c r="AY331" s="17" t="s">
        <v>152</v>
      </c>
      <c r="BE331" s="228">
        <f>IF(N331="základní",J331,0)</f>
        <v>0</v>
      </c>
      <c r="BF331" s="228">
        <f>IF(N331="snížená",J331,0)</f>
        <v>0</v>
      </c>
      <c r="BG331" s="228">
        <f>IF(N331="zákl. přenesená",J331,0)</f>
        <v>0</v>
      </c>
      <c r="BH331" s="228">
        <f>IF(N331="sníž. přenesená",J331,0)</f>
        <v>0</v>
      </c>
      <c r="BI331" s="228">
        <f>IF(N331="nulová",J331,0)</f>
        <v>0</v>
      </c>
      <c r="BJ331" s="17" t="s">
        <v>21</v>
      </c>
      <c r="BK331" s="228">
        <f>ROUND(I331*H331,2)</f>
        <v>0</v>
      </c>
      <c r="BL331" s="17" t="s">
        <v>158</v>
      </c>
      <c r="BM331" s="227" t="s">
        <v>465</v>
      </c>
    </row>
    <row r="332" s="2" customFormat="1">
      <c r="A332" s="38"/>
      <c r="B332" s="39"/>
      <c r="C332" s="40"/>
      <c r="D332" s="229" t="s">
        <v>160</v>
      </c>
      <c r="E332" s="40"/>
      <c r="F332" s="230" t="s">
        <v>466</v>
      </c>
      <c r="G332" s="40"/>
      <c r="H332" s="40"/>
      <c r="I332" s="231"/>
      <c r="J332" s="40"/>
      <c r="K332" s="40"/>
      <c r="L332" s="44"/>
      <c r="M332" s="232"/>
      <c r="N332" s="233"/>
      <c r="O332" s="91"/>
      <c r="P332" s="91"/>
      <c r="Q332" s="91"/>
      <c r="R332" s="91"/>
      <c r="S332" s="91"/>
      <c r="T332" s="92"/>
      <c r="U332" s="38"/>
      <c r="V332" s="38"/>
      <c r="W332" s="38"/>
      <c r="X332" s="38"/>
      <c r="Y332" s="38"/>
      <c r="Z332" s="38"/>
      <c r="AA332" s="38"/>
      <c r="AB332" s="38"/>
      <c r="AC332" s="38"/>
      <c r="AD332" s="38"/>
      <c r="AE332" s="38"/>
      <c r="AT332" s="17" t="s">
        <v>160</v>
      </c>
      <c r="AU332" s="17" t="s">
        <v>88</v>
      </c>
    </row>
    <row r="333" s="2" customFormat="1" ht="24.15" customHeight="1">
      <c r="A333" s="38"/>
      <c r="B333" s="39"/>
      <c r="C333" s="215" t="s">
        <v>467</v>
      </c>
      <c r="D333" s="215" t="s">
        <v>154</v>
      </c>
      <c r="E333" s="216" t="s">
        <v>468</v>
      </c>
      <c r="F333" s="217" t="s">
        <v>469</v>
      </c>
      <c r="G333" s="218" t="s">
        <v>157</v>
      </c>
      <c r="H333" s="219">
        <v>0.035000000000000003</v>
      </c>
      <c r="I333" s="220"/>
      <c r="J333" s="221">
        <f>ROUND(I333*H333,2)</f>
        <v>0</v>
      </c>
      <c r="K333" s="222"/>
      <c r="L333" s="44"/>
      <c r="M333" s="223" t="s">
        <v>1</v>
      </c>
      <c r="N333" s="224" t="s">
        <v>44</v>
      </c>
      <c r="O333" s="91"/>
      <c r="P333" s="225">
        <f>O333*H333</f>
        <v>0</v>
      </c>
      <c r="Q333" s="225">
        <v>1.0525599999999999</v>
      </c>
      <c r="R333" s="225">
        <f>Q333*H333</f>
        <v>0.0368396</v>
      </c>
      <c r="S333" s="225">
        <v>0</v>
      </c>
      <c r="T333" s="226">
        <f>S333*H333</f>
        <v>0</v>
      </c>
      <c r="U333" s="38"/>
      <c r="V333" s="38"/>
      <c r="W333" s="38"/>
      <c r="X333" s="38"/>
      <c r="Y333" s="38"/>
      <c r="Z333" s="38"/>
      <c r="AA333" s="38"/>
      <c r="AB333" s="38"/>
      <c r="AC333" s="38"/>
      <c r="AD333" s="38"/>
      <c r="AE333" s="38"/>
      <c r="AR333" s="227" t="s">
        <v>158</v>
      </c>
      <c r="AT333" s="227" t="s">
        <v>154</v>
      </c>
      <c r="AU333" s="227" t="s">
        <v>88</v>
      </c>
      <c r="AY333" s="17" t="s">
        <v>152</v>
      </c>
      <c r="BE333" s="228">
        <f>IF(N333="základní",J333,0)</f>
        <v>0</v>
      </c>
      <c r="BF333" s="228">
        <f>IF(N333="snížená",J333,0)</f>
        <v>0</v>
      </c>
      <c r="BG333" s="228">
        <f>IF(N333="zákl. přenesená",J333,0)</f>
        <v>0</v>
      </c>
      <c r="BH333" s="228">
        <f>IF(N333="sníž. přenesená",J333,0)</f>
        <v>0</v>
      </c>
      <c r="BI333" s="228">
        <f>IF(N333="nulová",J333,0)</f>
        <v>0</v>
      </c>
      <c r="BJ333" s="17" t="s">
        <v>21</v>
      </c>
      <c r="BK333" s="228">
        <f>ROUND(I333*H333,2)</f>
        <v>0</v>
      </c>
      <c r="BL333" s="17" t="s">
        <v>158</v>
      </c>
      <c r="BM333" s="227" t="s">
        <v>470</v>
      </c>
    </row>
    <row r="334" s="2" customFormat="1">
      <c r="A334" s="38"/>
      <c r="B334" s="39"/>
      <c r="C334" s="40"/>
      <c r="D334" s="229" t="s">
        <v>160</v>
      </c>
      <c r="E334" s="40"/>
      <c r="F334" s="230" t="s">
        <v>471</v>
      </c>
      <c r="G334" s="40"/>
      <c r="H334" s="40"/>
      <c r="I334" s="231"/>
      <c r="J334" s="40"/>
      <c r="K334" s="40"/>
      <c r="L334" s="44"/>
      <c r="M334" s="232"/>
      <c r="N334" s="233"/>
      <c r="O334" s="91"/>
      <c r="P334" s="91"/>
      <c r="Q334" s="91"/>
      <c r="R334" s="91"/>
      <c r="S334" s="91"/>
      <c r="T334" s="92"/>
      <c r="U334" s="38"/>
      <c r="V334" s="38"/>
      <c r="W334" s="38"/>
      <c r="X334" s="38"/>
      <c r="Y334" s="38"/>
      <c r="Z334" s="38"/>
      <c r="AA334" s="38"/>
      <c r="AB334" s="38"/>
      <c r="AC334" s="38"/>
      <c r="AD334" s="38"/>
      <c r="AE334" s="38"/>
      <c r="AT334" s="17" t="s">
        <v>160</v>
      </c>
      <c r="AU334" s="17" t="s">
        <v>88</v>
      </c>
    </row>
    <row r="335" s="13" customFormat="1">
      <c r="A335" s="13"/>
      <c r="B335" s="234"/>
      <c r="C335" s="235"/>
      <c r="D335" s="229" t="s">
        <v>162</v>
      </c>
      <c r="E335" s="236" t="s">
        <v>1</v>
      </c>
      <c r="F335" s="237" t="s">
        <v>472</v>
      </c>
      <c r="G335" s="235"/>
      <c r="H335" s="238">
        <v>0.035000000000000003</v>
      </c>
      <c r="I335" s="239"/>
      <c r="J335" s="235"/>
      <c r="K335" s="235"/>
      <c r="L335" s="240"/>
      <c r="M335" s="241"/>
      <c r="N335" s="242"/>
      <c r="O335" s="242"/>
      <c r="P335" s="242"/>
      <c r="Q335" s="242"/>
      <c r="R335" s="242"/>
      <c r="S335" s="242"/>
      <c r="T335" s="243"/>
      <c r="U335" s="13"/>
      <c r="V335" s="13"/>
      <c r="W335" s="13"/>
      <c r="X335" s="13"/>
      <c r="Y335" s="13"/>
      <c r="Z335" s="13"/>
      <c r="AA335" s="13"/>
      <c r="AB335" s="13"/>
      <c r="AC335" s="13"/>
      <c r="AD335" s="13"/>
      <c r="AE335" s="13"/>
      <c r="AT335" s="244" t="s">
        <v>162</v>
      </c>
      <c r="AU335" s="244" t="s">
        <v>88</v>
      </c>
      <c r="AV335" s="13" t="s">
        <v>88</v>
      </c>
      <c r="AW335" s="13" t="s">
        <v>36</v>
      </c>
      <c r="AX335" s="13" t="s">
        <v>21</v>
      </c>
      <c r="AY335" s="244" t="s">
        <v>152</v>
      </c>
    </row>
    <row r="336" s="2" customFormat="1" ht="21.75" customHeight="1">
      <c r="A336" s="38"/>
      <c r="B336" s="39"/>
      <c r="C336" s="215" t="s">
        <v>473</v>
      </c>
      <c r="D336" s="215" t="s">
        <v>154</v>
      </c>
      <c r="E336" s="216" t="s">
        <v>474</v>
      </c>
      <c r="F336" s="217" t="s">
        <v>475</v>
      </c>
      <c r="G336" s="218" t="s">
        <v>166</v>
      </c>
      <c r="H336" s="219">
        <v>3.2759999999999998</v>
      </c>
      <c r="I336" s="220"/>
      <c r="J336" s="221">
        <f>ROUND(I336*H336,2)</f>
        <v>0</v>
      </c>
      <c r="K336" s="222"/>
      <c r="L336" s="44"/>
      <c r="M336" s="223" t="s">
        <v>1</v>
      </c>
      <c r="N336" s="224" t="s">
        <v>44</v>
      </c>
      <c r="O336" s="91"/>
      <c r="P336" s="225">
        <f>O336*H336</f>
        <v>0</v>
      </c>
      <c r="Q336" s="225">
        <v>2.4533700000000001</v>
      </c>
      <c r="R336" s="225">
        <f>Q336*H336</f>
        <v>8.0372401199999999</v>
      </c>
      <c r="S336" s="225">
        <v>0</v>
      </c>
      <c r="T336" s="226">
        <f>S336*H336</f>
        <v>0</v>
      </c>
      <c r="U336" s="38"/>
      <c r="V336" s="38"/>
      <c r="W336" s="38"/>
      <c r="X336" s="38"/>
      <c r="Y336" s="38"/>
      <c r="Z336" s="38"/>
      <c r="AA336" s="38"/>
      <c r="AB336" s="38"/>
      <c r="AC336" s="38"/>
      <c r="AD336" s="38"/>
      <c r="AE336" s="38"/>
      <c r="AR336" s="227" t="s">
        <v>158</v>
      </c>
      <c r="AT336" s="227" t="s">
        <v>154</v>
      </c>
      <c r="AU336" s="227" t="s">
        <v>88</v>
      </c>
      <c r="AY336" s="17" t="s">
        <v>152</v>
      </c>
      <c r="BE336" s="228">
        <f>IF(N336="základní",J336,0)</f>
        <v>0</v>
      </c>
      <c r="BF336" s="228">
        <f>IF(N336="snížená",J336,0)</f>
        <v>0</v>
      </c>
      <c r="BG336" s="228">
        <f>IF(N336="zákl. přenesená",J336,0)</f>
        <v>0</v>
      </c>
      <c r="BH336" s="228">
        <f>IF(N336="sníž. přenesená",J336,0)</f>
        <v>0</v>
      </c>
      <c r="BI336" s="228">
        <f>IF(N336="nulová",J336,0)</f>
        <v>0</v>
      </c>
      <c r="BJ336" s="17" t="s">
        <v>21</v>
      </c>
      <c r="BK336" s="228">
        <f>ROUND(I336*H336,2)</f>
        <v>0</v>
      </c>
      <c r="BL336" s="17" t="s">
        <v>158</v>
      </c>
      <c r="BM336" s="227" t="s">
        <v>476</v>
      </c>
    </row>
    <row r="337" s="2" customFormat="1">
      <c r="A337" s="38"/>
      <c r="B337" s="39"/>
      <c r="C337" s="40"/>
      <c r="D337" s="229" t="s">
        <v>160</v>
      </c>
      <c r="E337" s="40"/>
      <c r="F337" s="230" t="s">
        <v>477</v>
      </c>
      <c r="G337" s="40"/>
      <c r="H337" s="40"/>
      <c r="I337" s="231"/>
      <c r="J337" s="40"/>
      <c r="K337" s="40"/>
      <c r="L337" s="44"/>
      <c r="M337" s="232"/>
      <c r="N337" s="233"/>
      <c r="O337" s="91"/>
      <c r="P337" s="91"/>
      <c r="Q337" s="91"/>
      <c r="R337" s="91"/>
      <c r="S337" s="91"/>
      <c r="T337" s="92"/>
      <c r="U337" s="38"/>
      <c r="V337" s="38"/>
      <c r="W337" s="38"/>
      <c r="X337" s="38"/>
      <c r="Y337" s="38"/>
      <c r="Z337" s="38"/>
      <c r="AA337" s="38"/>
      <c r="AB337" s="38"/>
      <c r="AC337" s="38"/>
      <c r="AD337" s="38"/>
      <c r="AE337" s="38"/>
      <c r="AT337" s="17" t="s">
        <v>160</v>
      </c>
      <c r="AU337" s="17" t="s">
        <v>88</v>
      </c>
    </row>
    <row r="338" s="13" customFormat="1">
      <c r="A338" s="13"/>
      <c r="B338" s="234"/>
      <c r="C338" s="235"/>
      <c r="D338" s="229" t="s">
        <v>162</v>
      </c>
      <c r="E338" s="236" t="s">
        <v>1</v>
      </c>
      <c r="F338" s="237" t="s">
        <v>478</v>
      </c>
      <c r="G338" s="235"/>
      <c r="H338" s="238">
        <v>3.2759999999999998</v>
      </c>
      <c r="I338" s="239"/>
      <c r="J338" s="235"/>
      <c r="K338" s="235"/>
      <c r="L338" s="240"/>
      <c r="M338" s="241"/>
      <c r="N338" s="242"/>
      <c r="O338" s="242"/>
      <c r="P338" s="242"/>
      <c r="Q338" s="242"/>
      <c r="R338" s="242"/>
      <c r="S338" s="242"/>
      <c r="T338" s="243"/>
      <c r="U338" s="13"/>
      <c r="V338" s="13"/>
      <c r="W338" s="13"/>
      <c r="X338" s="13"/>
      <c r="Y338" s="13"/>
      <c r="Z338" s="13"/>
      <c r="AA338" s="13"/>
      <c r="AB338" s="13"/>
      <c r="AC338" s="13"/>
      <c r="AD338" s="13"/>
      <c r="AE338" s="13"/>
      <c r="AT338" s="244" t="s">
        <v>162</v>
      </c>
      <c r="AU338" s="244" t="s">
        <v>88</v>
      </c>
      <c r="AV338" s="13" t="s">
        <v>88</v>
      </c>
      <c r="AW338" s="13" t="s">
        <v>36</v>
      </c>
      <c r="AX338" s="13" t="s">
        <v>21</v>
      </c>
      <c r="AY338" s="244" t="s">
        <v>152</v>
      </c>
    </row>
    <row r="339" s="2" customFormat="1" ht="24.15" customHeight="1">
      <c r="A339" s="38"/>
      <c r="B339" s="39"/>
      <c r="C339" s="215" t="s">
        <v>479</v>
      </c>
      <c r="D339" s="215" t="s">
        <v>154</v>
      </c>
      <c r="E339" s="216" t="s">
        <v>480</v>
      </c>
      <c r="F339" s="217" t="s">
        <v>481</v>
      </c>
      <c r="G339" s="218" t="s">
        <v>229</v>
      </c>
      <c r="H339" s="219">
        <v>4.6500000000000004</v>
      </c>
      <c r="I339" s="220"/>
      <c r="J339" s="221">
        <f>ROUND(I339*H339,2)</f>
        <v>0</v>
      </c>
      <c r="K339" s="222"/>
      <c r="L339" s="44"/>
      <c r="M339" s="223" t="s">
        <v>1</v>
      </c>
      <c r="N339" s="224" t="s">
        <v>44</v>
      </c>
      <c r="O339" s="91"/>
      <c r="P339" s="225">
        <f>O339*H339</f>
        <v>0</v>
      </c>
      <c r="Q339" s="225">
        <v>0.01282</v>
      </c>
      <c r="R339" s="225">
        <f>Q339*H339</f>
        <v>0.059613000000000006</v>
      </c>
      <c r="S339" s="225">
        <v>0</v>
      </c>
      <c r="T339" s="226">
        <f>S339*H339</f>
        <v>0</v>
      </c>
      <c r="U339" s="38"/>
      <c r="V339" s="38"/>
      <c r="W339" s="38"/>
      <c r="X339" s="38"/>
      <c r="Y339" s="38"/>
      <c r="Z339" s="38"/>
      <c r="AA339" s="38"/>
      <c r="AB339" s="38"/>
      <c r="AC339" s="38"/>
      <c r="AD339" s="38"/>
      <c r="AE339" s="38"/>
      <c r="AR339" s="227" t="s">
        <v>158</v>
      </c>
      <c r="AT339" s="227" t="s">
        <v>154</v>
      </c>
      <c r="AU339" s="227" t="s">
        <v>88</v>
      </c>
      <c r="AY339" s="17" t="s">
        <v>152</v>
      </c>
      <c r="BE339" s="228">
        <f>IF(N339="základní",J339,0)</f>
        <v>0</v>
      </c>
      <c r="BF339" s="228">
        <f>IF(N339="snížená",J339,0)</f>
        <v>0</v>
      </c>
      <c r="BG339" s="228">
        <f>IF(N339="zákl. přenesená",J339,0)</f>
        <v>0</v>
      </c>
      <c r="BH339" s="228">
        <f>IF(N339="sníž. přenesená",J339,0)</f>
        <v>0</v>
      </c>
      <c r="BI339" s="228">
        <f>IF(N339="nulová",J339,0)</f>
        <v>0</v>
      </c>
      <c r="BJ339" s="17" t="s">
        <v>21</v>
      </c>
      <c r="BK339" s="228">
        <f>ROUND(I339*H339,2)</f>
        <v>0</v>
      </c>
      <c r="BL339" s="17" t="s">
        <v>158</v>
      </c>
      <c r="BM339" s="227" t="s">
        <v>482</v>
      </c>
    </row>
    <row r="340" s="2" customFormat="1">
      <c r="A340" s="38"/>
      <c r="B340" s="39"/>
      <c r="C340" s="40"/>
      <c r="D340" s="229" t="s">
        <v>160</v>
      </c>
      <c r="E340" s="40"/>
      <c r="F340" s="230" t="s">
        <v>483</v>
      </c>
      <c r="G340" s="40"/>
      <c r="H340" s="40"/>
      <c r="I340" s="231"/>
      <c r="J340" s="40"/>
      <c r="K340" s="40"/>
      <c r="L340" s="44"/>
      <c r="M340" s="232"/>
      <c r="N340" s="233"/>
      <c r="O340" s="91"/>
      <c r="P340" s="91"/>
      <c r="Q340" s="91"/>
      <c r="R340" s="91"/>
      <c r="S340" s="91"/>
      <c r="T340" s="92"/>
      <c r="U340" s="38"/>
      <c r="V340" s="38"/>
      <c r="W340" s="38"/>
      <c r="X340" s="38"/>
      <c r="Y340" s="38"/>
      <c r="Z340" s="38"/>
      <c r="AA340" s="38"/>
      <c r="AB340" s="38"/>
      <c r="AC340" s="38"/>
      <c r="AD340" s="38"/>
      <c r="AE340" s="38"/>
      <c r="AT340" s="17" t="s">
        <v>160</v>
      </c>
      <c r="AU340" s="17" t="s">
        <v>88</v>
      </c>
    </row>
    <row r="341" s="13" customFormat="1">
      <c r="A341" s="13"/>
      <c r="B341" s="234"/>
      <c r="C341" s="235"/>
      <c r="D341" s="229" t="s">
        <v>162</v>
      </c>
      <c r="E341" s="236" t="s">
        <v>1</v>
      </c>
      <c r="F341" s="237" t="s">
        <v>484</v>
      </c>
      <c r="G341" s="235"/>
      <c r="H341" s="238">
        <v>4.6500000000000004</v>
      </c>
      <c r="I341" s="239"/>
      <c r="J341" s="235"/>
      <c r="K341" s="235"/>
      <c r="L341" s="240"/>
      <c r="M341" s="241"/>
      <c r="N341" s="242"/>
      <c r="O341" s="242"/>
      <c r="P341" s="242"/>
      <c r="Q341" s="242"/>
      <c r="R341" s="242"/>
      <c r="S341" s="242"/>
      <c r="T341" s="243"/>
      <c r="U341" s="13"/>
      <c r="V341" s="13"/>
      <c r="W341" s="13"/>
      <c r="X341" s="13"/>
      <c r="Y341" s="13"/>
      <c r="Z341" s="13"/>
      <c r="AA341" s="13"/>
      <c r="AB341" s="13"/>
      <c r="AC341" s="13"/>
      <c r="AD341" s="13"/>
      <c r="AE341" s="13"/>
      <c r="AT341" s="244" t="s">
        <v>162</v>
      </c>
      <c r="AU341" s="244" t="s">
        <v>88</v>
      </c>
      <c r="AV341" s="13" t="s">
        <v>88</v>
      </c>
      <c r="AW341" s="13" t="s">
        <v>36</v>
      </c>
      <c r="AX341" s="13" t="s">
        <v>21</v>
      </c>
      <c r="AY341" s="244" t="s">
        <v>152</v>
      </c>
    </row>
    <row r="342" s="2" customFormat="1" ht="24.15" customHeight="1">
      <c r="A342" s="38"/>
      <c r="B342" s="39"/>
      <c r="C342" s="215" t="s">
        <v>485</v>
      </c>
      <c r="D342" s="215" t="s">
        <v>154</v>
      </c>
      <c r="E342" s="216" t="s">
        <v>486</v>
      </c>
      <c r="F342" s="217" t="s">
        <v>487</v>
      </c>
      <c r="G342" s="218" t="s">
        <v>229</v>
      </c>
      <c r="H342" s="219">
        <v>4.6500000000000004</v>
      </c>
      <c r="I342" s="220"/>
      <c r="J342" s="221">
        <f>ROUND(I342*H342,2)</f>
        <v>0</v>
      </c>
      <c r="K342" s="222"/>
      <c r="L342" s="44"/>
      <c r="M342" s="223" t="s">
        <v>1</v>
      </c>
      <c r="N342" s="224" t="s">
        <v>44</v>
      </c>
      <c r="O342" s="91"/>
      <c r="P342" s="225">
        <f>O342*H342</f>
        <v>0</v>
      </c>
      <c r="Q342" s="225">
        <v>0</v>
      </c>
      <c r="R342" s="225">
        <f>Q342*H342</f>
        <v>0</v>
      </c>
      <c r="S342" s="225">
        <v>0</v>
      </c>
      <c r="T342" s="226">
        <f>S342*H342</f>
        <v>0</v>
      </c>
      <c r="U342" s="38"/>
      <c r="V342" s="38"/>
      <c r="W342" s="38"/>
      <c r="X342" s="38"/>
      <c r="Y342" s="38"/>
      <c r="Z342" s="38"/>
      <c r="AA342" s="38"/>
      <c r="AB342" s="38"/>
      <c r="AC342" s="38"/>
      <c r="AD342" s="38"/>
      <c r="AE342" s="38"/>
      <c r="AR342" s="227" t="s">
        <v>158</v>
      </c>
      <c r="AT342" s="227" t="s">
        <v>154</v>
      </c>
      <c r="AU342" s="227" t="s">
        <v>88</v>
      </c>
      <c r="AY342" s="17" t="s">
        <v>152</v>
      </c>
      <c r="BE342" s="228">
        <f>IF(N342="základní",J342,0)</f>
        <v>0</v>
      </c>
      <c r="BF342" s="228">
        <f>IF(N342="snížená",J342,0)</f>
        <v>0</v>
      </c>
      <c r="BG342" s="228">
        <f>IF(N342="zákl. přenesená",J342,0)</f>
        <v>0</v>
      </c>
      <c r="BH342" s="228">
        <f>IF(N342="sníž. přenesená",J342,0)</f>
        <v>0</v>
      </c>
      <c r="BI342" s="228">
        <f>IF(N342="nulová",J342,0)</f>
        <v>0</v>
      </c>
      <c r="BJ342" s="17" t="s">
        <v>21</v>
      </c>
      <c r="BK342" s="228">
        <f>ROUND(I342*H342,2)</f>
        <v>0</v>
      </c>
      <c r="BL342" s="17" t="s">
        <v>158</v>
      </c>
      <c r="BM342" s="227" t="s">
        <v>488</v>
      </c>
    </row>
    <row r="343" s="2" customFormat="1">
      <c r="A343" s="38"/>
      <c r="B343" s="39"/>
      <c r="C343" s="40"/>
      <c r="D343" s="229" t="s">
        <v>160</v>
      </c>
      <c r="E343" s="40"/>
      <c r="F343" s="230" t="s">
        <v>489</v>
      </c>
      <c r="G343" s="40"/>
      <c r="H343" s="40"/>
      <c r="I343" s="231"/>
      <c r="J343" s="40"/>
      <c r="K343" s="40"/>
      <c r="L343" s="44"/>
      <c r="M343" s="232"/>
      <c r="N343" s="233"/>
      <c r="O343" s="91"/>
      <c r="P343" s="91"/>
      <c r="Q343" s="91"/>
      <c r="R343" s="91"/>
      <c r="S343" s="91"/>
      <c r="T343" s="92"/>
      <c r="U343" s="38"/>
      <c r="V343" s="38"/>
      <c r="W343" s="38"/>
      <c r="X343" s="38"/>
      <c r="Y343" s="38"/>
      <c r="Z343" s="38"/>
      <c r="AA343" s="38"/>
      <c r="AB343" s="38"/>
      <c r="AC343" s="38"/>
      <c r="AD343" s="38"/>
      <c r="AE343" s="38"/>
      <c r="AT343" s="17" t="s">
        <v>160</v>
      </c>
      <c r="AU343" s="17" t="s">
        <v>88</v>
      </c>
    </row>
    <row r="344" s="2" customFormat="1" ht="24.15" customHeight="1">
      <c r="A344" s="38"/>
      <c r="B344" s="39"/>
      <c r="C344" s="215" t="s">
        <v>490</v>
      </c>
      <c r="D344" s="215" t="s">
        <v>154</v>
      </c>
      <c r="E344" s="216" t="s">
        <v>491</v>
      </c>
      <c r="F344" s="217" t="s">
        <v>492</v>
      </c>
      <c r="G344" s="218" t="s">
        <v>493</v>
      </c>
      <c r="H344" s="219">
        <v>4.7999999999999998</v>
      </c>
      <c r="I344" s="220"/>
      <c r="J344" s="221">
        <f>ROUND(I344*H344,2)</f>
        <v>0</v>
      </c>
      <c r="K344" s="222"/>
      <c r="L344" s="44"/>
      <c r="M344" s="223" t="s">
        <v>1</v>
      </c>
      <c r="N344" s="224" t="s">
        <v>44</v>
      </c>
      <c r="O344" s="91"/>
      <c r="P344" s="225">
        <f>O344*H344</f>
        <v>0</v>
      </c>
      <c r="Q344" s="225">
        <v>0.1016</v>
      </c>
      <c r="R344" s="225">
        <f>Q344*H344</f>
        <v>0.48767999999999995</v>
      </c>
      <c r="S344" s="225">
        <v>0</v>
      </c>
      <c r="T344" s="226">
        <f>S344*H344</f>
        <v>0</v>
      </c>
      <c r="U344" s="38"/>
      <c r="V344" s="38"/>
      <c r="W344" s="38"/>
      <c r="X344" s="38"/>
      <c r="Y344" s="38"/>
      <c r="Z344" s="38"/>
      <c r="AA344" s="38"/>
      <c r="AB344" s="38"/>
      <c r="AC344" s="38"/>
      <c r="AD344" s="38"/>
      <c r="AE344" s="38"/>
      <c r="AR344" s="227" t="s">
        <v>158</v>
      </c>
      <c r="AT344" s="227" t="s">
        <v>154</v>
      </c>
      <c r="AU344" s="227" t="s">
        <v>88</v>
      </c>
      <c r="AY344" s="17" t="s">
        <v>152</v>
      </c>
      <c r="BE344" s="228">
        <f>IF(N344="základní",J344,0)</f>
        <v>0</v>
      </c>
      <c r="BF344" s="228">
        <f>IF(N344="snížená",J344,0)</f>
        <v>0</v>
      </c>
      <c r="BG344" s="228">
        <f>IF(N344="zákl. přenesená",J344,0)</f>
        <v>0</v>
      </c>
      <c r="BH344" s="228">
        <f>IF(N344="sníž. přenesená",J344,0)</f>
        <v>0</v>
      </c>
      <c r="BI344" s="228">
        <f>IF(N344="nulová",J344,0)</f>
        <v>0</v>
      </c>
      <c r="BJ344" s="17" t="s">
        <v>21</v>
      </c>
      <c r="BK344" s="228">
        <f>ROUND(I344*H344,2)</f>
        <v>0</v>
      </c>
      <c r="BL344" s="17" t="s">
        <v>158</v>
      </c>
      <c r="BM344" s="227" t="s">
        <v>494</v>
      </c>
    </row>
    <row r="345" s="2" customFormat="1">
      <c r="A345" s="38"/>
      <c r="B345" s="39"/>
      <c r="C345" s="40"/>
      <c r="D345" s="229" t="s">
        <v>160</v>
      </c>
      <c r="E345" s="40"/>
      <c r="F345" s="230" t="s">
        <v>495</v>
      </c>
      <c r="G345" s="40"/>
      <c r="H345" s="40"/>
      <c r="I345" s="231"/>
      <c r="J345" s="40"/>
      <c r="K345" s="40"/>
      <c r="L345" s="44"/>
      <c r="M345" s="232"/>
      <c r="N345" s="233"/>
      <c r="O345" s="91"/>
      <c r="P345" s="91"/>
      <c r="Q345" s="91"/>
      <c r="R345" s="91"/>
      <c r="S345" s="91"/>
      <c r="T345" s="92"/>
      <c r="U345" s="38"/>
      <c r="V345" s="38"/>
      <c r="W345" s="38"/>
      <c r="X345" s="38"/>
      <c r="Y345" s="38"/>
      <c r="Z345" s="38"/>
      <c r="AA345" s="38"/>
      <c r="AB345" s="38"/>
      <c r="AC345" s="38"/>
      <c r="AD345" s="38"/>
      <c r="AE345" s="38"/>
      <c r="AT345" s="17" t="s">
        <v>160</v>
      </c>
      <c r="AU345" s="17" t="s">
        <v>88</v>
      </c>
    </row>
    <row r="346" s="13" customFormat="1">
      <c r="A346" s="13"/>
      <c r="B346" s="234"/>
      <c r="C346" s="235"/>
      <c r="D346" s="229" t="s">
        <v>162</v>
      </c>
      <c r="E346" s="236" t="s">
        <v>1</v>
      </c>
      <c r="F346" s="237" t="s">
        <v>496</v>
      </c>
      <c r="G346" s="235"/>
      <c r="H346" s="238">
        <v>4.7999999999999998</v>
      </c>
      <c r="I346" s="239"/>
      <c r="J346" s="235"/>
      <c r="K346" s="235"/>
      <c r="L346" s="240"/>
      <c r="M346" s="241"/>
      <c r="N346" s="242"/>
      <c r="O346" s="242"/>
      <c r="P346" s="242"/>
      <c r="Q346" s="242"/>
      <c r="R346" s="242"/>
      <c r="S346" s="242"/>
      <c r="T346" s="243"/>
      <c r="U346" s="13"/>
      <c r="V346" s="13"/>
      <c r="W346" s="13"/>
      <c r="X346" s="13"/>
      <c r="Y346" s="13"/>
      <c r="Z346" s="13"/>
      <c r="AA346" s="13"/>
      <c r="AB346" s="13"/>
      <c r="AC346" s="13"/>
      <c r="AD346" s="13"/>
      <c r="AE346" s="13"/>
      <c r="AT346" s="244" t="s">
        <v>162</v>
      </c>
      <c r="AU346" s="244" t="s">
        <v>88</v>
      </c>
      <c r="AV346" s="13" t="s">
        <v>88</v>
      </c>
      <c r="AW346" s="13" t="s">
        <v>36</v>
      </c>
      <c r="AX346" s="13" t="s">
        <v>21</v>
      </c>
      <c r="AY346" s="244" t="s">
        <v>152</v>
      </c>
    </row>
    <row r="347" s="2" customFormat="1" ht="16.5" customHeight="1">
      <c r="A347" s="38"/>
      <c r="B347" s="39"/>
      <c r="C347" s="215" t="s">
        <v>497</v>
      </c>
      <c r="D347" s="215" t="s">
        <v>154</v>
      </c>
      <c r="E347" s="216" t="s">
        <v>498</v>
      </c>
      <c r="F347" s="217" t="s">
        <v>499</v>
      </c>
      <c r="G347" s="218" t="s">
        <v>229</v>
      </c>
      <c r="H347" s="219">
        <v>0.40000000000000002</v>
      </c>
      <c r="I347" s="220"/>
      <c r="J347" s="221">
        <f>ROUND(I347*H347,2)</f>
        <v>0</v>
      </c>
      <c r="K347" s="222"/>
      <c r="L347" s="44"/>
      <c r="M347" s="223" t="s">
        <v>1</v>
      </c>
      <c r="N347" s="224" t="s">
        <v>44</v>
      </c>
      <c r="O347" s="91"/>
      <c r="P347" s="225">
        <f>O347*H347</f>
        <v>0</v>
      </c>
      <c r="Q347" s="225">
        <v>0.0065799999999999999</v>
      </c>
      <c r="R347" s="225">
        <f>Q347*H347</f>
        <v>0.0026320000000000002</v>
      </c>
      <c r="S347" s="225">
        <v>0</v>
      </c>
      <c r="T347" s="226">
        <f>S347*H347</f>
        <v>0</v>
      </c>
      <c r="U347" s="38"/>
      <c r="V347" s="38"/>
      <c r="W347" s="38"/>
      <c r="X347" s="38"/>
      <c r="Y347" s="38"/>
      <c r="Z347" s="38"/>
      <c r="AA347" s="38"/>
      <c r="AB347" s="38"/>
      <c r="AC347" s="38"/>
      <c r="AD347" s="38"/>
      <c r="AE347" s="38"/>
      <c r="AR347" s="227" t="s">
        <v>158</v>
      </c>
      <c r="AT347" s="227" t="s">
        <v>154</v>
      </c>
      <c r="AU347" s="227" t="s">
        <v>88</v>
      </c>
      <c r="AY347" s="17" t="s">
        <v>152</v>
      </c>
      <c r="BE347" s="228">
        <f>IF(N347="základní",J347,0)</f>
        <v>0</v>
      </c>
      <c r="BF347" s="228">
        <f>IF(N347="snížená",J347,0)</f>
        <v>0</v>
      </c>
      <c r="BG347" s="228">
        <f>IF(N347="zákl. přenesená",J347,0)</f>
        <v>0</v>
      </c>
      <c r="BH347" s="228">
        <f>IF(N347="sníž. přenesená",J347,0)</f>
        <v>0</v>
      </c>
      <c r="BI347" s="228">
        <f>IF(N347="nulová",J347,0)</f>
        <v>0</v>
      </c>
      <c r="BJ347" s="17" t="s">
        <v>21</v>
      </c>
      <c r="BK347" s="228">
        <f>ROUND(I347*H347,2)</f>
        <v>0</v>
      </c>
      <c r="BL347" s="17" t="s">
        <v>158</v>
      </c>
      <c r="BM347" s="227" t="s">
        <v>500</v>
      </c>
    </row>
    <row r="348" s="2" customFormat="1">
      <c r="A348" s="38"/>
      <c r="B348" s="39"/>
      <c r="C348" s="40"/>
      <c r="D348" s="229" t="s">
        <v>160</v>
      </c>
      <c r="E348" s="40"/>
      <c r="F348" s="230" t="s">
        <v>501</v>
      </c>
      <c r="G348" s="40"/>
      <c r="H348" s="40"/>
      <c r="I348" s="231"/>
      <c r="J348" s="40"/>
      <c r="K348" s="40"/>
      <c r="L348" s="44"/>
      <c r="M348" s="232"/>
      <c r="N348" s="233"/>
      <c r="O348" s="91"/>
      <c r="P348" s="91"/>
      <c r="Q348" s="91"/>
      <c r="R348" s="91"/>
      <c r="S348" s="91"/>
      <c r="T348" s="92"/>
      <c r="U348" s="38"/>
      <c r="V348" s="38"/>
      <c r="W348" s="38"/>
      <c r="X348" s="38"/>
      <c r="Y348" s="38"/>
      <c r="Z348" s="38"/>
      <c r="AA348" s="38"/>
      <c r="AB348" s="38"/>
      <c r="AC348" s="38"/>
      <c r="AD348" s="38"/>
      <c r="AE348" s="38"/>
      <c r="AT348" s="17" t="s">
        <v>160</v>
      </c>
      <c r="AU348" s="17" t="s">
        <v>88</v>
      </c>
    </row>
    <row r="349" s="13" customFormat="1">
      <c r="A349" s="13"/>
      <c r="B349" s="234"/>
      <c r="C349" s="235"/>
      <c r="D349" s="229" t="s">
        <v>162</v>
      </c>
      <c r="E349" s="236" t="s">
        <v>1</v>
      </c>
      <c r="F349" s="237" t="s">
        <v>502</v>
      </c>
      <c r="G349" s="235"/>
      <c r="H349" s="238">
        <v>0.40000000000000002</v>
      </c>
      <c r="I349" s="239"/>
      <c r="J349" s="235"/>
      <c r="K349" s="235"/>
      <c r="L349" s="240"/>
      <c r="M349" s="241"/>
      <c r="N349" s="242"/>
      <c r="O349" s="242"/>
      <c r="P349" s="242"/>
      <c r="Q349" s="242"/>
      <c r="R349" s="242"/>
      <c r="S349" s="242"/>
      <c r="T349" s="243"/>
      <c r="U349" s="13"/>
      <c r="V349" s="13"/>
      <c r="W349" s="13"/>
      <c r="X349" s="13"/>
      <c r="Y349" s="13"/>
      <c r="Z349" s="13"/>
      <c r="AA349" s="13"/>
      <c r="AB349" s="13"/>
      <c r="AC349" s="13"/>
      <c r="AD349" s="13"/>
      <c r="AE349" s="13"/>
      <c r="AT349" s="244" t="s">
        <v>162</v>
      </c>
      <c r="AU349" s="244" t="s">
        <v>88</v>
      </c>
      <c r="AV349" s="13" t="s">
        <v>88</v>
      </c>
      <c r="AW349" s="13" t="s">
        <v>36</v>
      </c>
      <c r="AX349" s="13" t="s">
        <v>21</v>
      </c>
      <c r="AY349" s="244" t="s">
        <v>152</v>
      </c>
    </row>
    <row r="350" s="2" customFormat="1" ht="16.5" customHeight="1">
      <c r="A350" s="38"/>
      <c r="B350" s="39"/>
      <c r="C350" s="215" t="s">
        <v>503</v>
      </c>
      <c r="D350" s="215" t="s">
        <v>154</v>
      </c>
      <c r="E350" s="216" t="s">
        <v>504</v>
      </c>
      <c r="F350" s="217" t="s">
        <v>505</v>
      </c>
      <c r="G350" s="218" t="s">
        <v>229</v>
      </c>
      <c r="H350" s="219">
        <v>0.40000000000000002</v>
      </c>
      <c r="I350" s="220"/>
      <c r="J350" s="221">
        <f>ROUND(I350*H350,2)</f>
        <v>0</v>
      </c>
      <c r="K350" s="222"/>
      <c r="L350" s="44"/>
      <c r="M350" s="223" t="s">
        <v>1</v>
      </c>
      <c r="N350" s="224" t="s">
        <v>44</v>
      </c>
      <c r="O350" s="91"/>
      <c r="P350" s="225">
        <f>O350*H350</f>
        <v>0</v>
      </c>
      <c r="Q350" s="225">
        <v>0</v>
      </c>
      <c r="R350" s="225">
        <f>Q350*H350</f>
        <v>0</v>
      </c>
      <c r="S350" s="225">
        <v>0</v>
      </c>
      <c r="T350" s="226">
        <f>S350*H350</f>
        <v>0</v>
      </c>
      <c r="U350" s="38"/>
      <c r="V350" s="38"/>
      <c r="W350" s="38"/>
      <c r="X350" s="38"/>
      <c r="Y350" s="38"/>
      <c r="Z350" s="38"/>
      <c r="AA350" s="38"/>
      <c r="AB350" s="38"/>
      <c r="AC350" s="38"/>
      <c r="AD350" s="38"/>
      <c r="AE350" s="38"/>
      <c r="AR350" s="227" t="s">
        <v>158</v>
      </c>
      <c r="AT350" s="227" t="s">
        <v>154</v>
      </c>
      <c r="AU350" s="227" t="s">
        <v>88</v>
      </c>
      <c r="AY350" s="17" t="s">
        <v>152</v>
      </c>
      <c r="BE350" s="228">
        <f>IF(N350="základní",J350,0)</f>
        <v>0</v>
      </c>
      <c r="BF350" s="228">
        <f>IF(N350="snížená",J350,0)</f>
        <v>0</v>
      </c>
      <c r="BG350" s="228">
        <f>IF(N350="zákl. přenesená",J350,0)</f>
        <v>0</v>
      </c>
      <c r="BH350" s="228">
        <f>IF(N350="sníž. přenesená",J350,0)</f>
        <v>0</v>
      </c>
      <c r="BI350" s="228">
        <f>IF(N350="nulová",J350,0)</f>
        <v>0</v>
      </c>
      <c r="BJ350" s="17" t="s">
        <v>21</v>
      </c>
      <c r="BK350" s="228">
        <f>ROUND(I350*H350,2)</f>
        <v>0</v>
      </c>
      <c r="BL350" s="17" t="s">
        <v>158</v>
      </c>
      <c r="BM350" s="227" t="s">
        <v>506</v>
      </c>
    </row>
    <row r="351" s="2" customFormat="1">
      <c r="A351" s="38"/>
      <c r="B351" s="39"/>
      <c r="C351" s="40"/>
      <c r="D351" s="229" t="s">
        <v>160</v>
      </c>
      <c r="E351" s="40"/>
      <c r="F351" s="230" t="s">
        <v>507</v>
      </c>
      <c r="G351" s="40"/>
      <c r="H351" s="40"/>
      <c r="I351" s="231"/>
      <c r="J351" s="40"/>
      <c r="K351" s="40"/>
      <c r="L351" s="44"/>
      <c r="M351" s="232"/>
      <c r="N351" s="233"/>
      <c r="O351" s="91"/>
      <c r="P351" s="91"/>
      <c r="Q351" s="91"/>
      <c r="R351" s="91"/>
      <c r="S351" s="91"/>
      <c r="T351" s="92"/>
      <c r="U351" s="38"/>
      <c r="V351" s="38"/>
      <c r="W351" s="38"/>
      <c r="X351" s="38"/>
      <c r="Y351" s="38"/>
      <c r="Z351" s="38"/>
      <c r="AA351" s="38"/>
      <c r="AB351" s="38"/>
      <c r="AC351" s="38"/>
      <c r="AD351" s="38"/>
      <c r="AE351" s="38"/>
      <c r="AT351" s="17" t="s">
        <v>160</v>
      </c>
      <c r="AU351" s="17" t="s">
        <v>88</v>
      </c>
    </row>
    <row r="352" s="12" customFormat="1" ht="22.8" customHeight="1">
      <c r="A352" s="12"/>
      <c r="B352" s="199"/>
      <c r="C352" s="200"/>
      <c r="D352" s="201" t="s">
        <v>78</v>
      </c>
      <c r="E352" s="213" t="s">
        <v>508</v>
      </c>
      <c r="F352" s="213" t="s">
        <v>509</v>
      </c>
      <c r="G352" s="200"/>
      <c r="H352" s="200"/>
      <c r="I352" s="203"/>
      <c r="J352" s="214">
        <f>BK352</f>
        <v>0</v>
      </c>
      <c r="K352" s="200"/>
      <c r="L352" s="205"/>
      <c r="M352" s="206"/>
      <c r="N352" s="207"/>
      <c r="O352" s="207"/>
      <c r="P352" s="208">
        <f>SUM(P353:P390)</f>
        <v>0</v>
      </c>
      <c r="Q352" s="207"/>
      <c r="R352" s="208">
        <f>SUM(R353:R390)</f>
        <v>33.868843800000008</v>
      </c>
      <c r="S352" s="207"/>
      <c r="T352" s="209">
        <f>SUM(T353:T390)</f>
        <v>0</v>
      </c>
      <c r="U352" s="12"/>
      <c r="V352" s="12"/>
      <c r="W352" s="12"/>
      <c r="X352" s="12"/>
      <c r="Y352" s="12"/>
      <c r="Z352" s="12"/>
      <c r="AA352" s="12"/>
      <c r="AB352" s="12"/>
      <c r="AC352" s="12"/>
      <c r="AD352" s="12"/>
      <c r="AE352" s="12"/>
      <c r="AR352" s="210" t="s">
        <v>21</v>
      </c>
      <c r="AT352" s="211" t="s">
        <v>78</v>
      </c>
      <c r="AU352" s="211" t="s">
        <v>21</v>
      </c>
      <c r="AY352" s="210" t="s">
        <v>152</v>
      </c>
      <c r="BK352" s="212">
        <f>SUM(BK353:BK390)</f>
        <v>0</v>
      </c>
    </row>
    <row r="353" s="2" customFormat="1" ht="24.15" customHeight="1">
      <c r="A353" s="38"/>
      <c r="B353" s="39"/>
      <c r="C353" s="215" t="s">
        <v>510</v>
      </c>
      <c r="D353" s="215" t="s">
        <v>154</v>
      </c>
      <c r="E353" s="216" t="s">
        <v>511</v>
      </c>
      <c r="F353" s="217" t="s">
        <v>512</v>
      </c>
      <c r="G353" s="218" t="s">
        <v>229</v>
      </c>
      <c r="H353" s="219">
        <v>393.39999999999998</v>
      </c>
      <c r="I353" s="220"/>
      <c r="J353" s="221">
        <f>ROUND(I353*H353,2)</f>
        <v>0</v>
      </c>
      <c r="K353" s="222"/>
      <c r="L353" s="44"/>
      <c r="M353" s="223" t="s">
        <v>1</v>
      </c>
      <c r="N353" s="224" t="s">
        <v>44</v>
      </c>
      <c r="O353" s="91"/>
      <c r="P353" s="225">
        <f>O353*H353</f>
        <v>0</v>
      </c>
      <c r="Q353" s="225">
        <v>0.017000000000000001</v>
      </c>
      <c r="R353" s="225">
        <f>Q353*H353</f>
        <v>6.6878000000000002</v>
      </c>
      <c r="S353" s="225">
        <v>0</v>
      </c>
      <c r="T353" s="226">
        <f>S353*H353</f>
        <v>0</v>
      </c>
      <c r="U353" s="38"/>
      <c r="V353" s="38"/>
      <c r="W353" s="38"/>
      <c r="X353" s="38"/>
      <c r="Y353" s="38"/>
      <c r="Z353" s="38"/>
      <c r="AA353" s="38"/>
      <c r="AB353" s="38"/>
      <c r="AC353" s="38"/>
      <c r="AD353" s="38"/>
      <c r="AE353" s="38"/>
      <c r="AR353" s="227" t="s">
        <v>158</v>
      </c>
      <c r="AT353" s="227" t="s">
        <v>154</v>
      </c>
      <c r="AU353" s="227" t="s">
        <v>88</v>
      </c>
      <c r="AY353" s="17" t="s">
        <v>152</v>
      </c>
      <c r="BE353" s="228">
        <f>IF(N353="základní",J353,0)</f>
        <v>0</v>
      </c>
      <c r="BF353" s="228">
        <f>IF(N353="snížená",J353,0)</f>
        <v>0</v>
      </c>
      <c r="BG353" s="228">
        <f>IF(N353="zákl. přenesená",J353,0)</f>
        <v>0</v>
      </c>
      <c r="BH353" s="228">
        <f>IF(N353="sníž. přenesená",J353,0)</f>
        <v>0</v>
      </c>
      <c r="BI353" s="228">
        <f>IF(N353="nulová",J353,0)</f>
        <v>0</v>
      </c>
      <c r="BJ353" s="17" t="s">
        <v>21</v>
      </c>
      <c r="BK353" s="228">
        <f>ROUND(I353*H353,2)</f>
        <v>0</v>
      </c>
      <c r="BL353" s="17" t="s">
        <v>158</v>
      </c>
      <c r="BM353" s="227" t="s">
        <v>513</v>
      </c>
    </row>
    <row r="354" s="2" customFormat="1">
      <c r="A354" s="38"/>
      <c r="B354" s="39"/>
      <c r="C354" s="40"/>
      <c r="D354" s="229" t="s">
        <v>160</v>
      </c>
      <c r="E354" s="40"/>
      <c r="F354" s="230" t="s">
        <v>514</v>
      </c>
      <c r="G354" s="40"/>
      <c r="H354" s="40"/>
      <c r="I354" s="231"/>
      <c r="J354" s="40"/>
      <c r="K354" s="40"/>
      <c r="L354" s="44"/>
      <c r="M354" s="232"/>
      <c r="N354" s="233"/>
      <c r="O354" s="91"/>
      <c r="P354" s="91"/>
      <c r="Q354" s="91"/>
      <c r="R354" s="91"/>
      <c r="S354" s="91"/>
      <c r="T354" s="92"/>
      <c r="U354" s="38"/>
      <c r="V354" s="38"/>
      <c r="W354" s="38"/>
      <c r="X354" s="38"/>
      <c r="Y354" s="38"/>
      <c r="Z354" s="38"/>
      <c r="AA354" s="38"/>
      <c r="AB354" s="38"/>
      <c r="AC354" s="38"/>
      <c r="AD354" s="38"/>
      <c r="AE354" s="38"/>
      <c r="AT354" s="17" t="s">
        <v>160</v>
      </c>
      <c r="AU354" s="17" t="s">
        <v>88</v>
      </c>
    </row>
    <row r="355" s="13" customFormat="1">
      <c r="A355" s="13"/>
      <c r="B355" s="234"/>
      <c r="C355" s="235"/>
      <c r="D355" s="229" t="s">
        <v>162</v>
      </c>
      <c r="E355" s="236" t="s">
        <v>1</v>
      </c>
      <c r="F355" s="237" t="s">
        <v>515</v>
      </c>
      <c r="G355" s="235"/>
      <c r="H355" s="238">
        <v>314.5</v>
      </c>
      <c r="I355" s="239"/>
      <c r="J355" s="235"/>
      <c r="K355" s="235"/>
      <c r="L355" s="240"/>
      <c r="M355" s="241"/>
      <c r="N355" s="242"/>
      <c r="O355" s="242"/>
      <c r="P355" s="242"/>
      <c r="Q355" s="242"/>
      <c r="R355" s="242"/>
      <c r="S355" s="242"/>
      <c r="T355" s="243"/>
      <c r="U355" s="13"/>
      <c r="V355" s="13"/>
      <c r="W355" s="13"/>
      <c r="X355" s="13"/>
      <c r="Y355" s="13"/>
      <c r="Z355" s="13"/>
      <c r="AA355" s="13"/>
      <c r="AB355" s="13"/>
      <c r="AC355" s="13"/>
      <c r="AD355" s="13"/>
      <c r="AE355" s="13"/>
      <c r="AT355" s="244" t="s">
        <v>162</v>
      </c>
      <c r="AU355" s="244" t="s">
        <v>88</v>
      </c>
      <c r="AV355" s="13" t="s">
        <v>88</v>
      </c>
      <c r="AW355" s="13" t="s">
        <v>36</v>
      </c>
      <c r="AX355" s="13" t="s">
        <v>79</v>
      </c>
      <c r="AY355" s="244" t="s">
        <v>152</v>
      </c>
    </row>
    <row r="356" s="13" customFormat="1">
      <c r="A356" s="13"/>
      <c r="B356" s="234"/>
      <c r="C356" s="235"/>
      <c r="D356" s="229" t="s">
        <v>162</v>
      </c>
      <c r="E356" s="236" t="s">
        <v>1</v>
      </c>
      <c r="F356" s="237" t="s">
        <v>516</v>
      </c>
      <c r="G356" s="235"/>
      <c r="H356" s="238">
        <v>78.900000000000006</v>
      </c>
      <c r="I356" s="239"/>
      <c r="J356" s="235"/>
      <c r="K356" s="235"/>
      <c r="L356" s="240"/>
      <c r="M356" s="241"/>
      <c r="N356" s="242"/>
      <c r="O356" s="242"/>
      <c r="P356" s="242"/>
      <c r="Q356" s="242"/>
      <c r="R356" s="242"/>
      <c r="S356" s="242"/>
      <c r="T356" s="243"/>
      <c r="U356" s="13"/>
      <c r="V356" s="13"/>
      <c r="W356" s="13"/>
      <c r="X356" s="13"/>
      <c r="Y356" s="13"/>
      <c r="Z356" s="13"/>
      <c r="AA356" s="13"/>
      <c r="AB356" s="13"/>
      <c r="AC356" s="13"/>
      <c r="AD356" s="13"/>
      <c r="AE356" s="13"/>
      <c r="AT356" s="244" t="s">
        <v>162</v>
      </c>
      <c r="AU356" s="244" t="s">
        <v>88</v>
      </c>
      <c r="AV356" s="13" t="s">
        <v>88</v>
      </c>
      <c r="AW356" s="13" t="s">
        <v>36</v>
      </c>
      <c r="AX356" s="13" t="s">
        <v>79</v>
      </c>
      <c r="AY356" s="244" t="s">
        <v>152</v>
      </c>
    </row>
    <row r="357" s="14" customFormat="1">
      <c r="A357" s="14"/>
      <c r="B357" s="245"/>
      <c r="C357" s="246"/>
      <c r="D357" s="229" t="s">
        <v>162</v>
      </c>
      <c r="E357" s="247" t="s">
        <v>1</v>
      </c>
      <c r="F357" s="248" t="s">
        <v>171</v>
      </c>
      <c r="G357" s="246"/>
      <c r="H357" s="249">
        <v>393.39999999999998</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162</v>
      </c>
      <c r="AU357" s="255" t="s">
        <v>88</v>
      </c>
      <c r="AV357" s="14" t="s">
        <v>158</v>
      </c>
      <c r="AW357" s="14" t="s">
        <v>36</v>
      </c>
      <c r="AX357" s="14" t="s">
        <v>21</v>
      </c>
      <c r="AY357" s="255" t="s">
        <v>152</v>
      </c>
    </row>
    <row r="358" s="2" customFormat="1" ht="24.15" customHeight="1">
      <c r="A358" s="38"/>
      <c r="B358" s="39"/>
      <c r="C358" s="215" t="s">
        <v>517</v>
      </c>
      <c r="D358" s="215" t="s">
        <v>154</v>
      </c>
      <c r="E358" s="216" t="s">
        <v>518</v>
      </c>
      <c r="F358" s="217" t="s">
        <v>519</v>
      </c>
      <c r="G358" s="218" t="s">
        <v>229</v>
      </c>
      <c r="H358" s="219">
        <v>393.39999999999998</v>
      </c>
      <c r="I358" s="220"/>
      <c r="J358" s="221">
        <f>ROUND(I358*H358,2)</f>
        <v>0</v>
      </c>
      <c r="K358" s="222"/>
      <c r="L358" s="44"/>
      <c r="M358" s="223" t="s">
        <v>1</v>
      </c>
      <c r="N358" s="224" t="s">
        <v>44</v>
      </c>
      <c r="O358" s="91"/>
      <c r="P358" s="225">
        <f>O358*H358</f>
        <v>0</v>
      </c>
      <c r="Q358" s="225">
        <v>0.018380000000000001</v>
      </c>
      <c r="R358" s="225">
        <f>Q358*H358</f>
        <v>7.2306919999999995</v>
      </c>
      <c r="S358" s="225">
        <v>0</v>
      </c>
      <c r="T358" s="226">
        <f>S358*H358</f>
        <v>0</v>
      </c>
      <c r="U358" s="38"/>
      <c r="V358" s="38"/>
      <c r="W358" s="38"/>
      <c r="X358" s="38"/>
      <c r="Y358" s="38"/>
      <c r="Z358" s="38"/>
      <c r="AA358" s="38"/>
      <c r="AB358" s="38"/>
      <c r="AC358" s="38"/>
      <c r="AD358" s="38"/>
      <c r="AE358" s="38"/>
      <c r="AR358" s="227" t="s">
        <v>158</v>
      </c>
      <c r="AT358" s="227" t="s">
        <v>154</v>
      </c>
      <c r="AU358" s="227" t="s">
        <v>88</v>
      </c>
      <c r="AY358" s="17" t="s">
        <v>152</v>
      </c>
      <c r="BE358" s="228">
        <f>IF(N358="základní",J358,0)</f>
        <v>0</v>
      </c>
      <c r="BF358" s="228">
        <f>IF(N358="snížená",J358,0)</f>
        <v>0</v>
      </c>
      <c r="BG358" s="228">
        <f>IF(N358="zákl. přenesená",J358,0)</f>
        <v>0</v>
      </c>
      <c r="BH358" s="228">
        <f>IF(N358="sníž. přenesená",J358,0)</f>
        <v>0</v>
      </c>
      <c r="BI358" s="228">
        <f>IF(N358="nulová",J358,0)</f>
        <v>0</v>
      </c>
      <c r="BJ358" s="17" t="s">
        <v>21</v>
      </c>
      <c r="BK358" s="228">
        <f>ROUND(I358*H358,2)</f>
        <v>0</v>
      </c>
      <c r="BL358" s="17" t="s">
        <v>158</v>
      </c>
      <c r="BM358" s="227" t="s">
        <v>520</v>
      </c>
    </row>
    <row r="359" s="2" customFormat="1">
      <c r="A359" s="38"/>
      <c r="B359" s="39"/>
      <c r="C359" s="40"/>
      <c r="D359" s="229" t="s">
        <v>160</v>
      </c>
      <c r="E359" s="40"/>
      <c r="F359" s="230" t="s">
        <v>521</v>
      </c>
      <c r="G359" s="40"/>
      <c r="H359" s="40"/>
      <c r="I359" s="231"/>
      <c r="J359" s="40"/>
      <c r="K359" s="40"/>
      <c r="L359" s="44"/>
      <c r="M359" s="232"/>
      <c r="N359" s="233"/>
      <c r="O359" s="91"/>
      <c r="P359" s="91"/>
      <c r="Q359" s="91"/>
      <c r="R359" s="91"/>
      <c r="S359" s="91"/>
      <c r="T359" s="92"/>
      <c r="U359" s="38"/>
      <c r="V359" s="38"/>
      <c r="W359" s="38"/>
      <c r="X359" s="38"/>
      <c r="Y359" s="38"/>
      <c r="Z359" s="38"/>
      <c r="AA359" s="38"/>
      <c r="AB359" s="38"/>
      <c r="AC359" s="38"/>
      <c r="AD359" s="38"/>
      <c r="AE359" s="38"/>
      <c r="AT359" s="17" t="s">
        <v>160</v>
      </c>
      <c r="AU359" s="17" t="s">
        <v>88</v>
      </c>
    </row>
    <row r="360" s="13" customFormat="1">
      <c r="A360" s="13"/>
      <c r="B360" s="234"/>
      <c r="C360" s="235"/>
      <c r="D360" s="229" t="s">
        <v>162</v>
      </c>
      <c r="E360" s="236" t="s">
        <v>1</v>
      </c>
      <c r="F360" s="237" t="s">
        <v>522</v>
      </c>
      <c r="G360" s="235"/>
      <c r="H360" s="238">
        <v>314.5</v>
      </c>
      <c r="I360" s="239"/>
      <c r="J360" s="235"/>
      <c r="K360" s="235"/>
      <c r="L360" s="240"/>
      <c r="M360" s="241"/>
      <c r="N360" s="242"/>
      <c r="O360" s="242"/>
      <c r="P360" s="242"/>
      <c r="Q360" s="242"/>
      <c r="R360" s="242"/>
      <c r="S360" s="242"/>
      <c r="T360" s="243"/>
      <c r="U360" s="13"/>
      <c r="V360" s="13"/>
      <c r="W360" s="13"/>
      <c r="X360" s="13"/>
      <c r="Y360" s="13"/>
      <c r="Z360" s="13"/>
      <c r="AA360" s="13"/>
      <c r="AB360" s="13"/>
      <c r="AC360" s="13"/>
      <c r="AD360" s="13"/>
      <c r="AE360" s="13"/>
      <c r="AT360" s="244" t="s">
        <v>162</v>
      </c>
      <c r="AU360" s="244" t="s">
        <v>88</v>
      </c>
      <c r="AV360" s="13" t="s">
        <v>88</v>
      </c>
      <c r="AW360" s="13" t="s">
        <v>36</v>
      </c>
      <c r="AX360" s="13" t="s">
        <v>79</v>
      </c>
      <c r="AY360" s="244" t="s">
        <v>152</v>
      </c>
    </row>
    <row r="361" s="13" customFormat="1">
      <c r="A361" s="13"/>
      <c r="B361" s="234"/>
      <c r="C361" s="235"/>
      <c r="D361" s="229" t="s">
        <v>162</v>
      </c>
      <c r="E361" s="236" t="s">
        <v>1</v>
      </c>
      <c r="F361" s="237" t="s">
        <v>516</v>
      </c>
      <c r="G361" s="235"/>
      <c r="H361" s="238">
        <v>78.900000000000006</v>
      </c>
      <c r="I361" s="239"/>
      <c r="J361" s="235"/>
      <c r="K361" s="235"/>
      <c r="L361" s="240"/>
      <c r="M361" s="241"/>
      <c r="N361" s="242"/>
      <c r="O361" s="242"/>
      <c r="P361" s="242"/>
      <c r="Q361" s="242"/>
      <c r="R361" s="242"/>
      <c r="S361" s="242"/>
      <c r="T361" s="243"/>
      <c r="U361" s="13"/>
      <c r="V361" s="13"/>
      <c r="W361" s="13"/>
      <c r="X361" s="13"/>
      <c r="Y361" s="13"/>
      <c r="Z361" s="13"/>
      <c r="AA361" s="13"/>
      <c r="AB361" s="13"/>
      <c r="AC361" s="13"/>
      <c r="AD361" s="13"/>
      <c r="AE361" s="13"/>
      <c r="AT361" s="244" t="s">
        <v>162</v>
      </c>
      <c r="AU361" s="244" t="s">
        <v>88</v>
      </c>
      <c r="AV361" s="13" t="s">
        <v>88</v>
      </c>
      <c r="AW361" s="13" t="s">
        <v>36</v>
      </c>
      <c r="AX361" s="13" t="s">
        <v>79</v>
      </c>
      <c r="AY361" s="244" t="s">
        <v>152</v>
      </c>
    </row>
    <row r="362" s="14" customFormat="1">
      <c r="A362" s="14"/>
      <c r="B362" s="245"/>
      <c r="C362" s="246"/>
      <c r="D362" s="229" t="s">
        <v>162</v>
      </c>
      <c r="E362" s="247" t="s">
        <v>1</v>
      </c>
      <c r="F362" s="248" t="s">
        <v>171</v>
      </c>
      <c r="G362" s="246"/>
      <c r="H362" s="249">
        <v>393.39999999999998</v>
      </c>
      <c r="I362" s="250"/>
      <c r="J362" s="246"/>
      <c r="K362" s="246"/>
      <c r="L362" s="251"/>
      <c r="M362" s="252"/>
      <c r="N362" s="253"/>
      <c r="O362" s="253"/>
      <c r="P362" s="253"/>
      <c r="Q362" s="253"/>
      <c r="R362" s="253"/>
      <c r="S362" s="253"/>
      <c r="T362" s="254"/>
      <c r="U362" s="14"/>
      <c r="V362" s="14"/>
      <c r="W362" s="14"/>
      <c r="X362" s="14"/>
      <c r="Y362" s="14"/>
      <c r="Z362" s="14"/>
      <c r="AA362" s="14"/>
      <c r="AB362" s="14"/>
      <c r="AC362" s="14"/>
      <c r="AD362" s="14"/>
      <c r="AE362" s="14"/>
      <c r="AT362" s="255" t="s">
        <v>162</v>
      </c>
      <c r="AU362" s="255" t="s">
        <v>88</v>
      </c>
      <c r="AV362" s="14" t="s">
        <v>158</v>
      </c>
      <c r="AW362" s="14" t="s">
        <v>4</v>
      </c>
      <c r="AX362" s="14" t="s">
        <v>21</v>
      </c>
      <c r="AY362" s="255" t="s">
        <v>152</v>
      </c>
    </row>
    <row r="363" s="2" customFormat="1" ht="24.15" customHeight="1">
      <c r="A363" s="38"/>
      <c r="B363" s="39"/>
      <c r="C363" s="215" t="s">
        <v>523</v>
      </c>
      <c r="D363" s="215" t="s">
        <v>154</v>
      </c>
      <c r="E363" s="216" t="s">
        <v>524</v>
      </c>
      <c r="F363" s="217" t="s">
        <v>525</v>
      </c>
      <c r="G363" s="218" t="s">
        <v>229</v>
      </c>
      <c r="H363" s="219">
        <v>506.75999999999999</v>
      </c>
      <c r="I363" s="220"/>
      <c r="J363" s="221">
        <f>ROUND(I363*H363,2)</f>
        <v>0</v>
      </c>
      <c r="K363" s="222"/>
      <c r="L363" s="44"/>
      <c r="M363" s="223" t="s">
        <v>1</v>
      </c>
      <c r="N363" s="224" t="s">
        <v>44</v>
      </c>
      <c r="O363" s="91"/>
      <c r="P363" s="225">
        <f>O363*H363</f>
        <v>0</v>
      </c>
      <c r="Q363" s="225">
        <v>0.020480000000000002</v>
      </c>
      <c r="R363" s="225">
        <f>Q363*H363</f>
        <v>10.378444800000001</v>
      </c>
      <c r="S363" s="225">
        <v>0</v>
      </c>
      <c r="T363" s="226">
        <f>S363*H363</f>
        <v>0</v>
      </c>
      <c r="U363" s="38"/>
      <c r="V363" s="38"/>
      <c r="W363" s="38"/>
      <c r="X363" s="38"/>
      <c r="Y363" s="38"/>
      <c r="Z363" s="38"/>
      <c r="AA363" s="38"/>
      <c r="AB363" s="38"/>
      <c r="AC363" s="38"/>
      <c r="AD363" s="38"/>
      <c r="AE363" s="38"/>
      <c r="AR363" s="227" t="s">
        <v>158</v>
      </c>
      <c r="AT363" s="227" t="s">
        <v>154</v>
      </c>
      <c r="AU363" s="227" t="s">
        <v>88</v>
      </c>
      <c r="AY363" s="17" t="s">
        <v>152</v>
      </c>
      <c r="BE363" s="228">
        <f>IF(N363="základní",J363,0)</f>
        <v>0</v>
      </c>
      <c r="BF363" s="228">
        <f>IF(N363="snížená",J363,0)</f>
        <v>0</v>
      </c>
      <c r="BG363" s="228">
        <f>IF(N363="zákl. přenesená",J363,0)</f>
        <v>0</v>
      </c>
      <c r="BH363" s="228">
        <f>IF(N363="sníž. přenesená",J363,0)</f>
        <v>0</v>
      </c>
      <c r="BI363" s="228">
        <f>IF(N363="nulová",J363,0)</f>
        <v>0</v>
      </c>
      <c r="BJ363" s="17" t="s">
        <v>21</v>
      </c>
      <c r="BK363" s="228">
        <f>ROUND(I363*H363,2)</f>
        <v>0</v>
      </c>
      <c r="BL363" s="17" t="s">
        <v>158</v>
      </c>
      <c r="BM363" s="227" t="s">
        <v>526</v>
      </c>
    </row>
    <row r="364" s="2" customFormat="1">
      <c r="A364" s="38"/>
      <c r="B364" s="39"/>
      <c r="C364" s="40"/>
      <c r="D364" s="229" t="s">
        <v>160</v>
      </c>
      <c r="E364" s="40"/>
      <c r="F364" s="230" t="s">
        <v>527</v>
      </c>
      <c r="G364" s="40"/>
      <c r="H364" s="40"/>
      <c r="I364" s="231"/>
      <c r="J364" s="40"/>
      <c r="K364" s="40"/>
      <c r="L364" s="44"/>
      <c r="M364" s="232"/>
      <c r="N364" s="233"/>
      <c r="O364" s="91"/>
      <c r="P364" s="91"/>
      <c r="Q364" s="91"/>
      <c r="R364" s="91"/>
      <c r="S364" s="91"/>
      <c r="T364" s="92"/>
      <c r="U364" s="38"/>
      <c r="V364" s="38"/>
      <c r="W364" s="38"/>
      <c r="X364" s="38"/>
      <c r="Y364" s="38"/>
      <c r="Z364" s="38"/>
      <c r="AA364" s="38"/>
      <c r="AB364" s="38"/>
      <c r="AC364" s="38"/>
      <c r="AD364" s="38"/>
      <c r="AE364" s="38"/>
      <c r="AT364" s="17" t="s">
        <v>160</v>
      </c>
      <c r="AU364" s="17" t="s">
        <v>88</v>
      </c>
    </row>
    <row r="365" s="13" customFormat="1">
      <c r="A365" s="13"/>
      <c r="B365" s="234"/>
      <c r="C365" s="235"/>
      <c r="D365" s="229" t="s">
        <v>162</v>
      </c>
      <c r="E365" s="236" t="s">
        <v>1</v>
      </c>
      <c r="F365" s="237" t="s">
        <v>528</v>
      </c>
      <c r="G365" s="235"/>
      <c r="H365" s="238">
        <v>506.75999999999999</v>
      </c>
      <c r="I365" s="239"/>
      <c r="J365" s="235"/>
      <c r="K365" s="235"/>
      <c r="L365" s="240"/>
      <c r="M365" s="241"/>
      <c r="N365" s="242"/>
      <c r="O365" s="242"/>
      <c r="P365" s="242"/>
      <c r="Q365" s="242"/>
      <c r="R365" s="242"/>
      <c r="S365" s="242"/>
      <c r="T365" s="243"/>
      <c r="U365" s="13"/>
      <c r="V365" s="13"/>
      <c r="W365" s="13"/>
      <c r="X365" s="13"/>
      <c r="Y365" s="13"/>
      <c r="Z365" s="13"/>
      <c r="AA365" s="13"/>
      <c r="AB365" s="13"/>
      <c r="AC365" s="13"/>
      <c r="AD365" s="13"/>
      <c r="AE365" s="13"/>
      <c r="AT365" s="244" t="s">
        <v>162</v>
      </c>
      <c r="AU365" s="244" t="s">
        <v>88</v>
      </c>
      <c r="AV365" s="13" t="s">
        <v>88</v>
      </c>
      <c r="AW365" s="13" t="s">
        <v>36</v>
      </c>
      <c r="AX365" s="13" t="s">
        <v>21</v>
      </c>
      <c r="AY365" s="244" t="s">
        <v>152</v>
      </c>
    </row>
    <row r="366" s="2" customFormat="1" ht="24.15" customHeight="1">
      <c r="A366" s="38"/>
      <c r="B366" s="39"/>
      <c r="C366" s="215" t="s">
        <v>508</v>
      </c>
      <c r="D366" s="215" t="s">
        <v>154</v>
      </c>
      <c r="E366" s="216" t="s">
        <v>529</v>
      </c>
      <c r="F366" s="217" t="s">
        <v>530</v>
      </c>
      <c r="G366" s="218" t="s">
        <v>229</v>
      </c>
      <c r="H366" s="219">
        <v>132.68000000000001</v>
      </c>
      <c r="I366" s="220"/>
      <c r="J366" s="221">
        <f>ROUND(I366*H366,2)</f>
        <v>0</v>
      </c>
      <c r="K366" s="222"/>
      <c r="L366" s="44"/>
      <c r="M366" s="223" t="s">
        <v>1</v>
      </c>
      <c r="N366" s="224" t="s">
        <v>44</v>
      </c>
      <c r="O366" s="91"/>
      <c r="P366" s="225">
        <f>O366*H366</f>
        <v>0</v>
      </c>
      <c r="Q366" s="225">
        <v>0.027300000000000001</v>
      </c>
      <c r="R366" s="225">
        <f>Q366*H366</f>
        <v>3.6221640000000002</v>
      </c>
      <c r="S366" s="225">
        <v>0</v>
      </c>
      <c r="T366" s="226">
        <f>S366*H366</f>
        <v>0</v>
      </c>
      <c r="U366" s="38"/>
      <c r="V366" s="38"/>
      <c r="W366" s="38"/>
      <c r="X366" s="38"/>
      <c r="Y366" s="38"/>
      <c r="Z366" s="38"/>
      <c r="AA366" s="38"/>
      <c r="AB366" s="38"/>
      <c r="AC366" s="38"/>
      <c r="AD366" s="38"/>
      <c r="AE366" s="38"/>
      <c r="AR366" s="227" t="s">
        <v>158</v>
      </c>
      <c r="AT366" s="227" t="s">
        <v>154</v>
      </c>
      <c r="AU366" s="227" t="s">
        <v>88</v>
      </c>
      <c r="AY366" s="17" t="s">
        <v>152</v>
      </c>
      <c r="BE366" s="228">
        <f>IF(N366="základní",J366,0)</f>
        <v>0</v>
      </c>
      <c r="BF366" s="228">
        <f>IF(N366="snížená",J366,0)</f>
        <v>0</v>
      </c>
      <c r="BG366" s="228">
        <f>IF(N366="zákl. přenesená",J366,0)</f>
        <v>0</v>
      </c>
      <c r="BH366" s="228">
        <f>IF(N366="sníž. přenesená",J366,0)</f>
        <v>0</v>
      </c>
      <c r="BI366" s="228">
        <f>IF(N366="nulová",J366,0)</f>
        <v>0</v>
      </c>
      <c r="BJ366" s="17" t="s">
        <v>21</v>
      </c>
      <c r="BK366" s="228">
        <f>ROUND(I366*H366,2)</f>
        <v>0</v>
      </c>
      <c r="BL366" s="17" t="s">
        <v>158</v>
      </c>
      <c r="BM366" s="227" t="s">
        <v>531</v>
      </c>
    </row>
    <row r="367" s="2" customFormat="1">
      <c r="A367" s="38"/>
      <c r="B367" s="39"/>
      <c r="C367" s="40"/>
      <c r="D367" s="229" t="s">
        <v>160</v>
      </c>
      <c r="E367" s="40"/>
      <c r="F367" s="230" t="s">
        <v>532</v>
      </c>
      <c r="G367" s="40"/>
      <c r="H367" s="40"/>
      <c r="I367" s="231"/>
      <c r="J367" s="40"/>
      <c r="K367" s="40"/>
      <c r="L367" s="44"/>
      <c r="M367" s="232"/>
      <c r="N367" s="233"/>
      <c r="O367" s="91"/>
      <c r="P367" s="91"/>
      <c r="Q367" s="91"/>
      <c r="R367" s="91"/>
      <c r="S367" s="91"/>
      <c r="T367" s="92"/>
      <c r="U367" s="38"/>
      <c r="V367" s="38"/>
      <c r="W367" s="38"/>
      <c r="X367" s="38"/>
      <c r="Y367" s="38"/>
      <c r="Z367" s="38"/>
      <c r="AA367" s="38"/>
      <c r="AB367" s="38"/>
      <c r="AC367" s="38"/>
      <c r="AD367" s="38"/>
      <c r="AE367" s="38"/>
      <c r="AT367" s="17" t="s">
        <v>160</v>
      </c>
      <c r="AU367" s="17" t="s">
        <v>88</v>
      </c>
    </row>
    <row r="368" s="13" customFormat="1">
      <c r="A368" s="13"/>
      <c r="B368" s="234"/>
      <c r="C368" s="235"/>
      <c r="D368" s="229" t="s">
        <v>162</v>
      </c>
      <c r="E368" s="236" t="s">
        <v>1</v>
      </c>
      <c r="F368" s="237" t="s">
        <v>533</v>
      </c>
      <c r="G368" s="235"/>
      <c r="H368" s="238">
        <v>132.68000000000001</v>
      </c>
      <c r="I368" s="239"/>
      <c r="J368" s="235"/>
      <c r="K368" s="235"/>
      <c r="L368" s="240"/>
      <c r="M368" s="241"/>
      <c r="N368" s="242"/>
      <c r="O368" s="242"/>
      <c r="P368" s="242"/>
      <c r="Q368" s="242"/>
      <c r="R368" s="242"/>
      <c r="S368" s="242"/>
      <c r="T368" s="243"/>
      <c r="U368" s="13"/>
      <c r="V368" s="13"/>
      <c r="W368" s="13"/>
      <c r="X368" s="13"/>
      <c r="Y368" s="13"/>
      <c r="Z368" s="13"/>
      <c r="AA368" s="13"/>
      <c r="AB368" s="13"/>
      <c r="AC368" s="13"/>
      <c r="AD368" s="13"/>
      <c r="AE368" s="13"/>
      <c r="AT368" s="244" t="s">
        <v>162</v>
      </c>
      <c r="AU368" s="244" t="s">
        <v>88</v>
      </c>
      <c r="AV368" s="13" t="s">
        <v>88</v>
      </c>
      <c r="AW368" s="13" t="s">
        <v>36</v>
      </c>
      <c r="AX368" s="13" t="s">
        <v>21</v>
      </c>
      <c r="AY368" s="244" t="s">
        <v>152</v>
      </c>
    </row>
    <row r="369" s="2" customFormat="1" ht="21.75" customHeight="1">
      <c r="A369" s="38"/>
      <c r="B369" s="39"/>
      <c r="C369" s="215" t="s">
        <v>534</v>
      </c>
      <c r="D369" s="215" t="s">
        <v>154</v>
      </c>
      <c r="E369" s="216" t="s">
        <v>535</v>
      </c>
      <c r="F369" s="217" t="s">
        <v>536</v>
      </c>
      <c r="G369" s="218" t="s">
        <v>229</v>
      </c>
      <c r="H369" s="219">
        <v>4.5999999999999996</v>
      </c>
      <c r="I369" s="220"/>
      <c r="J369" s="221">
        <f>ROUND(I369*H369,2)</f>
        <v>0</v>
      </c>
      <c r="K369" s="222"/>
      <c r="L369" s="44"/>
      <c r="M369" s="223" t="s">
        <v>1</v>
      </c>
      <c r="N369" s="224" t="s">
        <v>44</v>
      </c>
      <c r="O369" s="91"/>
      <c r="P369" s="225">
        <f>O369*H369</f>
        <v>0</v>
      </c>
      <c r="Q369" s="225">
        <v>0.040000000000000001</v>
      </c>
      <c r="R369" s="225">
        <f>Q369*H369</f>
        <v>0.184</v>
      </c>
      <c r="S369" s="225">
        <v>0</v>
      </c>
      <c r="T369" s="226">
        <f>S369*H369</f>
        <v>0</v>
      </c>
      <c r="U369" s="38"/>
      <c r="V369" s="38"/>
      <c r="W369" s="38"/>
      <c r="X369" s="38"/>
      <c r="Y369" s="38"/>
      <c r="Z369" s="38"/>
      <c r="AA369" s="38"/>
      <c r="AB369" s="38"/>
      <c r="AC369" s="38"/>
      <c r="AD369" s="38"/>
      <c r="AE369" s="38"/>
      <c r="AR369" s="227" t="s">
        <v>158</v>
      </c>
      <c r="AT369" s="227" t="s">
        <v>154</v>
      </c>
      <c r="AU369" s="227" t="s">
        <v>88</v>
      </c>
      <c r="AY369" s="17" t="s">
        <v>152</v>
      </c>
      <c r="BE369" s="228">
        <f>IF(N369="základní",J369,0)</f>
        <v>0</v>
      </c>
      <c r="BF369" s="228">
        <f>IF(N369="snížená",J369,0)</f>
        <v>0</v>
      </c>
      <c r="BG369" s="228">
        <f>IF(N369="zákl. přenesená",J369,0)</f>
        <v>0</v>
      </c>
      <c r="BH369" s="228">
        <f>IF(N369="sníž. přenesená",J369,0)</f>
        <v>0</v>
      </c>
      <c r="BI369" s="228">
        <f>IF(N369="nulová",J369,0)</f>
        <v>0</v>
      </c>
      <c r="BJ369" s="17" t="s">
        <v>21</v>
      </c>
      <c r="BK369" s="228">
        <f>ROUND(I369*H369,2)</f>
        <v>0</v>
      </c>
      <c r="BL369" s="17" t="s">
        <v>158</v>
      </c>
      <c r="BM369" s="227" t="s">
        <v>537</v>
      </c>
    </row>
    <row r="370" s="2" customFormat="1">
      <c r="A370" s="38"/>
      <c r="B370" s="39"/>
      <c r="C370" s="40"/>
      <c r="D370" s="229" t="s">
        <v>160</v>
      </c>
      <c r="E370" s="40"/>
      <c r="F370" s="230" t="s">
        <v>538</v>
      </c>
      <c r="G370" s="40"/>
      <c r="H370" s="40"/>
      <c r="I370" s="231"/>
      <c r="J370" s="40"/>
      <c r="K370" s="40"/>
      <c r="L370" s="44"/>
      <c r="M370" s="232"/>
      <c r="N370" s="233"/>
      <c r="O370" s="91"/>
      <c r="P370" s="91"/>
      <c r="Q370" s="91"/>
      <c r="R370" s="91"/>
      <c r="S370" s="91"/>
      <c r="T370" s="92"/>
      <c r="U370" s="38"/>
      <c r="V370" s="38"/>
      <c r="W370" s="38"/>
      <c r="X370" s="38"/>
      <c r="Y370" s="38"/>
      <c r="Z370" s="38"/>
      <c r="AA370" s="38"/>
      <c r="AB370" s="38"/>
      <c r="AC370" s="38"/>
      <c r="AD370" s="38"/>
      <c r="AE370" s="38"/>
      <c r="AT370" s="17" t="s">
        <v>160</v>
      </c>
      <c r="AU370" s="17" t="s">
        <v>88</v>
      </c>
    </row>
    <row r="371" s="13" customFormat="1">
      <c r="A371" s="13"/>
      <c r="B371" s="234"/>
      <c r="C371" s="235"/>
      <c r="D371" s="229" t="s">
        <v>162</v>
      </c>
      <c r="E371" s="236" t="s">
        <v>1</v>
      </c>
      <c r="F371" s="237" t="s">
        <v>539</v>
      </c>
      <c r="G371" s="235"/>
      <c r="H371" s="238">
        <v>3.2000000000000002</v>
      </c>
      <c r="I371" s="239"/>
      <c r="J371" s="235"/>
      <c r="K371" s="235"/>
      <c r="L371" s="240"/>
      <c r="M371" s="241"/>
      <c r="N371" s="242"/>
      <c r="O371" s="242"/>
      <c r="P371" s="242"/>
      <c r="Q371" s="242"/>
      <c r="R371" s="242"/>
      <c r="S371" s="242"/>
      <c r="T371" s="243"/>
      <c r="U371" s="13"/>
      <c r="V371" s="13"/>
      <c r="W371" s="13"/>
      <c r="X371" s="13"/>
      <c r="Y371" s="13"/>
      <c r="Z371" s="13"/>
      <c r="AA371" s="13"/>
      <c r="AB371" s="13"/>
      <c r="AC371" s="13"/>
      <c r="AD371" s="13"/>
      <c r="AE371" s="13"/>
      <c r="AT371" s="244" t="s">
        <v>162</v>
      </c>
      <c r="AU371" s="244" t="s">
        <v>88</v>
      </c>
      <c r="AV371" s="13" t="s">
        <v>88</v>
      </c>
      <c r="AW371" s="13" t="s">
        <v>36</v>
      </c>
      <c r="AX371" s="13" t="s">
        <v>79</v>
      </c>
      <c r="AY371" s="244" t="s">
        <v>152</v>
      </c>
    </row>
    <row r="372" s="13" customFormat="1">
      <c r="A372" s="13"/>
      <c r="B372" s="234"/>
      <c r="C372" s="235"/>
      <c r="D372" s="229" t="s">
        <v>162</v>
      </c>
      <c r="E372" s="236" t="s">
        <v>1</v>
      </c>
      <c r="F372" s="237" t="s">
        <v>540</v>
      </c>
      <c r="G372" s="235"/>
      <c r="H372" s="238">
        <v>1.3999999999999999</v>
      </c>
      <c r="I372" s="239"/>
      <c r="J372" s="235"/>
      <c r="K372" s="235"/>
      <c r="L372" s="240"/>
      <c r="M372" s="241"/>
      <c r="N372" s="242"/>
      <c r="O372" s="242"/>
      <c r="P372" s="242"/>
      <c r="Q372" s="242"/>
      <c r="R372" s="242"/>
      <c r="S372" s="242"/>
      <c r="T372" s="243"/>
      <c r="U372" s="13"/>
      <c r="V372" s="13"/>
      <c r="W372" s="13"/>
      <c r="X372" s="13"/>
      <c r="Y372" s="13"/>
      <c r="Z372" s="13"/>
      <c r="AA372" s="13"/>
      <c r="AB372" s="13"/>
      <c r="AC372" s="13"/>
      <c r="AD372" s="13"/>
      <c r="AE372" s="13"/>
      <c r="AT372" s="244" t="s">
        <v>162</v>
      </c>
      <c r="AU372" s="244" t="s">
        <v>88</v>
      </c>
      <c r="AV372" s="13" t="s">
        <v>88</v>
      </c>
      <c r="AW372" s="13" t="s">
        <v>36</v>
      </c>
      <c r="AX372" s="13" t="s">
        <v>79</v>
      </c>
      <c r="AY372" s="244" t="s">
        <v>152</v>
      </c>
    </row>
    <row r="373" s="14" customFormat="1">
      <c r="A373" s="14"/>
      <c r="B373" s="245"/>
      <c r="C373" s="246"/>
      <c r="D373" s="229" t="s">
        <v>162</v>
      </c>
      <c r="E373" s="247" t="s">
        <v>1</v>
      </c>
      <c r="F373" s="248" t="s">
        <v>171</v>
      </c>
      <c r="G373" s="246"/>
      <c r="H373" s="249">
        <v>4.5999999999999996</v>
      </c>
      <c r="I373" s="250"/>
      <c r="J373" s="246"/>
      <c r="K373" s="246"/>
      <c r="L373" s="251"/>
      <c r="M373" s="252"/>
      <c r="N373" s="253"/>
      <c r="O373" s="253"/>
      <c r="P373" s="253"/>
      <c r="Q373" s="253"/>
      <c r="R373" s="253"/>
      <c r="S373" s="253"/>
      <c r="T373" s="254"/>
      <c r="U373" s="14"/>
      <c r="V373" s="14"/>
      <c r="W373" s="14"/>
      <c r="X373" s="14"/>
      <c r="Y373" s="14"/>
      <c r="Z373" s="14"/>
      <c r="AA373" s="14"/>
      <c r="AB373" s="14"/>
      <c r="AC373" s="14"/>
      <c r="AD373" s="14"/>
      <c r="AE373" s="14"/>
      <c r="AT373" s="255" t="s">
        <v>162</v>
      </c>
      <c r="AU373" s="255" t="s">
        <v>88</v>
      </c>
      <c r="AV373" s="14" t="s">
        <v>158</v>
      </c>
      <c r="AW373" s="14" t="s">
        <v>36</v>
      </c>
      <c r="AX373" s="14" t="s">
        <v>21</v>
      </c>
      <c r="AY373" s="255" t="s">
        <v>152</v>
      </c>
    </row>
    <row r="374" s="2" customFormat="1" ht="24.15" customHeight="1">
      <c r="A374" s="38"/>
      <c r="B374" s="39"/>
      <c r="C374" s="215" t="s">
        <v>541</v>
      </c>
      <c r="D374" s="215" t="s">
        <v>154</v>
      </c>
      <c r="E374" s="216" t="s">
        <v>542</v>
      </c>
      <c r="F374" s="217" t="s">
        <v>543</v>
      </c>
      <c r="G374" s="218" t="s">
        <v>229</v>
      </c>
      <c r="H374" s="219">
        <v>30.5</v>
      </c>
      <c r="I374" s="220"/>
      <c r="J374" s="221">
        <f>ROUND(I374*H374,2)</f>
        <v>0</v>
      </c>
      <c r="K374" s="222"/>
      <c r="L374" s="44"/>
      <c r="M374" s="223" t="s">
        <v>1</v>
      </c>
      <c r="N374" s="224" t="s">
        <v>44</v>
      </c>
      <c r="O374" s="91"/>
      <c r="P374" s="225">
        <f>O374*H374</f>
        <v>0</v>
      </c>
      <c r="Q374" s="225">
        <v>0.0048900000000000002</v>
      </c>
      <c r="R374" s="225">
        <f>Q374*H374</f>
        <v>0.149145</v>
      </c>
      <c r="S374" s="225">
        <v>0</v>
      </c>
      <c r="T374" s="226">
        <f>S374*H374</f>
        <v>0</v>
      </c>
      <c r="U374" s="38"/>
      <c r="V374" s="38"/>
      <c r="W374" s="38"/>
      <c r="X374" s="38"/>
      <c r="Y374" s="38"/>
      <c r="Z374" s="38"/>
      <c r="AA374" s="38"/>
      <c r="AB374" s="38"/>
      <c r="AC374" s="38"/>
      <c r="AD374" s="38"/>
      <c r="AE374" s="38"/>
      <c r="AR374" s="227" t="s">
        <v>158</v>
      </c>
      <c r="AT374" s="227" t="s">
        <v>154</v>
      </c>
      <c r="AU374" s="227" t="s">
        <v>88</v>
      </c>
      <c r="AY374" s="17" t="s">
        <v>152</v>
      </c>
      <c r="BE374" s="228">
        <f>IF(N374="základní",J374,0)</f>
        <v>0</v>
      </c>
      <c r="BF374" s="228">
        <f>IF(N374="snížená",J374,0)</f>
        <v>0</v>
      </c>
      <c r="BG374" s="228">
        <f>IF(N374="zákl. přenesená",J374,0)</f>
        <v>0</v>
      </c>
      <c r="BH374" s="228">
        <f>IF(N374="sníž. přenesená",J374,0)</f>
        <v>0</v>
      </c>
      <c r="BI374" s="228">
        <f>IF(N374="nulová",J374,0)</f>
        <v>0</v>
      </c>
      <c r="BJ374" s="17" t="s">
        <v>21</v>
      </c>
      <c r="BK374" s="228">
        <f>ROUND(I374*H374,2)</f>
        <v>0</v>
      </c>
      <c r="BL374" s="17" t="s">
        <v>158</v>
      </c>
      <c r="BM374" s="227" t="s">
        <v>544</v>
      </c>
    </row>
    <row r="375" s="2" customFormat="1">
      <c r="A375" s="38"/>
      <c r="B375" s="39"/>
      <c r="C375" s="40"/>
      <c r="D375" s="229" t="s">
        <v>160</v>
      </c>
      <c r="E375" s="40"/>
      <c r="F375" s="230" t="s">
        <v>545</v>
      </c>
      <c r="G375" s="40"/>
      <c r="H375" s="40"/>
      <c r="I375" s="231"/>
      <c r="J375" s="40"/>
      <c r="K375" s="40"/>
      <c r="L375" s="44"/>
      <c r="M375" s="232"/>
      <c r="N375" s="233"/>
      <c r="O375" s="91"/>
      <c r="P375" s="91"/>
      <c r="Q375" s="91"/>
      <c r="R375" s="91"/>
      <c r="S375" s="91"/>
      <c r="T375" s="92"/>
      <c r="U375" s="38"/>
      <c r="V375" s="38"/>
      <c r="W375" s="38"/>
      <c r="X375" s="38"/>
      <c r="Y375" s="38"/>
      <c r="Z375" s="38"/>
      <c r="AA375" s="38"/>
      <c r="AB375" s="38"/>
      <c r="AC375" s="38"/>
      <c r="AD375" s="38"/>
      <c r="AE375" s="38"/>
      <c r="AT375" s="17" t="s">
        <v>160</v>
      </c>
      <c r="AU375" s="17" t="s">
        <v>88</v>
      </c>
    </row>
    <row r="376" s="13" customFormat="1">
      <c r="A376" s="13"/>
      <c r="B376" s="234"/>
      <c r="C376" s="235"/>
      <c r="D376" s="229" t="s">
        <v>162</v>
      </c>
      <c r="E376" s="236" t="s">
        <v>1</v>
      </c>
      <c r="F376" s="237" t="s">
        <v>546</v>
      </c>
      <c r="G376" s="235"/>
      <c r="H376" s="238">
        <v>30.5</v>
      </c>
      <c r="I376" s="239"/>
      <c r="J376" s="235"/>
      <c r="K376" s="235"/>
      <c r="L376" s="240"/>
      <c r="M376" s="241"/>
      <c r="N376" s="242"/>
      <c r="O376" s="242"/>
      <c r="P376" s="242"/>
      <c r="Q376" s="242"/>
      <c r="R376" s="242"/>
      <c r="S376" s="242"/>
      <c r="T376" s="243"/>
      <c r="U376" s="13"/>
      <c r="V376" s="13"/>
      <c r="W376" s="13"/>
      <c r="X376" s="13"/>
      <c r="Y376" s="13"/>
      <c r="Z376" s="13"/>
      <c r="AA376" s="13"/>
      <c r="AB376" s="13"/>
      <c r="AC376" s="13"/>
      <c r="AD376" s="13"/>
      <c r="AE376" s="13"/>
      <c r="AT376" s="244" t="s">
        <v>162</v>
      </c>
      <c r="AU376" s="244" t="s">
        <v>88</v>
      </c>
      <c r="AV376" s="13" t="s">
        <v>88</v>
      </c>
      <c r="AW376" s="13" t="s">
        <v>36</v>
      </c>
      <c r="AX376" s="13" t="s">
        <v>21</v>
      </c>
      <c r="AY376" s="244" t="s">
        <v>152</v>
      </c>
    </row>
    <row r="377" s="2" customFormat="1" ht="24.15" customHeight="1">
      <c r="A377" s="38"/>
      <c r="B377" s="39"/>
      <c r="C377" s="215" t="s">
        <v>547</v>
      </c>
      <c r="D377" s="215" t="s">
        <v>154</v>
      </c>
      <c r="E377" s="216" t="s">
        <v>548</v>
      </c>
      <c r="F377" s="217" t="s">
        <v>549</v>
      </c>
      <c r="G377" s="218" t="s">
        <v>229</v>
      </c>
      <c r="H377" s="219">
        <v>226.935</v>
      </c>
      <c r="I377" s="220"/>
      <c r="J377" s="221">
        <f>ROUND(I377*H377,2)</f>
        <v>0</v>
      </c>
      <c r="K377" s="222"/>
      <c r="L377" s="44"/>
      <c r="M377" s="223" t="s">
        <v>1</v>
      </c>
      <c r="N377" s="224" t="s">
        <v>44</v>
      </c>
      <c r="O377" s="91"/>
      <c r="P377" s="225">
        <f>O377*H377</f>
        <v>0</v>
      </c>
      <c r="Q377" s="225">
        <v>0.0040000000000000001</v>
      </c>
      <c r="R377" s="225">
        <f>Q377*H377</f>
        <v>0.90773999999999999</v>
      </c>
      <c r="S377" s="225">
        <v>0</v>
      </c>
      <c r="T377" s="226">
        <f>S377*H377</f>
        <v>0</v>
      </c>
      <c r="U377" s="38"/>
      <c r="V377" s="38"/>
      <c r="W377" s="38"/>
      <c r="X377" s="38"/>
      <c r="Y377" s="38"/>
      <c r="Z377" s="38"/>
      <c r="AA377" s="38"/>
      <c r="AB377" s="38"/>
      <c r="AC377" s="38"/>
      <c r="AD377" s="38"/>
      <c r="AE377" s="38"/>
      <c r="AR377" s="227" t="s">
        <v>158</v>
      </c>
      <c r="AT377" s="227" t="s">
        <v>154</v>
      </c>
      <c r="AU377" s="227" t="s">
        <v>88</v>
      </c>
      <c r="AY377" s="17" t="s">
        <v>152</v>
      </c>
      <c r="BE377" s="228">
        <f>IF(N377="základní",J377,0)</f>
        <v>0</v>
      </c>
      <c r="BF377" s="228">
        <f>IF(N377="snížená",J377,0)</f>
        <v>0</v>
      </c>
      <c r="BG377" s="228">
        <f>IF(N377="zákl. přenesená",J377,0)</f>
        <v>0</v>
      </c>
      <c r="BH377" s="228">
        <f>IF(N377="sníž. přenesená",J377,0)</f>
        <v>0</v>
      </c>
      <c r="BI377" s="228">
        <f>IF(N377="nulová",J377,0)</f>
        <v>0</v>
      </c>
      <c r="BJ377" s="17" t="s">
        <v>21</v>
      </c>
      <c r="BK377" s="228">
        <f>ROUND(I377*H377,2)</f>
        <v>0</v>
      </c>
      <c r="BL377" s="17" t="s">
        <v>158</v>
      </c>
      <c r="BM377" s="227" t="s">
        <v>550</v>
      </c>
    </row>
    <row r="378" s="2" customFormat="1">
      <c r="A378" s="38"/>
      <c r="B378" s="39"/>
      <c r="C378" s="40"/>
      <c r="D378" s="229" t="s">
        <v>160</v>
      </c>
      <c r="E378" s="40"/>
      <c r="F378" s="230" t="s">
        <v>551</v>
      </c>
      <c r="G378" s="40"/>
      <c r="H378" s="40"/>
      <c r="I378" s="231"/>
      <c r="J378" s="40"/>
      <c r="K378" s="40"/>
      <c r="L378" s="44"/>
      <c r="M378" s="232"/>
      <c r="N378" s="233"/>
      <c r="O378" s="91"/>
      <c r="P378" s="91"/>
      <c r="Q378" s="91"/>
      <c r="R378" s="91"/>
      <c r="S378" s="91"/>
      <c r="T378" s="92"/>
      <c r="U378" s="38"/>
      <c r="V378" s="38"/>
      <c r="W378" s="38"/>
      <c r="X378" s="38"/>
      <c r="Y378" s="38"/>
      <c r="Z378" s="38"/>
      <c r="AA378" s="38"/>
      <c r="AB378" s="38"/>
      <c r="AC378" s="38"/>
      <c r="AD378" s="38"/>
      <c r="AE378" s="38"/>
      <c r="AT378" s="17" t="s">
        <v>160</v>
      </c>
      <c r="AU378" s="17" t="s">
        <v>88</v>
      </c>
    </row>
    <row r="379" s="13" customFormat="1">
      <c r="A379" s="13"/>
      <c r="B379" s="234"/>
      <c r="C379" s="235"/>
      <c r="D379" s="229" t="s">
        <v>162</v>
      </c>
      <c r="E379" s="236" t="s">
        <v>1</v>
      </c>
      <c r="F379" s="237" t="s">
        <v>552</v>
      </c>
      <c r="G379" s="235"/>
      <c r="H379" s="238">
        <v>185.75999999999999</v>
      </c>
      <c r="I379" s="239"/>
      <c r="J379" s="235"/>
      <c r="K379" s="235"/>
      <c r="L379" s="240"/>
      <c r="M379" s="241"/>
      <c r="N379" s="242"/>
      <c r="O379" s="242"/>
      <c r="P379" s="242"/>
      <c r="Q379" s="242"/>
      <c r="R379" s="242"/>
      <c r="S379" s="242"/>
      <c r="T379" s="243"/>
      <c r="U379" s="13"/>
      <c r="V379" s="13"/>
      <c r="W379" s="13"/>
      <c r="X379" s="13"/>
      <c r="Y379" s="13"/>
      <c r="Z379" s="13"/>
      <c r="AA379" s="13"/>
      <c r="AB379" s="13"/>
      <c r="AC379" s="13"/>
      <c r="AD379" s="13"/>
      <c r="AE379" s="13"/>
      <c r="AT379" s="244" t="s">
        <v>162</v>
      </c>
      <c r="AU379" s="244" t="s">
        <v>88</v>
      </c>
      <c r="AV379" s="13" t="s">
        <v>88</v>
      </c>
      <c r="AW379" s="13" t="s">
        <v>36</v>
      </c>
      <c r="AX379" s="13" t="s">
        <v>79</v>
      </c>
      <c r="AY379" s="244" t="s">
        <v>152</v>
      </c>
    </row>
    <row r="380" s="13" customFormat="1">
      <c r="A380" s="13"/>
      <c r="B380" s="234"/>
      <c r="C380" s="235"/>
      <c r="D380" s="229" t="s">
        <v>162</v>
      </c>
      <c r="E380" s="236" t="s">
        <v>1</v>
      </c>
      <c r="F380" s="237" t="s">
        <v>553</v>
      </c>
      <c r="G380" s="235"/>
      <c r="H380" s="238">
        <v>41.174999999999997</v>
      </c>
      <c r="I380" s="239"/>
      <c r="J380" s="235"/>
      <c r="K380" s="235"/>
      <c r="L380" s="240"/>
      <c r="M380" s="241"/>
      <c r="N380" s="242"/>
      <c r="O380" s="242"/>
      <c r="P380" s="242"/>
      <c r="Q380" s="242"/>
      <c r="R380" s="242"/>
      <c r="S380" s="242"/>
      <c r="T380" s="243"/>
      <c r="U380" s="13"/>
      <c r="V380" s="13"/>
      <c r="W380" s="13"/>
      <c r="X380" s="13"/>
      <c r="Y380" s="13"/>
      <c r="Z380" s="13"/>
      <c r="AA380" s="13"/>
      <c r="AB380" s="13"/>
      <c r="AC380" s="13"/>
      <c r="AD380" s="13"/>
      <c r="AE380" s="13"/>
      <c r="AT380" s="244" t="s">
        <v>162</v>
      </c>
      <c r="AU380" s="244" t="s">
        <v>88</v>
      </c>
      <c r="AV380" s="13" t="s">
        <v>88</v>
      </c>
      <c r="AW380" s="13" t="s">
        <v>36</v>
      </c>
      <c r="AX380" s="13" t="s">
        <v>79</v>
      </c>
      <c r="AY380" s="244" t="s">
        <v>152</v>
      </c>
    </row>
    <row r="381" s="14" customFormat="1">
      <c r="A381" s="14"/>
      <c r="B381" s="245"/>
      <c r="C381" s="246"/>
      <c r="D381" s="229" t="s">
        <v>162</v>
      </c>
      <c r="E381" s="247" t="s">
        <v>1</v>
      </c>
      <c r="F381" s="248" t="s">
        <v>171</v>
      </c>
      <c r="G381" s="246"/>
      <c r="H381" s="249">
        <v>226.935</v>
      </c>
      <c r="I381" s="250"/>
      <c r="J381" s="246"/>
      <c r="K381" s="246"/>
      <c r="L381" s="251"/>
      <c r="M381" s="252"/>
      <c r="N381" s="253"/>
      <c r="O381" s="253"/>
      <c r="P381" s="253"/>
      <c r="Q381" s="253"/>
      <c r="R381" s="253"/>
      <c r="S381" s="253"/>
      <c r="T381" s="254"/>
      <c r="U381" s="14"/>
      <c r="V381" s="14"/>
      <c r="W381" s="14"/>
      <c r="X381" s="14"/>
      <c r="Y381" s="14"/>
      <c r="Z381" s="14"/>
      <c r="AA381" s="14"/>
      <c r="AB381" s="14"/>
      <c r="AC381" s="14"/>
      <c r="AD381" s="14"/>
      <c r="AE381" s="14"/>
      <c r="AT381" s="255" t="s">
        <v>162</v>
      </c>
      <c r="AU381" s="255" t="s">
        <v>88</v>
      </c>
      <c r="AV381" s="14" t="s">
        <v>158</v>
      </c>
      <c r="AW381" s="14" t="s">
        <v>36</v>
      </c>
      <c r="AX381" s="14" t="s">
        <v>21</v>
      </c>
      <c r="AY381" s="255" t="s">
        <v>152</v>
      </c>
    </row>
    <row r="382" s="2" customFormat="1" ht="24.15" customHeight="1">
      <c r="A382" s="38"/>
      <c r="B382" s="39"/>
      <c r="C382" s="215" t="s">
        <v>554</v>
      </c>
      <c r="D382" s="215" t="s">
        <v>154</v>
      </c>
      <c r="E382" s="216" t="s">
        <v>555</v>
      </c>
      <c r="F382" s="217" t="s">
        <v>556</v>
      </c>
      <c r="G382" s="218" t="s">
        <v>229</v>
      </c>
      <c r="H382" s="219">
        <v>305.76999999999998</v>
      </c>
      <c r="I382" s="220"/>
      <c r="J382" s="221">
        <f>ROUND(I382*H382,2)</f>
        <v>0</v>
      </c>
      <c r="K382" s="222"/>
      <c r="L382" s="44"/>
      <c r="M382" s="223" t="s">
        <v>1</v>
      </c>
      <c r="N382" s="224" t="s">
        <v>44</v>
      </c>
      <c r="O382" s="91"/>
      <c r="P382" s="225">
        <f>O382*H382</f>
        <v>0</v>
      </c>
      <c r="Q382" s="225">
        <v>0.015400000000000001</v>
      </c>
      <c r="R382" s="225">
        <f>Q382*H382</f>
        <v>4.7088580000000002</v>
      </c>
      <c r="S382" s="225">
        <v>0</v>
      </c>
      <c r="T382" s="226">
        <f>S382*H382</f>
        <v>0</v>
      </c>
      <c r="U382" s="38"/>
      <c r="V382" s="38"/>
      <c r="W382" s="38"/>
      <c r="X382" s="38"/>
      <c r="Y382" s="38"/>
      <c r="Z382" s="38"/>
      <c r="AA382" s="38"/>
      <c r="AB382" s="38"/>
      <c r="AC382" s="38"/>
      <c r="AD382" s="38"/>
      <c r="AE382" s="38"/>
      <c r="AR382" s="227" t="s">
        <v>158</v>
      </c>
      <c r="AT382" s="227" t="s">
        <v>154</v>
      </c>
      <c r="AU382" s="227" t="s">
        <v>88</v>
      </c>
      <c r="AY382" s="17" t="s">
        <v>152</v>
      </c>
      <c r="BE382" s="228">
        <f>IF(N382="základní",J382,0)</f>
        <v>0</v>
      </c>
      <c r="BF382" s="228">
        <f>IF(N382="snížená",J382,0)</f>
        <v>0</v>
      </c>
      <c r="BG382" s="228">
        <f>IF(N382="zákl. přenesená",J382,0)</f>
        <v>0</v>
      </c>
      <c r="BH382" s="228">
        <f>IF(N382="sníž. přenesená",J382,0)</f>
        <v>0</v>
      </c>
      <c r="BI382" s="228">
        <f>IF(N382="nulová",J382,0)</f>
        <v>0</v>
      </c>
      <c r="BJ382" s="17" t="s">
        <v>21</v>
      </c>
      <c r="BK382" s="228">
        <f>ROUND(I382*H382,2)</f>
        <v>0</v>
      </c>
      <c r="BL382" s="17" t="s">
        <v>158</v>
      </c>
      <c r="BM382" s="227" t="s">
        <v>557</v>
      </c>
    </row>
    <row r="383" s="2" customFormat="1">
      <c r="A383" s="38"/>
      <c r="B383" s="39"/>
      <c r="C383" s="40"/>
      <c r="D383" s="229" t="s">
        <v>160</v>
      </c>
      <c r="E383" s="40"/>
      <c r="F383" s="230" t="s">
        <v>558</v>
      </c>
      <c r="G383" s="40"/>
      <c r="H383" s="40"/>
      <c r="I383" s="231"/>
      <c r="J383" s="40"/>
      <c r="K383" s="40"/>
      <c r="L383" s="44"/>
      <c r="M383" s="232"/>
      <c r="N383" s="233"/>
      <c r="O383" s="91"/>
      <c r="P383" s="91"/>
      <c r="Q383" s="91"/>
      <c r="R383" s="91"/>
      <c r="S383" s="91"/>
      <c r="T383" s="92"/>
      <c r="U383" s="38"/>
      <c r="V383" s="38"/>
      <c r="W383" s="38"/>
      <c r="X383" s="38"/>
      <c r="Y383" s="38"/>
      <c r="Z383" s="38"/>
      <c r="AA383" s="38"/>
      <c r="AB383" s="38"/>
      <c r="AC383" s="38"/>
      <c r="AD383" s="38"/>
      <c r="AE383" s="38"/>
      <c r="AT383" s="17" t="s">
        <v>160</v>
      </c>
      <c r="AU383" s="17" t="s">
        <v>88</v>
      </c>
    </row>
    <row r="384" s="13" customFormat="1">
      <c r="A384" s="13"/>
      <c r="B384" s="234"/>
      <c r="C384" s="235"/>
      <c r="D384" s="229" t="s">
        <v>162</v>
      </c>
      <c r="E384" s="236" t="s">
        <v>1</v>
      </c>
      <c r="F384" s="237" t="s">
        <v>559</v>
      </c>
      <c r="G384" s="235"/>
      <c r="H384" s="238">
        <v>155.81</v>
      </c>
      <c r="I384" s="239"/>
      <c r="J384" s="235"/>
      <c r="K384" s="235"/>
      <c r="L384" s="240"/>
      <c r="M384" s="241"/>
      <c r="N384" s="242"/>
      <c r="O384" s="242"/>
      <c r="P384" s="242"/>
      <c r="Q384" s="242"/>
      <c r="R384" s="242"/>
      <c r="S384" s="242"/>
      <c r="T384" s="243"/>
      <c r="U384" s="13"/>
      <c r="V384" s="13"/>
      <c r="W384" s="13"/>
      <c r="X384" s="13"/>
      <c r="Y384" s="13"/>
      <c r="Z384" s="13"/>
      <c r="AA384" s="13"/>
      <c r="AB384" s="13"/>
      <c r="AC384" s="13"/>
      <c r="AD384" s="13"/>
      <c r="AE384" s="13"/>
      <c r="AT384" s="244" t="s">
        <v>162</v>
      </c>
      <c r="AU384" s="244" t="s">
        <v>88</v>
      </c>
      <c r="AV384" s="13" t="s">
        <v>88</v>
      </c>
      <c r="AW384" s="13" t="s">
        <v>36</v>
      </c>
      <c r="AX384" s="13" t="s">
        <v>79</v>
      </c>
      <c r="AY384" s="244" t="s">
        <v>152</v>
      </c>
    </row>
    <row r="385" s="13" customFormat="1">
      <c r="A385" s="13"/>
      <c r="B385" s="234"/>
      <c r="C385" s="235"/>
      <c r="D385" s="229" t="s">
        <v>162</v>
      </c>
      <c r="E385" s="236" t="s">
        <v>1</v>
      </c>
      <c r="F385" s="237" t="s">
        <v>560</v>
      </c>
      <c r="G385" s="235"/>
      <c r="H385" s="238">
        <v>30.359999999999999</v>
      </c>
      <c r="I385" s="239"/>
      <c r="J385" s="235"/>
      <c r="K385" s="235"/>
      <c r="L385" s="240"/>
      <c r="M385" s="241"/>
      <c r="N385" s="242"/>
      <c r="O385" s="242"/>
      <c r="P385" s="242"/>
      <c r="Q385" s="242"/>
      <c r="R385" s="242"/>
      <c r="S385" s="242"/>
      <c r="T385" s="243"/>
      <c r="U385" s="13"/>
      <c r="V385" s="13"/>
      <c r="W385" s="13"/>
      <c r="X385" s="13"/>
      <c r="Y385" s="13"/>
      <c r="Z385" s="13"/>
      <c r="AA385" s="13"/>
      <c r="AB385" s="13"/>
      <c r="AC385" s="13"/>
      <c r="AD385" s="13"/>
      <c r="AE385" s="13"/>
      <c r="AT385" s="244" t="s">
        <v>162</v>
      </c>
      <c r="AU385" s="244" t="s">
        <v>88</v>
      </c>
      <c r="AV385" s="13" t="s">
        <v>88</v>
      </c>
      <c r="AW385" s="13" t="s">
        <v>36</v>
      </c>
      <c r="AX385" s="13" t="s">
        <v>79</v>
      </c>
      <c r="AY385" s="244" t="s">
        <v>152</v>
      </c>
    </row>
    <row r="386" s="13" customFormat="1">
      <c r="A386" s="13"/>
      <c r="B386" s="234"/>
      <c r="C386" s="235"/>
      <c r="D386" s="229" t="s">
        <v>162</v>
      </c>
      <c r="E386" s="236" t="s">
        <v>1</v>
      </c>
      <c r="F386" s="237" t="s">
        <v>561</v>
      </c>
      <c r="G386" s="235"/>
      <c r="H386" s="238">
        <v>26.219999999999999</v>
      </c>
      <c r="I386" s="239"/>
      <c r="J386" s="235"/>
      <c r="K386" s="235"/>
      <c r="L386" s="240"/>
      <c r="M386" s="241"/>
      <c r="N386" s="242"/>
      <c r="O386" s="242"/>
      <c r="P386" s="242"/>
      <c r="Q386" s="242"/>
      <c r="R386" s="242"/>
      <c r="S386" s="242"/>
      <c r="T386" s="243"/>
      <c r="U386" s="13"/>
      <c r="V386" s="13"/>
      <c r="W386" s="13"/>
      <c r="X386" s="13"/>
      <c r="Y386" s="13"/>
      <c r="Z386" s="13"/>
      <c r="AA386" s="13"/>
      <c r="AB386" s="13"/>
      <c r="AC386" s="13"/>
      <c r="AD386" s="13"/>
      <c r="AE386" s="13"/>
      <c r="AT386" s="244" t="s">
        <v>162</v>
      </c>
      <c r="AU386" s="244" t="s">
        <v>88</v>
      </c>
      <c r="AV386" s="13" t="s">
        <v>88</v>
      </c>
      <c r="AW386" s="13" t="s">
        <v>36</v>
      </c>
      <c r="AX386" s="13" t="s">
        <v>79</v>
      </c>
      <c r="AY386" s="244" t="s">
        <v>152</v>
      </c>
    </row>
    <row r="387" s="13" customFormat="1">
      <c r="A387" s="13"/>
      <c r="B387" s="234"/>
      <c r="C387" s="235"/>
      <c r="D387" s="229" t="s">
        <v>162</v>
      </c>
      <c r="E387" s="236" t="s">
        <v>1</v>
      </c>
      <c r="F387" s="237" t="s">
        <v>562</v>
      </c>
      <c r="G387" s="235"/>
      <c r="H387" s="238">
        <v>25.760000000000002</v>
      </c>
      <c r="I387" s="239"/>
      <c r="J387" s="235"/>
      <c r="K387" s="235"/>
      <c r="L387" s="240"/>
      <c r="M387" s="241"/>
      <c r="N387" s="242"/>
      <c r="O387" s="242"/>
      <c r="P387" s="242"/>
      <c r="Q387" s="242"/>
      <c r="R387" s="242"/>
      <c r="S387" s="242"/>
      <c r="T387" s="243"/>
      <c r="U387" s="13"/>
      <c r="V387" s="13"/>
      <c r="W387" s="13"/>
      <c r="X387" s="13"/>
      <c r="Y387" s="13"/>
      <c r="Z387" s="13"/>
      <c r="AA387" s="13"/>
      <c r="AB387" s="13"/>
      <c r="AC387" s="13"/>
      <c r="AD387" s="13"/>
      <c r="AE387" s="13"/>
      <c r="AT387" s="244" t="s">
        <v>162</v>
      </c>
      <c r="AU387" s="244" t="s">
        <v>88</v>
      </c>
      <c r="AV387" s="13" t="s">
        <v>88</v>
      </c>
      <c r="AW387" s="13" t="s">
        <v>36</v>
      </c>
      <c r="AX387" s="13" t="s">
        <v>79</v>
      </c>
      <c r="AY387" s="244" t="s">
        <v>152</v>
      </c>
    </row>
    <row r="388" s="13" customFormat="1">
      <c r="A388" s="13"/>
      <c r="B388" s="234"/>
      <c r="C388" s="235"/>
      <c r="D388" s="229" t="s">
        <v>162</v>
      </c>
      <c r="E388" s="236" t="s">
        <v>1</v>
      </c>
      <c r="F388" s="237" t="s">
        <v>563</v>
      </c>
      <c r="G388" s="235"/>
      <c r="H388" s="238">
        <v>29.899999999999999</v>
      </c>
      <c r="I388" s="239"/>
      <c r="J388" s="235"/>
      <c r="K388" s="235"/>
      <c r="L388" s="240"/>
      <c r="M388" s="241"/>
      <c r="N388" s="242"/>
      <c r="O388" s="242"/>
      <c r="P388" s="242"/>
      <c r="Q388" s="242"/>
      <c r="R388" s="242"/>
      <c r="S388" s="242"/>
      <c r="T388" s="243"/>
      <c r="U388" s="13"/>
      <c r="V388" s="13"/>
      <c r="W388" s="13"/>
      <c r="X388" s="13"/>
      <c r="Y388" s="13"/>
      <c r="Z388" s="13"/>
      <c r="AA388" s="13"/>
      <c r="AB388" s="13"/>
      <c r="AC388" s="13"/>
      <c r="AD388" s="13"/>
      <c r="AE388" s="13"/>
      <c r="AT388" s="244" t="s">
        <v>162</v>
      </c>
      <c r="AU388" s="244" t="s">
        <v>88</v>
      </c>
      <c r="AV388" s="13" t="s">
        <v>88</v>
      </c>
      <c r="AW388" s="13" t="s">
        <v>36</v>
      </c>
      <c r="AX388" s="13" t="s">
        <v>79</v>
      </c>
      <c r="AY388" s="244" t="s">
        <v>152</v>
      </c>
    </row>
    <row r="389" s="13" customFormat="1">
      <c r="A389" s="13"/>
      <c r="B389" s="234"/>
      <c r="C389" s="235"/>
      <c r="D389" s="229" t="s">
        <v>162</v>
      </c>
      <c r="E389" s="236" t="s">
        <v>1</v>
      </c>
      <c r="F389" s="237" t="s">
        <v>564</v>
      </c>
      <c r="G389" s="235"/>
      <c r="H389" s="238">
        <v>37.719999999999999</v>
      </c>
      <c r="I389" s="239"/>
      <c r="J389" s="235"/>
      <c r="K389" s="235"/>
      <c r="L389" s="240"/>
      <c r="M389" s="241"/>
      <c r="N389" s="242"/>
      <c r="O389" s="242"/>
      <c r="P389" s="242"/>
      <c r="Q389" s="242"/>
      <c r="R389" s="242"/>
      <c r="S389" s="242"/>
      <c r="T389" s="243"/>
      <c r="U389" s="13"/>
      <c r="V389" s="13"/>
      <c r="W389" s="13"/>
      <c r="X389" s="13"/>
      <c r="Y389" s="13"/>
      <c r="Z389" s="13"/>
      <c r="AA389" s="13"/>
      <c r="AB389" s="13"/>
      <c r="AC389" s="13"/>
      <c r="AD389" s="13"/>
      <c r="AE389" s="13"/>
      <c r="AT389" s="244" t="s">
        <v>162</v>
      </c>
      <c r="AU389" s="244" t="s">
        <v>88</v>
      </c>
      <c r="AV389" s="13" t="s">
        <v>88</v>
      </c>
      <c r="AW389" s="13" t="s">
        <v>36</v>
      </c>
      <c r="AX389" s="13" t="s">
        <v>79</v>
      </c>
      <c r="AY389" s="244" t="s">
        <v>152</v>
      </c>
    </row>
    <row r="390" s="14" customFormat="1">
      <c r="A390" s="14"/>
      <c r="B390" s="245"/>
      <c r="C390" s="246"/>
      <c r="D390" s="229" t="s">
        <v>162</v>
      </c>
      <c r="E390" s="247" t="s">
        <v>1</v>
      </c>
      <c r="F390" s="248" t="s">
        <v>171</v>
      </c>
      <c r="G390" s="246"/>
      <c r="H390" s="249">
        <v>305.76999999999998</v>
      </c>
      <c r="I390" s="250"/>
      <c r="J390" s="246"/>
      <c r="K390" s="246"/>
      <c r="L390" s="251"/>
      <c r="M390" s="252"/>
      <c r="N390" s="253"/>
      <c r="O390" s="253"/>
      <c r="P390" s="253"/>
      <c r="Q390" s="253"/>
      <c r="R390" s="253"/>
      <c r="S390" s="253"/>
      <c r="T390" s="254"/>
      <c r="U390" s="14"/>
      <c r="V390" s="14"/>
      <c r="W390" s="14"/>
      <c r="X390" s="14"/>
      <c r="Y390" s="14"/>
      <c r="Z390" s="14"/>
      <c r="AA390" s="14"/>
      <c r="AB390" s="14"/>
      <c r="AC390" s="14"/>
      <c r="AD390" s="14"/>
      <c r="AE390" s="14"/>
      <c r="AT390" s="255" t="s">
        <v>162</v>
      </c>
      <c r="AU390" s="255" t="s">
        <v>88</v>
      </c>
      <c r="AV390" s="14" t="s">
        <v>158</v>
      </c>
      <c r="AW390" s="14" t="s">
        <v>36</v>
      </c>
      <c r="AX390" s="14" t="s">
        <v>21</v>
      </c>
      <c r="AY390" s="255" t="s">
        <v>152</v>
      </c>
    </row>
    <row r="391" s="12" customFormat="1" ht="22.8" customHeight="1">
      <c r="A391" s="12"/>
      <c r="B391" s="199"/>
      <c r="C391" s="200"/>
      <c r="D391" s="201" t="s">
        <v>78</v>
      </c>
      <c r="E391" s="213" t="s">
        <v>541</v>
      </c>
      <c r="F391" s="213" t="s">
        <v>565</v>
      </c>
      <c r="G391" s="200"/>
      <c r="H391" s="200"/>
      <c r="I391" s="203"/>
      <c r="J391" s="214">
        <f>BK391</f>
        <v>0</v>
      </c>
      <c r="K391" s="200"/>
      <c r="L391" s="205"/>
      <c r="M391" s="206"/>
      <c r="N391" s="207"/>
      <c r="O391" s="207"/>
      <c r="P391" s="208">
        <f>SUM(P392:P424)</f>
        <v>0</v>
      </c>
      <c r="Q391" s="207"/>
      <c r="R391" s="208">
        <f>SUM(R392:R424)</f>
        <v>576.82676752999998</v>
      </c>
      <c r="S391" s="207"/>
      <c r="T391" s="209">
        <f>SUM(T392:T424)</f>
        <v>0</v>
      </c>
      <c r="U391" s="12"/>
      <c r="V391" s="12"/>
      <c r="W391" s="12"/>
      <c r="X391" s="12"/>
      <c r="Y391" s="12"/>
      <c r="Z391" s="12"/>
      <c r="AA391" s="12"/>
      <c r="AB391" s="12"/>
      <c r="AC391" s="12"/>
      <c r="AD391" s="12"/>
      <c r="AE391" s="12"/>
      <c r="AR391" s="210" t="s">
        <v>21</v>
      </c>
      <c r="AT391" s="211" t="s">
        <v>78</v>
      </c>
      <c r="AU391" s="211" t="s">
        <v>21</v>
      </c>
      <c r="AY391" s="210" t="s">
        <v>152</v>
      </c>
      <c r="BK391" s="212">
        <f>SUM(BK392:BK424)</f>
        <v>0</v>
      </c>
    </row>
    <row r="392" s="2" customFormat="1" ht="21.75" customHeight="1">
      <c r="A392" s="38"/>
      <c r="B392" s="39"/>
      <c r="C392" s="215" t="s">
        <v>566</v>
      </c>
      <c r="D392" s="215" t="s">
        <v>154</v>
      </c>
      <c r="E392" s="216" t="s">
        <v>567</v>
      </c>
      <c r="F392" s="217" t="s">
        <v>568</v>
      </c>
      <c r="G392" s="218" t="s">
        <v>166</v>
      </c>
      <c r="H392" s="219">
        <v>58.560000000000002</v>
      </c>
      <c r="I392" s="220"/>
      <c r="J392" s="221">
        <f>ROUND(I392*H392,2)</f>
        <v>0</v>
      </c>
      <c r="K392" s="222"/>
      <c r="L392" s="44"/>
      <c r="M392" s="223" t="s">
        <v>1</v>
      </c>
      <c r="N392" s="224" t="s">
        <v>44</v>
      </c>
      <c r="O392" s="91"/>
      <c r="P392" s="225">
        <f>O392*H392</f>
        <v>0</v>
      </c>
      <c r="Q392" s="225">
        <v>2.45329</v>
      </c>
      <c r="R392" s="225">
        <f>Q392*H392</f>
        <v>143.6646624</v>
      </c>
      <c r="S392" s="225">
        <v>0</v>
      </c>
      <c r="T392" s="226">
        <f>S392*H392</f>
        <v>0</v>
      </c>
      <c r="U392" s="38"/>
      <c r="V392" s="38"/>
      <c r="W392" s="38"/>
      <c r="X392" s="38"/>
      <c r="Y392" s="38"/>
      <c r="Z392" s="38"/>
      <c r="AA392" s="38"/>
      <c r="AB392" s="38"/>
      <c r="AC392" s="38"/>
      <c r="AD392" s="38"/>
      <c r="AE392" s="38"/>
      <c r="AR392" s="227" t="s">
        <v>158</v>
      </c>
      <c r="AT392" s="227" t="s">
        <v>154</v>
      </c>
      <c r="AU392" s="227" t="s">
        <v>88</v>
      </c>
      <c r="AY392" s="17" t="s">
        <v>152</v>
      </c>
      <c r="BE392" s="228">
        <f>IF(N392="základní",J392,0)</f>
        <v>0</v>
      </c>
      <c r="BF392" s="228">
        <f>IF(N392="snížená",J392,0)</f>
        <v>0</v>
      </c>
      <c r="BG392" s="228">
        <f>IF(N392="zákl. přenesená",J392,0)</f>
        <v>0</v>
      </c>
      <c r="BH392" s="228">
        <f>IF(N392="sníž. přenesená",J392,0)</f>
        <v>0</v>
      </c>
      <c r="BI392" s="228">
        <f>IF(N392="nulová",J392,0)</f>
        <v>0</v>
      </c>
      <c r="BJ392" s="17" t="s">
        <v>21</v>
      </c>
      <c r="BK392" s="228">
        <f>ROUND(I392*H392,2)</f>
        <v>0</v>
      </c>
      <c r="BL392" s="17" t="s">
        <v>158</v>
      </c>
      <c r="BM392" s="227" t="s">
        <v>569</v>
      </c>
    </row>
    <row r="393" s="13" customFormat="1">
      <c r="A393" s="13"/>
      <c r="B393" s="234"/>
      <c r="C393" s="235"/>
      <c r="D393" s="229" t="s">
        <v>162</v>
      </c>
      <c r="E393" s="236" t="s">
        <v>1</v>
      </c>
      <c r="F393" s="237" t="s">
        <v>570</v>
      </c>
      <c r="G393" s="235"/>
      <c r="H393" s="238">
        <v>58.560000000000002</v>
      </c>
      <c r="I393" s="239"/>
      <c r="J393" s="235"/>
      <c r="K393" s="235"/>
      <c r="L393" s="240"/>
      <c r="M393" s="241"/>
      <c r="N393" s="242"/>
      <c r="O393" s="242"/>
      <c r="P393" s="242"/>
      <c r="Q393" s="242"/>
      <c r="R393" s="242"/>
      <c r="S393" s="242"/>
      <c r="T393" s="243"/>
      <c r="U393" s="13"/>
      <c r="V393" s="13"/>
      <c r="W393" s="13"/>
      <c r="X393" s="13"/>
      <c r="Y393" s="13"/>
      <c r="Z393" s="13"/>
      <c r="AA393" s="13"/>
      <c r="AB393" s="13"/>
      <c r="AC393" s="13"/>
      <c r="AD393" s="13"/>
      <c r="AE393" s="13"/>
      <c r="AT393" s="244" t="s">
        <v>162</v>
      </c>
      <c r="AU393" s="244" t="s">
        <v>88</v>
      </c>
      <c r="AV393" s="13" t="s">
        <v>88</v>
      </c>
      <c r="AW393" s="13" t="s">
        <v>36</v>
      </c>
      <c r="AX393" s="13" t="s">
        <v>79</v>
      </c>
      <c r="AY393" s="244" t="s">
        <v>152</v>
      </c>
    </row>
    <row r="394" s="14" customFormat="1">
      <c r="A394" s="14"/>
      <c r="B394" s="245"/>
      <c r="C394" s="246"/>
      <c r="D394" s="229" t="s">
        <v>162</v>
      </c>
      <c r="E394" s="247" t="s">
        <v>1</v>
      </c>
      <c r="F394" s="248" t="s">
        <v>171</v>
      </c>
      <c r="G394" s="246"/>
      <c r="H394" s="249">
        <v>58.560000000000002</v>
      </c>
      <c r="I394" s="250"/>
      <c r="J394" s="246"/>
      <c r="K394" s="246"/>
      <c r="L394" s="251"/>
      <c r="M394" s="252"/>
      <c r="N394" s="253"/>
      <c r="O394" s="253"/>
      <c r="P394" s="253"/>
      <c r="Q394" s="253"/>
      <c r="R394" s="253"/>
      <c r="S394" s="253"/>
      <c r="T394" s="254"/>
      <c r="U394" s="14"/>
      <c r="V394" s="14"/>
      <c r="W394" s="14"/>
      <c r="X394" s="14"/>
      <c r="Y394" s="14"/>
      <c r="Z394" s="14"/>
      <c r="AA394" s="14"/>
      <c r="AB394" s="14"/>
      <c r="AC394" s="14"/>
      <c r="AD394" s="14"/>
      <c r="AE394" s="14"/>
      <c r="AT394" s="255" t="s">
        <v>162</v>
      </c>
      <c r="AU394" s="255" t="s">
        <v>88</v>
      </c>
      <c r="AV394" s="14" t="s">
        <v>158</v>
      </c>
      <c r="AW394" s="14" t="s">
        <v>36</v>
      </c>
      <c r="AX394" s="14" t="s">
        <v>21</v>
      </c>
      <c r="AY394" s="255" t="s">
        <v>152</v>
      </c>
    </row>
    <row r="395" s="2" customFormat="1" ht="21.75" customHeight="1">
      <c r="A395" s="38"/>
      <c r="B395" s="39"/>
      <c r="C395" s="215" t="s">
        <v>571</v>
      </c>
      <c r="D395" s="215" t="s">
        <v>154</v>
      </c>
      <c r="E395" s="216" t="s">
        <v>572</v>
      </c>
      <c r="F395" s="217" t="s">
        <v>573</v>
      </c>
      <c r="G395" s="218" t="s">
        <v>166</v>
      </c>
      <c r="H395" s="219">
        <v>63.990000000000002</v>
      </c>
      <c r="I395" s="220"/>
      <c r="J395" s="221">
        <f>ROUND(I395*H395,2)</f>
        <v>0</v>
      </c>
      <c r="K395" s="222"/>
      <c r="L395" s="44"/>
      <c r="M395" s="223" t="s">
        <v>1</v>
      </c>
      <c r="N395" s="224" t="s">
        <v>44</v>
      </c>
      <c r="O395" s="91"/>
      <c r="P395" s="225">
        <f>O395*H395</f>
        <v>0</v>
      </c>
      <c r="Q395" s="225">
        <v>2.45329</v>
      </c>
      <c r="R395" s="225">
        <f>Q395*H395</f>
        <v>156.9860271</v>
      </c>
      <c r="S395" s="225">
        <v>0</v>
      </c>
      <c r="T395" s="226">
        <f>S395*H395</f>
        <v>0</v>
      </c>
      <c r="U395" s="38"/>
      <c r="V395" s="38"/>
      <c r="W395" s="38"/>
      <c r="X395" s="38"/>
      <c r="Y395" s="38"/>
      <c r="Z395" s="38"/>
      <c r="AA395" s="38"/>
      <c r="AB395" s="38"/>
      <c r="AC395" s="38"/>
      <c r="AD395" s="38"/>
      <c r="AE395" s="38"/>
      <c r="AR395" s="227" t="s">
        <v>158</v>
      </c>
      <c r="AT395" s="227" t="s">
        <v>154</v>
      </c>
      <c r="AU395" s="227" t="s">
        <v>88</v>
      </c>
      <c r="AY395" s="17" t="s">
        <v>152</v>
      </c>
      <c r="BE395" s="228">
        <f>IF(N395="základní",J395,0)</f>
        <v>0</v>
      </c>
      <c r="BF395" s="228">
        <f>IF(N395="snížená",J395,0)</f>
        <v>0</v>
      </c>
      <c r="BG395" s="228">
        <f>IF(N395="zákl. přenesená",J395,0)</f>
        <v>0</v>
      </c>
      <c r="BH395" s="228">
        <f>IF(N395="sníž. přenesená",J395,0)</f>
        <v>0</v>
      </c>
      <c r="BI395" s="228">
        <f>IF(N395="nulová",J395,0)</f>
        <v>0</v>
      </c>
      <c r="BJ395" s="17" t="s">
        <v>21</v>
      </c>
      <c r="BK395" s="228">
        <f>ROUND(I395*H395,2)</f>
        <v>0</v>
      </c>
      <c r="BL395" s="17" t="s">
        <v>158</v>
      </c>
      <c r="BM395" s="227" t="s">
        <v>574</v>
      </c>
    </row>
    <row r="396" s="13" customFormat="1">
      <c r="A396" s="13"/>
      <c r="B396" s="234"/>
      <c r="C396" s="235"/>
      <c r="D396" s="229" t="s">
        <v>162</v>
      </c>
      <c r="E396" s="236" t="s">
        <v>1</v>
      </c>
      <c r="F396" s="237" t="s">
        <v>575</v>
      </c>
      <c r="G396" s="235"/>
      <c r="H396" s="238">
        <v>6.2549999999999999</v>
      </c>
      <c r="I396" s="239"/>
      <c r="J396" s="235"/>
      <c r="K396" s="235"/>
      <c r="L396" s="240"/>
      <c r="M396" s="241"/>
      <c r="N396" s="242"/>
      <c r="O396" s="242"/>
      <c r="P396" s="242"/>
      <c r="Q396" s="242"/>
      <c r="R396" s="242"/>
      <c r="S396" s="242"/>
      <c r="T396" s="243"/>
      <c r="U396" s="13"/>
      <c r="V396" s="13"/>
      <c r="W396" s="13"/>
      <c r="X396" s="13"/>
      <c r="Y396" s="13"/>
      <c r="Z396" s="13"/>
      <c r="AA396" s="13"/>
      <c r="AB396" s="13"/>
      <c r="AC396" s="13"/>
      <c r="AD396" s="13"/>
      <c r="AE396" s="13"/>
      <c r="AT396" s="244" t="s">
        <v>162</v>
      </c>
      <c r="AU396" s="244" t="s">
        <v>88</v>
      </c>
      <c r="AV396" s="13" t="s">
        <v>88</v>
      </c>
      <c r="AW396" s="13" t="s">
        <v>36</v>
      </c>
      <c r="AX396" s="13" t="s">
        <v>79</v>
      </c>
      <c r="AY396" s="244" t="s">
        <v>152</v>
      </c>
    </row>
    <row r="397" s="13" customFormat="1">
      <c r="A397" s="13"/>
      <c r="B397" s="234"/>
      <c r="C397" s="235"/>
      <c r="D397" s="229" t="s">
        <v>162</v>
      </c>
      <c r="E397" s="236" t="s">
        <v>1</v>
      </c>
      <c r="F397" s="237" t="s">
        <v>576</v>
      </c>
      <c r="G397" s="235"/>
      <c r="H397" s="238">
        <v>57.734999999999999</v>
      </c>
      <c r="I397" s="239"/>
      <c r="J397" s="235"/>
      <c r="K397" s="235"/>
      <c r="L397" s="240"/>
      <c r="M397" s="241"/>
      <c r="N397" s="242"/>
      <c r="O397" s="242"/>
      <c r="P397" s="242"/>
      <c r="Q397" s="242"/>
      <c r="R397" s="242"/>
      <c r="S397" s="242"/>
      <c r="T397" s="243"/>
      <c r="U397" s="13"/>
      <c r="V397" s="13"/>
      <c r="W397" s="13"/>
      <c r="X397" s="13"/>
      <c r="Y397" s="13"/>
      <c r="Z397" s="13"/>
      <c r="AA397" s="13"/>
      <c r="AB397" s="13"/>
      <c r="AC397" s="13"/>
      <c r="AD397" s="13"/>
      <c r="AE397" s="13"/>
      <c r="AT397" s="244" t="s">
        <v>162</v>
      </c>
      <c r="AU397" s="244" t="s">
        <v>88</v>
      </c>
      <c r="AV397" s="13" t="s">
        <v>88</v>
      </c>
      <c r="AW397" s="13" t="s">
        <v>36</v>
      </c>
      <c r="AX397" s="13" t="s">
        <v>79</v>
      </c>
      <c r="AY397" s="244" t="s">
        <v>152</v>
      </c>
    </row>
    <row r="398" s="14" customFormat="1">
      <c r="A398" s="14"/>
      <c r="B398" s="245"/>
      <c r="C398" s="246"/>
      <c r="D398" s="229" t="s">
        <v>162</v>
      </c>
      <c r="E398" s="247" t="s">
        <v>1</v>
      </c>
      <c r="F398" s="248" t="s">
        <v>171</v>
      </c>
      <c r="G398" s="246"/>
      <c r="H398" s="249">
        <v>63.990000000000002</v>
      </c>
      <c r="I398" s="250"/>
      <c r="J398" s="246"/>
      <c r="K398" s="246"/>
      <c r="L398" s="251"/>
      <c r="M398" s="252"/>
      <c r="N398" s="253"/>
      <c r="O398" s="253"/>
      <c r="P398" s="253"/>
      <c r="Q398" s="253"/>
      <c r="R398" s="253"/>
      <c r="S398" s="253"/>
      <c r="T398" s="254"/>
      <c r="U398" s="14"/>
      <c r="V398" s="14"/>
      <c r="W398" s="14"/>
      <c r="X398" s="14"/>
      <c r="Y398" s="14"/>
      <c r="Z398" s="14"/>
      <c r="AA398" s="14"/>
      <c r="AB398" s="14"/>
      <c r="AC398" s="14"/>
      <c r="AD398" s="14"/>
      <c r="AE398" s="14"/>
      <c r="AT398" s="255" t="s">
        <v>162</v>
      </c>
      <c r="AU398" s="255" t="s">
        <v>88</v>
      </c>
      <c r="AV398" s="14" t="s">
        <v>158</v>
      </c>
      <c r="AW398" s="14" t="s">
        <v>36</v>
      </c>
      <c r="AX398" s="14" t="s">
        <v>21</v>
      </c>
      <c r="AY398" s="255" t="s">
        <v>152</v>
      </c>
    </row>
    <row r="399" s="2" customFormat="1" ht="21.75" customHeight="1">
      <c r="A399" s="38"/>
      <c r="B399" s="39"/>
      <c r="C399" s="215" t="s">
        <v>577</v>
      </c>
      <c r="D399" s="215" t="s">
        <v>154</v>
      </c>
      <c r="E399" s="216" t="s">
        <v>578</v>
      </c>
      <c r="F399" s="217" t="s">
        <v>579</v>
      </c>
      <c r="G399" s="218" t="s">
        <v>166</v>
      </c>
      <c r="H399" s="219">
        <v>3.3410000000000002</v>
      </c>
      <c r="I399" s="220"/>
      <c r="J399" s="221">
        <f>ROUND(I399*H399,2)</f>
        <v>0</v>
      </c>
      <c r="K399" s="222"/>
      <c r="L399" s="44"/>
      <c r="M399" s="223" t="s">
        <v>1</v>
      </c>
      <c r="N399" s="224" t="s">
        <v>44</v>
      </c>
      <c r="O399" s="91"/>
      <c r="P399" s="225">
        <f>O399*H399</f>
        <v>0</v>
      </c>
      <c r="Q399" s="225">
        <v>2.45329</v>
      </c>
      <c r="R399" s="225">
        <f>Q399*H399</f>
        <v>8.1964418900000009</v>
      </c>
      <c r="S399" s="225">
        <v>0</v>
      </c>
      <c r="T399" s="226">
        <f>S399*H399</f>
        <v>0</v>
      </c>
      <c r="U399" s="38"/>
      <c r="V399" s="38"/>
      <c r="W399" s="38"/>
      <c r="X399" s="38"/>
      <c r="Y399" s="38"/>
      <c r="Z399" s="38"/>
      <c r="AA399" s="38"/>
      <c r="AB399" s="38"/>
      <c r="AC399" s="38"/>
      <c r="AD399" s="38"/>
      <c r="AE399" s="38"/>
      <c r="AR399" s="227" t="s">
        <v>158</v>
      </c>
      <c r="AT399" s="227" t="s">
        <v>154</v>
      </c>
      <c r="AU399" s="227" t="s">
        <v>88</v>
      </c>
      <c r="AY399" s="17" t="s">
        <v>152</v>
      </c>
      <c r="BE399" s="228">
        <f>IF(N399="základní",J399,0)</f>
        <v>0</v>
      </c>
      <c r="BF399" s="228">
        <f>IF(N399="snížená",J399,0)</f>
        <v>0</v>
      </c>
      <c r="BG399" s="228">
        <f>IF(N399="zákl. přenesená",J399,0)</f>
        <v>0</v>
      </c>
      <c r="BH399" s="228">
        <f>IF(N399="sníž. přenesená",J399,0)</f>
        <v>0</v>
      </c>
      <c r="BI399" s="228">
        <f>IF(N399="nulová",J399,0)</f>
        <v>0</v>
      </c>
      <c r="BJ399" s="17" t="s">
        <v>21</v>
      </c>
      <c r="BK399" s="228">
        <f>ROUND(I399*H399,2)</f>
        <v>0</v>
      </c>
      <c r="BL399" s="17" t="s">
        <v>158</v>
      </c>
      <c r="BM399" s="227" t="s">
        <v>580</v>
      </c>
    </row>
    <row r="400" s="2" customFormat="1">
      <c r="A400" s="38"/>
      <c r="B400" s="39"/>
      <c r="C400" s="40"/>
      <c r="D400" s="229" t="s">
        <v>160</v>
      </c>
      <c r="E400" s="40"/>
      <c r="F400" s="230" t="s">
        <v>581</v>
      </c>
      <c r="G400" s="40"/>
      <c r="H400" s="40"/>
      <c r="I400" s="231"/>
      <c r="J400" s="40"/>
      <c r="K400" s="40"/>
      <c r="L400" s="44"/>
      <c r="M400" s="232"/>
      <c r="N400" s="233"/>
      <c r="O400" s="91"/>
      <c r="P400" s="91"/>
      <c r="Q400" s="91"/>
      <c r="R400" s="91"/>
      <c r="S400" s="91"/>
      <c r="T400" s="92"/>
      <c r="U400" s="38"/>
      <c r="V400" s="38"/>
      <c r="W400" s="38"/>
      <c r="X400" s="38"/>
      <c r="Y400" s="38"/>
      <c r="Z400" s="38"/>
      <c r="AA400" s="38"/>
      <c r="AB400" s="38"/>
      <c r="AC400" s="38"/>
      <c r="AD400" s="38"/>
      <c r="AE400" s="38"/>
      <c r="AT400" s="17" t="s">
        <v>160</v>
      </c>
      <c r="AU400" s="17" t="s">
        <v>88</v>
      </c>
    </row>
    <row r="401" s="13" customFormat="1">
      <c r="A401" s="13"/>
      <c r="B401" s="234"/>
      <c r="C401" s="235"/>
      <c r="D401" s="229" t="s">
        <v>162</v>
      </c>
      <c r="E401" s="236" t="s">
        <v>1</v>
      </c>
      <c r="F401" s="237" t="s">
        <v>218</v>
      </c>
      <c r="G401" s="235"/>
      <c r="H401" s="238">
        <v>1.74</v>
      </c>
      <c r="I401" s="239"/>
      <c r="J401" s="235"/>
      <c r="K401" s="235"/>
      <c r="L401" s="240"/>
      <c r="M401" s="241"/>
      <c r="N401" s="242"/>
      <c r="O401" s="242"/>
      <c r="P401" s="242"/>
      <c r="Q401" s="242"/>
      <c r="R401" s="242"/>
      <c r="S401" s="242"/>
      <c r="T401" s="243"/>
      <c r="U401" s="13"/>
      <c r="V401" s="13"/>
      <c r="W401" s="13"/>
      <c r="X401" s="13"/>
      <c r="Y401" s="13"/>
      <c r="Z401" s="13"/>
      <c r="AA401" s="13"/>
      <c r="AB401" s="13"/>
      <c r="AC401" s="13"/>
      <c r="AD401" s="13"/>
      <c r="AE401" s="13"/>
      <c r="AT401" s="244" t="s">
        <v>162</v>
      </c>
      <c r="AU401" s="244" t="s">
        <v>88</v>
      </c>
      <c r="AV401" s="13" t="s">
        <v>88</v>
      </c>
      <c r="AW401" s="13" t="s">
        <v>36</v>
      </c>
      <c r="AX401" s="13" t="s">
        <v>79</v>
      </c>
      <c r="AY401" s="244" t="s">
        <v>152</v>
      </c>
    </row>
    <row r="402" s="13" customFormat="1">
      <c r="A402" s="13"/>
      <c r="B402" s="234"/>
      <c r="C402" s="235"/>
      <c r="D402" s="229" t="s">
        <v>162</v>
      </c>
      <c r="E402" s="236" t="s">
        <v>1</v>
      </c>
      <c r="F402" s="237" t="s">
        <v>582</v>
      </c>
      <c r="G402" s="235"/>
      <c r="H402" s="238">
        <v>1.601</v>
      </c>
      <c r="I402" s="239"/>
      <c r="J402" s="235"/>
      <c r="K402" s="235"/>
      <c r="L402" s="240"/>
      <c r="M402" s="241"/>
      <c r="N402" s="242"/>
      <c r="O402" s="242"/>
      <c r="P402" s="242"/>
      <c r="Q402" s="242"/>
      <c r="R402" s="242"/>
      <c r="S402" s="242"/>
      <c r="T402" s="243"/>
      <c r="U402" s="13"/>
      <c r="V402" s="13"/>
      <c r="W402" s="13"/>
      <c r="X402" s="13"/>
      <c r="Y402" s="13"/>
      <c r="Z402" s="13"/>
      <c r="AA402" s="13"/>
      <c r="AB402" s="13"/>
      <c r="AC402" s="13"/>
      <c r="AD402" s="13"/>
      <c r="AE402" s="13"/>
      <c r="AT402" s="244" t="s">
        <v>162</v>
      </c>
      <c r="AU402" s="244" t="s">
        <v>88</v>
      </c>
      <c r="AV402" s="13" t="s">
        <v>88</v>
      </c>
      <c r="AW402" s="13" t="s">
        <v>36</v>
      </c>
      <c r="AX402" s="13" t="s">
        <v>79</v>
      </c>
      <c r="AY402" s="244" t="s">
        <v>152</v>
      </c>
    </row>
    <row r="403" s="14" customFormat="1">
      <c r="A403" s="14"/>
      <c r="B403" s="245"/>
      <c r="C403" s="246"/>
      <c r="D403" s="229" t="s">
        <v>162</v>
      </c>
      <c r="E403" s="247" t="s">
        <v>1</v>
      </c>
      <c r="F403" s="248" t="s">
        <v>171</v>
      </c>
      <c r="G403" s="246"/>
      <c r="H403" s="249">
        <v>3.3410000000000002</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162</v>
      </c>
      <c r="AU403" s="255" t="s">
        <v>88</v>
      </c>
      <c r="AV403" s="14" t="s">
        <v>158</v>
      </c>
      <c r="AW403" s="14" t="s">
        <v>36</v>
      </c>
      <c r="AX403" s="14" t="s">
        <v>21</v>
      </c>
      <c r="AY403" s="255" t="s">
        <v>152</v>
      </c>
    </row>
    <row r="404" s="2" customFormat="1" ht="24.15" customHeight="1">
      <c r="A404" s="38"/>
      <c r="B404" s="39"/>
      <c r="C404" s="215" t="s">
        <v>583</v>
      </c>
      <c r="D404" s="215" t="s">
        <v>154</v>
      </c>
      <c r="E404" s="216" t="s">
        <v>584</v>
      </c>
      <c r="F404" s="217" t="s">
        <v>585</v>
      </c>
      <c r="G404" s="218" t="s">
        <v>166</v>
      </c>
      <c r="H404" s="219">
        <v>105.45</v>
      </c>
      <c r="I404" s="220"/>
      <c r="J404" s="221">
        <f>ROUND(I404*H404,2)</f>
        <v>0</v>
      </c>
      <c r="K404" s="222"/>
      <c r="L404" s="44"/>
      <c r="M404" s="223" t="s">
        <v>1</v>
      </c>
      <c r="N404" s="224" t="s">
        <v>44</v>
      </c>
      <c r="O404" s="91"/>
      <c r="P404" s="225">
        <f>O404*H404</f>
        <v>0</v>
      </c>
      <c r="Q404" s="225">
        <v>2.45329</v>
      </c>
      <c r="R404" s="225">
        <f>Q404*H404</f>
        <v>258.69943050000001</v>
      </c>
      <c r="S404" s="225">
        <v>0</v>
      </c>
      <c r="T404" s="226">
        <f>S404*H404</f>
        <v>0</v>
      </c>
      <c r="U404" s="38"/>
      <c r="V404" s="38"/>
      <c r="W404" s="38"/>
      <c r="X404" s="38"/>
      <c r="Y404" s="38"/>
      <c r="Z404" s="38"/>
      <c r="AA404" s="38"/>
      <c r="AB404" s="38"/>
      <c r="AC404" s="38"/>
      <c r="AD404" s="38"/>
      <c r="AE404" s="38"/>
      <c r="AR404" s="227" t="s">
        <v>158</v>
      </c>
      <c r="AT404" s="227" t="s">
        <v>154</v>
      </c>
      <c r="AU404" s="227" t="s">
        <v>88</v>
      </c>
      <c r="AY404" s="17" t="s">
        <v>152</v>
      </c>
      <c r="BE404" s="228">
        <f>IF(N404="základní",J404,0)</f>
        <v>0</v>
      </c>
      <c r="BF404" s="228">
        <f>IF(N404="snížená",J404,0)</f>
        <v>0</v>
      </c>
      <c r="BG404" s="228">
        <f>IF(N404="zákl. přenesená",J404,0)</f>
        <v>0</v>
      </c>
      <c r="BH404" s="228">
        <f>IF(N404="sníž. přenesená",J404,0)</f>
        <v>0</v>
      </c>
      <c r="BI404" s="228">
        <f>IF(N404="nulová",J404,0)</f>
        <v>0</v>
      </c>
      <c r="BJ404" s="17" t="s">
        <v>21</v>
      </c>
      <c r="BK404" s="228">
        <f>ROUND(I404*H404,2)</f>
        <v>0</v>
      </c>
      <c r="BL404" s="17" t="s">
        <v>158</v>
      </c>
      <c r="BM404" s="227" t="s">
        <v>586</v>
      </c>
    </row>
    <row r="405" s="13" customFormat="1">
      <c r="A405" s="13"/>
      <c r="B405" s="234"/>
      <c r="C405" s="235"/>
      <c r="D405" s="229" t="s">
        <v>162</v>
      </c>
      <c r="E405" s="236" t="s">
        <v>1</v>
      </c>
      <c r="F405" s="237" t="s">
        <v>587</v>
      </c>
      <c r="G405" s="235"/>
      <c r="H405" s="238">
        <v>105.45</v>
      </c>
      <c r="I405" s="239"/>
      <c r="J405" s="235"/>
      <c r="K405" s="235"/>
      <c r="L405" s="240"/>
      <c r="M405" s="241"/>
      <c r="N405" s="242"/>
      <c r="O405" s="242"/>
      <c r="P405" s="242"/>
      <c r="Q405" s="242"/>
      <c r="R405" s="242"/>
      <c r="S405" s="242"/>
      <c r="T405" s="243"/>
      <c r="U405" s="13"/>
      <c r="V405" s="13"/>
      <c r="W405" s="13"/>
      <c r="X405" s="13"/>
      <c r="Y405" s="13"/>
      <c r="Z405" s="13"/>
      <c r="AA405" s="13"/>
      <c r="AB405" s="13"/>
      <c r="AC405" s="13"/>
      <c r="AD405" s="13"/>
      <c r="AE405" s="13"/>
      <c r="AT405" s="244" t="s">
        <v>162</v>
      </c>
      <c r="AU405" s="244" t="s">
        <v>88</v>
      </c>
      <c r="AV405" s="13" t="s">
        <v>88</v>
      </c>
      <c r="AW405" s="13" t="s">
        <v>36</v>
      </c>
      <c r="AX405" s="13" t="s">
        <v>79</v>
      </c>
      <c r="AY405" s="244" t="s">
        <v>152</v>
      </c>
    </row>
    <row r="406" s="14" customFormat="1">
      <c r="A406" s="14"/>
      <c r="B406" s="245"/>
      <c r="C406" s="246"/>
      <c r="D406" s="229" t="s">
        <v>162</v>
      </c>
      <c r="E406" s="247" t="s">
        <v>1</v>
      </c>
      <c r="F406" s="248" t="s">
        <v>171</v>
      </c>
      <c r="G406" s="246"/>
      <c r="H406" s="249">
        <v>105.45</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162</v>
      </c>
      <c r="AU406" s="255" t="s">
        <v>88</v>
      </c>
      <c r="AV406" s="14" t="s">
        <v>158</v>
      </c>
      <c r="AW406" s="14" t="s">
        <v>36</v>
      </c>
      <c r="AX406" s="14" t="s">
        <v>21</v>
      </c>
      <c r="AY406" s="255" t="s">
        <v>152</v>
      </c>
    </row>
    <row r="407" s="2" customFormat="1" ht="16.5" customHeight="1">
      <c r="A407" s="38"/>
      <c r="B407" s="39"/>
      <c r="C407" s="215" t="s">
        <v>588</v>
      </c>
      <c r="D407" s="215" t="s">
        <v>154</v>
      </c>
      <c r="E407" s="216" t="s">
        <v>589</v>
      </c>
      <c r="F407" s="217" t="s">
        <v>590</v>
      </c>
      <c r="G407" s="218" t="s">
        <v>157</v>
      </c>
      <c r="H407" s="219">
        <v>8.7940000000000005</v>
      </c>
      <c r="I407" s="220"/>
      <c r="J407" s="221">
        <f>ROUND(I407*H407,2)</f>
        <v>0</v>
      </c>
      <c r="K407" s="222"/>
      <c r="L407" s="44"/>
      <c r="M407" s="223" t="s">
        <v>1</v>
      </c>
      <c r="N407" s="224" t="s">
        <v>44</v>
      </c>
      <c r="O407" s="91"/>
      <c r="P407" s="225">
        <f>O407*H407</f>
        <v>0</v>
      </c>
      <c r="Q407" s="225">
        <v>1.0530600000000001</v>
      </c>
      <c r="R407" s="225">
        <f>Q407*H407</f>
        <v>9.260609640000002</v>
      </c>
      <c r="S407" s="225">
        <v>0</v>
      </c>
      <c r="T407" s="226">
        <f>S407*H407</f>
        <v>0</v>
      </c>
      <c r="U407" s="38"/>
      <c r="V407" s="38"/>
      <c r="W407" s="38"/>
      <c r="X407" s="38"/>
      <c r="Y407" s="38"/>
      <c r="Z407" s="38"/>
      <c r="AA407" s="38"/>
      <c r="AB407" s="38"/>
      <c r="AC407" s="38"/>
      <c r="AD407" s="38"/>
      <c r="AE407" s="38"/>
      <c r="AR407" s="227" t="s">
        <v>158</v>
      </c>
      <c r="AT407" s="227" t="s">
        <v>154</v>
      </c>
      <c r="AU407" s="227" t="s">
        <v>88</v>
      </c>
      <c r="AY407" s="17" t="s">
        <v>152</v>
      </c>
      <c r="BE407" s="228">
        <f>IF(N407="základní",J407,0)</f>
        <v>0</v>
      </c>
      <c r="BF407" s="228">
        <f>IF(N407="snížená",J407,0)</f>
        <v>0</v>
      </c>
      <c r="BG407" s="228">
        <f>IF(N407="zákl. přenesená",J407,0)</f>
        <v>0</v>
      </c>
      <c r="BH407" s="228">
        <f>IF(N407="sníž. přenesená",J407,0)</f>
        <v>0</v>
      </c>
      <c r="BI407" s="228">
        <f>IF(N407="nulová",J407,0)</f>
        <v>0</v>
      </c>
      <c r="BJ407" s="17" t="s">
        <v>21</v>
      </c>
      <c r="BK407" s="228">
        <f>ROUND(I407*H407,2)</f>
        <v>0</v>
      </c>
      <c r="BL407" s="17" t="s">
        <v>158</v>
      </c>
      <c r="BM407" s="227" t="s">
        <v>591</v>
      </c>
    </row>
    <row r="408" s="2" customFormat="1">
      <c r="A408" s="38"/>
      <c r="B408" s="39"/>
      <c r="C408" s="40"/>
      <c r="D408" s="229" t="s">
        <v>160</v>
      </c>
      <c r="E408" s="40"/>
      <c r="F408" s="230" t="s">
        <v>592</v>
      </c>
      <c r="G408" s="40"/>
      <c r="H408" s="40"/>
      <c r="I408" s="231"/>
      <c r="J408" s="40"/>
      <c r="K408" s="40"/>
      <c r="L408" s="44"/>
      <c r="M408" s="232"/>
      <c r="N408" s="233"/>
      <c r="O408" s="91"/>
      <c r="P408" s="91"/>
      <c r="Q408" s="91"/>
      <c r="R408" s="91"/>
      <c r="S408" s="91"/>
      <c r="T408" s="92"/>
      <c r="U408" s="38"/>
      <c r="V408" s="38"/>
      <c r="W408" s="38"/>
      <c r="X408" s="38"/>
      <c r="Y408" s="38"/>
      <c r="Z408" s="38"/>
      <c r="AA408" s="38"/>
      <c r="AB408" s="38"/>
      <c r="AC408" s="38"/>
      <c r="AD408" s="38"/>
      <c r="AE408" s="38"/>
      <c r="AT408" s="17" t="s">
        <v>160</v>
      </c>
      <c r="AU408" s="17" t="s">
        <v>88</v>
      </c>
    </row>
    <row r="409" s="13" customFormat="1">
      <c r="A409" s="13"/>
      <c r="B409" s="234"/>
      <c r="C409" s="235"/>
      <c r="D409" s="229" t="s">
        <v>162</v>
      </c>
      <c r="E409" s="236" t="s">
        <v>1</v>
      </c>
      <c r="F409" s="237" t="s">
        <v>593</v>
      </c>
      <c r="G409" s="235"/>
      <c r="H409" s="238">
        <v>2.9529999999999998</v>
      </c>
      <c r="I409" s="239"/>
      <c r="J409" s="235"/>
      <c r="K409" s="235"/>
      <c r="L409" s="240"/>
      <c r="M409" s="241"/>
      <c r="N409" s="242"/>
      <c r="O409" s="242"/>
      <c r="P409" s="242"/>
      <c r="Q409" s="242"/>
      <c r="R409" s="242"/>
      <c r="S409" s="242"/>
      <c r="T409" s="243"/>
      <c r="U409" s="13"/>
      <c r="V409" s="13"/>
      <c r="W409" s="13"/>
      <c r="X409" s="13"/>
      <c r="Y409" s="13"/>
      <c r="Z409" s="13"/>
      <c r="AA409" s="13"/>
      <c r="AB409" s="13"/>
      <c r="AC409" s="13"/>
      <c r="AD409" s="13"/>
      <c r="AE409" s="13"/>
      <c r="AT409" s="244" t="s">
        <v>162</v>
      </c>
      <c r="AU409" s="244" t="s">
        <v>88</v>
      </c>
      <c r="AV409" s="13" t="s">
        <v>88</v>
      </c>
      <c r="AW409" s="13" t="s">
        <v>36</v>
      </c>
      <c r="AX409" s="13" t="s">
        <v>79</v>
      </c>
      <c r="AY409" s="244" t="s">
        <v>152</v>
      </c>
    </row>
    <row r="410" s="13" customFormat="1">
      <c r="A410" s="13"/>
      <c r="B410" s="234"/>
      <c r="C410" s="235"/>
      <c r="D410" s="229" t="s">
        <v>162</v>
      </c>
      <c r="E410" s="236" t="s">
        <v>1</v>
      </c>
      <c r="F410" s="237" t="s">
        <v>594</v>
      </c>
      <c r="G410" s="235"/>
      <c r="H410" s="238">
        <v>2.7330000000000001</v>
      </c>
      <c r="I410" s="239"/>
      <c r="J410" s="235"/>
      <c r="K410" s="235"/>
      <c r="L410" s="240"/>
      <c r="M410" s="241"/>
      <c r="N410" s="242"/>
      <c r="O410" s="242"/>
      <c r="P410" s="242"/>
      <c r="Q410" s="242"/>
      <c r="R410" s="242"/>
      <c r="S410" s="242"/>
      <c r="T410" s="243"/>
      <c r="U410" s="13"/>
      <c r="V410" s="13"/>
      <c r="W410" s="13"/>
      <c r="X410" s="13"/>
      <c r="Y410" s="13"/>
      <c r="Z410" s="13"/>
      <c r="AA410" s="13"/>
      <c r="AB410" s="13"/>
      <c r="AC410" s="13"/>
      <c r="AD410" s="13"/>
      <c r="AE410" s="13"/>
      <c r="AT410" s="244" t="s">
        <v>162</v>
      </c>
      <c r="AU410" s="244" t="s">
        <v>88</v>
      </c>
      <c r="AV410" s="13" t="s">
        <v>88</v>
      </c>
      <c r="AW410" s="13" t="s">
        <v>36</v>
      </c>
      <c r="AX410" s="13" t="s">
        <v>79</v>
      </c>
      <c r="AY410" s="244" t="s">
        <v>152</v>
      </c>
    </row>
    <row r="411" s="13" customFormat="1">
      <c r="A411" s="13"/>
      <c r="B411" s="234"/>
      <c r="C411" s="235"/>
      <c r="D411" s="229" t="s">
        <v>162</v>
      </c>
      <c r="E411" s="236" t="s">
        <v>1</v>
      </c>
      <c r="F411" s="237" t="s">
        <v>595</v>
      </c>
      <c r="G411" s="235"/>
      <c r="H411" s="238">
        <v>0.29199999999999998</v>
      </c>
      <c r="I411" s="239"/>
      <c r="J411" s="235"/>
      <c r="K411" s="235"/>
      <c r="L411" s="240"/>
      <c r="M411" s="241"/>
      <c r="N411" s="242"/>
      <c r="O411" s="242"/>
      <c r="P411" s="242"/>
      <c r="Q411" s="242"/>
      <c r="R411" s="242"/>
      <c r="S411" s="242"/>
      <c r="T411" s="243"/>
      <c r="U411" s="13"/>
      <c r="V411" s="13"/>
      <c r="W411" s="13"/>
      <c r="X411" s="13"/>
      <c r="Y411" s="13"/>
      <c r="Z411" s="13"/>
      <c r="AA411" s="13"/>
      <c r="AB411" s="13"/>
      <c r="AC411" s="13"/>
      <c r="AD411" s="13"/>
      <c r="AE411" s="13"/>
      <c r="AT411" s="244" t="s">
        <v>162</v>
      </c>
      <c r="AU411" s="244" t="s">
        <v>88</v>
      </c>
      <c r="AV411" s="13" t="s">
        <v>88</v>
      </c>
      <c r="AW411" s="13" t="s">
        <v>36</v>
      </c>
      <c r="AX411" s="13" t="s">
        <v>79</v>
      </c>
      <c r="AY411" s="244" t="s">
        <v>152</v>
      </c>
    </row>
    <row r="412" s="13" customFormat="1">
      <c r="A412" s="13"/>
      <c r="B412" s="234"/>
      <c r="C412" s="235"/>
      <c r="D412" s="229" t="s">
        <v>162</v>
      </c>
      <c r="E412" s="236" t="s">
        <v>1</v>
      </c>
      <c r="F412" s="237" t="s">
        <v>596</v>
      </c>
      <c r="G412" s="235"/>
      <c r="H412" s="238">
        <v>2.694</v>
      </c>
      <c r="I412" s="239"/>
      <c r="J412" s="235"/>
      <c r="K412" s="235"/>
      <c r="L412" s="240"/>
      <c r="M412" s="241"/>
      <c r="N412" s="242"/>
      <c r="O412" s="242"/>
      <c r="P412" s="242"/>
      <c r="Q412" s="242"/>
      <c r="R412" s="242"/>
      <c r="S412" s="242"/>
      <c r="T412" s="243"/>
      <c r="U412" s="13"/>
      <c r="V412" s="13"/>
      <c r="W412" s="13"/>
      <c r="X412" s="13"/>
      <c r="Y412" s="13"/>
      <c r="Z412" s="13"/>
      <c r="AA412" s="13"/>
      <c r="AB412" s="13"/>
      <c r="AC412" s="13"/>
      <c r="AD412" s="13"/>
      <c r="AE412" s="13"/>
      <c r="AT412" s="244" t="s">
        <v>162</v>
      </c>
      <c r="AU412" s="244" t="s">
        <v>88</v>
      </c>
      <c r="AV412" s="13" t="s">
        <v>88</v>
      </c>
      <c r="AW412" s="13" t="s">
        <v>36</v>
      </c>
      <c r="AX412" s="13" t="s">
        <v>79</v>
      </c>
      <c r="AY412" s="244" t="s">
        <v>152</v>
      </c>
    </row>
    <row r="413" s="13" customFormat="1">
      <c r="A413" s="13"/>
      <c r="B413" s="234"/>
      <c r="C413" s="235"/>
      <c r="D413" s="229" t="s">
        <v>162</v>
      </c>
      <c r="E413" s="236" t="s">
        <v>1</v>
      </c>
      <c r="F413" s="237" t="s">
        <v>250</v>
      </c>
      <c r="G413" s="235"/>
      <c r="H413" s="238">
        <v>0.122</v>
      </c>
      <c r="I413" s="239"/>
      <c r="J413" s="235"/>
      <c r="K413" s="235"/>
      <c r="L413" s="240"/>
      <c r="M413" s="241"/>
      <c r="N413" s="242"/>
      <c r="O413" s="242"/>
      <c r="P413" s="242"/>
      <c r="Q413" s="242"/>
      <c r="R413" s="242"/>
      <c r="S413" s="242"/>
      <c r="T413" s="243"/>
      <c r="U413" s="13"/>
      <c r="V413" s="13"/>
      <c r="W413" s="13"/>
      <c r="X413" s="13"/>
      <c r="Y413" s="13"/>
      <c r="Z413" s="13"/>
      <c r="AA413" s="13"/>
      <c r="AB413" s="13"/>
      <c r="AC413" s="13"/>
      <c r="AD413" s="13"/>
      <c r="AE413" s="13"/>
      <c r="AT413" s="244" t="s">
        <v>162</v>
      </c>
      <c r="AU413" s="244" t="s">
        <v>88</v>
      </c>
      <c r="AV413" s="13" t="s">
        <v>88</v>
      </c>
      <c r="AW413" s="13" t="s">
        <v>36</v>
      </c>
      <c r="AX413" s="13" t="s">
        <v>79</v>
      </c>
      <c r="AY413" s="244" t="s">
        <v>152</v>
      </c>
    </row>
    <row r="414" s="14" customFormat="1">
      <c r="A414" s="14"/>
      <c r="B414" s="245"/>
      <c r="C414" s="246"/>
      <c r="D414" s="229" t="s">
        <v>162</v>
      </c>
      <c r="E414" s="247" t="s">
        <v>1</v>
      </c>
      <c r="F414" s="248" t="s">
        <v>171</v>
      </c>
      <c r="G414" s="246"/>
      <c r="H414" s="249">
        <v>8.7940000000000005</v>
      </c>
      <c r="I414" s="250"/>
      <c r="J414" s="246"/>
      <c r="K414" s="246"/>
      <c r="L414" s="251"/>
      <c r="M414" s="252"/>
      <c r="N414" s="253"/>
      <c r="O414" s="253"/>
      <c r="P414" s="253"/>
      <c r="Q414" s="253"/>
      <c r="R414" s="253"/>
      <c r="S414" s="253"/>
      <c r="T414" s="254"/>
      <c r="U414" s="14"/>
      <c r="V414" s="14"/>
      <c r="W414" s="14"/>
      <c r="X414" s="14"/>
      <c r="Y414" s="14"/>
      <c r="Z414" s="14"/>
      <c r="AA414" s="14"/>
      <c r="AB414" s="14"/>
      <c r="AC414" s="14"/>
      <c r="AD414" s="14"/>
      <c r="AE414" s="14"/>
      <c r="AT414" s="255" t="s">
        <v>162</v>
      </c>
      <c r="AU414" s="255" t="s">
        <v>88</v>
      </c>
      <c r="AV414" s="14" t="s">
        <v>158</v>
      </c>
      <c r="AW414" s="14" t="s">
        <v>36</v>
      </c>
      <c r="AX414" s="14" t="s">
        <v>21</v>
      </c>
      <c r="AY414" s="255" t="s">
        <v>152</v>
      </c>
    </row>
    <row r="415" s="2" customFormat="1" ht="24.15" customHeight="1">
      <c r="A415" s="38"/>
      <c r="B415" s="39"/>
      <c r="C415" s="215" t="s">
        <v>597</v>
      </c>
      <c r="D415" s="215" t="s">
        <v>154</v>
      </c>
      <c r="E415" s="216" t="s">
        <v>598</v>
      </c>
      <c r="F415" s="217" t="s">
        <v>599</v>
      </c>
      <c r="G415" s="218" t="s">
        <v>493</v>
      </c>
      <c r="H415" s="219">
        <v>466.80000000000001</v>
      </c>
      <c r="I415" s="220"/>
      <c r="J415" s="221">
        <f>ROUND(I415*H415,2)</f>
        <v>0</v>
      </c>
      <c r="K415" s="222"/>
      <c r="L415" s="44"/>
      <c r="M415" s="223" t="s">
        <v>1</v>
      </c>
      <c r="N415" s="224" t="s">
        <v>44</v>
      </c>
      <c r="O415" s="91"/>
      <c r="P415" s="225">
        <f>O415*H415</f>
        <v>0</v>
      </c>
      <c r="Q415" s="225">
        <v>1.0000000000000001E-05</v>
      </c>
      <c r="R415" s="225">
        <f>Q415*H415</f>
        <v>0.0046680000000000003</v>
      </c>
      <c r="S415" s="225">
        <v>0</v>
      </c>
      <c r="T415" s="226">
        <f>S415*H415</f>
        <v>0</v>
      </c>
      <c r="U415" s="38"/>
      <c r="V415" s="38"/>
      <c r="W415" s="38"/>
      <c r="X415" s="38"/>
      <c r="Y415" s="38"/>
      <c r="Z415" s="38"/>
      <c r="AA415" s="38"/>
      <c r="AB415" s="38"/>
      <c r="AC415" s="38"/>
      <c r="AD415" s="38"/>
      <c r="AE415" s="38"/>
      <c r="AR415" s="227" t="s">
        <v>158</v>
      </c>
      <c r="AT415" s="227" t="s">
        <v>154</v>
      </c>
      <c r="AU415" s="227" t="s">
        <v>88</v>
      </c>
      <c r="AY415" s="17" t="s">
        <v>152</v>
      </c>
      <c r="BE415" s="228">
        <f>IF(N415="základní",J415,0)</f>
        <v>0</v>
      </c>
      <c r="BF415" s="228">
        <f>IF(N415="snížená",J415,0)</f>
        <v>0</v>
      </c>
      <c r="BG415" s="228">
        <f>IF(N415="zákl. přenesená",J415,0)</f>
        <v>0</v>
      </c>
      <c r="BH415" s="228">
        <f>IF(N415="sníž. přenesená",J415,0)</f>
        <v>0</v>
      </c>
      <c r="BI415" s="228">
        <f>IF(N415="nulová",J415,0)</f>
        <v>0</v>
      </c>
      <c r="BJ415" s="17" t="s">
        <v>21</v>
      </c>
      <c r="BK415" s="228">
        <f>ROUND(I415*H415,2)</f>
        <v>0</v>
      </c>
      <c r="BL415" s="17" t="s">
        <v>158</v>
      </c>
      <c r="BM415" s="227" t="s">
        <v>600</v>
      </c>
    </row>
    <row r="416" s="2" customFormat="1">
      <c r="A416" s="38"/>
      <c r="B416" s="39"/>
      <c r="C416" s="40"/>
      <c r="D416" s="229" t="s">
        <v>160</v>
      </c>
      <c r="E416" s="40"/>
      <c r="F416" s="230" t="s">
        <v>601</v>
      </c>
      <c r="G416" s="40"/>
      <c r="H416" s="40"/>
      <c r="I416" s="231"/>
      <c r="J416" s="40"/>
      <c r="K416" s="40"/>
      <c r="L416" s="44"/>
      <c r="M416" s="232"/>
      <c r="N416" s="233"/>
      <c r="O416" s="91"/>
      <c r="P416" s="91"/>
      <c r="Q416" s="91"/>
      <c r="R416" s="91"/>
      <c r="S416" s="91"/>
      <c r="T416" s="92"/>
      <c r="U416" s="38"/>
      <c r="V416" s="38"/>
      <c r="W416" s="38"/>
      <c r="X416" s="38"/>
      <c r="Y416" s="38"/>
      <c r="Z416" s="38"/>
      <c r="AA416" s="38"/>
      <c r="AB416" s="38"/>
      <c r="AC416" s="38"/>
      <c r="AD416" s="38"/>
      <c r="AE416" s="38"/>
      <c r="AT416" s="17" t="s">
        <v>160</v>
      </c>
      <c r="AU416" s="17" t="s">
        <v>88</v>
      </c>
    </row>
    <row r="417" s="13" customFormat="1">
      <c r="A417" s="13"/>
      <c r="B417" s="234"/>
      <c r="C417" s="235"/>
      <c r="D417" s="229" t="s">
        <v>162</v>
      </c>
      <c r="E417" s="236" t="s">
        <v>1</v>
      </c>
      <c r="F417" s="237" t="s">
        <v>602</v>
      </c>
      <c r="G417" s="235"/>
      <c r="H417" s="238">
        <v>200.80000000000001</v>
      </c>
      <c r="I417" s="239"/>
      <c r="J417" s="235"/>
      <c r="K417" s="235"/>
      <c r="L417" s="240"/>
      <c r="M417" s="241"/>
      <c r="N417" s="242"/>
      <c r="O417" s="242"/>
      <c r="P417" s="242"/>
      <c r="Q417" s="242"/>
      <c r="R417" s="242"/>
      <c r="S417" s="242"/>
      <c r="T417" s="243"/>
      <c r="U417" s="13"/>
      <c r="V417" s="13"/>
      <c r="W417" s="13"/>
      <c r="X417" s="13"/>
      <c r="Y417" s="13"/>
      <c r="Z417" s="13"/>
      <c r="AA417" s="13"/>
      <c r="AB417" s="13"/>
      <c r="AC417" s="13"/>
      <c r="AD417" s="13"/>
      <c r="AE417" s="13"/>
      <c r="AT417" s="244" t="s">
        <v>162</v>
      </c>
      <c r="AU417" s="244" t="s">
        <v>88</v>
      </c>
      <c r="AV417" s="13" t="s">
        <v>88</v>
      </c>
      <c r="AW417" s="13" t="s">
        <v>36</v>
      </c>
      <c r="AX417" s="13" t="s">
        <v>79</v>
      </c>
      <c r="AY417" s="244" t="s">
        <v>152</v>
      </c>
    </row>
    <row r="418" s="13" customFormat="1">
      <c r="A418" s="13"/>
      <c r="B418" s="234"/>
      <c r="C418" s="235"/>
      <c r="D418" s="229" t="s">
        <v>162</v>
      </c>
      <c r="E418" s="236" t="s">
        <v>1</v>
      </c>
      <c r="F418" s="237" t="s">
        <v>603</v>
      </c>
      <c r="G418" s="235"/>
      <c r="H418" s="238">
        <v>266</v>
      </c>
      <c r="I418" s="239"/>
      <c r="J418" s="235"/>
      <c r="K418" s="235"/>
      <c r="L418" s="240"/>
      <c r="M418" s="241"/>
      <c r="N418" s="242"/>
      <c r="O418" s="242"/>
      <c r="P418" s="242"/>
      <c r="Q418" s="242"/>
      <c r="R418" s="242"/>
      <c r="S418" s="242"/>
      <c r="T418" s="243"/>
      <c r="U418" s="13"/>
      <c r="V418" s="13"/>
      <c r="W418" s="13"/>
      <c r="X418" s="13"/>
      <c r="Y418" s="13"/>
      <c r="Z418" s="13"/>
      <c r="AA418" s="13"/>
      <c r="AB418" s="13"/>
      <c r="AC418" s="13"/>
      <c r="AD418" s="13"/>
      <c r="AE418" s="13"/>
      <c r="AT418" s="244" t="s">
        <v>162</v>
      </c>
      <c r="AU418" s="244" t="s">
        <v>88</v>
      </c>
      <c r="AV418" s="13" t="s">
        <v>88</v>
      </c>
      <c r="AW418" s="13" t="s">
        <v>36</v>
      </c>
      <c r="AX418" s="13" t="s">
        <v>79</v>
      </c>
      <c r="AY418" s="244" t="s">
        <v>152</v>
      </c>
    </row>
    <row r="419" s="14" customFormat="1">
      <c r="A419" s="14"/>
      <c r="B419" s="245"/>
      <c r="C419" s="246"/>
      <c r="D419" s="229" t="s">
        <v>162</v>
      </c>
      <c r="E419" s="247" t="s">
        <v>1</v>
      </c>
      <c r="F419" s="248" t="s">
        <v>171</v>
      </c>
      <c r="G419" s="246"/>
      <c r="H419" s="249">
        <v>466.80000000000001</v>
      </c>
      <c r="I419" s="250"/>
      <c r="J419" s="246"/>
      <c r="K419" s="246"/>
      <c r="L419" s="251"/>
      <c r="M419" s="252"/>
      <c r="N419" s="253"/>
      <c r="O419" s="253"/>
      <c r="P419" s="253"/>
      <c r="Q419" s="253"/>
      <c r="R419" s="253"/>
      <c r="S419" s="253"/>
      <c r="T419" s="254"/>
      <c r="U419" s="14"/>
      <c r="V419" s="14"/>
      <c r="W419" s="14"/>
      <c r="X419" s="14"/>
      <c r="Y419" s="14"/>
      <c r="Z419" s="14"/>
      <c r="AA419" s="14"/>
      <c r="AB419" s="14"/>
      <c r="AC419" s="14"/>
      <c r="AD419" s="14"/>
      <c r="AE419" s="14"/>
      <c r="AT419" s="255" t="s">
        <v>162</v>
      </c>
      <c r="AU419" s="255" t="s">
        <v>88</v>
      </c>
      <c r="AV419" s="14" t="s">
        <v>158</v>
      </c>
      <c r="AW419" s="14" t="s">
        <v>36</v>
      </c>
      <c r="AX419" s="14" t="s">
        <v>21</v>
      </c>
      <c r="AY419" s="255" t="s">
        <v>152</v>
      </c>
    </row>
    <row r="420" s="2" customFormat="1" ht="24.15" customHeight="1">
      <c r="A420" s="38"/>
      <c r="B420" s="39"/>
      <c r="C420" s="215" t="s">
        <v>604</v>
      </c>
      <c r="D420" s="215" t="s">
        <v>154</v>
      </c>
      <c r="E420" s="216" t="s">
        <v>605</v>
      </c>
      <c r="F420" s="217" t="s">
        <v>606</v>
      </c>
      <c r="G420" s="218" t="s">
        <v>493</v>
      </c>
      <c r="H420" s="219">
        <v>62.200000000000003</v>
      </c>
      <c r="I420" s="220"/>
      <c r="J420" s="221">
        <f>ROUND(I420*H420,2)</f>
        <v>0</v>
      </c>
      <c r="K420" s="222"/>
      <c r="L420" s="44"/>
      <c r="M420" s="223" t="s">
        <v>1</v>
      </c>
      <c r="N420" s="224" t="s">
        <v>44</v>
      </c>
      <c r="O420" s="91"/>
      <c r="P420" s="225">
        <f>O420*H420</f>
        <v>0</v>
      </c>
      <c r="Q420" s="225">
        <v>0.00023000000000000001</v>
      </c>
      <c r="R420" s="225">
        <f>Q420*H420</f>
        <v>0.014306000000000001</v>
      </c>
      <c r="S420" s="225">
        <v>0</v>
      </c>
      <c r="T420" s="226">
        <f>S420*H420</f>
        <v>0</v>
      </c>
      <c r="U420" s="38"/>
      <c r="V420" s="38"/>
      <c r="W420" s="38"/>
      <c r="X420" s="38"/>
      <c r="Y420" s="38"/>
      <c r="Z420" s="38"/>
      <c r="AA420" s="38"/>
      <c r="AB420" s="38"/>
      <c r="AC420" s="38"/>
      <c r="AD420" s="38"/>
      <c r="AE420" s="38"/>
      <c r="AR420" s="227" t="s">
        <v>158</v>
      </c>
      <c r="AT420" s="227" t="s">
        <v>154</v>
      </c>
      <c r="AU420" s="227" t="s">
        <v>88</v>
      </c>
      <c r="AY420" s="17" t="s">
        <v>152</v>
      </c>
      <c r="BE420" s="228">
        <f>IF(N420="základní",J420,0)</f>
        <v>0</v>
      </c>
      <c r="BF420" s="228">
        <f>IF(N420="snížená",J420,0)</f>
        <v>0</v>
      </c>
      <c r="BG420" s="228">
        <f>IF(N420="zákl. přenesená",J420,0)</f>
        <v>0</v>
      </c>
      <c r="BH420" s="228">
        <f>IF(N420="sníž. přenesená",J420,0)</f>
        <v>0</v>
      </c>
      <c r="BI420" s="228">
        <f>IF(N420="nulová",J420,0)</f>
        <v>0</v>
      </c>
      <c r="BJ420" s="17" t="s">
        <v>21</v>
      </c>
      <c r="BK420" s="228">
        <f>ROUND(I420*H420,2)</f>
        <v>0</v>
      </c>
      <c r="BL420" s="17" t="s">
        <v>158</v>
      </c>
      <c r="BM420" s="227" t="s">
        <v>607</v>
      </c>
    </row>
    <row r="421" s="2" customFormat="1">
      <c r="A421" s="38"/>
      <c r="B421" s="39"/>
      <c r="C421" s="40"/>
      <c r="D421" s="229" t="s">
        <v>160</v>
      </c>
      <c r="E421" s="40"/>
      <c r="F421" s="230" t="s">
        <v>608</v>
      </c>
      <c r="G421" s="40"/>
      <c r="H421" s="40"/>
      <c r="I421" s="231"/>
      <c r="J421" s="40"/>
      <c r="K421" s="40"/>
      <c r="L421" s="44"/>
      <c r="M421" s="232"/>
      <c r="N421" s="233"/>
      <c r="O421" s="91"/>
      <c r="P421" s="91"/>
      <c r="Q421" s="91"/>
      <c r="R421" s="91"/>
      <c r="S421" s="91"/>
      <c r="T421" s="92"/>
      <c r="U421" s="38"/>
      <c r="V421" s="38"/>
      <c r="W421" s="38"/>
      <c r="X421" s="38"/>
      <c r="Y421" s="38"/>
      <c r="Z421" s="38"/>
      <c r="AA421" s="38"/>
      <c r="AB421" s="38"/>
      <c r="AC421" s="38"/>
      <c r="AD421" s="38"/>
      <c r="AE421" s="38"/>
      <c r="AT421" s="17" t="s">
        <v>160</v>
      </c>
      <c r="AU421" s="17" t="s">
        <v>88</v>
      </c>
    </row>
    <row r="422" s="2" customFormat="1" ht="24.15" customHeight="1">
      <c r="A422" s="38"/>
      <c r="B422" s="39"/>
      <c r="C422" s="215" t="s">
        <v>609</v>
      </c>
      <c r="D422" s="215" t="s">
        <v>154</v>
      </c>
      <c r="E422" s="216" t="s">
        <v>610</v>
      </c>
      <c r="F422" s="217" t="s">
        <v>611</v>
      </c>
      <c r="G422" s="218" t="s">
        <v>493</v>
      </c>
      <c r="H422" s="219">
        <v>62.200000000000003</v>
      </c>
      <c r="I422" s="220"/>
      <c r="J422" s="221">
        <f>ROUND(I422*H422,2)</f>
        <v>0</v>
      </c>
      <c r="K422" s="222"/>
      <c r="L422" s="44"/>
      <c r="M422" s="223" t="s">
        <v>1</v>
      </c>
      <c r="N422" s="224" t="s">
        <v>44</v>
      </c>
      <c r="O422" s="91"/>
      <c r="P422" s="225">
        <f>O422*H422</f>
        <v>0</v>
      </c>
      <c r="Q422" s="225">
        <v>1.0000000000000001E-05</v>
      </c>
      <c r="R422" s="225">
        <f>Q422*H422</f>
        <v>0.00062200000000000005</v>
      </c>
      <c r="S422" s="225">
        <v>0</v>
      </c>
      <c r="T422" s="226">
        <f>S422*H422</f>
        <v>0</v>
      </c>
      <c r="U422" s="38"/>
      <c r="V422" s="38"/>
      <c r="W422" s="38"/>
      <c r="X422" s="38"/>
      <c r="Y422" s="38"/>
      <c r="Z422" s="38"/>
      <c r="AA422" s="38"/>
      <c r="AB422" s="38"/>
      <c r="AC422" s="38"/>
      <c r="AD422" s="38"/>
      <c r="AE422" s="38"/>
      <c r="AR422" s="227" t="s">
        <v>158</v>
      </c>
      <c r="AT422" s="227" t="s">
        <v>154</v>
      </c>
      <c r="AU422" s="227" t="s">
        <v>88</v>
      </c>
      <c r="AY422" s="17" t="s">
        <v>152</v>
      </c>
      <c r="BE422" s="228">
        <f>IF(N422="základní",J422,0)</f>
        <v>0</v>
      </c>
      <c r="BF422" s="228">
        <f>IF(N422="snížená",J422,0)</f>
        <v>0</v>
      </c>
      <c r="BG422" s="228">
        <f>IF(N422="zákl. přenesená",J422,0)</f>
        <v>0</v>
      </c>
      <c r="BH422" s="228">
        <f>IF(N422="sníž. přenesená",J422,0)</f>
        <v>0</v>
      </c>
      <c r="BI422" s="228">
        <f>IF(N422="nulová",J422,0)</f>
        <v>0</v>
      </c>
      <c r="BJ422" s="17" t="s">
        <v>21</v>
      </c>
      <c r="BK422" s="228">
        <f>ROUND(I422*H422,2)</f>
        <v>0</v>
      </c>
      <c r="BL422" s="17" t="s">
        <v>158</v>
      </c>
      <c r="BM422" s="227" t="s">
        <v>612</v>
      </c>
    </row>
    <row r="423" s="2" customFormat="1">
      <c r="A423" s="38"/>
      <c r="B423" s="39"/>
      <c r="C423" s="40"/>
      <c r="D423" s="229" t="s">
        <v>160</v>
      </c>
      <c r="E423" s="40"/>
      <c r="F423" s="230" t="s">
        <v>613</v>
      </c>
      <c r="G423" s="40"/>
      <c r="H423" s="40"/>
      <c r="I423" s="231"/>
      <c r="J423" s="40"/>
      <c r="K423" s="40"/>
      <c r="L423" s="44"/>
      <c r="M423" s="232"/>
      <c r="N423" s="233"/>
      <c r="O423" s="91"/>
      <c r="P423" s="91"/>
      <c r="Q423" s="91"/>
      <c r="R423" s="91"/>
      <c r="S423" s="91"/>
      <c r="T423" s="92"/>
      <c r="U423" s="38"/>
      <c r="V423" s="38"/>
      <c r="W423" s="38"/>
      <c r="X423" s="38"/>
      <c r="Y423" s="38"/>
      <c r="Z423" s="38"/>
      <c r="AA423" s="38"/>
      <c r="AB423" s="38"/>
      <c r="AC423" s="38"/>
      <c r="AD423" s="38"/>
      <c r="AE423" s="38"/>
      <c r="AT423" s="17" t="s">
        <v>160</v>
      </c>
      <c r="AU423" s="17" t="s">
        <v>88</v>
      </c>
    </row>
    <row r="424" s="13" customFormat="1">
      <c r="A424" s="13"/>
      <c r="B424" s="234"/>
      <c r="C424" s="235"/>
      <c r="D424" s="229" t="s">
        <v>162</v>
      </c>
      <c r="E424" s="236" t="s">
        <v>1</v>
      </c>
      <c r="F424" s="237" t="s">
        <v>614</v>
      </c>
      <c r="G424" s="235"/>
      <c r="H424" s="238">
        <v>62.200000000000003</v>
      </c>
      <c r="I424" s="239"/>
      <c r="J424" s="235"/>
      <c r="K424" s="235"/>
      <c r="L424" s="240"/>
      <c r="M424" s="241"/>
      <c r="N424" s="242"/>
      <c r="O424" s="242"/>
      <c r="P424" s="242"/>
      <c r="Q424" s="242"/>
      <c r="R424" s="242"/>
      <c r="S424" s="242"/>
      <c r="T424" s="243"/>
      <c r="U424" s="13"/>
      <c r="V424" s="13"/>
      <c r="W424" s="13"/>
      <c r="X424" s="13"/>
      <c r="Y424" s="13"/>
      <c r="Z424" s="13"/>
      <c r="AA424" s="13"/>
      <c r="AB424" s="13"/>
      <c r="AC424" s="13"/>
      <c r="AD424" s="13"/>
      <c r="AE424" s="13"/>
      <c r="AT424" s="244" t="s">
        <v>162</v>
      </c>
      <c r="AU424" s="244" t="s">
        <v>88</v>
      </c>
      <c r="AV424" s="13" t="s">
        <v>88</v>
      </c>
      <c r="AW424" s="13" t="s">
        <v>36</v>
      </c>
      <c r="AX424" s="13" t="s">
        <v>21</v>
      </c>
      <c r="AY424" s="244" t="s">
        <v>152</v>
      </c>
    </row>
    <row r="425" s="12" customFormat="1" ht="22.8" customHeight="1">
      <c r="A425" s="12"/>
      <c r="B425" s="199"/>
      <c r="C425" s="200"/>
      <c r="D425" s="201" t="s">
        <v>78</v>
      </c>
      <c r="E425" s="213" t="s">
        <v>615</v>
      </c>
      <c r="F425" s="213" t="s">
        <v>616</v>
      </c>
      <c r="G425" s="200"/>
      <c r="H425" s="200"/>
      <c r="I425" s="203"/>
      <c r="J425" s="214">
        <f>BK425</f>
        <v>0</v>
      </c>
      <c r="K425" s="200"/>
      <c r="L425" s="205"/>
      <c r="M425" s="206"/>
      <c r="N425" s="207"/>
      <c r="O425" s="207"/>
      <c r="P425" s="208">
        <f>SUM(P426:P445)</f>
        <v>0</v>
      </c>
      <c r="Q425" s="207"/>
      <c r="R425" s="208">
        <f>SUM(R426:R445)</f>
        <v>0.047267999999999998</v>
      </c>
      <c r="S425" s="207"/>
      <c r="T425" s="209">
        <f>SUM(T426:T445)</f>
        <v>0</v>
      </c>
      <c r="U425" s="12"/>
      <c r="V425" s="12"/>
      <c r="W425" s="12"/>
      <c r="X425" s="12"/>
      <c r="Y425" s="12"/>
      <c r="Z425" s="12"/>
      <c r="AA425" s="12"/>
      <c r="AB425" s="12"/>
      <c r="AC425" s="12"/>
      <c r="AD425" s="12"/>
      <c r="AE425" s="12"/>
      <c r="AR425" s="210" t="s">
        <v>21</v>
      </c>
      <c r="AT425" s="211" t="s">
        <v>78</v>
      </c>
      <c r="AU425" s="211" t="s">
        <v>21</v>
      </c>
      <c r="AY425" s="210" t="s">
        <v>152</v>
      </c>
      <c r="BK425" s="212">
        <f>SUM(BK426:BK445)</f>
        <v>0</v>
      </c>
    </row>
    <row r="426" s="2" customFormat="1" ht="33" customHeight="1">
      <c r="A426" s="38"/>
      <c r="B426" s="39"/>
      <c r="C426" s="215" t="s">
        <v>617</v>
      </c>
      <c r="D426" s="215" t="s">
        <v>154</v>
      </c>
      <c r="E426" s="216" t="s">
        <v>618</v>
      </c>
      <c r="F426" s="217" t="s">
        <v>619</v>
      </c>
      <c r="G426" s="218" t="s">
        <v>229</v>
      </c>
      <c r="H426" s="219">
        <v>319</v>
      </c>
      <c r="I426" s="220"/>
      <c r="J426" s="221">
        <f>ROUND(I426*H426,2)</f>
        <v>0</v>
      </c>
      <c r="K426" s="222"/>
      <c r="L426" s="44"/>
      <c r="M426" s="223" t="s">
        <v>1</v>
      </c>
      <c r="N426" s="224" t="s">
        <v>44</v>
      </c>
      <c r="O426" s="91"/>
      <c r="P426" s="225">
        <f>O426*H426</f>
        <v>0</v>
      </c>
      <c r="Q426" s="225">
        <v>0</v>
      </c>
      <c r="R426" s="225">
        <f>Q426*H426</f>
        <v>0</v>
      </c>
      <c r="S426" s="225">
        <v>0</v>
      </c>
      <c r="T426" s="226">
        <f>S426*H426</f>
        <v>0</v>
      </c>
      <c r="U426" s="38"/>
      <c r="V426" s="38"/>
      <c r="W426" s="38"/>
      <c r="X426" s="38"/>
      <c r="Y426" s="38"/>
      <c r="Z426" s="38"/>
      <c r="AA426" s="38"/>
      <c r="AB426" s="38"/>
      <c r="AC426" s="38"/>
      <c r="AD426" s="38"/>
      <c r="AE426" s="38"/>
      <c r="AR426" s="227" t="s">
        <v>158</v>
      </c>
      <c r="AT426" s="227" t="s">
        <v>154</v>
      </c>
      <c r="AU426" s="227" t="s">
        <v>88</v>
      </c>
      <c r="AY426" s="17" t="s">
        <v>152</v>
      </c>
      <c r="BE426" s="228">
        <f>IF(N426="základní",J426,0)</f>
        <v>0</v>
      </c>
      <c r="BF426" s="228">
        <f>IF(N426="snížená",J426,0)</f>
        <v>0</v>
      </c>
      <c r="BG426" s="228">
        <f>IF(N426="zákl. přenesená",J426,0)</f>
        <v>0</v>
      </c>
      <c r="BH426" s="228">
        <f>IF(N426="sníž. přenesená",J426,0)</f>
        <v>0</v>
      </c>
      <c r="BI426" s="228">
        <f>IF(N426="nulová",J426,0)</f>
        <v>0</v>
      </c>
      <c r="BJ426" s="17" t="s">
        <v>21</v>
      </c>
      <c r="BK426" s="228">
        <f>ROUND(I426*H426,2)</f>
        <v>0</v>
      </c>
      <c r="BL426" s="17" t="s">
        <v>158</v>
      </c>
      <c r="BM426" s="227" t="s">
        <v>620</v>
      </c>
    </row>
    <row r="427" s="2" customFormat="1">
      <c r="A427" s="38"/>
      <c r="B427" s="39"/>
      <c r="C427" s="40"/>
      <c r="D427" s="229" t="s">
        <v>160</v>
      </c>
      <c r="E427" s="40"/>
      <c r="F427" s="230" t="s">
        <v>619</v>
      </c>
      <c r="G427" s="40"/>
      <c r="H427" s="40"/>
      <c r="I427" s="231"/>
      <c r="J427" s="40"/>
      <c r="K427" s="40"/>
      <c r="L427" s="44"/>
      <c r="M427" s="232"/>
      <c r="N427" s="233"/>
      <c r="O427" s="91"/>
      <c r="P427" s="91"/>
      <c r="Q427" s="91"/>
      <c r="R427" s="91"/>
      <c r="S427" s="91"/>
      <c r="T427" s="92"/>
      <c r="U427" s="38"/>
      <c r="V427" s="38"/>
      <c r="W427" s="38"/>
      <c r="X427" s="38"/>
      <c r="Y427" s="38"/>
      <c r="Z427" s="38"/>
      <c r="AA427" s="38"/>
      <c r="AB427" s="38"/>
      <c r="AC427" s="38"/>
      <c r="AD427" s="38"/>
      <c r="AE427" s="38"/>
      <c r="AT427" s="17" t="s">
        <v>160</v>
      </c>
      <c r="AU427" s="17" t="s">
        <v>88</v>
      </c>
    </row>
    <row r="428" s="13" customFormat="1">
      <c r="A428" s="13"/>
      <c r="B428" s="234"/>
      <c r="C428" s="235"/>
      <c r="D428" s="229" t="s">
        <v>162</v>
      </c>
      <c r="E428" s="236" t="s">
        <v>1</v>
      </c>
      <c r="F428" s="237" t="s">
        <v>621</v>
      </c>
      <c r="G428" s="235"/>
      <c r="H428" s="238">
        <v>319</v>
      </c>
      <c r="I428" s="239"/>
      <c r="J428" s="235"/>
      <c r="K428" s="235"/>
      <c r="L428" s="240"/>
      <c r="M428" s="241"/>
      <c r="N428" s="242"/>
      <c r="O428" s="242"/>
      <c r="P428" s="242"/>
      <c r="Q428" s="242"/>
      <c r="R428" s="242"/>
      <c r="S428" s="242"/>
      <c r="T428" s="243"/>
      <c r="U428" s="13"/>
      <c r="V428" s="13"/>
      <c r="W428" s="13"/>
      <c r="X428" s="13"/>
      <c r="Y428" s="13"/>
      <c r="Z428" s="13"/>
      <c r="AA428" s="13"/>
      <c r="AB428" s="13"/>
      <c r="AC428" s="13"/>
      <c r="AD428" s="13"/>
      <c r="AE428" s="13"/>
      <c r="AT428" s="244" t="s">
        <v>162</v>
      </c>
      <c r="AU428" s="244" t="s">
        <v>88</v>
      </c>
      <c r="AV428" s="13" t="s">
        <v>88</v>
      </c>
      <c r="AW428" s="13" t="s">
        <v>36</v>
      </c>
      <c r="AX428" s="13" t="s">
        <v>79</v>
      </c>
      <c r="AY428" s="244" t="s">
        <v>152</v>
      </c>
    </row>
    <row r="429" s="2" customFormat="1" ht="33" customHeight="1">
      <c r="A429" s="38"/>
      <c r="B429" s="39"/>
      <c r="C429" s="215" t="s">
        <v>622</v>
      </c>
      <c r="D429" s="215" t="s">
        <v>154</v>
      </c>
      <c r="E429" s="216" t="s">
        <v>623</v>
      </c>
      <c r="F429" s="217" t="s">
        <v>624</v>
      </c>
      <c r="G429" s="218" t="s">
        <v>229</v>
      </c>
      <c r="H429" s="219">
        <v>9570</v>
      </c>
      <c r="I429" s="220"/>
      <c r="J429" s="221">
        <f>ROUND(I429*H429,2)</f>
        <v>0</v>
      </c>
      <c r="K429" s="222"/>
      <c r="L429" s="44"/>
      <c r="M429" s="223" t="s">
        <v>1</v>
      </c>
      <c r="N429" s="224" t="s">
        <v>44</v>
      </c>
      <c r="O429" s="91"/>
      <c r="P429" s="225">
        <f>O429*H429</f>
        <v>0</v>
      </c>
      <c r="Q429" s="225">
        <v>0</v>
      </c>
      <c r="R429" s="225">
        <f>Q429*H429</f>
        <v>0</v>
      </c>
      <c r="S429" s="225">
        <v>0</v>
      </c>
      <c r="T429" s="226">
        <f>S429*H429</f>
        <v>0</v>
      </c>
      <c r="U429" s="38"/>
      <c r="V429" s="38"/>
      <c r="W429" s="38"/>
      <c r="X429" s="38"/>
      <c r="Y429" s="38"/>
      <c r="Z429" s="38"/>
      <c r="AA429" s="38"/>
      <c r="AB429" s="38"/>
      <c r="AC429" s="38"/>
      <c r="AD429" s="38"/>
      <c r="AE429" s="38"/>
      <c r="AR429" s="227" t="s">
        <v>158</v>
      </c>
      <c r="AT429" s="227" t="s">
        <v>154</v>
      </c>
      <c r="AU429" s="227" t="s">
        <v>88</v>
      </c>
      <c r="AY429" s="17" t="s">
        <v>152</v>
      </c>
      <c r="BE429" s="228">
        <f>IF(N429="základní",J429,0)</f>
        <v>0</v>
      </c>
      <c r="BF429" s="228">
        <f>IF(N429="snížená",J429,0)</f>
        <v>0</v>
      </c>
      <c r="BG429" s="228">
        <f>IF(N429="zákl. přenesená",J429,0)</f>
        <v>0</v>
      </c>
      <c r="BH429" s="228">
        <f>IF(N429="sníž. přenesená",J429,0)</f>
        <v>0</v>
      </c>
      <c r="BI429" s="228">
        <f>IF(N429="nulová",J429,0)</f>
        <v>0</v>
      </c>
      <c r="BJ429" s="17" t="s">
        <v>21</v>
      </c>
      <c r="BK429" s="228">
        <f>ROUND(I429*H429,2)</f>
        <v>0</v>
      </c>
      <c r="BL429" s="17" t="s">
        <v>158</v>
      </c>
      <c r="BM429" s="227" t="s">
        <v>625</v>
      </c>
    </row>
    <row r="430" s="2" customFormat="1">
      <c r="A430" s="38"/>
      <c r="B430" s="39"/>
      <c r="C430" s="40"/>
      <c r="D430" s="229" t="s">
        <v>160</v>
      </c>
      <c r="E430" s="40"/>
      <c r="F430" s="230" t="s">
        <v>624</v>
      </c>
      <c r="G430" s="40"/>
      <c r="H430" s="40"/>
      <c r="I430" s="231"/>
      <c r="J430" s="40"/>
      <c r="K430" s="40"/>
      <c r="L430" s="44"/>
      <c r="M430" s="232"/>
      <c r="N430" s="233"/>
      <c r="O430" s="91"/>
      <c r="P430" s="91"/>
      <c r="Q430" s="91"/>
      <c r="R430" s="91"/>
      <c r="S430" s="91"/>
      <c r="T430" s="92"/>
      <c r="U430" s="38"/>
      <c r="V430" s="38"/>
      <c r="W430" s="38"/>
      <c r="X430" s="38"/>
      <c r="Y430" s="38"/>
      <c r="Z430" s="38"/>
      <c r="AA430" s="38"/>
      <c r="AB430" s="38"/>
      <c r="AC430" s="38"/>
      <c r="AD430" s="38"/>
      <c r="AE430" s="38"/>
      <c r="AT430" s="17" t="s">
        <v>160</v>
      </c>
      <c r="AU430" s="17" t="s">
        <v>88</v>
      </c>
    </row>
    <row r="431" s="13" customFormat="1">
      <c r="A431" s="13"/>
      <c r="B431" s="234"/>
      <c r="C431" s="235"/>
      <c r="D431" s="229" t="s">
        <v>162</v>
      </c>
      <c r="E431" s="236" t="s">
        <v>1</v>
      </c>
      <c r="F431" s="237" t="s">
        <v>626</v>
      </c>
      <c r="G431" s="235"/>
      <c r="H431" s="238">
        <v>9570</v>
      </c>
      <c r="I431" s="239"/>
      <c r="J431" s="235"/>
      <c r="K431" s="235"/>
      <c r="L431" s="240"/>
      <c r="M431" s="241"/>
      <c r="N431" s="242"/>
      <c r="O431" s="242"/>
      <c r="P431" s="242"/>
      <c r="Q431" s="242"/>
      <c r="R431" s="242"/>
      <c r="S431" s="242"/>
      <c r="T431" s="243"/>
      <c r="U431" s="13"/>
      <c r="V431" s="13"/>
      <c r="W431" s="13"/>
      <c r="X431" s="13"/>
      <c r="Y431" s="13"/>
      <c r="Z431" s="13"/>
      <c r="AA431" s="13"/>
      <c r="AB431" s="13"/>
      <c r="AC431" s="13"/>
      <c r="AD431" s="13"/>
      <c r="AE431" s="13"/>
      <c r="AT431" s="244" t="s">
        <v>162</v>
      </c>
      <c r="AU431" s="244" t="s">
        <v>88</v>
      </c>
      <c r="AV431" s="13" t="s">
        <v>88</v>
      </c>
      <c r="AW431" s="13" t="s">
        <v>36</v>
      </c>
      <c r="AX431" s="13" t="s">
        <v>79</v>
      </c>
      <c r="AY431" s="244" t="s">
        <v>152</v>
      </c>
    </row>
    <row r="432" s="2" customFormat="1" ht="33" customHeight="1">
      <c r="A432" s="38"/>
      <c r="B432" s="39"/>
      <c r="C432" s="215" t="s">
        <v>627</v>
      </c>
      <c r="D432" s="215" t="s">
        <v>154</v>
      </c>
      <c r="E432" s="216" t="s">
        <v>628</v>
      </c>
      <c r="F432" s="217" t="s">
        <v>629</v>
      </c>
      <c r="G432" s="218" t="s">
        <v>229</v>
      </c>
      <c r="H432" s="219">
        <v>319</v>
      </c>
      <c r="I432" s="220"/>
      <c r="J432" s="221">
        <f>ROUND(I432*H432,2)</f>
        <v>0</v>
      </c>
      <c r="K432" s="222"/>
      <c r="L432" s="44"/>
      <c r="M432" s="223" t="s">
        <v>1</v>
      </c>
      <c r="N432" s="224" t="s">
        <v>44</v>
      </c>
      <c r="O432" s="91"/>
      <c r="P432" s="225">
        <f>O432*H432</f>
        <v>0</v>
      </c>
      <c r="Q432" s="225">
        <v>0</v>
      </c>
      <c r="R432" s="225">
        <f>Q432*H432</f>
        <v>0</v>
      </c>
      <c r="S432" s="225">
        <v>0</v>
      </c>
      <c r="T432" s="226">
        <f>S432*H432</f>
        <v>0</v>
      </c>
      <c r="U432" s="38"/>
      <c r="V432" s="38"/>
      <c r="W432" s="38"/>
      <c r="X432" s="38"/>
      <c r="Y432" s="38"/>
      <c r="Z432" s="38"/>
      <c r="AA432" s="38"/>
      <c r="AB432" s="38"/>
      <c r="AC432" s="38"/>
      <c r="AD432" s="38"/>
      <c r="AE432" s="38"/>
      <c r="AR432" s="227" t="s">
        <v>158</v>
      </c>
      <c r="AT432" s="227" t="s">
        <v>154</v>
      </c>
      <c r="AU432" s="227" t="s">
        <v>88</v>
      </c>
      <c r="AY432" s="17" t="s">
        <v>152</v>
      </c>
      <c r="BE432" s="228">
        <f>IF(N432="základní",J432,0)</f>
        <v>0</v>
      </c>
      <c r="BF432" s="228">
        <f>IF(N432="snížená",J432,0)</f>
        <v>0</v>
      </c>
      <c r="BG432" s="228">
        <f>IF(N432="zákl. přenesená",J432,0)</f>
        <v>0</v>
      </c>
      <c r="BH432" s="228">
        <f>IF(N432="sníž. přenesená",J432,0)</f>
        <v>0</v>
      </c>
      <c r="BI432" s="228">
        <f>IF(N432="nulová",J432,0)</f>
        <v>0</v>
      </c>
      <c r="BJ432" s="17" t="s">
        <v>21</v>
      </c>
      <c r="BK432" s="228">
        <f>ROUND(I432*H432,2)</f>
        <v>0</v>
      </c>
      <c r="BL432" s="17" t="s">
        <v>158</v>
      </c>
      <c r="BM432" s="227" t="s">
        <v>630</v>
      </c>
    </row>
    <row r="433" s="2" customFormat="1">
      <c r="A433" s="38"/>
      <c r="B433" s="39"/>
      <c r="C433" s="40"/>
      <c r="D433" s="229" t="s">
        <v>160</v>
      </c>
      <c r="E433" s="40"/>
      <c r="F433" s="230" t="s">
        <v>629</v>
      </c>
      <c r="G433" s="40"/>
      <c r="H433" s="40"/>
      <c r="I433" s="231"/>
      <c r="J433" s="40"/>
      <c r="K433" s="40"/>
      <c r="L433" s="44"/>
      <c r="M433" s="232"/>
      <c r="N433" s="233"/>
      <c r="O433" s="91"/>
      <c r="P433" s="91"/>
      <c r="Q433" s="91"/>
      <c r="R433" s="91"/>
      <c r="S433" s="91"/>
      <c r="T433" s="92"/>
      <c r="U433" s="38"/>
      <c r="V433" s="38"/>
      <c r="W433" s="38"/>
      <c r="X433" s="38"/>
      <c r="Y433" s="38"/>
      <c r="Z433" s="38"/>
      <c r="AA433" s="38"/>
      <c r="AB433" s="38"/>
      <c r="AC433" s="38"/>
      <c r="AD433" s="38"/>
      <c r="AE433" s="38"/>
      <c r="AT433" s="17" t="s">
        <v>160</v>
      </c>
      <c r="AU433" s="17" t="s">
        <v>88</v>
      </c>
    </row>
    <row r="434" s="2" customFormat="1" ht="24.15" customHeight="1">
      <c r="A434" s="38"/>
      <c r="B434" s="39"/>
      <c r="C434" s="215" t="s">
        <v>631</v>
      </c>
      <c r="D434" s="215" t="s">
        <v>154</v>
      </c>
      <c r="E434" s="216" t="s">
        <v>632</v>
      </c>
      <c r="F434" s="217" t="s">
        <v>633</v>
      </c>
      <c r="G434" s="218" t="s">
        <v>166</v>
      </c>
      <c r="H434" s="219">
        <v>4933.5</v>
      </c>
      <c r="I434" s="220"/>
      <c r="J434" s="221">
        <f>ROUND(I434*H434,2)</f>
        <v>0</v>
      </c>
      <c r="K434" s="222"/>
      <c r="L434" s="44"/>
      <c r="M434" s="223" t="s">
        <v>1</v>
      </c>
      <c r="N434" s="224" t="s">
        <v>44</v>
      </c>
      <c r="O434" s="91"/>
      <c r="P434" s="225">
        <f>O434*H434</f>
        <v>0</v>
      </c>
      <c r="Q434" s="225">
        <v>0</v>
      </c>
      <c r="R434" s="225">
        <f>Q434*H434</f>
        <v>0</v>
      </c>
      <c r="S434" s="225">
        <v>0</v>
      </c>
      <c r="T434" s="226">
        <f>S434*H434</f>
        <v>0</v>
      </c>
      <c r="U434" s="38"/>
      <c r="V434" s="38"/>
      <c r="W434" s="38"/>
      <c r="X434" s="38"/>
      <c r="Y434" s="38"/>
      <c r="Z434" s="38"/>
      <c r="AA434" s="38"/>
      <c r="AB434" s="38"/>
      <c r="AC434" s="38"/>
      <c r="AD434" s="38"/>
      <c r="AE434" s="38"/>
      <c r="AR434" s="227" t="s">
        <v>158</v>
      </c>
      <c r="AT434" s="227" t="s">
        <v>154</v>
      </c>
      <c r="AU434" s="227" t="s">
        <v>88</v>
      </c>
      <c r="AY434" s="17" t="s">
        <v>152</v>
      </c>
      <c r="BE434" s="228">
        <f>IF(N434="základní",J434,0)</f>
        <v>0</v>
      </c>
      <c r="BF434" s="228">
        <f>IF(N434="snížená",J434,0)</f>
        <v>0</v>
      </c>
      <c r="BG434" s="228">
        <f>IF(N434="zákl. přenesená",J434,0)</f>
        <v>0</v>
      </c>
      <c r="BH434" s="228">
        <f>IF(N434="sníž. přenesená",J434,0)</f>
        <v>0</v>
      </c>
      <c r="BI434" s="228">
        <f>IF(N434="nulová",J434,0)</f>
        <v>0</v>
      </c>
      <c r="BJ434" s="17" t="s">
        <v>21</v>
      </c>
      <c r="BK434" s="228">
        <f>ROUND(I434*H434,2)</f>
        <v>0</v>
      </c>
      <c r="BL434" s="17" t="s">
        <v>158</v>
      </c>
      <c r="BM434" s="227" t="s">
        <v>634</v>
      </c>
    </row>
    <row r="435" s="2" customFormat="1">
      <c r="A435" s="38"/>
      <c r="B435" s="39"/>
      <c r="C435" s="40"/>
      <c r="D435" s="229" t="s">
        <v>160</v>
      </c>
      <c r="E435" s="40"/>
      <c r="F435" s="230" t="s">
        <v>635</v>
      </c>
      <c r="G435" s="40"/>
      <c r="H435" s="40"/>
      <c r="I435" s="231"/>
      <c r="J435" s="40"/>
      <c r="K435" s="40"/>
      <c r="L435" s="44"/>
      <c r="M435" s="232"/>
      <c r="N435" s="233"/>
      <c r="O435" s="91"/>
      <c r="P435" s="91"/>
      <c r="Q435" s="91"/>
      <c r="R435" s="91"/>
      <c r="S435" s="91"/>
      <c r="T435" s="92"/>
      <c r="U435" s="38"/>
      <c r="V435" s="38"/>
      <c r="W435" s="38"/>
      <c r="X435" s="38"/>
      <c r="Y435" s="38"/>
      <c r="Z435" s="38"/>
      <c r="AA435" s="38"/>
      <c r="AB435" s="38"/>
      <c r="AC435" s="38"/>
      <c r="AD435" s="38"/>
      <c r="AE435" s="38"/>
      <c r="AT435" s="17" t="s">
        <v>160</v>
      </c>
      <c r="AU435" s="17" t="s">
        <v>88</v>
      </c>
    </row>
    <row r="436" s="13" customFormat="1">
      <c r="A436" s="13"/>
      <c r="B436" s="234"/>
      <c r="C436" s="235"/>
      <c r="D436" s="229" t="s">
        <v>162</v>
      </c>
      <c r="E436" s="236" t="s">
        <v>1</v>
      </c>
      <c r="F436" s="237" t="s">
        <v>636</v>
      </c>
      <c r="G436" s="235"/>
      <c r="H436" s="238">
        <v>4933.5</v>
      </c>
      <c r="I436" s="239"/>
      <c r="J436" s="235"/>
      <c r="K436" s="235"/>
      <c r="L436" s="240"/>
      <c r="M436" s="241"/>
      <c r="N436" s="242"/>
      <c r="O436" s="242"/>
      <c r="P436" s="242"/>
      <c r="Q436" s="242"/>
      <c r="R436" s="242"/>
      <c r="S436" s="242"/>
      <c r="T436" s="243"/>
      <c r="U436" s="13"/>
      <c r="V436" s="13"/>
      <c r="W436" s="13"/>
      <c r="X436" s="13"/>
      <c r="Y436" s="13"/>
      <c r="Z436" s="13"/>
      <c r="AA436" s="13"/>
      <c r="AB436" s="13"/>
      <c r="AC436" s="13"/>
      <c r="AD436" s="13"/>
      <c r="AE436" s="13"/>
      <c r="AT436" s="244" t="s">
        <v>162</v>
      </c>
      <c r="AU436" s="244" t="s">
        <v>88</v>
      </c>
      <c r="AV436" s="13" t="s">
        <v>88</v>
      </c>
      <c r="AW436" s="13" t="s">
        <v>36</v>
      </c>
      <c r="AX436" s="13" t="s">
        <v>21</v>
      </c>
      <c r="AY436" s="244" t="s">
        <v>152</v>
      </c>
    </row>
    <row r="437" s="2" customFormat="1" ht="33" customHeight="1">
      <c r="A437" s="38"/>
      <c r="B437" s="39"/>
      <c r="C437" s="215" t="s">
        <v>637</v>
      </c>
      <c r="D437" s="215" t="s">
        <v>154</v>
      </c>
      <c r="E437" s="216" t="s">
        <v>638</v>
      </c>
      <c r="F437" s="217" t="s">
        <v>639</v>
      </c>
      <c r="G437" s="218" t="s">
        <v>166</v>
      </c>
      <c r="H437" s="219">
        <v>148005</v>
      </c>
      <c r="I437" s="220"/>
      <c r="J437" s="221">
        <f>ROUND(I437*H437,2)</f>
        <v>0</v>
      </c>
      <c r="K437" s="222"/>
      <c r="L437" s="44"/>
      <c r="M437" s="223" t="s">
        <v>1</v>
      </c>
      <c r="N437" s="224" t="s">
        <v>44</v>
      </c>
      <c r="O437" s="91"/>
      <c r="P437" s="225">
        <f>O437*H437</f>
        <v>0</v>
      </c>
      <c r="Q437" s="225">
        <v>0</v>
      </c>
      <c r="R437" s="225">
        <f>Q437*H437</f>
        <v>0</v>
      </c>
      <c r="S437" s="225">
        <v>0</v>
      </c>
      <c r="T437" s="226">
        <f>S437*H437</f>
        <v>0</v>
      </c>
      <c r="U437" s="38"/>
      <c r="V437" s="38"/>
      <c r="W437" s="38"/>
      <c r="X437" s="38"/>
      <c r="Y437" s="38"/>
      <c r="Z437" s="38"/>
      <c r="AA437" s="38"/>
      <c r="AB437" s="38"/>
      <c r="AC437" s="38"/>
      <c r="AD437" s="38"/>
      <c r="AE437" s="38"/>
      <c r="AR437" s="227" t="s">
        <v>158</v>
      </c>
      <c r="AT437" s="227" t="s">
        <v>154</v>
      </c>
      <c r="AU437" s="227" t="s">
        <v>88</v>
      </c>
      <c r="AY437" s="17" t="s">
        <v>152</v>
      </c>
      <c r="BE437" s="228">
        <f>IF(N437="základní",J437,0)</f>
        <v>0</v>
      </c>
      <c r="BF437" s="228">
        <f>IF(N437="snížená",J437,0)</f>
        <v>0</v>
      </c>
      <c r="BG437" s="228">
        <f>IF(N437="zákl. přenesená",J437,0)</f>
        <v>0</v>
      </c>
      <c r="BH437" s="228">
        <f>IF(N437="sníž. přenesená",J437,0)</f>
        <v>0</v>
      </c>
      <c r="BI437" s="228">
        <f>IF(N437="nulová",J437,0)</f>
        <v>0</v>
      </c>
      <c r="BJ437" s="17" t="s">
        <v>21</v>
      </c>
      <c r="BK437" s="228">
        <f>ROUND(I437*H437,2)</f>
        <v>0</v>
      </c>
      <c r="BL437" s="17" t="s">
        <v>158</v>
      </c>
      <c r="BM437" s="227" t="s">
        <v>640</v>
      </c>
    </row>
    <row r="438" s="2" customFormat="1">
      <c r="A438" s="38"/>
      <c r="B438" s="39"/>
      <c r="C438" s="40"/>
      <c r="D438" s="229" t="s">
        <v>160</v>
      </c>
      <c r="E438" s="40"/>
      <c r="F438" s="230" t="s">
        <v>639</v>
      </c>
      <c r="G438" s="40"/>
      <c r="H438" s="40"/>
      <c r="I438" s="231"/>
      <c r="J438" s="40"/>
      <c r="K438" s="40"/>
      <c r="L438" s="44"/>
      <c r="M438" s="232"/>
      <c r="N438" s="233"/>
      <c r="O438" s="91"/>
      <c r="P438" s="91"/>
      <c r="Q438" s="91"/>
      <c r="R438" s="91"/>
      <c r="S438" s="91"/>
      <c r="T438" s="92"/>
      <c r="U438" s="38"/>
      <c r="V438" s="38"/>
      <c r="W438" s="38"/>
      <c r="X438" s="38"/>
      <c r="Y438" s="38"/>
      <c r="Z438" s="38"/>
      <c r="AA438" s="38"/>
      <c r="AB438" s="38"/>
      <c r="AC438" s="38"/>
      <c r="AD438" s="38"/>
      <c r="AE438" s="38"/>
      <c r="AT438" s="17" t="s">
        <v>160</v>
      </c>
      <c r="AU438" s="17" t="s">
        <v>88</v>
      </c>
    </row>
    <row r="439" s="13" customFormat="1">
      <c r="A439" s="13"/>
      <c r="B439" s="234"/>
      <c r="C439" s="235"/>
      <c r="D439" s="229" t="s">
        <v>162</v>
      </c>
      <c r="E439" s="236" t="s">
        <v>1</v>
      </c>
      <c r="F439" s="237" t="s">
        <v>641</v>
      </c>
      <c r="G439" s="235"/>
      <c r="H439" s="238">
        <v>148005</v>
      </c>
      <c r="I439" s="239"/>
      <c r="J439" s="235"/>
      <c r="K439" s="235"/>
      <c r="L439" s="240"/>
      <c r="M439" s="241"/>
      <c r="N439" s="242"/>
      <c r="O439" s="242"/>
      <c r="P439" s="242"/>
      <c r="Q439" s="242"/>
      <c r="R439" s="242"/>
      <c r="S439" s="242"/>
      <c r="T439" s="243"/>
      <c r="U439" s="13"/>
      <c r="V439" s="13"/>
      <c r="W439" s="13"/>
      <c r="X439" s="13"/>
      <c r="Y439" s="13"/>
      <c r="Z439" s="13"/>
      <c r="AA439" s="13"/>
      <c r="AB439" s="13"/>
      <c r="AC439" s="13"/>
      <c r="AD439" s="13"/>
      <c r="AE439" s="13"/>
      <c r="AT439" s="244" t="s">
        <v>162</v>
      </c>
      <c r="AU439" s="244" t="s">
        <v>88</v>
      </c>
      <c r="AV439" s="13" t="s">
        <v>88</v>
      </c>
      <c r="AW439" s="13" t="s">
        <v>36</v>
      </c>
      <c r="AX439" s="13" t="s">
        <v>21</v>
      </c>
      <c r="AY439" s="244" t="s">
        <v>152</v>
      </c>
    </row>
    <row r="440" s="2" customFormat="1" ht="33" customHeight="1">
      <c r="A440" s="38"/>
      <c r="B440" s="39"/>
      <c r="C440" s="215" t="s">
        <v>642</v>
      </c>
      <c r="D440" s="215" t="s">
        <v>154</v>
      </c>
      <c r="E440" s="216" t="s">
        <v>643</v>
      </c>
      <c r="F440" s="217" t="s">
        <v>644</v>
      </c>
      <c r="G440" s="218" t="s">
        <v>166</v>
      </c>
      <c r="H440" s="219">
        <v>4933.5</v>
      </c>
      <c r="I440" s="220"/>
      <c r="J440" s="221">
        <f>ROUND(I440*H440,2)</f>
        <v>0</v>
      </c>
      <c r="K440" s="222"/>
      <c r="L440" s="44"/>
      <c r="M440" s="223" t="s">
        <v>1</v>
      </c>
      <c r="N440" s="224" t="s">
        <v>44</v>
      </c>
      <c r="O440" s="91"/>
      <c r="P440" s="225">
        <f>O440*H440</f>
        <v>0</v>
      </c>
      <c r="Q440" s="225">
        <v>0</v>
      </c>
      <c r="R440" s="225">
        <f>Q440*H440</f>
        <v>0</v>
      </c>
      <c r="S440" s="225">
        <v>0</v>
      </c>
      <c r="T440" s="226">
        <f>S440*H440</f>
        <v>0</v>
      </c>
      <c r="U440" s="38"/>
      <c r="V440" s="38"/>
      <c r="W440" s="38"/>
      <c r="X440" s="38"/>
      <c r="Y440" s="38"/>
      <c r="Z440" s="38"/>
      <c r="AA440" s="38"/>
      <c r="AB440" s="38"/>
      <c r="AC440" s="38"/>
      <c r="AD440" s="38"/>
      <c r="AE440" s="38"/>
      <c r="AR440" s="227" t="s">
        <v>158</v>
      </c>
      <c r="AT440" s="227" t="s">
        <v>154</v>
      </c>
      <c r="AU440" s="227" t="s">
        <v>88</v>
      </c>
      <c r="AY440" s="17" t="s">
        <v>152</v>
      </c>
      <c r="BE440" s="228">
        <f>IF(N440="základní",J440,0)</f>
        <v>0</v>
      </c>
      <c r="BF440" s="228">
        <f>IF(N440="snížená",J440,0)</f>
        <v>0</v>
      </c>
      <c r="BG440" s="228">
        <f>IF(N440="zákl. přenesená",J440,0)</f>
        <v>0</v>
      </c>
      <c r="BH440" s="228">
        <f>IF(N440="sníž. přenesená",J440,0)</f>
        <v>0</v>
      </c>
      <c r="BI440" s="228">
        <f>IF(N440="nulová",J440,0)</f>
        <v>0</v>
      </c>
      <c r="BJ440" s="17" t="s">
        <v>21</v>
      </c>
      <c r="BK440" s="228">
        <f>ROUND(I440*H440,2)</f>
        <v>0</v>
      </c>
      <c r="BL440" s="17" t="s">
        <v>158</v>
      </c>
      <c r="BM440" s="227" t="s">
        <v>645</v>
      </c>
    </row>
    <row r="441" s="2" customFormat="1">
      <c r="A441" s="38"/>
      <c r="B441" s="39"/>
      <c r="C441" s="40"/>
      <c r="D441" s="229" t="s">
        <v>160</v>
      </c>
      <c r="E441" s="40"/>
      <c r="F441" s="230" t="s">
        <v>646</v>
      </c>
      <c r="G441" s="40"/>
      <c r="H441" s="40"/>
      <c r="I441" s="231"/>
      <c r="J441" s="40"/>
      <c r="K441" s="40"/>
      <c r="L441" s="44"/>
      <c r="M441" s="232"/>
      <c r="N441" s="233"/>
      <c r="O441" s="91"/>
      <c r="P441" s="91"/>
      <c r="Q441" s="91"/>
      <c r="R441" s="91"/>
      <c r="S441" s="91"/>
      <c r="T441" s="92"/>
      <c r="U441" s="38"/>
      <c r="V441" s="38"/>
      <c r="W441" s="38"/>
      <c r="X441" s="38"/>
      <c r="Y441" s="38"/>
      <c r="Z441" s="38"/>
      <c r="AA441" s="38"/>
      <c r="AB441" s="38"/>
      <c r="AC441" s="38"/>
      <c r="AD441" s="38"/>
      <c r="AE441" s="38"/>
      <c r="AT441" s="17" t="s">
        <v>160</v>
      </c>
      <c r="AU441" s="17" t="s">
        <v>88</v>
      </c>
    </row>
    <row r="442" s="2" customFormat="1" ht="33" customHeight="1">
      <c r="A442" s="38"/>
      <c r="B442" s="39"/>
      <c r="C442" s="215" t="s">
        <v>647</v>
      </c>
      <c r="D442" s="215" t="s">
        <v>154</v>
      </c>
      <c r="E442" s="216" t="s">
        <v>648</v>
      </c>
      <c r="F442" s="217" t="s">
        <v>649</v>
      </c>
      <c r="G442" s="218" t="s">
        <v>229</v>
      </c>
      <c r="H442" s="219">
        <v>363.60000000000002</v>
      </c>
      <c r="I442" s="220"/>
      <c r="J442" s="221">
        <f>ROUND(I442*H442,2)</f>
        <v>0</v>
      </c>
      <c r="K442" s="222"/>
      <c r="L442" s="44"/>
      <c r="M442" s="223" t="s">
        <v>1</v>
      </c>
      <c r="N442" s="224" t="s">
        <v>44</v>
      </c>
      <c r="O442" s="91"/>
      <c r="P442" s="225">
        <f>O442*H442</f>
        <v>0</v>
      </c>
      <c r="Q442" s="225">
        <v>0.00012999999999999999</v>
      </c>
      <c r="R442" s="225">
        <f>Q442*H442</f>
        <v>0.047267999999999998</v>
      </c>
      <c r="S442" s="225">
        <v>0</v>
      </c>
      <c r="T442" s="226">
        <f>S442*H442</f>
        <v>0</v>
      </c>
      <c r="U442" s="38"/>
      <c r="V442" s="38"/>
      <c r="W442" s="38"/>
      <c r="X442" s="38"/>
      <c r="Y442" s="38"/>
      <c r="Z442" s="38"/>
      <c r="AA442" s="38"/>
      <c r="AB442" s="38"/>
      <c r="AC442" s="38"/>
      <c r="AD442" s="38"/>
      <c r="AE442" s="38"/>
      <c r="AR442" s="227" t="s">
        <v>158</v>
      </c>
      <c r="AT442" s="227" t="s">
        <v>154</v>
      </c>
      <c r="AU442" s="227" t="s">
        <v>88</v>
      </c>
      <c r="AY442" s="17" t="s">
        <v>152</v>
      </c>
      <c r="BE442" s="228">
        <f>IF(N442="základní",J442,0)</f>
        <v>0</v>
      </c>
      <c r="BF442" s="228">
        <f>IF(N442="snížená",J442,0)</f>
        <v>0</v>
      </c>
      <c r="BG442" s="228">
        <f>IF(N442="zákl. přenesená",J442,0)</f>
        <v>0</v>
      </c>
      <c r="BH442" s="228">
        <f>IF(N442="sníž. přenesená",J442,0)</f>
        <v>0</v>
      </c>
      <c r="BI442" s="228">
        <f>IF(N442="nulová",J442,0)</f>
        <v>0</v>
      </c>
      <c r="BJ442" s="17" t="s">
        <v>21</v>
      </c>
      <c r="BK442" s="228">
        <f>ROUND(I442*H442,2)</f>
        <v>0</v>
      </c>
      <c r="BL442" s="17" t="s">
        <v>158</v>
      </c>
      <c r="BM442" s="227" t="s">
        <v>650</v>
      </c>
    </row>
    <row r="443" s="2" customFormat="1">
      <c r="A443" s="38"/>
      <c r="B443" s="39"/>
      <c r="C443" s="40"/>
      <c r="D443" s="229" t="s">
        <v>160</v>
      </c>
      <c r="E443" s="40"/>
      <c r="F443" s="230" t="s">
        <v>649</v>
      </c>
      <c r="G443" s="40"/>
      <c r="H443" s="40"/>
      <c r="I443" s="231"/>
      <c r="J443" s="40"/>
      <c r="K443" s="40"/>
      <c r="L443" s="44"/>
      <c r="M443" s="232"/>
      <c r="N443" s="233"/>
      <c r="O443" s="91"/>
      <c r="P443" s="91"/>
      <c r="Q443" s="91"/>
      <c r="R443" s="91"/>
      <c r="S443" s="91"/>
      <c r="T443" s="92"/>
      <c r="U443" s="38"/>
      <c r="V443" s="38"/>
      <c r="W443" s="38"/>
      <c r="X443" s="38"/>
      <c r="Y443" s="38"/>
      <c r="Z443" s="38"/>
      <c r="AA443" s="38"/>
      <c r="AB443" s="38"/>
      <c r="AC443" s="38"/>
      <c r="AD443" s="38"/>
      <c r="AE443" s="38"/>
      <c r="AT443" s="17" t="s">
        <v>160</v>
      </c>
      <c r="AU443" s="17" t="s">
        <v>88</v>
      </c>
    </row>
    <row r="444" s="13" customFormat="1">
      <c r="A444" s="13"/>
      <c r="B444" s="234"/>
      <c r="C444" s="235"/>
      <c r="D444" s="229" t="s">
        <v>162</v>
      </c>
      <c r="E444" s="236" t="s">
        <v>1</v>
      </c>
      <c r="F444" s="237" t="s">
        <v>522</v>
      </c>
      <c r="G444" s="235"/>
      <c r="H444" s="238">
        <v>314.5</v>
      </c>
      <c r="I444" s="239"/>
      <c r="J444" s="235"/>
      <c r="K444" s="235"/>
      <c r="L444" s="240"/>
      <c r="M444" s="241"/>
      <c r="N444" s="242"/>
      <c r="O444" s="242"/>
      <c r="P444" s="242"/>
      <c r="Q444" s="242"/>
      <c r="R444" s="242"/>
      <c r="S444" s="242"/>
      <c r="T444" s="243"/>
      <c r="U444" s="13"/>
      <c r="V444" s="13"/>
      <c r="W444" s="13"/>
      <c r="X444" s="13"/>
      <c r="Y444" s="13"/>
      <c r="Z444" s="13"/>
      <c r="AA444" s="13"/>
      <c r="AB444" s="13"/>
      <c r="AC444" s="13"/>
      <c r="AD444" s="13"/>
      <c r="AE444" s="13"/>
      <c r="AT444" s="244" t="s">
        <v>162</v>
      </c>
      <c r="AU444" s="244" t="s">
        <v>88</v>
      </c>
      <c r="AV444" s="13" t="s">
        <v>88</v>
      </c>
      <c r="AW444" s="13" t="s">
        <v>36</v>
      </c>
      <c r="AX444" s="13" t="s">
        <v>79</v>
      </c>
      <c r="AY444" s="244" t="s">
        <v>152</v>
      </c>
    </row>
    <row r="445" s="13" customFormat="1">
      <c r="A445" s="13"/>
      <c r="B445" s="234"/>
      <c r="C445" s="235"/>
      <c r="D445" s="229" t="s">
        <v>162</v>
      </c>
      <c r="E445" s="236" t="s">
        <v>1</v>
      </c>
      <c r="F445" s="237" t="s">
        <v>651</v>
      </c>
      <c r="G445" s="235"/>
      <c r="H445" s="238">
        <v>49.100000000000001</v>
      </c>
      <c r="I445" s="239"/>
      <c r="J445" s="235"/>
      <c r="K445" s="235"/>
      <c r="L445" s="240"/>
      <c r="M445" s="241"/>
      <c r="N445" s="242"/>
      <c r="O445" s="242"/>
      <c r="P445" s="242"/>
      <c r="Q445" s="242"/>
      <c r="R445" s="242"/>
      <c r="S445" s="242"/>
      <c r="T445" s="243"/>
      <c r="U445" s="13"/>
      <c r="V445" s="13"/>
      <c r="W445" s="13"/>
      <c r="X445" s="13"/>
      <c r="Y445" s="13"/>
      <c r="Z445" s="13"/>
      <c r="AA445" s="13"/>
      <c r="AB445" s="13"/>
      <c r="AC445" s="13"/>
      <c r="AD445" s="13"/>
      <c r="AE445" s="13"/>
      <c r="AT445" s="244" t="s">
        <v>162</v>
      </c>
      <c r="AU445" s="244" t="s">
        <v>88</v>
      </c>
      <c r="AV445" s="13" t="s">
        <v>88</v>
      </c>
      <c r="AW445" s="13" t="s">
        <v>36</v>
      </c>
      <c r="AX445" s="13" t="s">
        <v>79</v>
      </c>
      <c r="AY445" s="244" t="s">
        <v>152</v>
      </c>
    </row>
    <row r="446" s="12" customFormat="1" ht="22.8" customHeight="1">
      <c r="A446" s="12"/>
      <c r="B446" s="199"/>
      <c r="C446" s="200"/>
      <c r="D446" s="201" t="s">
        <v>78</v>
      </c>
      <c r="E446" s="213" t="s">
        <v>652</v>
      </c>
      <c r="F446" s="213" t="s">
        <v>653</v>
      </c>
      <c r="G446" s="200"/>
      <c r="H446" s="200"/>
      <c r="I446" s="203"/>
      <c r="J446" s="214">
        <f>BK446</f>
        <v>0</v>
      </c>
      <c r="K446" s="200"/>
      <c r="L446" s="205"/>
      <c r="M446" s="206"/>
      <c r="N446" s="207"/>
      <c r="O446" s="207"/>
      <c r="P446" s="208">
        <f>SUM(P447:P461)</f>
        <v>0</v>
      </c>
      <c r="Q446" s="207"/>
      <c r="R446" s="208">
        <f>SUM(R447:R461)</f>
        <v>1.7176199999999999</v>
      </c>
      <c r="S446" s="207"/>
      <c r="T446" s="209">
        <f>SUM(T447:T461)</f>
        <v>0</v>
      </c>
      <c r="U446" s="12"/>
      <c r="V446" s="12"/>
      <c r="W446" s="12"/>
      <c r="X446" s="12"/>
      <c r="Y446" s="12"/>
      <c r="Z446" s="12"/>
      <c r="AA446" s="12"/>
      <c r="AB446" s="12"/>
      <c r="AC446" s="12"/>
      <c r="AD446" s="12"/>
      <c r="AE446" s="12"/>
      <c r="AR446" s="210" t="s">
        <v>21</v>
      </c>
      <c r="AT446" s="211" t="s">
        <v>78</v>
      </c>
      <c r="AU446" s="211" t="s">
        <v>21</v>
      </c>
      <c r="AY446" s="210" t="s">
        <v>152</v>
      </c>
      <c r="BK446" s="212">
        <f>SUM(BK447:BK461)</f>
        <v>0</v>
      </c>
    </row>
    <row r="447" s="2" customFormat="1" ht="37.8" customHeight="1">
      <c r="A447" s="38"/>
      <c r="B447" s="39"/>
      <c r="C447" s="215" t="s">
        <v>654</v>
      </c>
      <c r="D447" s="215" t="s">
        <v>154</v>
      </c>
      <c r="E447" s="216" t="s">
        <v>655</v>
      </c>
      <c r="F447" s="217" t="s">
        <v>656</v>
      </c>
      <c r="G447" s="218" t="s">
        <v>210</v>
      </c>
      <c r="H447" s="219">
        <v>8</v>
      </c>
      <c r="I447" s="220"/>
      <c r="J447" s="221">
        <f>ROUND(I447*H447,2)</f>
        <v>0</v>
      </c>
      <c r="K447" s="222"/>
      <c r="L447" s="44"/>
      <c r="M447" s="223" t="s">
        <v>1</v>
      </c>
      <c r="N447" s="224" t="s">
        <v>44</v>
      </c>
      <c r="O447" s="91"/>
      <c r="P447" s="225">
        <f>O447*H447</f>
        <v>0</v>
      </c>
      <c r="Q447" s="225">
        <v>0</v>
      </c>
      <c r="R447" s="225">
        <f>Q447*H447</f>
        <v>0</v>
      </c>
      <c r="S447" s="225">
        <v>0</v>
      </c>
      <c r="T447" s="226">
        <f>S447*H447</f>
        <v>0</v>
      </c>
      <c r="U447" s="38"/>
      <c r="V447" s="38"/>
      <c r="W447" s="38"/>
      <c r="X447" s="38"/>
      <c r="Y447" s="38"/>
      <c r="Z447" s="38"/>
      <c r="AA447" s="38"/>
      <c r="AB447" s="38"/>
      <c r="AC447" s="38"/>
      <c r="AD447" s="38"/>
      <c r="AE447" s="38"/>
      <c r="AR447" s="227" t="s">
        <v>158</v>
      </c>
      <c r="AT447" s="227" t="s">
        <v>154</v>
      </c>
      <c r="AU447" s="227" t="s">
        <v>88</v>
      </c>
      <c r="AY447" s="17" t="s">
        <v>152</v>
      </c>
      <c r="BE447" s="228">
        <f>IF(N447="základní",J447,0)</f>
        <v>0</v>
      </c>
      <c r="BF447" s="228">
        <f>IF(N447="snížená",J447,0)</f>
        <v>0</v>
      </c>
      <c r="BG447" s="228">
        <f>IF(N447="zákl. přenesená",J447,0)</f>
        <v>0</v>
      </c>
      <c r="BH447" s="228">
        <f>IF(N447="sníž. přenesená",J447,0)</f>
        <v>0</v>
      </c>
      <c r="BI447" s="228">
        <f>IF(N447="nulová",J447,0)</f>
        <v>0</v>
      </c>
      <c r="BJ447" s="17" t="s">
        <v>21</v>
      </c>
      <c r="BK447" s="228">
        <f>ROUND(I447*H447,2)</f>
        <v>0</v>
      </c>
      <c r="BL447" s="17" t="s">
        <v>158</v>
      </c>
      <c r="BM447" s="227" t="s">
        <v>657</v>
      </c>
    </row>
    <row r="448" s="2" customFormat="1" ht="16.5" customHeight="1">
      <c r="A448" s="38"/>
      <c r="B448" s="39"/>
      <c r="C448" s="215" t="s">
        <v>658</v>
      </c>
      <c r="D448" s="215" t="s">
        <v>154</v>
      </c>
      <c r="E448" s="216" t="s">
        <v>659</v>
      </c>
      <c r="F448" s="217" t="s">
        <v>660</v>
      </c>
      <c r="G448" s="218" t="s">
        <v>493</v>
      </c>
      <c r="H448" s="219">
        <v>61.200000000000003</v>
      </c>
      <c r="I448" s="220"/>
      <c r="J448" s="221">
        <f>ROUND(I448*H448,2)</f>
        <v>0</v>
      </c>
      <c r="K448" s="222"/>
      <c r="L448" s="44"/>
      <c r="M448" s="223" t="s">
        <v>1</v>
      </c>
      <c r="N448" s="224" t="s">
        <v>44</v>
      </c>
      <c r="O448" s="91"/>
      <c r="P448" s="225">
        <f>O448*H448</f>
        <v>0</v>
      </c>
      <c r="Q448" s="225">
        <v>0</v>
      </c>
      <c r="R448" s="225">
        <f>Q448*H448</f>
        <v>0</v>
      </c>
      <c r="S448" s="225">
        <v>0</v>
      </c>
      <c r="T448" s="226">
        <f>S448*H448</f>
        <v>0</v>
      </c>
      <c r="U448" s="38"/>
      <c r="V448" s="38"/>
      <c r="W448" s="38"/>
      <c r="X448" s="38"/>
      <c r="Y448" s="38"/>
      <c r="Z448" s="38"/>
      <c r="AA448" s="38"/>
      <c r="AB448" s="38"/>
      <c r="AC448" s="38"/>
      <c r="AD448" s="38"/>
      <c r="AE448" s="38"/>
      <c r="AR448" s="227" t="s">
        <v>158</v>
      </c>
      <c r="AT448" s="227" t="s">
        <v>154</v>
      </c>
      <c r="AU448" s="227" t="s">
        <v>88</v>
      </c>
      <c r="AY448" s="17" t="s">
        <v>152</v>
      </c>
      <c r="BE448" s="228">
        <f>IF(N448="základní",J448,0)</f>
        <v>0</v>
      </c>
      <c r="BF448" s="228">
        <f>IF(N448="snížená",J448,0)</f>
        <v>0</v>
      </c>
      <c r="BG448" s="228">
        <f>IF(N448="zákl. přenesená",J448,0)</f>
        <v>0</v>
      </c>
      <c r="BH448" s="228">
        <f>IF(N448="sníž. přenesená",J448,0)</f>
        <v>0</v>
      </c>
      <c r="BI448" s="228">
        <f>IF(N448="nulová",J448,0)</f>
        <v>0</v>
      </c>
      <c r="BJ448" s="17" t="s">
        <v>21</v>
      </c>
      <c r="BK448" s="228">
        <f>ROUND(I448*H448,2)</f>
        <v>0</v>
      </c>
      <c r="BL448" s="17" t="s">
        <v>158</v>
      </c>
      <c r="BM448" s="227" t="s">
        <v>661</v>
      </c>
    </row>
    <row r="449" s="13" customFormat="1">
      <c r="A449" s="13"/>
      <c r="B449" s="234"/>
      <c r="C449" s="235"/>
      <c r="D449" s="229" t="s">
        <v>162</v>
      </c>
      <c r="E449" s="236" t="s">
        <v>1</v>
      </c>
      <c r="F449" s="237" t="s">
        <v>662</v>
      </c>
      <c r="G449" s="235"/>
      <c r="H449" s="238">
        <v>61.200000000000003</v>
      </c>
      <c r="I449" s="239"/>
      <c r="J449" s="235"/>
      <c r="K449" s="235"/>
      <c r="L449" s="240"/>
      <c r="M449" s="241"/>
      <c r="N449" s="242"/>
      <c r="O449" s="242"/>
      <c r="P449" s="242"/>
      <c r="Q449" s="242"/>
      <c r="R449" s="242"/>
      <c r="S449" s="242"/>
      <c r="T449" s="243"/>
      <c r="U449" s="13"/>
      <c r="V449" s="13"/>
      <c r="W449" s="13"/>
      <c r="X449" s="13"/>
      <c r="Y449" s="13"/>
      <c r="Z449" s="13"/>
      <c r="AA449" s="13"/>
      <c r="AB449" s="13"/>
      <c r="AC449" s="13"/>
      <c r="AD449" s="13"/>
      <c r="AE449" s="13"/>
      <c r="AT449" s="244" t="s">
        <v>162</v>
      </c>
      <c r="AU449" s="244" t="s">
        <v>88</v>
      </c>
      <c r="AV449" s="13" t="s">
        <v>88</v>
      </c>
      <c r="AW449" s="13" t="s">
        <v>36</v>
      </c>
      <c r="AX449" s="13" t="s">
        <v>21</v>
      </c>
      <c r="AY449" s="244" t="s">
        <v>152</v>
      </c>
    </row>
    <row r="450" s="2" customFormat="1" ht="21.75" customHeight="1">
      <c r="A450" s="38"/>
      <c r="B450" s="39"/>
      <c r="C450" s="215" t="s">
        <v>663</v>
      </c>
      <c r="D450" s="215" t="s">
        <v>154</v>
      </c>
      <c r="E450" s="216" t="s">
        <v>664</v>
      </c>
      <c r="F450" s="217" t="s">
        <v>665</v>
      </c>
      <c r="G450" s="218" t="s">
        <v>493</v>
      </c>
      <c r="H450" s="219">
        <v>61.200000000000003</v>
      </c>
      <c r="I450" s="220"/>
      <c r="J450" s="221">
        <f>ROUND(I450*H450,2)</f>
        <v>0</v>
      </c>
      <c r="K450" s="222"/>
      <c r="L450" s="44"/>
      <c r="M450" s="223" t="s">
        <v>1</v>
      </c>
      <c r="N450" s="224" t="s">
        <v>44</v>
      </c>
      <c r="O450" s="91"/>
      <c r="P450" s="225">
        <f>O450*H450</f>
        <v>0</v>
      </c>
      <c r="Q450" s="225">
        <v>0</v>
      </c>
      <c r="R450" s="225">
        <f>Q450*H450</f>
        <v>0</v>
      </c>
      <c r="S450" s="225">
        <v>0</v>
      </c>
      <c r="T450" s="226">
        <f>S450*H450</f>
        <v>0</v>
      </c>
      <c r="U450" s="38"/>
      <c r="V450" s="38"/>
      <c r="W450" s="38"/>
      <c r="X450" s="38"/>
      <c r="Y450" s="38"/>
      <c r="Z450" s="38"/>
      <c r="AA450" s="38"/>
      <c r="AB450" s="38"/>
      <c r="AC450" s="38"/>
      <c r="AD450" s="38"/>
      <c r="AE450" s="38"/>
      <c r="AR450" s="227" t="s">
        <v>251</v>
      </c>
      <c r="AT450" s="227" t="s">
        <v>154</v>
      </c>
      <c r="AU450" s="227" t="s">
        <v>88</v>
      </c>
      <c r="AY450" s="17" t="s">
        <v>152</v>
      </c>
      <c r="BE450" s="228">
        <f>IF(N450="základní",J450,0)</f>
        <v>0</v>
      </c>
      <c r="BF450" s="228">
        <f>IF(N450="snížená",J450,0)</f>
        <v>0</v>
      </c>
      <c r="BG450" s="228">
        <f>IF(N450="zákl. přenesená",J450,0)</f>
        <v>0</v>
      </c>
      <c r="BH450" s="228">
        <f>IF(N450="sníž. přenesená",J450,0)</f>
        <v>0</v>
      </c>
      <c r="BI450" s="228">
        <f>IF(N450="nulová",J450,0)</f>
        <v>0</v>
      </c>
      <c r="BJ450" s="17" t="s">
        <v>21</v>
      </c>
      <c r="BK450" s="228">
        <f>ROUND(I450*H450,2)</f>
        <v>0</v>
      </c>
      <c r="BL450" s="17" t="s">
        <v>251</v>
      </c>
      <c r="BM450" s="227" t="s">
        <v>666</v>
      </c>
    </row>
    <row r="451" s="13" customFormat="1">
      <c r="A451" s="13"/>
      <c r="B451" s="234"/>
      <c r="C451" s="235"/>
      <c r="D451" s="229" t="s">
        <v>162</v>
      </c>
      <c r="E451" s="236" t="s">
        <v>1</v>
      </c>
      <c r="F451" s="237" t="s">
        <v>662</v>
      </c>
      <c r="G451" s="235"/>
      <c r="H451" s="238">
        <v>61.200000000000003</v>
      </c>
      <c r="I451" s="239"/>
      <c r="J451" s="235"/>
      <c r="K451" s="235"/>
      <c r="L451" s="240"/>
      <c r="M451" s="241"/>
      <c r="N451" s="242"/>
      <c r="O451" s="242"/>
      <c r="P451" s="242"/>
      <c r="Q451" s="242"/>
      <c r="R451" s="242"/>
      <c r="S451" s="242"/>
      <c r="T451" s="243"/>
      <c r="U451" s="13"/>
      <c r="V451" s="13"/>
      <c r="W451" s="13"/>
      <c r="X451" s="13"/>
      <c r="Y451" s="13"/>
      <c r="Z451" s="13"/>
      <c r="AA451" s="13"/>
      <c r="AB451" s="13"/>
      <c r="AC451" s="13"/>
      <c r="AD451" s="13"/>
      <c r="AE451" s="13"/>
      <c r="AT451" s="244" t="s">
        <v>162</v>
      </c>
      <c r="AU451" s="244" t="s">
        <v>88</v>
      </c>
      <c r="AV451" s="13" t="s">
        <v>88</v>
      </c>
      <c r="AW451" s="13" t="s">
        <v>36</v>
      </c>
      <c r="AX451" s="13" t="s">
        <v>21</v>
      </c>
      <c r="AY451" s="244" t="s">
        <v>152</v>
      </c>
    </row>
    <row r="452" s="2" customFormat="1" ht="24.15" customHeight="1">
      <c r="A452" s="38"/>
      <c r="B452" s="39"/>
      <c r="C452" s="215" t="s">
        <v>667</v>
      </c>
      <c r="D452" s="215" t="s">
        <v>154</v>
      </c>
      <c r="E452" s="216" t="s">
        <v>668</v>
      </c>
      <c r="F452" s="217" t="s">
        <v>669</v>
      </c>
      <c r="G452" s="218" t="s">
        <v>493</v>
      </c>
      <c r="H452" s="219">
        <v>61.200000000000003</v>
      </c>
      <c r="I452" s="220"/>
      <c r="J452" s="221">
        <f>ROUND(I452*H452,2)</f>
        <v>0</v>
      </c>
      <c r="K452" s="222"/>
      <c r="L452" s="44"/>
      <c r="M452" s="223" t="s">
        <v>1</v>
      </c>
      <c r="N452" s="224" t="s">
        <v>44</v>
      </c>
      <c r="O452" s="91"/>
      <c r="P452" s="225">
        <f>O452*H452</f>
        <v>0</v>
      </c>
      <c r="Q452" s="225">
        <v>0</v>
      </c>
      <c r="R452" s="225">
        <f>Q452*H452</f>
        <v>0</v>
      </c>
      <c r="S452" s="225">
        <v>0</v>
      </c>
      <c r="T452" s="226">
        <f>S452*H452</f>
        <v>0</v>
      </c>
      <c r="U452" s="38"/>
      <c r="V452" s="38"/>
      <c r="W452" s="38"/>
      <c r="X452" s="38"/>
      <c r="Y452" s="38"/>
      <c r="Z452" s="38"/>
      <c r="AA452" s="38"/>
      <c r="AB452" s="38"/>
      <c r="AC452" s="38"/>
      <c r="AD452" s="38"/>
      <c r="AE452" s="38"/>
      <c r="AR452" s="227" t="s">
        <v>158</v>
      </c>
      <c r="AT452" s="227" t="s">
        <v>154</v>
      </c>
      <c r="AU452" s="227" t="s">
        <v>88</v>
      </c>
      <c r="AY452" s="17" t="s">
        <v>152</v>
      </c>
      <c r="BE452" s="228">
        <f>IF(N452="základní",J452,0)</f>
        <v>0</v>
      </c>
      <c r="BF452" s="228">
        <f>IF(N452="snížená",J452,0)</f>
        <v>0</v>
      </c>
      <c r="BG452" s="228">
        <f>IF(N452="zákl. přenesená",J452,0)</f>
        <v>0</v>
      </c>
      <c r="BH452" s="228">
        <f>IF(N452="sníž. přenesená",J452,0)</f>
        <v>0</v>
      </c>
      <c r="BI452" s="228">
        <f>IF(N452="nulová",J452,0)</f>
        <v>0</v>
      </c>
      <c r="BJ452" s="17" t="s">
        <v>21</v>
      </c>
      <c r="BK452" s="228">
        <f>ROUND(I452*H452,2)</f>
        <v>0</v>
      </c>
      <c r="BL452" s="17" t="s">
        <v>158</v>
      </c>
      <c r="BM452" s="227" t="s">
        <v>670</v>
      </c>
    </row>
    <row r="453" s="13" customFormat="1">
      <c r="A453" s="13"/>
      <c r="B453" s="234"/>
      <c r="C453" s="235"/>
      <c r="D453" s="229" t="s">
        <v>162</v>
      </c>
      <c r="E453" s="236" t="s">
        <v>1</v>
      </c>
      <c r="F453" s="237" t="s">
        <v>662</v>
      </c>
      <c r="G453" s="235"/>
      <c r="H453" s="238">
        <v>61.200000000000003</v>
      </c>
      <c r="I453" s="239"/>
      <c r="J453" s="235"/>
      <c r="K453" s="235"/>
      <c r="L453" s="240"/>
      <c r="M453" s="241"/>
      <c r="N453" s="242"/>
      <c r="O453" s="242"/>
      <c r="P453" s="242"/>
      <c r="Q453" s="242"/>
      <c r="R453" s="242"/>
      <c r="S453" s="242"/>
      <c r="T453" s="243"/>
      <c r="U453" s="13"/>
      <c r="V453" s="13"/>
      <c r="W453" s="13"/>
      <c r="X453" s="13"/>
      <c r="Y453" s="13"/>
      <c r="Z453" s="13"/>
      <c r="AA453" s="13"/>
      <c r="AB453" s="13"/>
      <c r="AC453" s="13"/>
      <c r="AD453" s="13"/>
      <c r="AE453" s="13"/>
      <c r="AT453" s="244" t="s">
        <v>162</v>
      </c>
      <c r="AU453" s="244" t="s">
        <v>88</v>
      </c>
      <c r="AV453" s="13" t="s">
        <v>88</v>
      </c>
      <c r="AW453" s="13" t="s">
        <v>36</v>
      </c>
      <c r="AX453" s="13" t="s">
        <v>21</v>
      </c>
      <c r="AY453" s="244" t="s">
        <v>152</v>
      </c>
    </row>
    <row r="454" s="2" customFormat="1" ht="24.15" customHeight="1">
      <c r="A454" s="38"/>
      <c r="B454" s="39"/>
      <c r="C454" s="215" t="s">
        <v>671</v>
      </c>
      <c r="D454" s="215" t="s">
        <v>154</v>
      </c>
      <c r="E454" s="216" t="s">
        <v>672</v>
      </c>
      <c r="F454" s="217" t="s">
        <v>673</v>
      </c>
      <c r="G454" s="218" t="s">
        <v>229</v>
      </c>
      <c r="H454" s="219">
        <v>1639.5</v>
      </c>
      <c r="I454" s="220"/>
      <c r="J454" s="221">
        <f>ROUND(I454*H454,2)</f>
        <v>0</v>
      </c>
      <c r="K454" s="222"/>
      <c r="L454" s="44"/>
      <c r="M454" s="223" t="s">
        <v>1</v>
      </c>
      <c r="N454" s="224" t="s">
        <v>44</v>
      </c>
      <c r="O454" s="91"/>
      <c r="P454" s="225">
        <f>O454*H454</f>
        <v>0</v>
      </c>
      <c r="Q454" s="225">
        <v>4.0000000000000003E-05</v>
      </c>
      <c r="R454" s="225">
        <f>Q454*H454</f>
        <v>0.065579999999999999</v>
      </c>
      <c r="S454" s="225">
        <v>0</v>
      </c>
      <c r="T454" s="226">
        <f>S454*H454</f>
        <v>0</v>
      </c>
      <c r="U454" s="38"/>
      <c r="V454" s="38"/>
      <c r="W454" s="38"/>
      <c r="X454" s="38"/>
      <c r="Y454" s="38"/>
      <c r="Z454" s="38"/>
      <c r="AA454" s="38"/>
      <c r="AB454" s="38"/>
      <c r="AC454" s="38"/>
      <c r="AD454" s="38"/>
      <c r="AE454" s="38"/>
      <c r="AR454" s="227" t="s">
        <v>158</v>
      </c>
      <c r="AT454" s="227" t="s">
        <v>154</v>
      </c>
      <c r="AU454" s="227" t="s">
        <v>88</v>
      </c>
      <c r="AY454" s="17" t="s">
        <v>152</v>
      </c>
      <c r="BE454" s="228">
        <f>IF(N454="základní",J454,0)</f>
        <v>0</v>
      </c>
      <c r="BF454" s="228">
        <f>IF(N454="snížená",J454,0)</f>
        <v>0</v>
      </c>
      <c r="BG454" s="228">
        <f>IF(N454="zákl. přenesená",J454,0)</f>
        <v>0</v>
      </c>
      <c r="BH454" s="228">
        <f>IF(N454="sníž. přenesená",J454,0)</f>
        <v>0</v>
      </c>
      <c r="BI454" s="228">
        <f>IF(N454="nulová",J454,0)</f>
        <v>0</v>
      </c>
      <c r="BJ454" s="17" t="s">
        <v>21</v>
      </c>
      <c r="BK454" s="228">
        <f>ROUND(I454*H454,2)</f>
        <v>0</v>
      </c>
      <c r="BL454" s="17" t="s">
        <v>158</v>
      </c>
      <c r="BM454" s="227" t="s">
        <v>674</v>
      </c>
    </row>
    <row r="455" s="2" customFormat="1">
      <c r="A455" s="38"/>
      <c r="B455" s="39"/>
      <c r="C455" s="40"/>
      <c r="D455" s="229" t="s">
        <v>160</v>
      </c>
      <c r="E455" s="40"/>
      <c r="F455" s="230" t="s">
        <v>673</v>
      </c>
      <c r="G455" s="40"/>
      <c r="H455" s="40"/>
      <c r="I455" s="231"/>
      <c r="J455" s="40"/>
      <c r="K455" s="40"/>
      <c r="L455" s="44"/>
      <c r="M455" s="232"/>
      <c r="N455" s="233"/>
      <c r="O455" s="91"/>
      <c r="P455" s="91"/>
      <c r="Q455" s="91"/>
      <c r="R455" s="91"/>
      <c r="S455" s="91"/>
      <c r="T455" s="92"/>
      <c r="U455" s="38"/>
      <c r="V455" s="38"/>
      <c r="W455" s="38"/>
      <c r="X455" s="38"/>
      <c r="Y455" s="38"/>
      <c r="Z455" s="38"/>
      <c r="AA455" s="38"/>
      <c r="AB455" s="38"/>
      <c r="AC455" s="38"/>
      <c r="AD455" s="38"/>
      <c r="AE455" s="38"/>
      <c r="AT455" s="17" t="s">
        <v>160</v>
      </c>
      <c r="AU455" s="17" t="s">
        <v>88</v>
      </c>
    </row>
    <row r="456" s="13" customFormat="1">
      <c r="A456" s="13"/>
      <c r="B456" s="234"/>
      <c r="C456" s="235"/>
      <c r="D456" s="229" t="s">
        <v>162</v>
      </c>
      <c r="E456" s="236" t="s">
        <v>1</v>
      </c>
      <c r="F456" s="237" t="s">
        <v>675</v>
      </c>
      <c r="G456" s="235"/>
      <c r="H456" s="238">
        <v>775.5</v>
      </c>
      <c r="I456" s="239"/>
      <c r="J456" s="235"/>
      <c r="K456" s="235"/>
      <c r="L456" s="240"/>
      <c r="M456" s="241"/>
      <c r="N456" s="242"/>
      <c r="O456" s="242"/>
      <c r="P456" s="242"/>
      <c r="Q456" s="242"/>
      <c r="R456" s="242"/>
      <c r="S456" s="242"/>
      <c r="T456" s="243"/>
      <c r="U456" s="13"/>
      <c r="V456" s="13"/>
      <c r="W456" s="13"/>
      <c r="X456" s="13"/>
      <c r="Y456" s="13"/>
      <c r="Z456" s="13"/>
      <c r="AA456" s="13"/>
      <c r="AB456" s="13"/>
      <c r="AC456" s="13"/>
      <c r="AD456" s="13"/>
      <c r="AE456" s="13"/>
      <c r="AT456" s="244" t="s">
        <v>162</v>
      </c>
      <c r="AU456" s="244" t="s">
        <v>88</v>
      </c>
      <c r="AV456" s="13" t="s">
        <v>88</v>
      </c>
      <c r="AW456" s="13" t="s">
        <v>36</v>
      </c>
      <c r="AX456" s="13" t="s">
        <v>79</v>
      </c>
      <c r="AY456" s="244" t="s">
        <v>152</v>
      </c>
    </row>
    <row r="457" s="13" customFormat="1">
      <c r="A457" s="13"/>
      <c r="B457" s="234"/>
      <c r="C457" s="235"/>
      <c r="D457" s="229" t="s">
        <v>162</v>
      </c>
      <c r="E457" s="236" t="s">
        <v>1</v>
      </c>
      <c r="F457" s="237" t="s">
        <v>676</v>
      </c>
      <c r="G457" s="235"/>
      <c r="H457" s="238">
        <v>864</v>
      </c>
      <c r="I457" s="239"/>
      <c r="J457" s="235"/>
      <c r="K457" s="235"/>
      <c r="L457" s="240"/>
      <c r="M457" s="241"/>
      <c r="N457" s="242"/>
      <c r="O457" s="242"/>
      <c r="P457" s="242"/>
      <c r="Q457" s="242"/>
      <c r="R457" s="242"/>
      <c r="S457" s="242"/>
      <c r="T457" s="243"/>
      <c r="U457" s="13"/>
      <c r="V457" s="13"/>
      <c r="W457" s="13"/>
      <c r="X457" s="13"/>
      <c r="Y457" s="13"/>
      <c r="Z457" s="13"/>
      <c r="AA457" s="13"/>
      <c r="AB457" s="13"/>
      <c r="AC457" s="13"/>
      <c r="AD457" s="13"/>
      <c r="AE457" s="13"/>
      <c r="AT457" s="244" t="s">
        <v>162</v>
      </c>
      <c r="AU457" s="244" t="s">
        <v>88</v>
      </c>
      <c r="AV457" s="13" t="s">
        <v>88</v>
      </c>
      <c r="AW457" s="13" t="s">
        <v>36</v>
      </c>
      <c r="AX457" s="13" t="s">
        <v>79</v>
      </c>
      <c r="AY457" s="244" t="s">
        <v>152</v>
      </c>
    </row>
    <row r="458" s="2" customFormat="1" ht="24.15" customHeight="1">
      <c r="A458" s="38"/>
      <c r="B458" s="39"/>
      <c r="C458" s="215" t="s">
        <v>677</v>
      </c>
      <c r="D458" s="215" t="s">
        <v>154</v>
      </c>
      <c r="E458" s="216" t="s">
        <v>678</v>
      </c>
      <c r="F458" s="217" t="s">
        <v>679</v>
      </c>
      <c r="G458" s="218" t="s">
        <v>277</v>
      </c>
      <c r="H458" s="219">
        <v>60</v>
      </c>
      <c r="I458" s="220"/>
      <c r="J458" s="221">
        <f>ROUND(I458*H458,2)</f>
        <v>0</v>
      </c>
      <c r="K458" s="222"/>
      <c r="L458" s="44"/>
      <c r="M458" s="223" t="s">
        <v>1</v>
      </c>
      <c r="N458" s="224" t="s">
        <v>44</v>
      </c>
      <c r="O458" s="91"/>
      <c r="P458" s="225">
        <f>O458*H458</f>
        <v>0</v>
      </c>
      <c r="Q458" s="225">
        <v>0.0117</v>
      </c>
      <c r="R458" s="225">
        <f>Q458*H458</f>
        <v>0.70200000000000007</v>
      </c>
      <c r="S458" s="225">
        <v>0</v>
      </c>
      <c r="T458" s="226">
        <f>S458*H458</f>
        <v>0</v>
      </c>
      <c r="U458" s="38"/>
      <c r="V458" s="38"/>
      <c r="W458" s="38"/>
      <c r="X458" s="38"/>
      <c r="Y458" s="38"/>
      <c r="Z458" s="38"/>
      <c r="AA458" s="38"/>
      <c r="AB458" s="38"/>
      <c r="AC458" s="38"/>
      <c r="AD458" s="38"/>
      <c r="AE458" s="38"/>
      <c r="AR458" s="227" t="s">
        <v>158</v>
      </c>
      <c r="AT458" s="227" t="s">
        <v>154</v>
      </c>
      <c r="AU458" s="227" t="s">
        <v>88</v>
      </c>
      <c r="AY458" s="17" t="s">
        <v>152</v>
      </c>
      <c r="BE458" s="228">
        <f>IF(N458="základní",J458,0)</f>
        <v>0</v>
      </c>
      <c r="BF458" s="228">
        <f>IF(N458="snížená",J458,0)</f>
        <v>0</v>
      </c>
      <c r="BG458" s="228">
        <f>IF(N458="zákl. přenesená",J458,0)</f>
        <v>0</v>
      </c>
      <c r="BH458" s="228">
        <f>IF(N458="sníž. přenesená",J458,0)</f>
        <v>0</v>
      </c>
      <c r="BI458" s="228">
        <f>IF(N458="nulová",J458,0)</f>
        <v>0</v>
      </c>
      <c r="BJ458" s="17" t="s">
        <v>21</v>
      </c>
      <c r="BK458" s="228">
        <f>ROUND(I458*H458,2)</f>
        <v>0</v>
      </c>
      <c r="BL458" s="17" t="s">
        <v>158</v>
      </c>
      <c r="BM458" s="227" t="s">
        <v>680</v>
      </c>
    </row>
    <row r="459" s="2" customFormat="1">
      <c r="A459" s="38"/>
      <c r="B459" s="39"/>
      <c r="C459" s="40"/>
      <c r="D459" s="229" t="s">
        <v>160</v>
      </c>
      <c r="E459" s="40"/>
      <c r="F459" s="230" t="s">
        <v>681</v>
      </c>
      <c r="G459" s="40"/>
      <c r="H459" s="40"/>
      <c r="I459" s="231"/>
      <c r="J459" s="40"/>
      <c r="K459" s="40"/>
      <c r="L459" s="44"/>
      <c r="M459" s="232"/>
      <c r="N459" s="233"/>
      <c r="O459" s="91"/>
      <c r="P459" s="91"/>
      <c r="Q459" s="91"/>
      <c r="R459" s="91"/>
      <c r="S459" s="91"/>
      <c r="T459" s="92"/>
      <c r="U459" s="38"/>
      <c r="V459" s="38"/>
      <c r="W459" s="38"/>
      <c r="X459" s="38"/>
      <c r="Y459" s="38"/>
      <c r="Z459" s="38"/>
      <c r="AA459" s="38"/>
      <c r="AB459" s="38"/>
      <c r="AC459" s="38"/>
      <c r="AD459" s="38"/>
      <c r="AE459" s="38"/>
      <c r="AT459" s="17" t="s">
        <v>160</v>
      </c>
      <c r="AU459" s="17" t="s">
        <v>88</v>
      </c>
    </row>
    <row r="460" s="2" customFormat="1" ht="24.15" customHeight="1">
      <c r="A460" s="38"/>
      <c r="B460" s="39"/>
      <c r="C460" s="215" t="s">
        <v>682</v>
      </c>
      <c r="D460" s="215" t="s">
        <v>154</v>
      </c>
      <c r="E460" s="216" t="s">
        <v>683</v>
      </c>
      <c r="F460" s="217" t="s">
        <v>684</v>
      </c>
      <c r="G460" s="218" t="s">
        <v>277</v>
      </c>
      <c r="H460" s="219">
        <v>58</v>
      </c>
      <c r="I460" s="220"/>
      <c r="J460" s="221">
        <f>ROUND(I460*H460,2)</f>
        <v>0</v>
      </c>
      <c r="K460" s="222"/>
      <c r="L460" s="44"/>
      <c r="M460" s="223" t="s">
        <v>1</v>
      </c>
      <c r="N460" s="224" t="s">
        <v>44</v>
      </c>
      <c r="O460" s="91"/>
      <c r="P460" s="225">
        <f>O460*H460</f>
        <v>0</v>
      </c>
      <c r="Q460" s="225">
        <v>0.016379999999999999</v>
      </c>
      <c r="R460" s="225">
        <f>Q460*H460</f>
        <v>0.95003999999999988</v>
      </c>
      <c r="S460" s="225">
        <v>0</v>
      </c>
      <c r="T460" s="226">
        <f>S460*H460</f>
        <v>0</v>
      </c>
      <c r="U460" s="38"/>
      <c r="V460" s="38"/>
      <c r="W460" s="38"/>
      <c r="X460" s="38"/>
      <c r="Y460" s="38"/>
      <c r="Z460" s="38"/>
      <c r="AA460" s="38"/>
      <c r="AB460" s="38"/>
      <c r="AC460" s="38"/>
      <c r="AD460" s="38"/>
      <c r="AE460" s="38"/>
      <c r="AR460" s="227" t="s">
        <v>158</v>
      </c>
      <c r="AT460" s="227" t="s">
        <v>154</v>
      </c>
      <c r="AU460" s="227" t="s">
        <v>88</v>
      </c>
      <c r="AY460" s="17" t="s">
        <v>152</v>
      </c>
      <c r="BE460" s="228">
        <f>IF(N460="základní",J460,0)</f>
        <v>0</v>
      </c>
      <c r="BF460" s="228">
        <f>IF(N460="snížená",J460,0)</f>
        <v>0</v>
      </c>
      <c r="BG460" s="228">
        <f>IF(N460="zákl. přenesená",J460,0)</f>
        <v>0</v>
      </c>
      <c r="BH460" s="228">
        <f>IF(N460="sníž. přenesená",J460,0)</f>
        <v>0</v>
      </c>
      <c r="BI460" s="228">
        <f>IF(N460="nulová",J460,0)</f>
        <v>0</v>
      </c>
      <c r="BJ460" s="17" t="s">
        <v>21</v>
      </c>
      <c r="BK460" s="228">
        <f>ROUND(I460*H460,2)</f>
        <v>0</v>
      </c>
      <c r="BL460" s="17" t="s">
        <v>158</v>
      </c>
      <c r="BM460" s="227" t="s">
        <v>685</v>
      </c>
    </row>
    <row r="461" s="2" customFormat="1">
      <c r="A461" s="38"/>
      <c r="B461" s="39"/>
      <c r="C461" s="40"/>
      <c r="D461" s="229" t="s">
        <v>160</v>
      </c>
      <c r="E461" s="40"/>
      <c r="F461" s="230" t="s">
        <v>686</v>
      </c>
      <c r="G461" s="40"/>
      <c r="H461" s="40"/>
      <c r="I461" s="231"/>
      <c r="J461" s="40"/>
      <c r="K461" s="40"/>
      <c r="L461" s="44"/>
      <c r="M461" s="232"/>
      <c r="N461" s="233"/>
      <c r="O461" s="91"/>
      <c r="P461" s="91"/>
      <c r="Q461" s="91"/>
      <c r="R461" s="91"/>
      <c r="S461" s="91"/>
      <c r="T461" s="92"/>
      <c r="U461" s="38"/>
      <c r="V461" s="38"/>
      <c r="W461" s="38"/>
      <c r="X461" s="38"/>
      <c r="Y461" s="38"/>
      <c r="Z461" s="38"/>
      <c r="AA461" s="38"/>
      <c r="AB461" s="38"/>
      <c r="AC461" s="38"/>
      <c r="AD461" s="38"/>
      <c r="AE461" s="38"/>
      <c r="AT461" s="17" t="s">
        <v>160</v>
      </c>
      <c r="AU461" s="17" t="s">
        <v>88</v>
      </c>
    </row>
    <row r="462" s="12" customFormat="1" ht="22.8" customHeight="1">
      <c r="A462" s="12"/>
      <c r="B462" s="199"/>
      <c r="C462" s="200"/>
      <c r="D462" s="201" t="s">
        <v>78</v>
      </c>
      <c r="E462" s="213" t="s">
        <v>687</v>
      </c>
      <c r="F462" s="213" t="s">
        <v>688</v>
      </c>
      <c r="G462" s="200"/>
      <c r="H462" s="200"/>
      <c r="I462" s="203"/>
      <c r="J462" s="214">
        <f>BK462</f>
        <v>0</v>
      </c>
      <c r="K462" s="200"/>
      <c r="L462" s="205"/>
      <c r="M462" s="206"/>
      <c r="N462" s="207"/>
      <c r="O462" s="207"/>
      <c r="P462" s="208">
        <f>SUM(P463:P557)</f>
        <v>0</v>
      </c>
      <c r="Q462" s="207"/>
      <c r="R462" s="208">
        <f>SUM(R463:R557)</f>
        <v>0.72410050000000004</v>
      </c>
      <c r="S462" s="207"/>
      <c r="T462" s="209">
        <f>SUM(T463:T557)</f>
        <v>713.52190000000007</v>
      </c>
      <c r="U462" s="12"/>
      <c r="V462" s="12"/>
      <c r="W462" s="12"/>
      <c r="X462" s="12"/>
      <c r="Y462" s="12"/>
      <c r="Z462" s="12"/>
      <c r="AA462" s="12"/>
      <c r="AB462" s="12"/>
      <c r="AC462" s="12"/>
      <c r="AD462" s="12"/>
      <c r="AE462" s="12"/>
      <c r="AR462" s="210" t="s">
        <v>21</v>
      </c>
      <c r="AT462" s="211" t="s">
        <v>78</v>
      </c>
      <c r="AU462" s="211" t="s">
        <v>21</v>
      </c>
      <c r="AY462" s="210" t="s">
        <v>152</v>
      </c>
      <c r="BK462" s="212">
        <f>SUM(BK463:BK557)</f>
        <v>0</v>
      </c>
    </row>
    <row r="463" s="2" customFormat="1" ht="21.75" customHeight="1">
      <c r="A463" s="38"/>
      <c r="B463" s="39"/>
      <c r="C463" s="215" t="s">
        <v>689</v>
      </c>
      <c r="D463" s="215" t="s">
        <v>154</v>
      </c>
      <c r="E463" s="216" t="s">
        <v>690</v>
      </c>
      <c r="F463" s="217" t="s">
        <v>691</v>
      </c>
      <c r="G463" s="218" t="s">
        <v>493</v>
      </c>
      <c r="H463" s="219">
        <v>318</v>
      </c>
      <c r="I463" s="220"/>
      <c r="J463" s="221">
        <f>ROUND(I463*H463,2)</f>
        <v>0</v>
      </c>
      <c r="K463" s="222"/>
      <c r="L463" s="44"/>
      <c r="M463" s="223" t="s">
        <v>1</v>
      </c>
      <c r="N463" s="224" t="s">
        <v>44</v>
      </c>
      <c r="O463" s="91"/>
      <c r="P463" s="225">
        <f>O463*H463</f>
        <v>0</v>
      </c>
      <c r="Q463" s="225">
        <v>3.0000000000000001E-05</v>
      </c>
      <c r="R463" s="225">
        <f>Q463*H463</f>
        <v>0.0095399999999999999</v>
      </c>
      <c r="S463" s="225">
        <v>0</v>
      </c>
      <c r="T463" s="226">
        <f>S463*H463</f>
        <v>0</v>
      </c>
      <c r="U463" s="38"/>
      <c r="V463" s="38"/>
      <c r="W463" s="38"/>
      <c r="X463" s="38"/>
      <c r="Y463" s="38"/>
      <c r="Z463" s="38"/>
      <c r="AA463" s="38"/>
      <c r="AB463" s="38"/>
      <c r="AC463" s="38"/>
      <c r="AD463" s="38"/>
      <c r="AE463" s="38"/>
      <c r="AR463" s="227" t="s">
        <v>158</v>
      </c>
      <c r="AT463" s="227" t="s">
        <v>154</v>
      </c>
      <c r="AU463" s="227" t="s">
        <v>88</v>
      </c>
      <c r="AY463" s="17" t="s">
        <v>152</v>
      </c>
      <c r="BE463" s="228">
        <f>IF(N463="základní",J463,0)</f>
        <v>0</v>
      </c>
      <c r="BF463" s="228">
        <f>IF(N463="snížená",J463,0)</f>
        <v>0</v>
      </c>
      <c r="BG463" s="228">
        <f>IF(N463="zákl. přenesená",J463,0)</f>
        <v>0</v>
      </c>
      <c r="BH463" s="228">
        <f>IF(N463="sníž. přenesená",J463,0)</f>
        <v>0</v>
      </c>
      <c r="BI463" s="228">
        <f>IF(N463="nulová",J463,0)</f>
        <v>0</v>
      </c>
      <c r="BJ463" s="17" t="s">
        <v>21</v>
      </c>
      <c r="BK463" s="228">
        <f>ROUND(I463*H463,2)</f>
        <v>0</v>
      </c>
      <c r="BL463" s="17" t="s">
        <v>158</v>
      </c>
      <c r="BM463" s="227" t="s">
        <v>692</v>
      </c>
    </row>
    <row r="464" s="2" customFormat="1">
      <c r="A464" s="38"/>
      <c r="B464" s="39"/>
      <c r="C464" s="40"/>
      <c r="D464" s="229" t="s">
        <v>160</v>
      </c>
      <c r="E464" s="40"/>
      <c r="F464" s="230" t="s">
        <v>693</v>
      </c>
      <c r="G464" s="40"/>
      <c r="H464" s="40"/>
      <c r="I464" s="231"/>
      <c r="J464" s="40"/>
      <c r="K464" s="40"/>
      <c r="L464" s="44"/>
      <c r="M464" s="232"/>
      <c r="N464" s="233"/>
      <c r="O464" s="91"/>
      <c r="P464" s="91"/>
      <c r="Q464" s="91"/>
      <c r="R464" s="91"/>
      <c r="S464" s="91"/>
      <c r="T464" s="92"/>
      <c r="U464" s="38"/>
      <c r="V464" s="38"/>
      <c r="W464" s="38"/>
      <c r="X464" s="38"/>
      <c r="Y464" s="38"/>
      <c r="Z464" s="38"/>
      <c r="AA464" s="38"/>
      <c r="AB464" s="38"/>
      <c r="AC464" s="38"/>
      <c r="AD464" s="38"/>
      <c r="AE464" s="38"/>
      <c r="AT464" s="17" t="s">
        <v>160</v>
      </c>
      <c r="AU464" s="17" t="s">
        <v>88</v>
      </c>
    </row>
    <row r="465" s="13" customFormat="1">
      <c r="A465" s="13"/>
      <c r="B465" s="234"/>
      <c r="C465" s="235"/>
      <c r="D465" s="229" t="s">
        <v>162</v>
      </c>
      <c r="E465" s="236" t="s">
        <v>1</v>
      </c>
      <c r="F465" s="237" t="s">
        <v>694</v>
      </c>
      <c r="G465" s="235"/>
      <c r="H465" s="238">
        <v>318</v>
      </c>
      <c r="I465" s="239"/>
      <c r="J465" s="235"/>
      <c r="K465" s="235"/>
      <c r="L465" s="240"/>
      <c r="M465" s="241"/>
      <c r="N465" s="242"/>
      <c r="O465" s="242"/>
      <c r="P465" s="242"/>
      <c r="Q465" s="242"/>
      <c r="R465" s="242"/>
      <c r="S465" s="242"/>
      <c r="T465" s="243"/>
      <c r="U465" s="13"/>
      <c r="V465" s="13"/>
      <c r="W465" s="13"/>
      <c r="X465" s="13"/>
      <c r="Y465" s="13"/>
      <c r="Z465" s="13"/>
      <c r="AA465" s="13"/>
      <c r="AB465" s="13"/>
      <c r="AC465" s="13"/>
      <c r="AD465" s="13"/>
      <c r="AE465" s="13"/>
      <c r="AT465" s="244" t="s">
        <v>162</v>
      </c>
      <c r="AU465" s="244" t="s">
        <v>88</v>
      </c>
      <c r="AV465" s="13" t="s">
        <v>88</v>
      </c>
      <c r="AW465" s="13" t="s">
        <v>36</v>
      </c>
      <c r="AX465" s="13" t="s">
        <v>21</v>
      </c>
      <c r="AY465" s="244" t="s">
        <v>152</v>
      </c>
    </row>
    <row r="466" s="2" customFormat="1" ht="21.75" customHeight="1">
      <c r="A466" s="38"/>
      <c r="B466" s="39"/>
      <c r="C466" s="215" t="s">
        <v>695</v>
      </c>
      <c r="D466" s="215" t="s">
        <v>154</v>
      </c>
      <c r="E466" s="216" t="s">
        <v>696</v>
      </c>
      <c r="F466" s="217" t="s">
        <v>697</v>
      </c>
      <c r="G466" s="218" t="s">
        <v>229</v>
      </c>
      <c r="H466" s="219">
        <v>29.120000000000001</v>
      </c>
      <c r="I466" s="220"/>
      <c r="J466" s="221">
        <f>ROUND(I466*H466,2)</f>
        <v>0</v>
      </c>
      <c r="K466" s="222"/>
      <c r="L466" s="44"/>
      <c r="M466" s="223" t="s">
        <v>1</v>
      </c>
      <c r="N466" s="224" t="s">
        <v>44</v>
      </c>
      <c r="O466" s="91"/>
      <c r="P466" s="225">
        <f>O466*H466</f>
        <v>0</v>
      </c>
      <c r="Q466" s="225">
        <v>0</v>
      </c>
      <c r="R466" s="225">
        <f>Q466*H466</f>
        <v>0</v>
      </c>
      <c r="S466" s="225">
        <v>0.26100000000000001</v>
      </c>
      <c r="T466" s="226">
        <f>S466*H466</f>
        <v>7.6003200000000009</v>
      </c>
      <c r="U466" s="38"/>
      <c r="V466" s="38"/>
      <c r="W466" s="38"/>
      <c r="X466" s="38"/>
      <c r="Y466" s="38"/>
      <c r="Z466" s="38"/>
      <c r="AA466" s="38"/>
      <c r="AB466" s="38"/>
      <c r="AC466" s="38"/>
      <c r="AD466" s="38"/>
      <c r="AE466" s="38"/>
      <c r="AR466" s="227" t="s">
        <v>158</v>
      </c>
      <c r="AT466" s="227" t="s">
        <v>154</v>
      </c>
      <c r="AU466" s="227" t="s">
        <v>88</v>
      </c>
      <c r="AY466" s="17" t="s">
        <v>152</v>
      </c>
      <c r="BE466" s="228">
        <f>IF(N466="základní",J466,0)</f>
        <v>0</v>
      </c>
      <c r="BF466" s="228">
        <f>IF(N466="snížená",J466,0)</f>
        <v>0</v>
      </c>
      <c r="BG466" s="228">
        <f>IF(N466="zákl. přenesená",J466,0)</f>
        <v>0</v>
      </c>
      <c r="BH466" s="228">
        <f>IF(N466="sníž. přenesená",J466,0)</f>
        <v>0</v>
      </c>
      <c r="BI466" s="228">
        <f>IF(N466="nulová",J466,0)</f>
        <v>0</v>
      </c>
      <c r="BJ466" s="17" t="s">
        <v>21</v>
      </c>
      <c r="BK466" s="228">
        <f>ROUND(I466*H466,2)</f>
        <v>0</v>
      </c>
      <c r="BL466" s="17" t="s">
        <v>158</v>
      </c>
      <c r="BM466" s="227" t="s">
        <v>698</v>
      </c>
    </row>
    <row r="467" s="2" customFormat="1">
      <c r="A467" s="38"/>
      <c r="B467" s="39"/>
      <c r="C467" s="40"/>
      <c r="D467" s="229" t="s">
        <v>160</v>
      </c>
      <c r="E467" s="40"/>
      <c r="F467" s="230" t="s">
        <v>699</v>
      </c>
      <c r="G467" s="40"/>
      <c r="H467" s="40"/>
      <c r="I467" s="231"/>
      <c r="J467" s="40"/>
      <c r="K467" s="40"/>
      <c r="L467" s="44"/>
      <c r="M467" s="232"/>
      <c r="N467" s="233"/>
      <c r="O467" s="91"/>
      <c r="P467" s="91"/>
      <c r="Q467" s="91"/>
      <c r="R467" s="91"/>
      <c r="S467" s="91"/>
      <c r="T467" s="92"/>
      <c r="U467" s="38"/>
      <c r="V467" s="38"/>
      <c r="W467" s="38"/>
      <c r="X467" s="38"/>
      <c r="Y467" s="38"/>
      <c r="Z467" s="38"/>
      <c r="AA467" s="38"/>
      <c r="AB467" s="38"/>
      <c r="AC467" s="38"/>
      <c r="AD467" s="38"/>
      <c r="AE467" s="38"/>
      <c r="AT467" s="17" t="s">
        <v>160</v>
      </c>
      <c r="AU467" s="17" t="s">
        <v>88</v>
      </c>
    </row>
    <row r="468" s="13" customFormat="1">
      <c r="A468" s="13"/>
      <c r="B468" s="234"/>
      <c r="C468" s="235"/>
      <c r="D468" s="229" t="s">
        <v>162</v>
      </c>
      <c r="E468" s="236" t="s">
        <v>1</v>
      </c>
      <c r="F468" s="237" t="s">
        <v>700</v>
      </c>
      <c r="G468" s="235"/>
      <c r="H468" s="238">
        <v>29.120000000000001</v>
      </c>
      <c r="I468" s="239"/>
      <c r="J468" s="235"/>
      <c r="K468" s="235"/>
      <c r="L468" s="240"/>
      <c r="M468" s="241"/>
      <c r="N468" s="242"/>
      <c r="O468" s="242"/>
      <c r="P468" s="242"/>
      <c r="Q468" s="242"/>
      <c r="R468" s="242"/>
      <c r="S468" s="242"/>
      <c r="T468" s="243"/>
      <c r="U468" s="13"/>
      <c r="V468" s="13"/>
      <c r="W468" s="13"/>
      <c r="X468" s="13"/>
      <c r="Y468" s="13"/>
      <c r="Z468" s="13"/>
      <c r="AA468" s="13"/>
      <c r="AB468" s="13"/>
      <c r="AC468" s="13"/>
      <c r="AD468" s="13"/>
      <c r="AE468" s="13"/>
      <c r="AT468" s="244" t="s">
        <v>162</v>
      </c>
      <c r="AU468" s="244" t="s">
        <v>88</v>
      </c>
      <c r="AV468" s="13" t="s">
        <v>88</v>
      </c>
      <c r="AW468" s="13" t="s">
        <v>36</v>
      </c>
      <c r="AX468" s="13" t="s">
        <v>21</v>
      </c>
      <c r="AY468" s="244" t="s">
        <v>152</v>
      </c>
    </row>
    <row r="469" s="2" customFormat="1" ht="16.5" customHeight="1">
      <c r="A469" s="38"/>
      <c r="B469" s="39"/>
      <c r="C469" s="215" t="s">
        <v>701</v>
      </c>
      <c r="D469" s="215" t="s">
        <v>154</v>
      </c>
      <c r="E469" s="216" t="s">
        <v>702</v>
      </c>
      <c r="F469" s="217" t="s">
        <v>703</v>
      </c>
      <c r="G469" s="218" t="s">
        <v>166</v>
      </c>
      <c r="H469" s="219">
        <v>20.82</v>
      </c>
      <c r="I469" s="220"/>
      <c r="J469" s="221">
        <f>ROUND(I469*H469,2)</f>
        <v>0</v>
      </c>
      <c r="K469" s="222"/>
      <c r="L469" s="44"/>
      <c r="M469" s="223" t="s">
        <v>1</v>
      </c>
      <c r="N469" s="224" t="s">
        <v>44</v>
      </c>
      <c r="O469" s="91"/>
      <c r="P469" s="225">
        <f>O469*H469</f>
        <v>0</v>
      </c>
      <c r="Q469" s="225">
        <v>0</v>
      </c>
      <c r="R469" s="225">
        <f>Q469*H469</f>
        <v>0</v>
      </c>
      <c r="S469" s="225">
        <v>2.3999999999999999</v>
      </c>
      <c r="T469" s="226">
        <f>S469*H469</f>
        <v>49.967999999999996</v>
      </c>
      <c r="U469" s="38"/>
      <c r="V469" s="38"/>
      <c r="W469" s="38"/>
      <c r="X469" s="38"/>
      <c r="Y469" s="38"/>
      <c r="Z469" s="38"/>
      <c r="AA469" s="38"/>
      <c r="AB469" s="38"/>
      <c r="AC469" s="38"/>
      <c r="AD469" s="38"/>
      <c r="AE469" s="38"/>
      <c r="AR469" s="227" t="s">
        <v>158</v>
      </c>
      <c r="AT469" s="227" t="s">
        <v>154</v>
      </c>
      <c r="AU469" s="227" t="s">
        <v>88</v>
      </c>
      <c r="AY469" s="17" t="s">
        <v>152</v>
      </c>
      <c r="BE469" s="228">
        <f>IF(N469="základní",J469,0)</f>
        <v>0</v>
      </c>
      <c r="BF469" s="228">
        <f>IF(N469="snížená",J469,0)</f>
        <v>0</v>
      </c>
      <c r="BG469" s="228">
        <f>IF(N469="zákl. přenesená",J469,0)</f>
        <v>0</v>
      </c>
      <c r="BH469" s="228">
        <f>IF(N469="sníž. přenesená",J469,0)</f>
        <v>0</v>
      </c>
      <c r="BI469" s="228">
        <f>IF(N469="nulová",J469,0)</f>
        <v>0</v>
      </c>
      <c r="BJ469" s="17" t="s">
        <v>21</v>
      </c>
      <c r="BK469" s="228">
        <f>ROUND(I469*H469,2)</f>
        <v>0</v>
      </c>
      <c r="BL469" s="17" t="s">
        <v>158</v>
      </c>
      <c r="BM469" s="227" t="s">
        <v>704</v>
      </c>
    </row>
    <row r="470" s="2" customFormat="1">
      <c r="A470" s="38"/>
      <c r="B470" s="39"/>
      <c r="C470" s="40"/>
      <c r="D470" s="229" t="s">
        <v>160</v>
      </c>
      <c r="E470" s="40"/>
      <c r="F470" s="230" t="s">
        <v>705</v>
      </c>
      <c r="G470" s="40"/>
      <c r="H470" s="40"/>
      <c r="I470" s="231"/>
      <c r="J470" s="40"/>
      <c r="K470" s="40"/>
      <c r="L470" s="44"/>
      <c r="M470" s="232"/>
      <c r="N470" s="233"/>
      <c r="O470" s="91"/>
      <c r="P470" s="91"/>
      <c r="Q470" s="91"/>
      <c r="R470" s="91"/>
      <c r="S470" s="91"/>
      <c r="T470" s="92"/>
      <c r="U470" s="38"/>
      <c r="V470" s="38"/>
      <c r="W470" s="38"/>
      <c r="X470" s="38"/>
      <c r="Y470" s="38"/>
      <c r="Z470" s="38"/>
      <c r="AA470" s="38"/>
      <c r="AB470" s="38"/>
      <c r="AC470" s="38"/>
      <c r="AD470" s="38"/>
      <c r="AE470" s="38"/>
      <c r="AT470" s="17" t="s">
        <v>160</v>
      </c>
      <c r="AU470" s="17" t="s">
        <v>88</v>
      </c>
    </row>
    <row r="471" s="13" customFormat="1">
      <c r="A471" s="13"/>
      <c r="B471" s="234"/>
      <c r="C471" s="235"/>
      <c r="D471" s="229" t="s">
        <v>162</v>
      </c>
      <c r="E471" s="236" t="s">
        <v>1</v>
      </c>
      <c r="F471" s="237" t="s">
        <v>706</v>
      </c>
      <c r="G471" s="235"/>
      <c r="H471" s="238">
        <v>6.1799999999999997</v>
      </c>
      <c r="I471" s="239"/>
      <c r="J471" s="235"/>
      <c r="K471" s="235"/>
      <c r="L471" s="240"/>
      <c r="M471" s="241"/>
      <c r="N471" s="242"/>
      <c r="O471" s="242"/>
      <c r="P471" s="242"/>
      <c r="Q471" s="242"/>
      <c r="R471" s="242"/>
      <c r="S471" s="242"/>
      <c r="T471" s="243"/>
      <c r="U471" s="13"/>
      <c r="V471" s="13"/>
      <c r="W471" s="13"/>
      <c r="X471" s="13"/>
      <c r="Y471" s="13"/>
      <c r="Z471" s="13"/>
      <c r="AA471" s="13"/>
      <c r="AB471" s="13"/>
      <c r="AC471" s="13"/>
      <c r="AD471" s="13"/>
      <c r="AE471" s="13"/>
      <c r="AT471" s="244" t="s">
        <v>162</v>
      </c>
      <c r="AU471" s="244" t="s">
        <v>88</v>
      </c>
      <c r="AV471" s="13" t="s">
        <v>88</v>
      </c>
      <c r="AW471" s="13" t="s">
        <v>36</v>
      </c>
      <c r="AX471" s="13" t="s">
        <v>79</v>
      </c>
      <c r="AY471" s="244" t="s">
        <v>152</v>
      </c>
    </row>
    <row r="472" s="13" customFormat="1">
      <c r="A472" s="13"/>
      <c r="B472" s="234"/>
      <c r="C472" s="235"/>
      <c r="D472" s="229" t="s">
        <v>162</v>
      </c>
      <c r="E472" s="236" t="s">
        <v>1</v>
      </c>
      <c r="F472" s="237" t="s">
        <v>707</v>
      </c>
      <c r="G472" s="235"/>
      <c r="H472" s="238">
        <v>14.640000000000001</v>
      </c>
      <c r="I472" s="239"/>
      <c r="J472" s="235"/>
      <c r="K472" s="235"/>
      <c r="L472" s="240"/>
      <c r="M472" s="241"/>
      <c r="N472" s="242"/>
      <c r="O472" s="242"/>
      <c r="P472" s="242"/>
      <c r="Q472" s="242"/>
      <c r="R472" s="242"/>
      <c r="S472" s="242"/>
      <c r="T472" s="243"/>
      <c r="U472" s="13"/>
      <c r="V472" s="13"/>
      <c r="W472" s="13"/>
      <c r="X472" s="13"/>
      <c r="Y472" s="13"/>
      <c r="Z472" s="13"/>
      <c r="AA472" s="13"/>
      <c r="AB472" s="13"/>
      <c r="AC472" s="13"/>
      <c r="AD472" s="13"/>
      <c r="AE472" s="13"/>
      <c r="AT472" s="244" t="s">
        <v>162</v>
      </c>
      <c r="AU472" s="244" t="s">
        <v>88</v>
      </c>
      <c r="AV472" s="13" t="s">
        <v>88</v>
      </c>
      <c r="AW472" s="13" t="s">
        <v>36</v>
      </c>
      <c r="AX472" s="13" t="s">
        <v>79</v>
      </c>
      <c r="AY472" s="244" t="s">
        <v>152</v>
      </c>
    </row>
    <row r="473" s="14" customFormat="1">
      <c r="A473" s="14"/>
      <c r="B473" s="245"/>
      <c r="C473" s="246"/>
      <c r="D473" s="229" t="s">
        <v>162</v>
      </c>
      <c r="E473" s="247" t="s">
        <v>1</v>
      </c>
      <c r="F473" s="248" t="s">
        <v>171</v>
      </c>
      <c r="G473" s="246"/>
      <c r="H473" s="249">
        <v>20.82</v>
      </c>
      <c r="I473" s="250"/>
      <c r="J473" s="246"/>
      <c r="K473" s="246"/>
      <c r="L473" s="251"/>
      <c r="M473" s="252"/>
      <c r="N473" s="253"/>
      <c r="O473" s="253"/>
      <c r="P473" s="253"/>
      <c r="Q473" s="253"/>
      <c r="R473" s="253"/>
      <c r="S473" s="253"/>
      <c r="T473" s="254"/>
      <c r="U473" s="14"/>
      <c r="V473" s="14"/>
      <c r="W473" s="14"/>
      <c r="X473" s="14"/>
      <c r="Y473" s="14"/>
      <c r="Z473" s="14"/>
      <c r="AA473" s="14"/>
      <c r="AB473" s="14"/>
      <c r="AC473" s="14"/>
      <c r="AD473" s="14"/>
      <c r="AE473" s="14"/>
      <c r="AT473" s="255" t="s">
        <v>162</v>
      </c>
      <c r="AU473" s="255" t="s">
        <v>88</v>
      </c>
      <c r="AV473" s="14" t="s">
        <v>158</v>
      </c>
      <c r="AW473" s="14" t="s">
        <v>36</v>
      </c>
      <c r="AX473" s="14" t="s">
        <v>21</v>
      </c>
      <c r="AY473" s="255" t="s">
        <v>152</v>
      </c>
    </row>
    <row r="474" s="2" customFormat="1" ht="16.5" customHeight="1">
      <c r="A474" s="38"/>
      <c r="B474" s="39"/>
      <c r="C474" s="215" t="s">
        <v>708</v>
      </c>
      <c r="D474" s="215" t="s">
        <v>154</v>
      </c>
      <c r="E474" s="216" t="s">
        <v>709</v>
      </c>
      <c r="F474" s="217" t="s">
        <v>710</v>
      </c>
      <c r="G474" s="218" t="s">
        <v>166</v>
      </c>
      <c r="H474" s="219">
        <v>114.87000000000001</v>
      </c>
      <c r="I474" s="220"/>
      <c r="J474" s="221">
        <f>ROUND(I474*H474,2)</f>
        <v>0</v>
      </c>
      <c r="K474" s="222"/>
      <c r="L474" s="44"/>
      <c r="M474" s="223" t="s">
        <v>1</v>
      </c>
      <c r="N474" s="224" t="s">
        <v>44</v>
      </c>
      <c r="O474" s="91"/>
      <c r="P474" s="225">
        <f>O474*H474</f>
        <v>0</v>
      </c>
      <c r="Q474" s="225">
        <v>0</v>
      </c>
      <c r="R474" s="225">
        <f>Q474*H474</f>
        <v>0</v>
      </c>
      <c r="S474" s="225">
        <v>2.3999999999999999</v>
      </c>
      <c r="T474" s="226">
        <f>S474*H474</f>
        <v>275.68799999999999</v>
      </c>
      <c r="U474" s="38"/>
      <c r="V474" s="38"/>
      <c r="W474" s="38"/>
      <c r="X474" s="38"/>
      <c r="Y474" s="38"/>
      <c r="Z474" s="38"/>
      <c r="AA474" s="38"/>
      <c r="AB474" s="38"/>
      <c r="AC474" s="38"/>
      <c r="AD474" s="38"/>
      <c r="AE474" s="38"/>
      <c r="AR474" s="227" t="s">
        <v>158</v>
      </c>
      <c r="AT474" s="227" t="s">
        <v>154</v>
      </c>
      <c r="AU474" s="227" t="s">
        <v>88</v>
      </c>
      <c r="AY474" s="17" t="s">
        <v>152</v>
      </c>
      <c r="BE474" s="228">
        <f>IF(N474="základní",J474,0)</f>
        <v>0</v>
      </c>
      <c r="BF474" s="228">
        <f>IF(N474="snížená",J474,0)</f>
        <v>0</v>
      </c>
      <c r="BG474" s="228">
        <f>IF(N474="zákl. přenesená",J474,0)</f>
        <v>0</v>
      </c>
      <c r="BH474" s="228">
        <f>IF(N474="sníž. přenesená",J474,0)</f>
        <v>0</v>
      </c>
      <c r="BI474" s="228">
        <f>IF(N474="nulová",J474,0)</f>
        <v>0</v>
      </c>
      <c r="BJ474" s="17" t="s">
        <v>21</v>
      </c>
      <c r="BK474" s="228">
        <f>ROUND(I474*H474,2)</f>
        <v>0</v>
      </c>
      <c r="BL474" s="17" t="s">
        <v>158</v>
      </c>
      <c r="BM474" s="227" t="s">
        <v>711</v>
      </c>
    </row>
    <row r="475" s="2" customFormat="1">
      <c r="A475" s="38"/>
      <c r="B475" s="39"/>
      <c r="C475" s="40"/>
      <c r="D475" s="229" t="s">
        <v>160</v>
      </c>
      <c r="E475" s="40"/>
      <c r="F475" s="230" t="s">
        <v>712</v>
      </c>
      <c r="G475" s="40"/>
      <c r="H475" s="40"/>
      <c r="I475" s="231"/>
      <c r="J475" s="40"/>
      <c r="K475" s="40"/>
      <c r="L475" s="44"/>
      <c r="M475" s="232"/>
      <c r="N475" s="233"/>
      <c r="O475" s="91"/>
      <c r="P475" s="91"/>
      <c r="Q475" s="91"/>
      <c r="R475" s="91"/>
      <c r="S475" s="91"/>
      <c r="T475" s="92"/>
      <c r="U475" s="38"/>
      <c r="V475" s="38"/>
      <c r="W475" s="38"/>
      <c r="X475" s="38"/>
      <c r="Y475" s="38"/>
      <c r="Z475" s="38"/>
      <c r="AA475" s="38"/>
      <c r="AB475" s="38"/>
      <c r="AC475" s="38"/>
      <c r="AD475" s="38"/>
      <c r="AE475" s="38"/>
      <c r="AT475" s="17" t="s">
        <v>160</v>
      </c>
      <c r="AU475" s="17" t="s">
        <v>88</v>
      </c>
    </row>
    <row r="476" s="13" customFormat="1">
      <c r="A476" s="13"/>
      <c r="B476" s="234"/>
      <c r="C476" s="235"/>
      <c r="D476" s="229" t="s">
        <v>162</v>
      </c>
      <c r="E476" s="236" t="s">
        <v>1</v>
      </c>
      <c r="F476" s="237" t="s">
        <v>713</v>
      </c>
      <c r="G476" s="235"/>
      <c r="H476" s="238">
        <v>114.87000000000001</v>
      </c>
      <c r="I476" s="239"/>
      <c r="J476" s="235"/>
      <c r="K476" s="235"/>
      <c r="L476" s="240"/>
      <c r="M476" s="241"/>
      <c r="N476" s="242"/>
      <c r="O476" s="242"/>
      <c r="P476" s="242"/>
      <c r="Q476" s="242"/>
      <c r="R476" s="242"/>
      <c r="S476" s="242"/>
      <c r="T476" s="243"/>
      <c r="U476" s="13"/>
      <c r="V476" s="13"/>
      <c r="W476" s="13"/>
      <c r="X476" s="13"/>
      <c r="Y476" s="13"/>
      <c r="Z476" s="13"/>
      <c r="AA476" s="13"/>
      <c r="AB476" s="13"/>
      <c r="AC476" s="13"/>
      <c r="AD476" s="13"/>
      <c r="AE476" s="13"/>
      <c r="AT476" s="244" t="s">
        <v>162</v>
      </c>
      <c r="AU476" s="244" t="s">
        <v>88</v>
      </c>
      <c r="AV476" s="13" t="s">
        <v>88</v>
      </c>
      <c r="AW476" s="13" t="s">
        <v>36</v>
      </c>
      <c r="AX476" s="13" t="s">
        <v>21</v>
      </c>
      <c r="AY476" s="244" t="s">
        <v>152</v>
      </c>
    </row>
    <row r="477" s="2" customFormat="1" ht="24.15" customHeight="1">
      <c r="A477" s="38"/>
      <c r="B477" s="39"/>
      <c r="C477" s="215" t="s">
        <v>714</v>
      </c>
      <c r="D477" s="215" t="s">
        <v>154</v>
      </c>
      <c r="E477" s="216" t="s">
        <v>715</v>
      </c>
      <c r="F477" s="217" t="s">
        <v>716</v>
      </c>
      <c r="G477" s="218" t="s">
        <v>166</v>
      </c>
      <c r="H477" s="219">
        <v>1.5600000000000001</v>
      </c>
      <c r="I477" s="220"/>
      <c r="J477" s="221">
        <f>ROUND(I477*H477,2)</f>
        <v>0</v>
      </c>
      <c r="K477" s="222"/>
      <c r="L477" s="44"/>
      <c r="M477" s="223" t="s">
        <v>1</v>
      </c>
      <c r="N477" s="224" t="s">
        <v>44</v>
      </c>
      <c r="O477" s="91"/>
      <c r="P477" s="225">
        <f>O477*H477</f>
        <v>0</v>
      </c>
      <c r="Q477" s="225">
        <v>0</v>
      </c>
      <c r="R477" s="225">
        <f>Q477*H477</f>
        <v>0</v>
      </c>
      <c r="S477" s="225">
        <v>2.3999999999999999</v>
      </c>
      <c r="T477" s="226">
        <f>S477*H477</f>
        <v>3.7439999999999998</v>
      </c>
      <c r="U477" s="38"/>
      <c r="V477" s="38"/>
      <c r="W477" s="38"/>
      <c r="X477" s="38"/>
      <c r="Y477" s="38"/>
      <c r="Z477" s="38"/>
      <c r="AA477" s="38"/>
      <c r="AB477" s="38"/>
      <c r="AC477" s="38"/>
      <c r="AD477" s="38"/>
      <c r="AE477" s="38"/>
      <c r="AR477" s="227" t="s">
        <v>158</v>
      </c>
      <c r="AT477" s="227" t="s">
        <v>154</v>
      </c>
      <c r="AU477" s="227" t="s">
        <v>88</v>
      </c>
      <c r="AY477" s="17" t="s">
        <v>152</v>
      </c>
      <c r="BE477" s="228">
        <f>IF(N477="základní",J477,0)</f>
        <v>0</v>
      </c>
      <c r="BF477" s="228">
        <f>IF(N477="snížená",J477,0)</f>
        <v>0</v>
      </c>
      <c r="BG477" s="228">
        <f>IF(N477="zákl. přenesená",J477,0)</f>
        <v>0</v>
      </c>
      <c r="BH477" s="228">
        <f>IF(N477="sníž. přenesená",J477,0)</f>
        <v>0</v>
      </c>
      <c r="BI477" s="228">
        <f>IF(N477="nulová",J477,0)</f>
        <v>0</v>
      </c>
      <c r="BJ477" s="17" t="s">
        <v>21</v>
      </c>
      <c r="BK477" s="228">
        <f>ROUND(I477*H477,2)</f>
        <v>0</v>
      </c>
      <c r="BL477" s="17" t="s">
        <v>158</v>
      </c>
      <c r="BM477" s="227" t="s">
        <v>717</v>
      </c>
    </row>
    <row r="478" s="2" customFormat="1">
      <c r="A478" s="38"/>
      <c r="B478" s="39"/>
      <c r="C478" s="40"/>
      <c r="D478" s="229" t="s">
        <v>160</v>
      </c>
      <c r="E478" s="40"/>
      <c r="F478" s="230" t="s">
        <v>718</v>
      </c>
      <c r="G478" s="40"/>
      <c r="H478" s="40"/>
      <c r="I478" s="231"/>
      <c r="J478" s="40"/>
      <c r="K478" s="40"/>
      <c r="L478" s="44"/>
      <c r="M478" s="232"/>
      <c r="N478" s="233"/>
      <c r="O478" s="91"/>
      <c r="P478" s="91"/>
      <c r="Q478" s="91"/>
      <c r="R478" s="91"/>
      <c r="S478" s="91"/>
      <c r="T478" s="92"/>
      <c r="U478" s="38"/>
      <c r="V478" s="38"/>
      <c r="W478" s="38"/>
      <c r="X478" s="38"/>
      <c r="Y478" s="38"/>
      <c r="Z478" s="38"/>
      <c r="AA478" s="38"/>
      <c r="AB478" s="38"/>
      <c r="AC478" s="38"/>
      <c r="AD478" s="38"/>
      <c r="AE478" s="38"/>
      <c r="AT478" s="17" t="s">
        <v>160</v>
      </c>
      <c r="AU478" s="17" t="s">
        <v>88</v>
      </c>
    </row>
    <row r="479" s="13" customFormat="1">
      <c r="A479" s="13"/>
      <c r="B479" s="234"/>
      <c r="C479" s="235"/>
      <c r="D479" s="229" t="s">
        <v>162</v>
      </c>
      <c r="E479" s="236" t="s">
        <v>1</v>
      </c>
      <c r="F479" s="237" t="s">
        <v>719</v>
      </c>
      <c r="G479" s="235"/>
      <c r="H479" s="238">
        <v>1.5600000000000001</v>
      </c>
      <c r="I479" s="239"/>
      <c r="J479" s="235"/>
      <c r="K479" s="235"/>
      <c r="L479" s="240"/>
      <c r="M479" s="241"/>
      <c r="N479" s="242"/>
      <c r="O479" s="242"/>
      <c r="P479" s="242"/>
      <c r="Q479" s="242"/>
      <c r="R479" s="242"/>
      <c r="S479" s="242"/>
      <c r="T479" s="243"/>
      <c r="U479" s="13"/>
      <c r="V479" s="13"/>
      <c r="W479" s="13"/>
      <c r="X479" s="13"/>
      <c r="Y479" s="13"/>
      <c r="Z479" s="13"/>
      <c r="AA479" s="13"/>
      <c r="AB479" s="13"/>
      <c r="AC479" s="13"/>
      <c r="AD479" s="13"/>
      <c r="AE479" s="13"/>
      <c r="AT479" s="244" t="s">
        <v>162</v>
      </c>
      <c r="AU479" s="244" t="s">
        <v>88</v>
      </c>
      <c r="AV479" s="13" t="s">
        <v>88</v>
      </c>
      <c r="AW479" s="13" t="s">
        <v>36</v>
      </c>
      <c r="AX479" s="13" t="s">
        <v>21</v>
      </c>
      <c r="AY479" s="244" t="s">
        <v>152</v>
      </c>
    </row>
    <row r="480" s="2" customFormat="1" ht="37.8" customHeight="1">
      <c r="A480" s="38"/>
      <c r="B480" s="39"/>
      <c r="C480" s="215" t="s">
        <v>720</v>
      </c>
      <c r="D480" s="215" t="s">
        <v>154</v>
      </c>
      <c r="E480" s="216" t="s">
        <v>721</v>
      </c>
      <c r="F480" s="217" t="s">
        <v>722</v>
      </c>
      <c r="G480" s="218" t="s">
        <v>166</v>
      </c>
      <c r="H480" s="219">
        <v>143.00999999999999</v>
      </c>
      <c r="I480" s="220"/>
      <c r="J480" s="221">
        <f>ROUND(I480*H480,2)</f>
        <v>0</v>
      </c>
      <c r="K480" s="222"/>
      <c r="L480" s="44"/>
      <c r="M480" s="223" t="s">
        <v>1</v>
      </c>
      <c r="N480" s="224" t="s">
        <v>44</v>
      </c>
      <c r="O480" s="91"/>
      <c r="P480" s="225">
        <f>O480*H480</f>
        <v>0</v>
      </c>
      <c r="Q480" s="225">
        <v>0</v>
      </c>
      <c r="R480" s="225">
        <f>Q480*H480</f>
        <v>0</v>
      </c>
      <c r="S480" s="225">
        <v>2.2000000000000002</v>
      </c>
      <c r="T480" s="226">
        <f>S480*H480</f>
        <v>314.62200000000001</v>
      </c>
      <c r="U480" s="38"/>
      <c r="V480" s="38"/>
      <c r="W480" s="38"/>
      <c r="X480" s="38"/>
      <c r="Y480" s="38"/>
      <c r="Z480" s="38"/>
      <c r="AA480" s="38"/>
      <c r="AB480" s="38"/>
      <c r="AC480" s="38"/>
      <c r="AD480" s="38"/>
      <c r="AE480" s="38"/>
      <c r="AR480" s="227" t="s">
        <v>158</v>
      </c>
      <c r="AT480" s="227" t="s">
        <v>154</v>
      </c>
      <c r="AU480" s="227" t="s">
        <v>88</v>
      </c>
      <c r="AY480" s="17" t="s">
        <v>152</v>
      </c>
      <c r="BE480" s="228">
        <f>IF(N480="základní",J480,0)</f>
        <v>0</v>
      </c>
      <c r="BF480" s="228">
        <f>IF(N480="snížená",J480,0)</f>
        <v>0</v>
      </c>
      <c r="BG480" s="228">
        <f>IF(N480="zákl. přenesená",J480,0)</f>
        <v>0</v>
      </c>
      <c r="BH480" s="228">
        <f>IF(N480="sníž. přenesená",J480,0)</f>
        <v>0</v>
      </c>
      <c r="BI480" s="228">
        <f>IF(N480="nulová",J480,0)</f>
        <v>0</v>
      </c>
      <c r="BJ480" s="17" t="s">
        <v>21</v>
      </c>
      <c r="BK480" s="228">
        <f>ROUND(I480*H480,2)</f>
        <v>0</v>
      </c>
      <c r="BL480" s="17" t="s">
        <v>158</v>
      </c>
      <c r="BM480" s="227" t="s">
        <v>723</v>
      </c>
    </row>
    <row r="481" s="2" customFormat="1">
      <c r="A481" s="38"/>
      <c r="B481" s="39"/>
      <c r="C481" s="40"/>
      <c r="D481" s="229" t="s">
        <v>160</v>
      </c>
      <c r="E481" s="40"/>
      <c r="F481" s="230" t="s">
        <v>724</v>
      </c>
      <c r="G481" s="40"/>
      <c r="H481" s="40"/>
      <c r="I481" s="231"/>
      <c r="J481" s="40"/>
      <c r="K481" s="40"/>
      <c r="L481" s="44"/>
      <c r="M481" s="232"/>
      <c r="N481" s="233"/>
      <c r="O481" s="91"/>
      <c r="P481" s="91"/>
      <c r="Q481" s="91"/>
      <c r="R481" s="91"/>
      <c r="S481" s="91"/>
      <c r="T481" s="92"/>
      <c r="U481" s="38"/>
      <c r="V481" s="38"/>
      <c r="W481" s="38"/>
      <c r="X481" s="38"/>
      <c r="Y481" s="38"/>
      <c r="Z481" s="38"/>
      <c r="AA481" s="38"/>
      <c r="AB481" s="38"/>
      <c r="AC481" s="38"/>
      <c r="AD481" s="38"/>
      <c r="AE481" s="38"/>
      <c r="AT481" s="17" t="s">
        <v>160</v>
      </c>
      <c r="AU481" s="17" t="s">
        <v>88</v>
      </c>
    </row>
    <row r="482" s="13" customFormat="1">
      <c r="A482" s="13"/>
      <c r="B482" s="234"/>
      <c r="C482" s="235"/>
      <c r="D482" s="229" t="s">
        <v>162</v>
      </c>
      <c r="E482" s="236" t="s">
        <v>1</v>
      </c>
      <c r="F482" s="237" t="s">
        <v>725</v>
      </c>
      <c r="G482" s="235"/>
      <c r="H482" s="238">
        <v>10.44</v>
      </c>
      <c r="I482" s="239"/>
      <c r="J482" s="235"/>
      <c r="K482" s="235"/>
      <c r="L482" s="240"/>
      <c r="M482" s="241"/>
      <c r="N482" s="242"/>
      <c r="O482" s="242"/>
      <c r="P482" s="242"/>
      <c r="Q482" s="242"/>
      <c r="R482" s="242"/>
      <c r="S482" s="242"/>
      <c r="T482" s="243"/>
      <c r="U482" s="13"/>
      <c r="V482" s="13"/>
      <c r="W482" s="13"/>
      <c r="X482" s="13"/>
      <c r="Y482" s="13"/>
      <c r="Z482" s="13"/>
      <c r="AA482" s="13"/>
      <c r="AB482" s="13"/>
      <c r="AC482" s="13"/>
      <c r="AD482" s="13"/>
      <c r="AE482" s="13"/>
      <c r="AT482" s="244" t="s">
        <v>162</v>
      </c>
      <c r="AU482" s="244" t="s">
        <v>88</v>
      </c>
      <c r="AV482" s="13" t="s">
        <v>88</v>
      </c>
      <c r="AW482" s="13" t="s">
        <v>36</v>
      </c>
      <c r="AX482" s="13" t="s">
        <v>79</v>
      </c>
      <c r="AY482" s="244" t="s">
        <v>152</v>
      </c>
    </row>
    <row r="483" s="13" customFormat="1">
      <c r="A483" s="13"/>
      <c r="B483" s="234"/>
      <c r="C483" s="235"/>
      <c r="D483" s="229" t="s">
        <v>162</v>
      </c>
      <c r="E483" s="236" t="s">
        <v>1</v>
      </c>
      <c r="F483" s="237" t="s">
        <v>726</v>
      </c>
      <c r="G483" s="235"/>
      <c r="H483" s="238">
        <v>47.969999999999999</v>
      </c>
      <c r="I483" s="239"/>
      <c r="J483" s="235"/>
      <c r="K483" s="235"/>
      <c r="L483" s="240"/>
      <c r="M483" s="241"/>
      <c r="N483" s="242"/>
      <c r="O483" s="242"/>
      <c r="P483" s="242"/>
      <c r="Q483" s="242"/>
      <c r="R483" s="242"/>
      <c r="S483" s="242"/>
      <c r="T483" s="243"/>
      <c r="U483" s="13"/>
      <c r="V483" s="13"/>
      <c r="W483" s="13"/>
      <c r="X483" s="13"/>
      <c r="Y483" s="13"/>
      <c r="Z483" s="13"/>
      <c r="AA483" s="13"/>
      <c r="AB483" s="13"/>
      <c r="AC483" s="13"/>
      <c r="AD483" s="13"/>
      <c r="AE483" s="13"/>
      <c r="AT483" s="244" t="s">
        <v>162</v>
      </c>
      <c r="AU483" s="244" t="s">
        <v>88</v>
      </c>
      <c r="AV483" s="13" t="s">
        <v>88</v>
      </c>
      <c r="AW483" s="13" t="s">
        <v>36</v>
      </c>
      <c r="AX483" s="13" t="s">
        <v>79</v>
      </c>
      <c r="AY483" s="244" t="s">
        <v>152</v>
      </c>
    </row>
    <row r="484" s="13" customFormat="1">
      <c r="A484" s="13"/>
      <c r="B484" s="234"/>
      <c r="C484" s="235"/>
      <c r="D484" s="229" t="s">
        <v>162</v>
      </c>
      <c r="E484" s="236" t="s">
        <v>1</v>
      </c>
      <c r="F484" s="237" t="s">
        <v>727</v>
      </c>
      <c r="G484" s="235"/>
      <c r="H484" s="238">
        <v>76.260000000000005</v>
      </c>
      <c r="I484" s="239"/>
      <c r="J484" s="235"/>
      <c r="K484" s="235"/>
      <c r="L484" s="240"/>
      <c r="M484" s="241"/>
      <c r="N484" s="242"/>
      <c r="O484" s="242"/>
      <c r="P484" s="242"/>
      <c r="Q484" s="242"/>
      <c r="R484" s="242"/>
      <c r="S484" s="242"/>
      <c r="T484" s="243"/>
      <c r="U484" s="13"/>
      <c r="V484" s="13"/>
      <c r="W484" s="13"/>
      <c r="X484" s="13"/>
      <c r="Y484" s="13"/>
      <c r="Z484" s="13"/>
      <c r="AA484" s="13"/>
      <c r="AB484" s="13"/>
      <c r="AC484" s="13"/>
      <c r="AD484" s="13"/>
      <c r="AE484" s="13"/>
      <c r="AT484" s="244" t="s">
        <v>162</v>
      </c>
      <c r="AU484" s="244" t="s">
        <v>88</v>
      </c>
      <c r="AV484" s="13" t="s">
        <v>88</v>
      </c>
      <c r="AW484" s="13" t="s">
        <v>36</v>
      </c>
      <c r="AX484" s="13" t="s">
        <v>79</v>
      </c>
      <c r="AY484" s="244" t="s">
        <v>152</v>
      </c>
    </row>
    <row r="485" s="13" customFormat="1">
      <c r="A485" s="13"/>
      <c r="B485" s="234"/>
      <c r="C485" s="235"/>
      <c r="D485" s="229" t="s">
        <v>162</v>
      </c>
      <c r="E485" s="236" t="s">
        <v>1</v>
      </c>
      <c r="F485" s="237" t="s">
        <v>728</v>
      </c>
      <c r="G485" s="235"/>
      <c r="H485" s="238">
        <v>8.3399999999999999</v>
      </c>
      <c r="I485" s="239"/>
      <c r="J485" s="235"/>
      <c r="K485" s="235"/>
      <c r="L485" s="240"/>
      <c r="M485" s="241"/>
      <c r="N485" s="242"/>
      <c r="O485" s="242"/>
      <c r="P485" s="242"/>
      <c r="Q485" s="242"/>
      <c r="R485" s="242"/>
      <c r="S485" s="242"/>
      <c r="T485" s="243"/>
      <c r="U485" s="13"/>
      <c r="V485" s="13"/>
      <c r="W485" s="13"/>
      <c r="X485" s="13"/>
      <c r="Y485" s="13"/>
      <c r="Z485" s="13"/>
      <c r="AA485" s="13"/>
      <c r="AB485" s="13"/>
      <c r="AC485" s="13"/>
      <c r="AD485" s="13"/>
      <c r="AE485" s="13"/>
      <c r="AT485" s="244" t="s">
        <v>162</v>
      </c>
      <c r="AU485" s="244" t="s">
        <v>88</v>
      </c>
      <c r="AV485" s="13" t="s">
        <v>88</v>
      </c>
      <c r="AW485" s="13" t="s">
        <v>36</v>
      </c>
      <c r="AX485" s="13" t="s">
        <v>79</v>
      </c>
      <c r="AY485" s="244" t="s">
        <v>152</v>
      </c>
    </row>
    <row r="486" s="14" customFormat="1">
      <c r="A486" s="14"/>
      <c r="B486" s="245"/>
      <c r="C486" s="246"/>
      <c r="D486" s="229" t="s">
        <v>162</v>
      </c>
      <c r="E486" s="247" t="s">
        <v>1</v>
      </c>
      <c r="F486" s="248" t="s">
        <v>171</v>
      </c>
      <c r="G486" s="246"/>
      <c r="H486" s="249">
        <v>143.00999999999999</v>
      </c>
      <c r="I486" s="250"/>
      <c r="J486" s="246"/>
      <c r="K486" s="246"/>
      <c r="L486" s="251"/>
      <c r="M486" s="252"/>
      <c r="N486" s="253"/>
      <c r="O486" s="253"/>
      <c r="P486" s="253"/>
      <c r="Q486" s="253"/>
      <c r="R486" s="253"/>
      <c r="S486" s="253"/>
      <c r="T486" s="254"/>
      <c r="U486" s="14"/>
      <c r="V486" s="14"/>
      <c r="W486" s="14"/>
      <c r="X486" s="14"/>
      <c r="Y486" s="14"/>
      <c r="Z486" s="14"/>
      <c r="AA486" s="14"/>
      <c r="AB486" s="14"/>
      <c r="AC486" s="14"/>
      <c r="AD486" s="14"/>
      <c r="AE486" s="14"/>
      <c r="AT486" s="255" t="s">
        <v>162</v>
      </c>
      <c r="AU486" s="255" t="s">
        <v>88</v>
      </c>
      <c r="AV486" s="14" t="s">
        <v>158</v>
      </c>
      <c r="AW486" s="14" t="s">
        <v>36</v>
      </c>
      <c r="AX486" s="14" t="s">
        <v>21</v>
      </c>
      <c r="AY486" s="255" t="s">
        <v>152</v>
      </c>
    </row>
    <row r="487" s="2" customFormat="1" ht="24.15" customHeight="1">
      <c r="A487" s="38"/>
      <c r="B487" s="39"/>
      <c r="C487" s="215" t="s">
        <v>615</v>
      </c>
      <c r="D487" s="215" t="s">
        <v>154</v>
      </c>
      <c r="E487" s="216" t="s">
        <v>729</v>
      </c>
      <c r="F487" s="217" t="s">
        <v>730</v>
      </c>
      <c r="G487" s="218" t="s">
        <v>166</v>
      </c>
      <c r="H487" s="219">
        <v>121.86</v>
      </c>
      <c r="I487" s="220"/>
      <c r="J487" s="221">
        <f>ROUND(I487*H487,2)</f>
        <v>0</v>
      </c>
      <c r="K487" s="222"/>
      <c r="L487" s="44"/>
      <c r="M487" s="223" t="s">
        <v>1</v>
      </c>
      <c r="N487" s="224" t="s">
        <v>44</v>
      </c>
      <c r="O487" s="91"/>
      <c r="P487" s="225">
        <f>O487*H487</f>
        <v>0</v>
      </c>
      <c r="Q487" s="225">
        <v>0</v>
      </c>
      <c r="R487" s="225">
        <f>Q487*H487</f>
        <v>0</v>
      </c>
      <c r="S487" s="225">
        <v>0</v>
      </c>
      <c r="T487" s="226">
        <f>S487*H487</f>
        <v>0</v>
      </c>
      <c r="U487" s="38"/>
      <c r="V487" s="38"/>
      <c r="W487" s="38"/>
      <c r="X487" s="38"/>
      <c r="Y487" s="38"/>
      <c r="Z487" s="38"/>
      <c r="AA487" s="38"/>
      <c r="AB487" s="38"/>
      <c r="AC487" s="38"/>
      <c r="AD487" s="38"/>
      <c r="AE487" s="38"/>
      <c r="AR487" s="227" t="s">
        <v>158</v>
      </c>
      <c r="AT487" s="227" t="s">
        <v>154</v>
      </c>
      <c r="AU487" s="227" t="s">
        <v>88</v>
      </c>
      <c r="AY487" s="17" t="s">
        <v>152</v>
      </c>
      <c r="BE487" s="228">
        <f>IF(N487="základní",J487,0)</f>
        <v>0</v>
      </c>
      <c r="BF487" s="228">
        <f>IF(N487="snížená",J487,0)</f>
        <v>0</v>
      </c>
      <c r="BG487" s="228">
        <f>IF(N487="zákl. přenesená",J487,0)</f>
        <v>0</v>
      </c>
      <c r="BH487" s="228">
        <f>IF(N487="sníž. přenesená",J487,0)</f>
        <v>0</v>
      </c>
      <c r="BI487" s="228">
        <f>IF(N487="nulová",J487,0)</f>
        <v>0</v>
      </c>
      <c r="BJ487" s="17" t="s">
        <v>21</v>
      </c>
      <c r="BK487" s="228">
        <f>ROUND(I487*H487,2)</f>
        <v>0</v>
      </c>
      <c r="BL487" s="17" t="s">
        <v>158</v>
      </c>
      <c r="BM487" s="227" t="s">
        <v>731</v>
      </c>
    </row>
    <row r="488" s="2" customFormat="1">
      <c r="A488" s="38"/>
      <c r="B488" s="39"/>
      <c r="C488" s="40"/>
      <c r="D488" s="229" t="s">
        <v>160</v>
      </c>
      <c r="E488" s="40"/>
      <c r="F488" s="230" t="s">
        <v>732</v>
      </c>
      <c r="G488" s="40"/>
      <c r="H488" s="40"/>
      <c r="I488" s="231"/>
      <c r="J488" s="40"/>
      <c r="K488" s="40"/>
      <c r="L488" s="44"/>
      <c r="M488" s="232"/>
      <c r="N488" s="233"/>
      <c r="O488" s="91"/>
      <c r="P488" s="91"/>
      <c r="Q488" s="91"/>
      <c r="R488" s="91"/>
      <c r="S488" s="91"/>
      <c r="T488" s="92"/>
      <c r="U488" s="38"/>
      <c r="V488" s="38"/>
      <c r="W488" s="38"/>
      <c r="X488" s="38"/>
      <c r="Y488" s="38"/>
      <c r="Z488" s="38"/>
      <c r="AA488" s="38"/>
      <c r="AB488" s="38"/>
      <c r="AC488" s="38"/>
      <c r="AD488" s="38"/>
      <c r="AE488" s="38"/>
      <c r="AT488" s="17" t="s">
        <v>160</v>
      </c>
      <c r="AU488" s="17" t="s">
        <v>88</v>
      </c>
    </row>
    <row r="489" s="2" customFormat="1" ht="24.15" customHeight="1">
      <c r="A489" s="38"/>
      <c r="B489" s="39"/>
      <c r="C489" s="215" t="s">
        <v>652</v>
      </c>
      <c r="D489" s="215" t="s">
        <v>154</v>
      </c>
      <c r="E489" s="216" t="s">
        <v>733</v>
      </c>
      <c r="F489" s="217" t="s">
        <v>734</v>
      </c>
      <c r="G489" s="218" t="s">
        <v>229</v>
      </c>
      <c r="H489" s="219">
        <v>420</v>
      </c>
      <c r="I489" s="220"/>
      <c r="J489" s="221">
        <f>ROUND(I489*H489,2)</f>
        <v>0</v>
      </c>
      <c r="K489" s="222"/>
      <c r="L489" s="44"/>
      <c r="M489" s="223" t="s">
        <v>1</v>
      </c>
      <c r="N489" s="224" t="s">
        <v>44</v>
      </c>
      <c r="O489" s="91"/>
      <c r="P489" s="225">
        <f>O489*H489</f>
        <v>0</v>
      </c>
      <c r="Q489" s="225">
        <v>0</v>
      </c>
      <c r="R489" s="225">
        <f>Q489*H489</f>
        <v>0</v>
      </c>
      <c r="S489" s="225">
        <v>0.035000000000000003</v>
      </c>
      <c r="T489" s="226">
        <f>S489*H489</f>
        <v>14.700000000000001</v>
      </c>
      <c r="U489" s="38"/>
      <c r="V489" s="38"/>
      <c r="W489" s="38"/>
      <c r="X489" s="38"/>
      <c r="Y489" s="38"/>
      <c r="Z489" s="38"/>
      <c r="AA489" s="38"/>
      <c r="AB489" s="38"/>
      <c r="AC489" s="38"/>
      <c r="AD489" s="38"/>
      <c r="AE489" s="38"/>
      <c r="AR489" s="227" t="s">
        <v>158</v>
      </c>
      <c r="AT489" s="227" t="s">
        <v>154</v>
      </c>
      <c r="AU489" s="227" t="s">
        <v>88</v>
      </c>
      <c r="AY489" s="17" t="s">
        <v>152</v>
      </c>
      <c r="BE489" s="228">
        <f>IF(N489="základní",J489,0)</f>
        <v>0</v>
      </c>
      <c r="BF489" s="228">
        <f>IF(N489="snížená",J489,0)</f>
        <v>0</v>
      </c>
      <c r="BG489" s="228">
        <f>IF(N489="zákl. přenesená",J489,0)</f>
        <v>0</v>
      </c>
      <c r="BH489" s="228">
        <f>IF(N489="sníž. přenesená",J489,0)</f>
        <v>0</v>
      </c>
      <c r="BI489" s="228">
        <f>IF(N489="nulová",J489,0)</f>
        <v>0</v>
      </c>
      <c r="BJ489" s="17" t="s">
        <v>21</v>
      </c>
      <c r="BK489" s="228">
        <f>ROUND(I489*H489,2)</f>
        <v>0</v>
      </c>
      <c r="BL489" s="17" t="s">
        <v>158</v>
      </c>
      <c r="BM489" s="227" t="s">
        <v>735</v>
      </c>
    </row>
    <row r="490" s="2" customFormat="1">
      <c r="A490" s="38"/>
      <c r="B490" s="39"/>
      <c r="C490" s="40"/>
      <c r="D490" s="229" t="s">
        <v>160</v>
      </c>
      <c r="E490" s="40"/>
      <c r="F490" s="230" t="s">
        <v>736</v>
      </c>
      <c r="G490" s="40"/>
      <c r="H490" s="40"/>
      <c r="I490" s="231"/>
      <c r="J490" s="40"/>
      <c r="K490" s="40"/>
      <c r="L490" s="44"/>
      <c r="M490" s="232"/>
      <c r="N490" s="233"/>
      <c r="O490" s="91"/>
      <c r="P490" s="91"/>
      <c r="Q490" s="91"/>
      <c r="R490" s="91"/>
      <c r="S490" s="91"/>
      <c r="T490" s="92"/>
      <c r="U490" s="38"/>
      <c r="V490" s="38"/>
      <c r="W490" s="38"/>
      <c r="X490" s="38"/>
      <c r="Y490" s="38"/>
      <c r="Z490" s="38"/>
      <c r="AA490" s="38"/>
      <c r="AB490" s="38"/>
      <c r="AC490" s="38"/>
      <c r="AD490" s="38"/>
      <c r="AE490" s="38"/>
      <c r="AT490" s="17" t="s">
        <v>160</v>
      </c>
      <c r="AU490" s="17" t="s">
        <v>88</v>
      </c>
    </row>
    <row r="491" s="13" customFormat="1">
      <c r="A491" s="13"/>
      <c r="B491" s="234"/>
      <c r="C491" s="235"/>
      <c r="D491" s="229" t="s">
        <v>162</v>
      </c>
      <c r="E491" s="236" t="s">
        <v>1</v>
      </c>
      <c r="F491" s="237" t="s">
        <v>737</v>
      </c>
      <c r="G491" s="235"/>
      <c r="H491" s="238">
        <v>420</v>
      </c>
      <c r="I491" s="239"/>
      <c r="J491" s="235"/>
      <c r="K491" s="235"/>
      <c r="L491" s="240"/>
      <c r="M491" s="241"/>
      <c r="N491" s="242"/>
      <c r="O491" s="242"/>
      <c r="P491" s="242"/>
      <c r="Q491" s="242"/>
      <c r="R491" s="242"/>
      <c r="S491" s="242"/>
      <c r="T491" s="243"/>
      <c r="U491" s="13"/>
      <c r="V491" s="13"/>
      <c r="W491" s="13"/>
      <c r="X491" s="13"/>
      <c r="Y491" s="13"/>
      <c r="Z491" s="13"/>
      <c r="AA491" s="13"/>
      <c r="AB491" s="13"/>
      <c r="AC491" s="13"/>
      <c r="AD491" s="13"/>
      <c r="AE491" s="13"/>
      <c r="AT491" s="244" t="s">
        <v>162</v>
      </c>
      <c r="AU491" s="244" t="s">
        <v>88</v>
      </c>
      <c r="AV491" s="13" t="s">
        <v>88</v>
      </c>
      <c r="AW491" s="13" t="s">
        <v>36</v>
      </c>
      <c r="AX491" s="13" t="s">
        <v>21</v>
      </c>
      <c r="AY491" s="244" t="s">
        <v>152</v>
      </c>
    </row>
    <row r="492" s="2" customFormat="1" ht="16.5" customHeight="1">
      <c r="A492" s="38"/>
      <c r="B492" s="39"/>
      <c r="C492" s="215" t="s">
        <v>687</v>
      </c>
      <c r="D492" s="215" t="s">
        <v>154</v>
      </c>
      <c r="E492" s="216" t="s">
        <v>738</v>
      </c>
      <c r="F492" s="217" t="s">
        <v>739</v>
      </c>
      <c r="G492" s="218" t="s">
        <v>229</v>
      </c>
      <c r="H492" s="219">
        <v>314.68000000000001</v>
      </c>
      <c r="I492" s="220"/>
      <c r="J492" s="221">
        <f>ROUND(I492*H492,2)</f>
        <v>0</v>
      </c>
      <c r="K492" s="222"/>
      <c r="L492" s="44"/>
      <c r="M492" s="223" t="s">
        <v>1</v>
      </c>
      <c r="N492" s="224" t="s">
        <v>44</v>
      </c>
      <c r="O492" s="91"/>
      <c r="P492" s="225">
        <f>O492*H492</f>
        <v>0</v>
      </c>
      <c r="Q492" s="225">
        <v>0</v>
      </c>
      <c r="R492" s="225">
        <f>Q492*H492</f>
        <v>0</v>
      </c>
      <c r="S492" s="225">
        <v>0.025000000000000001</v>
      </c>
      <c r="T492" s="226">
        <f>S492*H492</f>
        <v>7.8670000000000009</v>
      </c>
      <c r="U492" s="38"/>
      <c r="V492" s="38"/>
      <c r="W492" s="38"/>
      <c r="X492" s="38"/>
      <c r="Y492" s="38"/>
      <c r="Z492" s="38"/>
      <c r="AA492" s="38"/>
      <c r="AB492" s="38"/>
      <c r="AC492" s="38"/>
      <c r="AD492" s="38"/>
      <c r="AE492" s="38"/>
      <c r="AR492" s="227" t="s">
        <v>158</v>
      </c>
      <c r="AT492" s="227" t="s">
        <v>154</v>
      </c>
      <c r="AU492" s="227" t="s">
        <v>88</v>
      </c>
      <c r="AY492" s="17" t="s">
        <v>152</v>
      </c>
      <c r="BE492" s="228">
        <f>IF(N492="základní",J492,0)</f>
        <v>0</v>
      </c>
      <c r="BF492" s="228">
        <f>IF(N492="snížená",J492,0)</f>
        <v>0</v>
      </c>
      <c r="BG492" s="228">
        <f>IF(N492="zákl. přenesená",J492,0)</f>
        <v>0</v>
      </c>
      <c r="BH492" s="228">
        <f>IF(N492="sníž. přenesená",J492,0)</f>
        <v>0</v>
      </c>
      <c r="BI492" s="228">
        <f>IF(N492="nulová",J492,0)</f>
        <v>0</v>
      </c>
      <c r="BJ492" s="17" t="s">
        <v>21</v>
      </c>
      <c r="BK492" s="228">
        <f>ROUND(I492*H492,2)</f>
        <v>0</v>
      </c>
      <c r="BL492" s="17" t="s">
        <v>158</v>
      </c>
      <c r="BM492" s="227" t="s">
        <v>740</v>
      </c>
    </row>
    <row r="493" s="2" customFormat="1">
      <c r="A493" s="38"/>
      <c r="B493" s="39"/>
      <c r="C493" s="40"/>
      <c r="D493" s="229" t="s">
        <v>160</v>
      </c>
      <c r="E493" s="40"/>
      <c r="F493" s="230" t="s">
        <v>741</v>
      </c>
      <c r="G493" s="40"/>
      <c r="H493" s="40"/>
      <c r="I493" s="231"/>
      <c r="J493" s="40"/>
      <c r="K493" s="40"/>
      <c r="L493" s="44"/>
      <c r="M493" s="232"/>
      <c r="N493" s="233"/>
      <c r="O493" s="91"/>
      <c r="P493" s="91"/>
      <c r="Q493" s="91"/>
      <c r="R493" s="91"/>
      <c r="S493" s="91"/>
      <c r="T493" s="92"/>
      <c r="U493" s="38"/>
      <c r="V493" s="38"/>
      <c r="W493" s="38"/>
      <c r="X493" s="38"/>
      <c r="Y493" s="38"/>
      <c r="Z493" s="38"/>
      <c r="AA493" s="38"/>
      <c r="AB493" s="38"/>
      <c r="AC493" s="38"/>
      <c r="AD493" s="38"/>
      <c r="AE493" s="38"/>
      <c r="AT493" s="17" t="s">
        <v>160</v>
      </c>
      <c r="AU493" s="17" t="s">
        <v>88</v>
      </c>
    </row>
    <row r="494" s="13" customFormat="1">
      <c r="A494" s="13"/>
      <c r="B494" s="234"/>
      <c r="C494" s="235"/>
      <c r="D494" s="229" t="s">
        <v>162</v>
      </c>
      <c r="E494" s="236" t="s">
        <v>1</v>
      </c>
      <c r="F494" s="237" t="s">
        <v>742</v>
      </c>
      <c r="G494" s="235"/>
      <c r="H494" s="238">
        <v>314.68000000000001</v>
      </c>
      <c r="I494" s="239"/>
      <c r="J494" s="235"/>
      <c r="K494" s="235"/>
      <c r="L494" s="240"/>
      <c r="M494" s="241"/>
      <c r="N494" s="242"/>
      <c r="O494" s="242"/>
      <c r="P494" s="242"/>
      <c r="Q494" s="242"/>
      <c r="R494" s="242"/>
      <c r="S494" s="242"/>
      <c r="T494" s="243"/>
      <c r="U494" s="13"/>
      <c r="V494" s="13"/>
      <c r="W494" s="13"/>
      <c r="X494" s="13"/>
      <c r="Y494" s="13"/>
      <c r="Z494" s="13"/>
      <c r="AA494" s="13"/>
      <c r="AB494" s="13"/>
      <c r="AC494" s="13"/>
      <c r="AD494" s="13"/>
      <c r="AE494" s="13"/>
      <c r="AT494" s="244" t="s">
        <v>162</v>
      </c>
      <c r="AU494" s="244" t="s">
        <v>88</v>
      </c>
      <c r="AV494" s="13" t="s">
        <v>88</v>
      </c>
      <c r="AW494" s="13" t="s">
        <v>36</v>
      </c>
      <c r="AX494" s="13" t="s">
        <v>21</v>
      </c>
      <c r="AY494" s="244" t="s">
        <v>152</v>
      </c>
    </row>
    <row r="495" s="2" customFormat="1" ht="24.15" customHeight="1">
      <c r="A495" s="38"/>
      <c r="B495" s="39"/>
      <c r="C495" s="215" t="s">
        <v>743</v>
      </c>
      <c r="D495" s="215" t="s">
        <v>154</v>
      </c>
      <c r="E495" s="216" t="s">
        <v>744</v>
      </c>
      <c r="F495" s="217" t="s">
        <v>745</v>
      </c>
      <c r="G495" s="218" t="s">
        <v>229</v>
      </c>
      <c r="H495" s="219">
        <v>4.8300000000000001</v>
      </c>
      <c r="I495" s="220"/>
      <c r="J495" s="221">
        <f>ROUND(I495*H495,2)</f>
        <v>0</v>
      </c>
      <c r="K495" s="222"/>
      <c r="L495" s="44"/>
      <c r="M495" s="223" t="s">
        <v>1</v>
      </c>
      <c r="N495" s="224" t="s">
        <v>44</v>
      </c>
      <c r="O495" s="91"/>
      <c r="P495" s="225">
        <f>O495*H495</f>
        <v>0</v>
      </c>
      <c r="Q495" s="225">
        <v>0</v>
      </c>
      <c r="R495" s="225">
        <f>Q495*H495</f>
        <v>0</v>
      </c>
      <c r="S495" s="225">
        <v>0.042999999999999997</v>
      </c>
      <c r="T495" s="226">
        <f>S495*H495</f>
        <v>0.20768999999999999</v>
      </c>
      <c r="U495" s="38"/>
      <c r="V495" s="38"/>
      <c r="W495" s="38"/>
      <c r="X495" s="38"/>
      <c r="Y495" s="38"/>
      <c r="Z495" s="38"/>
      <c r="AA495" s="38"/>
      <c r="AB495" s="38"/>
      <c r="AC495" s="38"/>
      <c r="AD495" s="38"/>
      <c r="AE495" s="38"/>
      <c r="AR495" s="227" t="s">
        <v>158</v>
      </c>
      <c r="AT495" s="227" t="s">
        <v>154</v>
      </c>
      <c r="AU495" s="227" t="s">
        <v>88</v>
      </c>
      <c r="AY495" s="17" t="s">
        <v>152</v>
      </c>
      <c r="BE495" s="228">
        <f>IF(N495="základní",J495,0)</f>
        <v>0</v>
      </c>
      <c r="BF495" s="228">
        <f>IF(N495="snížená",J495,0)</f>
        <v>0</v>
      </c>
      <c r="BG495" s="228">
        <f>IF(N495="zákl. přenesená",J495,0)</f>
        <v>0</v>
      </c>
      <c r="BH495" s="228">
        <f>IF(N495="sníž. přenesená",J495,0)</f>
        <v>0</v>
      </c>
      <c r="BI495" s="228">
        <f>IF(N495="nulová",J495,0)</f>
        <v>0</v>
      </c>
      <c r="BJ495" s="17" t="s">
        <v>21</v>
      </c>
      <c r="BK495" s="228">
        <f>ROUND(I495*H495,2)</f>
        <v>0</v>
      </c>
      <c r="BL495" s="17" t="s">
        <v>158</v>
      </c>
      <c r="BM495" s="227" t="s">
        <v>746</v>
      </c>
    </row>
    <row r="496" s="2" customFormat="1">
      <c r="A496" s="38"/>
      <c r="B496" s="39"/>
      <c r="C496" s="40"/>
      <c r="D496" s="229" t="s">
        <v>160</v>
      </c>
      <c r="E496" s="40"/>
      <c r="F496" s="230" t="s">
        <v>747</v>
      </c>
      <c r="G496" s="40"/>
      <c r="H496" s="40"/>
      <c r="I496" s="231"/>
      <c r="J496" s="40"/>
      <c r="K496" s="40"/>
      <c r="L496" s="44"/>
      <c r="M496" s="232"/>
      <c r="N496" s="233"/>
      <c r="O496" s="91"/>
      <c r="P496" s="91"/>
      <c r="Q496" s="91"/>
      <c r="R496" s="91"/>
      <c r="S496" s="91"/>
      <c r="T496" s="92"/>
      <c r="U496" s="38"/>
      <c r="V496" s="38"/>
      <c r="W496" s="38"/>
      <c r="X496" s="38"/>
      <c r="Y496" s="38"/>
      <c r="Z496" s="38"/>
      <c r="AA496" s="38"/>
      <c r="AB496" s="38"/>
      <c r="AC496" s="38"/>
      <c r="AD496" s="38"/>
      <c r="AE496" s="38"/>
      <c r="AT496" s="17" t="s">
        <v>160</v>
      </c>
      <c r="AU496" s="17" t="s">
        <v>88</v>
      </c>
    </row>
    <row r="497" s="13" customFormat="1">
      <c r="A497" s="13"/>
      <c r="B497" s="234"/>
      <c r="C497" s="235"/>
      <c r="D497" s="229" t="s">
        <v>162</v>
      </c>
      <c r="E497" s="236" t="s">
        <v>1</v>
      </c>
      <c r="F497" s="237" t="s">
        <v>748</v>
      </c>
      <c r="G497" s="235"/>
      <c r="H497" s="238">
        <v>4.8300000000000001</v>
      </c>
      <c r="I497" s="239"/>
      <c r="J497" s="235"/>
      <c r="K497" s="235"/>
      <c r="L497" s="240"/>
      <c r="M497" s="241"/>
      <c r="N497" s="242"/>
      <c r="O497" s="242"/>
      <c r="P497" s="242"/>
      <c r="Q497" s="242"/>
      <c r="R497" s="242"/>
      <c r="S497" s="242"/>
      <c r="T497" s="243"/>
      <c r="U497" s="13"/>
      <c r="V497" s="13"/>
      <c r="W497" s="13"/>
      <c r="X497" s="13"/>
      <c r="Y497" s="13"/>
      <c r="Z497" s="13"/>
      <c r="AA497" s="13"/>
      <c r="AB497" s="13"/>
      <c r="AC497" s="13"/>
      <c r="AD497" s="13"/>
      <c r="AE497" s="13"/>
      <c r="AT497" s="244" t="s">
        <v>162</v>
      </c>
      <c r="AU497" s="244" t="s">
        <v>88</v>
      </c>
      <c r="AV497" s="13" t="s">
        <v>88</v>
      </c>
      <c r="AW497" s="13" t="s">
        <v>36</v>
      </c>
      <c r="AX497" s="13" t="s">
        <v>21</v>
      </c>
      <c r="AY497" s="244" t="s">
        <v>152</v>
      </c>
    </row>
    <row r="498" s="2" customFormat="1" ht="21.75" customHeight="1">
      <c r="A498" s="38"/>
      <c r="B498" s="39"/>
      <c r="C498" s="215" t="s">
        <v>749</v>
      </c>
      <c r="D498" s="215" t="s">
        <v>154</v>
      </c>
      <c r="E498" s="216" t="s">
        <v>750</v>
      </c>
      <c r="F498" s="217" t="s">
        <v>751</v>
      </c>
      <c r="G498" s="218" t="s">
        <v>229</v>
      </c>
      <c r="H498" s="219">
        <v>7.5599999999999996</v>
      </c>
      <c r="I498" s="220"/>
      <c r="J498" s="221">
        <f>ROUND(I498*H498,2)</f>
        <v>0</v>
      </c>
      <c r="K498" s="222"/>
      <c r="L498" s="44"/>
      <c r="M498" s="223" t="s">
        <v>1</v>
      </c>
      <c r="N498" s="224" t="s">
        <v>44</v>
      </c>
      <c r="O498" s="91"/>
      <c r="P498" s="225">
        <f>O498*H498</f>
        <v>0</v>
      </c>
      <c r="Q498" s="225">
        <v>0</v>
      </c>
      <c r="R498" s="225">
        <f>Q498*H498</f>
        <v>0</v>
      </c>
      <c r="S498" s="225">
        <v>0.083000000000000004</v>
      </c>
      <c r="T498" s="226">
        <f>S498*H498</f>
        <v>0.62748000000000004</v>
      </c>
      <c r="U498" s="38"/>
      <c r="V498" s="38"/>
      <c r="W498" s="38"/>
      <c r="X498" s="38"/>
      <c r="Y498" s="38"/>
      <c r="Z498" s="38"/>
      <c r="AA498" s="38"/>
      <c r="AB498" s="38"/>
      <c r="AC498" s="38"/>
      <c r="AD498" s="38"/>
      <c r="AE498" s="38"/>
      <c r="AR498" s="227" t="s">
        <v>158</v>
      </c>
      <c r="AT498" s="227" t="s">
        <v>154</v>
      </c>
      <c r="AU498" s="227" t="s">
        <v>88</v>
      </c>
      <c r="AY498" s="17" t="s">
        <v>152</v>
      </c>
      <c r="BE498" s="228">
        <f>IF(N498="základní",J498,0)</f>
        <v>0</v>
      </c>
      <c r="BF498" s="228">
        <f>IF(N498="snížená",J498,0)</f>
        <v>0</v>
      </c>
      <c r="BG498" s="228">
        <f>IF(N498="zákl. přenesená",J498,0)</f>
        <v>0</v>
      </c>
      <c r="BH498" s="228">
        <f>IF(N498="sníž. přenesená",J498,0)</f>
        <v>0</v>
      </c>
      <c r="BI498" s="228">
        <f>IF(N498="nulová",J498,0)</f>
        <v>0</v>
      </c>
      <c r="BJ498" s="17" t="s">
        <v>21</v>
      </c>
      <c r="BK498" s="228">
        <f>ROUND(I498*H498,2)</f>
        <v>0</v>
      </c>
      <c r="BL498" s="17" t="s">
        <v>158</v>
      </c>
      <c r="BM498" s="227" t="s">
        <v>752</v>
      </c>
    </row>
    <row r="499" s="2" customFormat="1">
      <c r="A499" s="38"/>
      <c r="B499" s="39"/>
      <c r="C499" s="40"/>
      <c r="D499" s="229" t="s">
        <v>160</v>
      </c>
      <c r="E499" s="40"/>
      <c r="F499" s="230" t="s">
        <v>753</v>
      </c>
      <c r="G499" s="40"/>
      <c r="H499" s="40"/>
      <c r="I499" s="231"/>
      <c r="J499" s="40"/>
      <c r="K499" s="40"/>
      <c r="L499" s="44"/>
      <c r="M499" s="232"/>
      <c r="N499" s="233"/>
      <c r="O499" s="91"/>
      <c r="P499" s="91"/>
      <c r="Q499" s="91"/>
      <c r="R499" s="91"/>
      <c r="S499" s="91"/>
      <c r="T499" s="92"/>
      <c r="U499" s="38"/>
      <c r="V499" s="38"/>
      <c r="W499" s="38"/>
      <c r="X499" s="38"/>
      <c r="Y499" s="38"/>
      <c r="Z499" s="38"/>
      <c r="AA499" s="38"/>
      <c r="AB499" s="38"/>
      <c r="AC499" s="38"/>
      <c r="AD499" s="38"/>
      <c r="AE499" s="38"/>
      <c r="AT499" s="17" t="s">
        <v>160</v>
      </c>
      <c r="AU499" s="17" t="s">
        <v>88</v>
      </c>
    </row>
    <row r="500" s="13" customFormat="1">
      <c r="A500" s="13"/>
      <c r="B500" s="234"/>
      <c r="C500" s="235"/>
      <c r="D500" s="229" t="s">
        <v>162</v>
      </c>
      <c r="E500" s="236" t="s">
        <v>1</v>
      </c>
      <c r="F500" s="237" t="s">
        <v>754</v>
      </c>
      <c r="G500" s="235"/>
      <c r="H500" s="238">
        <v>7.5599999999999996</v>
      </c>
      <c r="I500" s="239"/>
      <c r="J500" s="235"/>
      <c r="K500" s="235"/>
      <c r="L500" s="240"/>
      <c r="M500" s="241"/>
      <c r="N500" s="242"/>
      <c r="O500" s="242"/>
      <c r="P500" s="242"/>
      <c r="Q500" s="242"/>
      <c r="R500" s="242"/>
      <c r="S500" s="242"/>
      <c r="T500" s="243"/>
      <c r="U500" s="13"/>
      <c r="V500" s="13"/>
      <c r="W500" s="13"/>
      <c r="X500" s="13"/>
      <c r="Y500" s="13"/>
      <c r="Z500" s="13"/>
      <c r="AA500" s="13"/>
      <c r="AB500" s="13"/>
      <c r="AC500" s="13"/>
      <c r="AD500" s="13"/>
      <c r="AE500" s="13"/>
      <c r="AT500" s="244" t="s">
        <v>162</v>
      </c>
      <c r="AU500" s="244" t="s">
        <v>88</v>
      </c>
      <c r="AV500" s="13" t="s">
        <v>88</v>
      </c>
      <c r="AW500" s="13" t="s">
        <v>36</v>
      </c>
      <c r="AX500" s="13" t="s">
        <v>21</v>
      </c>
      <c r="AY500" s="244" t="s">
        <v>152</v>
      </c>
    </row>
    <row r="501" s="2" customFormat="1" ht="21.75" customHeight="1">
      <c r="A501" s="38"/>
      <c r="B501" s="39"/>
      <c r="C501" s="215" t="s">
        <v>755</v>
      </c>
      <c r="D501" s="215" t="s">
        <v>154</v>
      </c>
      <c r="E501" s="216" t="s">
        <v>756</v>
      </c>
      <c r="F501" s="217" t="s">
        <v>757</v>
      </c>
      <c r="G501" s="218" t="s">
        <v>229</v>
      </c>
      <c r="H501" s="219">
        <v>3.1499999999999999</v>
      </c>
      <c r="I501" s="220"/>
      <c r="J501" s="221">
        <f>ROUND(I501*H501,2)</f>
        <v>0</v>
      </c>
      <c r="K501" s="222"/>
      <c r="L501" s="44"/>
      <c r="M501" s="223" t="s">
        <v>1</v>
      </c>
      <c r="N501" s="224" t="s">
        <v>44</v>
      </c>
      <c r="O501" s="91"/>
      <c r="P501" s="225">
        <f>O501*H501</f>
        <v>0</v>
      </c>
      <c r="Q501" s="225">
        <v>0</v>
      </c>
      <c r="R501" s="225">
        <f>Q501*H501</f>
        <v>0</v>
      </c>
      <c r="S501" s="225">
        <v>0.062</v>
      </c>
      <c r="T501" s="226">
        <f>S501*H501</f>
        <v>0.1953</v>
      </c>
      <c r="U501" s="38"/>
      <c r="V501" s="38"/>
      <c r="W501" s="38"/>
      <c r="X501" s="38"/>
      <c r="Y501" s="38"/>
      <c r="Z501" s="38"/>
      <c r="AA501" s="38"/>
      <c r="AB501" s="38"/>
      <c r="AC501" s="38"/>
      <c r="AD501" s="38"/>
      <c r="AE501" s="38"/>
      <c r="AR501" s="227" t="s">
        <v>158</v>
      </c>
      <c r="AT501" s="227" t="s">
        <v>154</v>
      </c>
      <c r="AU501" s="227" t="s">
        <v>88</v>
      </c>
      <c r="AY501" s="17" t="s">
        <v>152</v>
      </c>
      <c r="BE501" s="228">
        <f>IF(N501="základní",J501,0)</f>
        <v>0</v>
      </c>
      <c r="BF501" s="228">
        <f>IF(N501="snížená",J501,0)</f>
        <v>0</v>
      </c>
      <c r="BG501" s="228">
        <f>IF(N501="zákl. přenesená",J501,0)</f>
        <v>0</v>
      </c>
      <c r="BH501" s="228">
        <f>IF(N501="sníž. přenesená",J501,0)</f>
        <v>0</v>
      </c>
      <c r="BI501" s="228">
        <f>IF(N501="nulová",J501,0)</f>
        <v>0</v>
      </c>
      <c r="BJ501" s="17" t="s">
        <v>21</v>
      </c>
      <c r="BK501" s="228">
        <f>ROUND(I501*H501,2)</f>
        <v>0</v>
      </c>
      <c r="BL501" s="17" t="s">
        <v>158</v>
      </c>
      <c r="BM501" s="227" t="s">
        <v>758</v>
      </c>
    </row>
    <row r="502" s="2" customFormat="1">
      <c r="A502" s="38"/>
      <c r="B502" s="39"/>
      <c r="C502" s="40"/>
      <c r="D502" s="229" t="s">
        <v>160</v>
      </c>
      <c r="E502" s="40"/>
      <c r="F502" s="230" t="s">
        <v>759</v>
      </c>
      <c r="G502" s="40"/>
      <c r="H502" s="40"/>
      <c r="I502" s="231"/>
      <c r="J502" s="40"/>
      <c r="K502" s="40"/>
      <c r="L502" s="44"/>
      <c r="M502" s="232"/>
      <c r="N502" s="233"/>
      <c r="O502" s="91"/>
      <c r="P502" s="91"/>
      <c r="Q502" s="91"/>
      <c r="R502" s="91"/>
      <c r="S502" s="91"/>
      <c r="T502" s="92"/>
      <c r="U502" s="38"/>
      <c r="V502" s="38"/>
      <c r="W502" s="38"/>
      <c r="X502" s="38"/>
      <c r="Y502" s="38"/>
      <c r="Z502" s="38"/>
      <c r="AA502" s="38"/>
      <c r="AB502" s="38"/>
      <c r="AC502" s="38"/>
      <c r="AD502" s="38"/>
      <c r="AE502" s="38"/>
      <c r="AT502" s="17" t="s">
        <v>160</v>
      </c>
      <c r="AU502" s="17" t="s">
        <v>88</v>
      </c>
    </row>
    <row r="503" s="13" customFormat="1">
      <c r="A503" s="13"/>
      <c r="B503" s="234"/>
      <c r="C503" s="235"/>
      <c r="D503" s="229" t="s">
        <v>162</v>
      </c>
      <c r="E503" s="236" t="s">
        <v>1</v>
      </c>
      <c r="F503" s="237" t="s">
        <v>760</v>
      </c>
      <c r="G503" s="235"/>
      <c r="H503" s="238">
        <v>3.1499999999999999</v>
      </c>
      <c r="I503" s="239"/>
      <c r="J503" s="235"/>
      <c r="K503" s="235"/>
      <c r="L503" s="240"/>
      <c r="M503" s="241"/>
      <c r="N503" s="242"/>
      <c r="O503" s="242"/>
      <c r="P503" s="242"/>
      <c r="Q503" s="242"/>
      <c r="R503" s="242"/>
      <c r="S503" s="242"/>
      <c r="T503" s="243"/>
      <c r="U503" s="13"/>
      <c r="V503" s="13"/>
      <c r="W503" s="13"/>
      <c r="X503" s="13"/>
      <c r="Y503" s="13"/>
      <c r="Z503" s="13"/>
      <c r="AA503" s="13"/>
      <c r="AB503" s="13"/>
      <c r="AC503" s="13"/>
      <c r="AD503" s="13"/>
      <c r="AE503" s="13"/>
      <c r="AT503" s="244" t="s">
        <v>162</v>
      </c>
      <c r="AU503" s="244" t="s">
        <v>88</v>
      </c>
      <c r="AV503" s="13" t="s">
        <v>88</v>
      </c>
      <c r="AW503" s="13" t="s">
        <v>36</v>
      </c>
      <c r="AX503" s="13" t="s">
        <v>21</v>
      </c>
      <c r="AY503" s="244" t="s">
        <v>152</v>
      </c>
    </row>
    <row r="504" s="2" customFormat="1" ht="24.15" customHeight="1">
      <c r="A504" s="38"/>
      <c r="B504" s="39"/>
      <c r="C504" s="215" t="s">
        <v>27</v>
      </c>
      <c r="D504" s="215" t="s">
        <v>154</v>
      </c>
      <c r="E504" s="216" t="s">
        <v>761</v>
      </c>
      <c r="F504" s="217" t="s">
        <v>762</v>
      </c>
      <c r="G504" s="218" t="s">
        <v>277</v>
      </c>
      <c r="H504" s="219">
        <v>4</v>
      </c>
      <c r="I504" s="220"/>
      <c r="J504" s="221">
        <f>ROUND(I504*H504,2)</f>
        <v>0</v>
      </c>
      <c r="K504" s="222"/>
      <c r="L504" s="44"/>
      <c r="M504" s="223" t="s">
        <v>1</v>
      </c>
      <c r="N504" s="224" t="s">
        <v>44</v>
      </c>
      <c r="O504" s="91"/>
      <c r="P504" s="225">
        <f>O504*H504</f>
        <v>0</v>
      </c>
      <c r="Q504" s="225">
        <v>0</v>
      </c>
      <c r="R504" s="225">
        <f>Q504*H504</f>
        <v>0</v>
      </c>
      <c r="S504" s="225">
        <v>0.0040000000000000001</v>
      </c>
      <c r="T504" s="226">
        <f>S504*H504</f>
        <v>0.016</v>
      </c>
      <c r="U504" s="38"/>
      <c r="V504" s="38"/>
      <c r="W504" s="38"/>
      <c r="X504" s="38"/>
      <c r="Y504" s="38"/>
      <c r="Z504" s="38"/>
      <c r="AA504" s="38"/>
      <c r="AB504" s="38"/>
      <c r="AC504" s="38"/>
      <c r="AD504" s="38"/>
      <c r="AE504" s="38"/>
      <c r="AR504" s="227" t="s">
        <v>158</v>
      </c>
      <c r="AT504" s="227" t="s">
        <v>154</v>
      </c>
      <c r="AU504" s="227" t="s">
        <v>88</v>
      </c>
      <c r="AY504" s="17" t="s">
        <v>152</v>
      </c>
      <c r="BE504" s="228">
        <f>IF(N504="základní",J504,0)</f>
        <v>0</v>
      </c>
      <c r="BF504" s="228">
        <f>IF(N504="snížená",J504,0)</f>
        <v>0</v>
      </c>
      <c r="BG504" s="228">
        <f>IF(N504="zákl. přenesená",J504,0)</f>
        <v>0</v>
      </c>
      <c r="BH504" s="228">
        <f>IF(N504="sníž. přenesená",J504,0)</f>
        <v>0</v>
      </c>
      <c r="BI504" s="228">
        <f>IF(N504="nulová",J504,0)</f>
        <v>0</v>
      </c>
      <c r="BJ504" s="17" t="s">
        <v>21</v>
      </c>
      <c r="BK504" s="228">
        <f>ROUND(I504*H504,2)</f>
        <v>0</v>
      </c>
      <c r="BL504" s="17" t="s">
        <v>158</v>
      </c>
      <c r="BM504" s="227" t="s">
        <v>763</v>
      </c>
    </row>
    <row r="505" s="2" customFormat="1">
      <c r="A505" s="38"/>
      <c r="B505" s="39"/>
      <c r="C505" s="40"/>
      <c r="D505" s="229" t="s">
        <v>160</v>
      </c>
      <c r="E505" s="40"/>
      <c r="F505" s="230" t="s">
        <v>764</v>
      </c>
      <c r="G505" s="40"/>
      <c r="H505" s="40"/>
      <c r="I505" s="231"/>
      <c r="J505" s="40"/>
      <c r="K505" s="40"/>
      <c r="L505" s="44"/>
      <c r="M505" s="232"/>
      <c r="N505" s="233"/>
      <c r="O505" s="91"/>
      <c r="P505" s="91"/>
      <c r="Q505" s="91"/>
      <c r="R505" s="91"/>
      <c r="S505" s="91"/>
      <c r="T505" s="92"/>
      <c r="U505" s="38"/>
      <c r="V505" s="38"/>
      <c r="W505" s="38"/>
      <c r="X505" s="38"/>
      <c r="Y505" s="38"/>
      <c r="Z505" s="38"/>
      <c r="AA505" s="38"/>
      <c r="AB505" s="38"/>
      <c r="AC505" s="38"/>
      <c r="AD505" s="38"/>
      <c r="AE505" s="38"/>
      <c r="AT505" s="17" t="s">
        <v>160</v>
      </c>
      <c r="AU505" s="17" t="s">
        <v>88</v>
      </c>
    </row>
    <row r="506" s="2" customFormat="1" ht="24.15" customHeight="1">
      <c r="A506" s="38"/>
      <c r="B506" s="39"/>
      <c r="C506" s="215" t="s">
        <v>765</v>
      </c>
      <c r="D506" s="215" t="s">
        <v>154</v>
      </c>
      <c r="E506" s="216" t="s">
        <v>766</v>
      </c>
      <c r="F506" s="217" t="s">
        <v>767</v>
      </c>
      <c r="G506" s="218" t="s">
        <v>277</v>
      </c>
      <c r="H506" s="219">
        <v>98</v>
      </c>
      <c r="I506" s="220"/>
      <c r="J506" s="221">
        <f>ROUND(I506*H506,2)</f>
        <v>0</v>
      </c>
      <c r="K506" s="222"/>
      <c r="L506" s="44"/>
      <c r="M506" s="223" t="s">
        <v>1</v>
      </c>
      <c r="N506" s="224" t="s">
        <v>44</v>
      </c>
      <c r="O506" s="91"/>
      <c r="P506" s="225">
        <f>O506*H506</f>
        <v>0</v>
      </c>
      <c r="Q506" s="225">
        <v>0</v>
      </c>
      <c r="R506" s="225">
        <f>Q506*H506</f>
        <v>0</v>
      </c>
      <c r="S506" s="225">
        <v>0.014999999999999999</v>
      </c>
      <c r="T506" s="226">
        <f>S506*H506</f>
        <v>1.47</v>
      </c>
      <c r="U506" s="38"/>
      <c r="V506" s="38"/>
      <c r="W506" s="38"/>
      <c r="X506" s="38"/>
      <c r="Y506" s="38"/>
      <c r="Z506" s="38"/>
      <c r="AA506" s="38"/>
      <c r="AB506" s="38"/>
      <c r="AC506" s="38"/>
      <c r="AD506" s="38"/>
      <c r="AE506" s="38"/>
      <c r="AR506" s="227" t="s">
        <v>158</v>
      </c>
      <c r="AT506" s="227" t="s">
        <v>154</v>
      </c>
      <c r="AU506" s="227" t="s">
        <v>88</v>
      </c>
      <c r="AY506" s="17" t="s">
        <v>152</v>
      </c>
      <c r="BE506" s="228">
        <f>IF(N506="základní",J506,0)</f>
        <v>0</v>
      </c>
      <c r="BF506" s="228">
        <f>IF(N506="snížená",J506,0)</f>
        <v>0</v>
      </c>
      <c r="BG506" s="228">
        <f>IF(N506="zákl. přenesená",J506,0)</f>
        <v>0</v>
      </c>
      <c r="BH506" s="228">
        <f>IF(N506="sníž. přenesená",J506,0)</f>
        <v>0</v>
      </c>
      <c r="BI506" s="228">
        <f>IF(N506="nulová",J506,0)</f>
        <v>0</v>
      </c>
      <c r="BJ506" s="17" t="s">
        <v>21</v>
      </c>
      <c r="BK506" s="228">
        <f>ROUND(I506*H506,2)</f>
        <v>0</v>
      </c>
      <c r="BL506" s="17" t="s">
        <v>158</v>
      </c>
      <c r="BM506" s="227" t="s">
        <v>768</v>
      </c>
    </row>
    <row r="507" s="2" customFormat="1">
      <c r="A507" s="38"/>
      <c r="B507" s="39"/>
      <c r="C507" s="40"/>
      <c r="D507" s="229" t="s">
        <v>160</v>
      </c>
      <c r="E507" s="40"/>
      <c r="F507" s="230" t="s">
        <v>769</v>
      </c>
      <c r="G507" s="40"/>
      <c r="H507" s="40"/>
      <c r="I507" s="231"/>
      <c r="J507" s="40"/>
      <c r="K507" s="40"/>
      <c r="L507" s="44"/>
      <c r="M507" s="232"/>
      <c r="N507" s="233"/>
      <c r="O507" s="91"/>
      <c r="P507" s="91"/>
      <c r="Q507" s="91"/>
      <c r="R507" s="91"/>
      <c r="S507" s="91"/>
      <c r="T507" s="92"/>
      <c r="U507" s="38"/>
      <c r="V507" s="38"/>
      <c r="W507" s="38"/>
      <c r="X507" s="38"/>
      <c r="Y507" s="38"/>
      <c r="Z507" s="38"/>
      <c r="AA507" s="38"/>
      <c r="AB507" s="38"/>
      <c r="AC507" s="38"/>
      <c r="AD507" s="38"/>
      <c r="AE507" s="38"/>
      <c r="AT507" s="17" t="s">
        <v>160</v>
      </c>
      <c r="AU507" s="17" t="s">
        <v>88</v>
      </c>
    </row>
    <row r="508" s="13" customFormat="1">
      <c r="A508" s="13"/>
      <c r="B508" s="234"/>
      <c r="C508" s="235"/>
      <c r="D508" s="229" t="s">
        <v>162</v>
      </c>
      <c r="E508" s="236" t="s">
        <v>1</v>
      </c>
      <c r="F508" s="237" t="s">
        <v>770</v>
      </c>
      <c r="G508" s="235"/>
      <c r="H508" s="238">
        <v>98</v>
      </c>
      <c r="I508" s="239"/>
      <c r="J508" s="235"/>
      <c r="K508" s="235"/>
      <c r="L508" s="240"/>
      <c r="M508" s="241"/>
      <c r="N508" s="242"/>
      <c r="O508" s="242"/>
      <c r="P508" s="242"/>
      <c r="Q508" s="242"/>
      <c r="R508" s="242"/>
      <c r="S508" s="242"/>
      <c r="T508" s="243"/>
      <c r="U508" s="13"/>
      <c r="V508" s="13"/>
      <c r="W508" s="13"/>
      <c r="X508" s="13"/>
      <c r="Y508" s="13"/>
      <c r="Z508" s="13"/>
      <c r="AA508" s="13"/>
      <c r="AB508" s="13"/>
      <c r="AC508" s="13"/>
      <c r="AD508" s="13"/>
      <c r="AE508" s="13"/>
      <c r="AT508" s="244" t="s">
        <v>162</v>
      </c>
      <c r="AU508" s="244" t="s">
        <v>88</v>
      </c>
      <c r="AV508" s="13" t="s">
        <v>88</v>
      </c>
      <c r="AW508" s="13" t="s">
        <v>36</v>
      </c>
      <c r="AX508" s="13" t="s">
        <v>21</v>
      </c>
      <c r="AY508" s="244" t="s">
        <v>152</v>
      </c>
    </row>
    <row r="509" s="2" customFormat="1" ht="24.15" customHeight="1">
      <c r="A509" s="38"/>
      <c r="B509" s="39"/>
      <c r="C509" s="215" t="s">
        <v>771</v>
      </c>
      <c r="D509" s="215" t="s">
        <v>154</v>
      </c>
      <c r="E509" s="216" t="s">
        <v>772</v>
      </c>
      <c r="F509" s="217" t="s">
        <v>773</v>
      </c>
      <c r="G509" s="218" t="s">
        <v>493</v>
      </c>
      <c r="H509" s="219">
        <v>23</v>
      </c>
      <c r="I509" s="220"/>
      <c r="J509" s="221">
        <f>ROUND(I509*H509,2)</f>
        <v>0</v>
      </c>
      <c r="K509" s="222"/>
      <c r="L509" s="44"/>
      <c r="M509" s="223" t="s">
        <v>1</v>
      </c>
      <c r="N509" s="224" t="s">
        <v>44</v>
      </c>
      <c r="O509" s="91"/>
      <c r="P509" s="225">
        <f>O509*H509</f>
        <v>0</v>
      </c>
      <c r="Q509" s="225">
        <v>0</v>
      </c>
      <c r="R509" s="225">
        <f>Q509*H509</f>
        <v>0</v>
      </c>
      <c r="S509" s="225">
        <v>0.040000000000000001</v>
      </c>
      <c r="T509" s="226">
        <f>S509*H509</f>
        <v>0.92000000000000004</v>
      </c>
      <c r="U509" s="38"/>
      <c r="V509" s="38"/>
      <c r="W509" s="38"/>
      <c r="X509" s="38"/>
      <c r="Y509" s="38"/>
      <c r="Z509" s="38"/>
      <c r="AA509" s="38"/>
      <c r="AB509" s="38"/>
      <c r="AC509" s="38"/>
      <c r="AD509" s="38"/>
      <c r="AE509" s="38"/>
      <c r="AR509" s="227" t="s">
        <v>158</v>
      </c>
      <c r="AT509" s="227" t="s">
        <v>154</v>
      </c>
      <c r="AU509" s="227" t="s">
        <v>88</v>
      </c>
      <c r="AY509" s="17" t="s">
        <v>152</v>
      </c>
      <c r="BE509" s="228">
        <f>IF(N509="základní",J509,0)</f>
        <v>0</v>
      </c>
      <c r="BF509" s="228">
        <f>IF(N509="snížená",J509,0)</f>
        <v>0</v>
      </c>
      <c r="BG509" s="228">
        <f>IF(N509="zákl. přenesená",J509,0)</f>
        <v>0</v>
      </c>
      <c r="BH509" s="228">
        <f>IF(N509="sníž. přenesená",J509,0)</f>
        <v>0</v>
      </c>
      <c r="BI509" s="228">
        <f>IF(N509="nulová",J509,0)</f>
        <v>0</v>
      </c>
      <c r="BJ509" s="17" t="s">
        <v>21</v>
      </c>
      <c r="BK509" s="228">
        <f>ROUND(I509*H509,2)</f>
        <v>0</v>
      </c>
      <c r="BL509" s="17" t="s">
        <v>158</v>
      </c>
      <c r="BM509" s="227" t="s">
        <v>774</v>
      </c>
    </row>
    <row r="510" s="2" customFormat="1">
      <c r="A510" s="38"/>
      <c r="B510" s="39"/>
      <c r="C510" s="40"/>
      <c r="D510" s="229" t="s">
        <v>160</v>
      </c>
      <c r="E510" s="40"/>
      <c r="F510" s="230" t="s">
        <v>775</v>
      </c>
      <c r="G510" s="40"/>
      <c r="H510" s="40"/>
      <c r="I510" s="231"/>
      <c r="J510" s="40"/>
      <c r="K510" s="40"/>
      <c r="L510" s="44"/>
      <c r="M510" s="232"/>
      <c r="N510" s="233"/>
      <c r="O510" s="91"/>
      <c r="P510" s="91"/>
      <c r="Q510" s="91"/>
      <c r="R510" s="91"/>
      <c r="S510" s="91"/>
      <c r="T510" s="92"/>
      <c r="U510" s="38"/>
      <c r="V510" s="38"/>
      <c r="W510" s="38"/>
      <c r="X510" s="38"/>
      <c r="Y510" s="38"/>
      <c r="Z510" s="38"/>
      <c r="AA510" s="38"/>
      <c r="AB510" s="38"/>
      <c r="AC510" s="38"/>
      <c r="AD510" s="38"/>
      <c r="AE510" s="38"/>
      <c r="AT510" s="17" t="s">
        <v>160</v>
      </c>
      <c r="AU510" s="17" t="s">
        <v>88</v>
      </c>
    </row>
    <row r="511" s="13" customFormat="1">
      <c r="A511" s="13"/>
      <c r="B511" s="234"/>
      <c r="C511" s="235"/>
      <c r="D511" s="229" t="s">
        <v>162</v>
      </c>
      <c r="E511" s="236" t="s">
        <v>1</v>
      </c>
      <c r="F511" s="237" t="s">
        <v>776</v>
      </c>
      <c r="G511" s="235"/>
      <c r="H511" s="238">
        <v>16</v>
      </c>
      <c r="I511" s="239"/>
      <c r="J511" s="235"/>
      <c r="K511" s="235"/>
      <c r="L511" s="240"/>
      <c r="M511" s="241"/>
      <c r="N511" s="242"/>
      <c r="O511" s="242"/>
      <c r="P511" s="242"/>
      <c r="Q511" s="242"/>
      <c r="R511" s="242"/>
      <c r="S511" s="242"/>
      <c r="T511" s="243"/>
      <c r="U511" s="13"/>
      <c r="V511" s="13"/>
      <c r="W511" s="13"/>
      <c r="X511" s="13"/>
      <c r="Y511" s="13"/>
      <c r="Z511" s="13"/>
      <c r="AA511" s="13"/>
      <c r="AB511" s="13"/>
      <c r="AC511" s="13"/>
      <c r="AD511" s="13"/>
      <c r="AE511" s="13"/>
      <c r="AT511" s="244" t="s">
        <v>162</v>
      </c>
      <c r="AU511" s="244" t="s">
        <v>88</v>
      </c>
      <c r="AV511" s="13" t="s">
        <v>88</v>
      </c>
      <c r="AW511" s="13" t="s">
        <v>36</v>
      </c>
      <c r="AX511" s="13" t="s">
        <v>79</v>
      </c>
      <c r="AY511" s="244" t="s">
        <v>152</v>
      </c>
    </row>
    <row r="512" s="13" customFormat="1">
      <c r="A512" s="13"/>
      <c r="B512" s="234"/>
      <c r="C512" s="235"/>
      <c r="D512" s="229" t="s">
        <v>162</v>
      </c>
      <c r="E512" s="236" t="s">
        <v>1</v>
      </c>
      <c r="F512" s="237" t="s">
        <v>777</v>
      </c>
      <c r="G512" s="235"/>
      <c r="H512" s="238">
        <v>7</v>
      </c>
      <c r="I512" s="239"/>
      <c r="J512" s="235"/>
      <c r="K512" s="235"/>
      <c r="L512" s="240"/>
      <c r="M512" s="241"/>
      <c r="N512" s="242"/>
      <c r="O512" s="242"/>
      <c r="P512" s="242"/>
      <c r="Q512" s="242"/>
      <c r="R512" s="242"/>
      <c r="S512" s="242"/>
      <c r="T512" s="243"/>
      <c r="U512" s="13"/>
      <c r="V512" s="13"/>
      <c r="W512" s="13"/>
      <c r="X512" s="13"/>
      <c r="Y512" s="13"/>
      <c r="Z512" s="13"/>
      <c r="AA512" s="13"/>
      <c r="AB512" s="13"/>
      <c r="AC512" s="13"/>
      <c r="AD512" s="13"/>
      <c r="AE512" s="13"/>
      <c r="AT512" s="244" t="s">
        <v>162</v>
      </c>
      <c r="AU512" s="244" t="s">
        <v>88</v>
      </c>
      <c r="AV512" s="13" t="s">
        <v>88</v>
      </c>
      <c r="AW512" s="13" t="s">
        <v>36</v>
      </c>
      <c r="AX512" s="13" t="s">
        <v>79</v>
      </c>
      <c r="AY512" s="244" t="s">
        <v>152</v>
      </c>
    </row>
    <row r="513" s="14" customFormat="1">
      <c r="A513" s="14"/>
      <c r="B513" s="245"/>
      <c r="C513" s="246"/>
      <c r="D513" s="229" t="s">
        <v>162</v>
      </c>
      <c r="E513" s="247" t="s">
        <v>1</v>
      </c>
      <c r="F513" s="248" t="s">
        <v>171</v>
      </c>
      <c r="G513" s="246"/>
      <c r="H513" s="249">
        <v>23</v>
      </c>
      <c r="I513" s="250"/>
      <c r="J513" s="246"/>
      <c r="K513" s="246"/>
      <c r="L513" s="251"/>
      <c r="M513" s="252"/>
      <c r="N513" s="253"/>
      <c r="O513" s="253"/>
      <c r="P513" s="253"/>
      <c r="Q513" s="253"/>
      <c r="R513" s="253"/>
      <c r="S513" s="253"/>
      <c r="T513" s="254"/>
      <c r="U513" s="14"/>
      <c r="V513" s="14"/>
      <c r="W513" s="14"/>
      <c r="X513" s="14"/>
      <c r="Y513" s="14"/>
      <c r="Z513" s="14"/>
      <c r="AA513" s="14"/>
      <c r="AB513" s="14"/>
      <c r="AC513" s="14"/>
      <c r="AD513" s="14"/>
      <c r="AE513" s="14"/>
      <c r="AT513" s="255" t="s">
        <v>162</v>
      </c>
      <c r="AU513" s="255" t="s">
        <v>88</v>
      </c>
      <c r="AV513" s="14" t="s">
        <v>158</v>
      </c>
      <c r="AW513" s="14" t="s">
        <v>36</v>
      </c>
      <c r="AX513" s="14" t="s">
        <v>21</v>
      </c>
      <c r="AY513" s="255" t="s">
        <v>152</v>
      </c>
    </row>
    <row r="514" s="2" customFormat="1" ht="24.15" customHeight="1">
      <c r="A514" s="38"/>
      <c r="B514" s="39"/>
      <c r="C514" s="215" t="s">
        <v>778</v>
      </c>
      <c r="D514" s="215" t="s">
        <v>154</v>
      </c>
      <c r="E514" s="216" t="s">
        <v>779</v>
      </c>
      <c r="F514" s="217" t="s">
        <v>780</v>
      </c>
      <c r="G514" s="218" t="s">
        <v>493</v>
      </c>
      <c r="H514" s="219">
        <v>143.40000000000001</v>
      </c>
      <c r="I514" s="220"/>
      <c r="J514" s="221">
        <f>ROUND(I514*H514,2)</f>
        <v>0</v>
      </c>
      <c r="K514" s="222"/>
      <c r="L514" s="44"/>
      <c r="M514" s="223" t="s">
        <v>1</v>
      </c>
      <c r="N514" s="224" t="s">
        <v>44</v>
      </c>
      <c r="O514" s="91"/>
      <c r="P514" s="225">
        <f>O514*H514</f>
        <v>0</v>
      </c>
      <c r="Q514" s="225">
        <v>0</v>
      </c>
      <c r="R514" s="225">
        <f>Q514*H514</f>
        <v>0</v>
      </c>
      <c r="S514" s="225">
        <v>0.066000000000000003</v>
      </c>
      <c r="T514" s="226">
        <f>S514*H514</f>
        <v>9.4644000000000013</v>
      </c>
      <c r="U514" s="38"/>
      <c r="V514" s="38"/>
      <c r="W514" s="38"/>
      <c r="X514" s="38"/>
      <c r="Y514" s="38"/>
      <c r="Z514" s="38"/>
      <c r="AA514" s="38"/>
      <c r="AB514" s="38"/>
      <c r="AC514" s="38"/>
      <c r="AD514" s="38"/>
      <c r="AE514" s="38"/>
      <c r="AR514" s="227" t="s">
        <v>158</v>
      </c>
      <c r="AT514" s="227" t="s">
        <v>154</v>
      </c>
      <c r="AU514" s="227" t="s">
        <v>88</v>
      </c>
      <c r="AY514" s="17" t="s">
        <v>152</v>
      </c>
      <c r="BE514" s="228">
        <f>IF(N514="základní",J514,0)</f>
        <v>0</v>
      </c>
      <c r="BF514" s="228">
        <f>IF(N514="snížená",J514,0)</f>
        <v>0</v>
      </c>
      <c r="BG514" s="228">
        <f>IF(N514="zákl. přenesená",J514,0)</f>
        <v>0</v>
      </c>
      <c r="BH514" s="228">
        <f>IF(N514="sníž. přenesená",J514,0)</f>
        <v>0</v>
      </c>
      <c r="BI514" s="228">
        <f>IF(N514="nulová",J514,0)</f>
        <v>0</v>
      </c>
      <c r="BJ514" s="17" t="s">
        <v>21</v>
      </c>
      <c r="BK514" s="228">
        <f>ROUND(I514*H514,2)</f>
        <v>0</v>
      </c>
      <c r="BL514" s="17" t="s">
        <v>158</v>
      </c>
      <c r="BM514" s="227" t="s">
        <v>781</v>
      </c>
    </row>
    <row r="515" s="2" customFormat="1">
      <c r="A515" s="38"/>
      <c r="B515" s="39"/>
      <c r="C515" s="40"/>
      <c r="D515" s="229" t="s">
        <v>160</v>
      </c>
      <c r="E515" s="40"/>
      <c r="F515" s="230" t="s">
        <v>782</v>
      </c>
      <c r="G515" s="40"/>
      <c r="H515" s="40"/>
      <c r="I515" s="231"/>
      <c r="J515" s="40"/>
      <c r="K515" s="40"/>
      <c r="L515" s="44"/>
      <c r="M515" s="232"/>
      <c r="N515" s="233"/>
      <c r="O515" s="91"/>
      <c r="P515" s="91"/>
      <c r="Q515" s="91"/>
      <c r="R515" s="91"/>
      <c r="S515" s="91"/>
      <c r="T515" s="92"/>
      <c r="U515" s="38"/>
      <c r="V515" s="38"/>
      <c r="W515" s="38"/>
      <c r="X515" s="38"/>
      <c r="Y515" s="38"/>
      <c r="Z515" s="38"/>
      <c r="AA515" s="38"/>
      <c r="AB515" s="38"/>
      <c r="AC515" s="38"/>
      <c r="AD515" s="38"/>
      <c r="AE515" s="38"/>
      <c r="AT515" s="17" t="s">
        <v>160</v>
      </c>
      <c r="AU515" s="17" t="s">
        <v>88</v>
      </c>
    </row>
    <row r="516" s="13" customFormat="1">
      <c r="A516" s="13"/>
      <c r="B516" s="234"/>
      <c r="C516" s="235"/>
      <c r="D516" s="229" t="s">
        <v>162</v>
      </c>
      <c r="E516" s="236" t="s">
        <v>1</v>
      </c>
      <c r="F516" s="237" t="s">
        <v>783</v>
      </c>
      <c r="G516" s="235"/>
      <c r="H516" s="238">
        <v>143.40000000000001</v>
      </c>
      <c r="I516" s="239"/>
      <c r="J516" s="235"/>
      <c r="K516" s="235"/>
      <c r="L516" s="240"/>
      <c r="M516" s="241"/>
      <c r="N516" s="242"/>
      <c r="O516" s="242"/>
      <c r="P516" s="242"/>
      <c r="Q516" s="242"/>
      <c r="R516" s="242"/>
      <c r="S516" s="242"/>
      <c r="T516" s="243"/>
      <c r="U516" s="13"/>
      <c r="V516" s="13"/>
      <c r="W516" s="13"/>
      <c r="X516" s="13"/>
      <c r="Y516" s="13"/>
      <c r="Z516" s="13"/>
      <c r="AA516" s="13"/>
      <c r="AB516" s="13"/>
      <c r="AC516" s="13"/>
      <c r="AD516" s="13"/>
      <c r="AE516" s="13"/>
      <c r="AT516" s="244" t="s">
        <v>162</v>
      </c>
      <c r="AU516" s="244" t="s">
        <v>88</v>
      </c>
      <c r="AV516" s="13" t="s">
        <v>88</v>
      </c>
      <c r="AW516" s="13" t="s">
        <v>36</v>
      </c>
      <c r="AX516" s="13" t="s">
        <v>21</v>
      </c>
      <c r="AY516" s="244" t="s">
        <v>152</v>
      </c>
    </row>
    <row r="517" s="2" customFormat="1" ht="24.15" customHeight="1">
      <c r="A517" s="38"/>
      <c r="B517" s="39"/>
      <c r="C517" s="215" t="s">
        <v>784</v>
      </c>
      <c r="D517" s="215" t="s">
        <v>154</v>
      </c>
      <c r="E517" s="216" t="s">
        <v>785</v>
      </c>
      <c r="F517" s="217" t="s">
        <v>786</v>
      </c>
      <c r="G517" s="218" t="s">
        <v>493</v>
      </c>
      <c r="H517" s="219">
        <v>5.4000000000000004</v>
      </c>
      <c r="I517" s="220"/>
      <c r="J517" s="221">
        <f>ROUND(I517*H517,2)</f>
        <v>0</v>
      </c>
      <c r="K517" s="222"/>
      <c r="L517" s="44"/>
      <c r="M517" s="223" t="s">
        <v>1</v>
      </c>
      <c r="N517" s="224" t="s">
        <v>44</v>
      </c>
      <c r="O517" s="91"/>
      <c r="P517" s="225">
        <f>O517*H517</f>
        <v>0</v>
      </c>
      <c r="Q517" s="225">
        <v>0.00056999999999999998</v>
      </c>
      <c r="R517" s="225">
        <f>Q517*H517</f>
        <v>0.003078</v>
      </c>
      <c r="S517" s="225">
        <v>0.0080000000000000002</v>
      </c>
      <c r="T517" s="226">
        <f>S517*H517</f>
        <v>0.043200000000000002</v>
      </c>
      <c r="U517" s="38"/>
      <c r="V517" s="38"/>
      <c r="W517" s="38"/>
      <c r="X517" s="38"/>
      <c r="Y517" s="38"/>
      <c r="Z517" s="38"/>
      <c r="AA517" s="38"/>
      <c r="AB517" s="38"/>
      <c r="AC517" s="38"/>
      <c r="AD517" s="38"/>
      <c r="AE517" s="38"/>
      <c r="AR517" s="227" t="s">
        <v>158</v>
      </c>
      <c r="AT517" s="227" t="s">
        <v>154</v>
      </c>
      <c r="AU517" s="227" t="s">
        <v>88</v>
      </c>
      <c r="AY517" s="17" t="s">
        <v>152</v>
      </c>
      <c r="BE517" s="228">
        <f>IF(N517="základní",J517,0)</f>
        <v>0</v>
      </c>
      <c r="BF517" s="228">
        <f>IF(N517="snížená",J517,0)</f>
        <v>0</v>
      </c>
      <c r="BG517" s="228">
        <f>IF(N517="zákl. přenesená",J517,0)</f>
        <v>0</v>
      </c>
      <c r="BH517" s="228">
        <f>IF(N517="sníž. přenesená",J517,0)</f>
        <v>0</v>
      </c>
      <c r="BI517" s="228">
        <f>IF(N517="nulová",J517,0)</f>
        <v>0</v>
      </c>
      <c r="BJ517" s="17" t="s">
        <v>21</v>
      </c>
      <c r="BK517" s="228">
        <f>ROUND(I517*H517,2)</f>
        <v>0</v>
      </c>
      <c r="BL517" s="17" t="s">
        <v>158</v>
      </c>
      <c r="BM517" s="227" t="s">
        <v>787</v>
      </c>
    </row>
    <row r="518" s="2" customFormat="1">
      <c r="A518" s="38"/>
      <c r="B518" s="39"/>
      <c r="C518" s="40"/>
      <c r="D518" s="229" t="s">
        <v>160</v>
      </c>
      <c r="E518" s="40"/>
      <c r="F518" s="230" t="s">
        <v>788</v>
      </c>
      <c r="G518" s="40"/>
      <c r="H518" s="40"/>
      <c r="I518" s="231"/>
      <c r="J518" s="40"/>
      <c r="K518" s="40"/>
      <c r="L518" s="44"/>
      <c r="M518" s="232"/>
      <c r="N518" s="233"/>
      <c r="O518" s="91"/>
      <c r="P518" s="91"/>
      <c r="Q518" s="91"/>
      <c r="R518" s="91"/>
      <c r="S518" s="91"/>
      <c r="T518" s="92"/>
      <c r="U518" s="38"/>
      <c r="V518" s="38"/>
      <c r="W518" s="38"/>
      <c r="X518" s="38"/>
      <c r="Y518" s="38"/>
      <c r="Z518" s="38"/>
      <c r="AA518" s="38"/>
      <c r="AB518" s="38"/>
      <c r="AC518" s="38"/>
      <c r="AD518" s="38"/>
      <c r="AE518" s="38"/>
      <c r="AT518" s="17" t="s">
        <v>160</v>
      </c>
      <c r="AU518" s="17" t="s">
        <v>88</v>
      </c>
    </row>
    <row r="519" s="13" customFormat="1">
      <c r="A519" s="13"/>
      <c r="B519" s="234"/>
      <c r="C519" s="235"/>
      <c r="D519" s="229" t="s">
        <v>162</v>
      </c>
      <c r="E519" s="236" t="s">
        <v>1</v>
      </c>
      <c r="F519" s="237" t="s">
        <v>789</v>
      </c>
      <c r="G519" s="235"/>
      <c r="H519" s="238">
        <v>5.4000000000000004</v>
      </c>
      <c r="I519" s="239"/>
      <c r="J519" s="235"/>
      <c r="K519" s="235"/>
      <c r="L519" s="240"/>
      <c r="M519" s="241"/>
      <c r="N519" s="242"/>
      <c r="O519" s="242"/>
      <c r="P519" s="242"/>
      <c r="Q519" s="242"/>
      <c r="R519" s="242"/>
      <c r="S519" s="242"/>
      <c r="T519" s="243"/>
      <c r="U519" s="13"/>
      <c r="V519" s="13"/>
      <c r="W519" s="13"/>
      <c r="X519" s="13"/>
      <c r="Y519" s="13"/>
      <c r="Z519" s="13"/>
      <c r="AA519" s="13"/>
      <c r="AB519" s="13"/>
      <c r="AC519" s="13"/>
      <c r="AD519" s="13"/>
      <c r="AE519" s="13"/>
      <c r="AT519" s="244" t="s">
        <v>162</v>
      </c>
      <c r="AU519" s="244" t="s">
        <v>88</v>
      </c>
      <c r="AV519" s="13" t="s">
        <v>88</v>
      </c>
      <c r="AW519" s="13" t="s">
        <v>36</v>
      </c>
      <c r="AX519" s="13" t="s">
        <v>21</v>
      </c>
      <c r="AY519" s="244" t="s">
        <v>152</v>
      </c>
    </row>
    <row r="520" s="2" customFormat="1" ht="24.15" customHeight="1">
      <c r="A520" s="38"/>
      <c r="B520" s="39"/>
      <c r="C520" s="215" t="s">
        <v>790</v>
      </c>
      <c r="D520" s="215" t="s">
        <v>154</v>
      </c>
      <c r="E520" s="216" t="s">
        <v>791</v>
      </c>
      <c r="F520" s="217" t="s">
        <v>792</v>
      </c>
      <c r="G520" s="218" t="s">
        <v>493</v>
      </c>
      <c r="H520" s="219">
        <v>2.6000000000000001</v>
      </c>
      <c r="I520" s="220"/>
      <c r="J520" s="221">
        <f>ROUND(I520*H520,2)</f>
        <v>0</v>
      </c>
      <c r="K520" s="222"/>
      <c r="L520" s="44"/>
      <c r="M520" s="223" t="s">
        <v>1</v>
      </c>
      <c r="N520" s="224" t="s">
        <v>44</v>
      </c>
      <c r="O520" s="91"/>
      <c r="P520" s="225">
        <f>O520*H520</f>
        <v>0</v>
      </c>
      <c r="Q520" s="225">
        <v>0.00063000000000000003</v>
      </c>
      <c r="R520" s="225">
        <f>Q520*H520</f>
        <v>0.0016380000000000001</v>
      </c>
      <c r="S520" s="225">
        <v>0.010999999999999999</v>
      </c>
      <c r="T520" s="226">
        <f>S520*H520</f>
        <v>0.0286</v>
      </c>
      <c r="U520" s="38"/>
      <c r="V520" s="38"/>
      <c r="W520" s="38"/>
      <c r="X520" s="38"/>
      <c r="Y520" s="38"/>
      <c r="Z520" s="38"/>
      <c r="AA520" s="38"/>
      <c r="AB520" s="38"/>
      <c r="AC520" s="38"/>
      <c r="AD520" s="38"/>
      <c r="AE520" s="38"/>
      <c r="AR520" s="227" t="s">
        <v>158</v>
      </c>
      <c r="AT520" s="227" t="s">
        <v>154</v>
      </c>
      <c r="AU520" s="227" t="s">
        <v>88</v>
      </c>
      <c r="AY520" s="17" t="s">
        <v>152</v>
      </c>
      <c r="BE520" s="228">
        <f>IF(N520="základní",J520,0)</f>
        <v>0</v>
      </c>
      <c r="BF520" s="228">
        <f>IF(N520="snížená",J520,0)</f>
        <v>0</v>
      </c>
      <c r="BG520" s="228">
        <f>IF(N520="zákl. přenesená",J520,0)</f>
        <v>0</v>
      </c>
      <c r="BH520" s="228">
        <f>IF(N520="sníž. přenesená",J520,0)</f>
        <v>0</v>
      </c>
      <c r="BI520" s="228">
        <f>IF(N520="nulová",J520,0)</f>
        <v>0</v>
      </c>
      <c r="BJ520" s="17" t="s">
        <v>21</v>
      </c>
      <c r="BK520" s="228">
        <f>ROUND(I520*H520,2)</f>
        <v>0</v>
      </c>
      <c r="BL520" s="17" t="s">
        <v>158</v>
      </c>
      <c r="BM520" s="227" t="s">
        <v>793</v>
      </c>
    </row>
    <row r="521" s="2" customFormat="1">
      <c r="A521" s="38"/>
      <c r="B521" s="39"/>
      <c r="C521" s="40"/>
      <c r="D521" s="229" t="s">
        <v>160</v>
      </c>
      <c r="E521" s="40"/>
      <c r="F521" s="230" t="s">
        <v>794</v>
      </c>
      <c r="G521" s="40"/>
      <c r="H521" s="40"/>
      <c r="I521" s="231"/>
      <c r="J521" s="40"/>
      <c r="K521" s="40"/>
      <c r="L521" s="44"/>
      <c r="M521" s="232"/>
      <c r="N521" s="233"/>
      <c r="O521" s="91"/>
      <c r="P521" s="91"/>
      <c r="Q521" s="91"/>
      <c r="R521" s="91"/>
      <c r="S521" s="91"/>
      <c r="T521" s="92"/>
      <c r="U521" s="38"/>
      <c r="V521" s="38"/>
      <c r="W521" s="38"/>
      <c r="X521" s="38"/>
      <c r="Y521" s="38"/>
      <c r="Z521" s="38"/>
      <c r="AA521" s="38"/>
      <c r="AB521" s="38"/>
      <c r="AC521" s="38"/>
      <c r="AD521" s="38"/>
      <c r="AE521" s="38"/>
      <c r="AT521" s="17" t="s">
        <v>160</v>
      </c>
      <c r="AU521" s="17" t="s">
        <v>88</v>
      </c>
    </row>
    <row r="522" s="13" customFormat="1">
      <c r="A522" s="13"/>
      <c r="B522" s="234"/>
      <c r="C522" s="235"/>
      <c r="D522" s="229" t="s">
        <v>162</v>
      </c>
      <c r="E522" s="236" t="s">
        <v>1</v>
      </c>
      <c r="F522" s="237" t="s">
        <v>795</v>
      </c>
      <c r="G522" s="235"/>
      <c r="H522" s="238">
        <v>2.6000000000000001</v>
      </c>
      <c r="I522" s="239"/>
      <c r="J522" s="235"/>
      <c r="K522" s="235"/>
      <c r="L522" s="240"/>
      <c r="M522" s="241"/>
      <c r="N522" s="242"/>
      <c r="O522" s="242"/>
      <c r="P522" s="242"/>
      <c r="Q522" s="242"/>
      <c r="R522" s="242"/>
      <c r="S522" s="242"/>
      <c r="T522" s="243"/>
      <c r="U522" s="13"/>
      <c r="V522" s="13"/>
      <c r="W522" s="13"/>
      <c r="X522" s="13"/>
      <c r="Y522" s="13"/>
      <c r="Z522" s="13"/>
      <c r="AA522" s="13"/>
      <c r="AB522" s="13"/>
      <c r="AC522" s="13"/>
      <c r="AD522" s="13"/>
      <c r="AE522" s="13"/>
      <c r="AT522" s="244" t="s">
        <v>162</v>
      </c>
      <c r="AU522" s="244" t="s">
        <v>88</v>
      </c>
      <c r="AV522" s="13" t="s">
        <v>88</v>
      </c>
      <c r="AW522" s="13" t="s">
        <v>36</v>
      </c>
      <c r="AX522" s="13" t="s">
        <v>21</v>
      </c>
      <c r="AY522" s="244" t="s">
        <v>152</v>
      </c>
    </row>
    <row r="523" s="2" customFormat="1" ht="24.15" customHeight="1">
      <c r="A523" s="38"/>
      <c r="B523" s="39"/>
      <c r="C523" s="215" t="s">
        <v>796</v>
      </c>
      <c r="D523" s="215" t="s">
        <v>154</v>
      </c>
      <c r="E523" s="216" t="s">
        <v>797</v>
      </c>
      <c r="F523" s="217" t="s">
        <v>798</v>
      </c>
      <c r="G523" s="218" t="s">
        <v>493</v>
      </c>
      <c r="H523" s="219">
        <v>2.7000000000000002</v>
      </c>
      <c r="I523" s="220"/>
      <c r="J523" s="221">
        <f>ROUND(I523*H523,2)</f>
        <v>0</v>
      </c>
      <c r="K523" s="222"/>
      <c r="L523" s="44"/>
      <c r="M523" s="223" t="s">
        <v>1</v>
      </c>
      <c r="N523" s="224" t="s">
        <v>44</v>
      </c>
      <c r="O523" s="91"/>
      <c r="P523" s="225">
        <f>O523*H523</f>
        <v>0</v>
      </c>
      <c r="Q523" s="225">
        <v>0.00095</v>
      </c>
      <c r="R523" s="225">
        <f>Q523*H523</f>
        <v>0.002565</v>
      </c>
      <c r="S523" s="225">
        <v>0.037999999999999999</v>
      </c>
      <c r="T523" s="226">
        <f>S523*H523</f>
        <v>0.10260000000000001</v>
      </c>
      <c r="U523" s="38"/>
      <c r="V523" s="38"/>
      <c r="W523" s="38"/>
      <c r="X523" s="38"/>
      <c r="Y523" s="38"/>
      <c r="Z523" s="38"/>
      <c r="AA523" s="38"/>
      <c r="AB523" s="38"/>
      <c r="AC523" s="38"/>
      <c r="AD523" s="38"/>
      <c r="AE523" s="38"/>
      <c r="AR523" s="227" t="s">
        <v>158</v>
      </c>
      <c r="AT523" s="227" t="s">
        <v>154</v>
      </c>
      <c r="AU523" s="227" t="s">
        <v>88</v>
      </c>
      <c r="AY523" s="17" t="s">
        <v>152</v>
      </c>
      <c r="BE523" s="228">
        <f>IF(N523="základní",J523,0)</f>
        <v>0</v>
      </c>
      <c r="BF523" s="228">
        <f>IF(N523="snížená",J523,0)</f>
        <v>0</v>
      </c>
      <c r="BG523" s="228">
        <f>IF(N523="zákl. přenesená",J523,0)</f>
        <v>0</v>
      </c>
      <c r="BH523" s="228">
        <f>IF(N523="sníž. přenesená",J523,0)</f>
        <v>0</v>
      </c>
      <c r="BI523" s="228">
        <f>IF(N523="nulová",J523,0)</f>
        <v>0</v>
      </c>
      <c r="BJ523" s="17" t="s">
        <v>21</v>
      </c>
      <c r="BK523" s="228">
        <f>ROUND(I523*H523,2)</f>
        <v>0</v>
      </c>
      <c r="BL523" s="17" t="s">
        <v>158</v>
      </c>
      <c r="BM523" s="227" t="s">
        <v>799</v>
      </c>
    </row>
    <row r="524" s="13" customFormat="1">
      <c r="A524" s="13"/>
      <c r="B524" s="234"/>
      <c r="C524" s="235"/>
      <c r="D524" s="229" t="s">
        <v>162</v>
      </c>
      <c r="E524" s="236" t="s">
        <v>1</v>
      </c>
      <c r="F524" s="237" t="s">
        <v>800</v>
      </c>
      <c r="G524" s="235"/>
      <c r="H524" s="238">
        <v>2.7000000000000002</v>
      </c>
      <c r="I524" s="239"/>
      <c r="J524" s="235"/>
      <c r="K524" s="235"/>
      <c r="L524" s="240"/>
      <c r="M524" s="241"/>
      <c r="N524" s="242"/>
      <c r="O524" s="242"/>
      <c r="P524" s="242"/>
      <c r="Q524" s="242"/>
      <c r="R524" s="242"/>
      <c r="S524" s="242"/>
      <c r="T524" s="243"/>
      <c r="U524" s="13"/>
      <c r="V524" s="13"/>
      <c r="W524" s="13"/>
      <c r="X524" s="13"/>
      <c r="Y524" s="13"/>
      <c r="Z524" s="13"/>
      <c r="AA524" s="13"/>
      <c r="AB524" s="13"/>
      <c r="AC524" s="13"/>
      <c r="AD524" s="13"/>
      <c r="AE524" s="13"/>
      <c r="AT524" s="244" t="s">
        <v>162</v>
      </c>
      <c r="AU524" s="244" t="s">
        <v>88</v>
      </c>
      <c r="AV524" s="13" t="s">
        <v>88</v>
      </c>
      <c r="AW524" s="13" t="s">
        <v>36</v>
      </c>
      <c r="AX524" s="13" t="s">
        <v>21</v>
      </c>
      <c r="AY524" s="244" t="s">
        <v>152</v>
      </c>
    </row>
    <row r="525" s="2" customFormat="1" ht="24.15" customHeight="1">
      <c r="A525" s="38"/>
      <c r="B525" s="39"/>
      <c r="C525" s="215" t="s">
        <v>801</v>
      </c>
      <c r="D525" s="215" t="s">
        <v>154</v>
      </c>
      <c r="E525" s="216" t="s">
        <v>802</v>
      </c>
      <c r="F525" s="217" t="s">
        <v>803</v>
      </c>
      <c r="G525" s="218" t="s">
        <v>493</v>
      </c>
      <c r="H525" s="219">
        <v>1.95</v>
      </c>
      <c r="I525" s="220"/>
      <c r="J525" s="221">
        <f>ROUND(I525*H525,2)</f>
        <v>0</v>
      </c>
      <c r="K525" s="222"/>
      <c r="L525" s="44"/>
      <c r="M525" s="223" t="s">
        <v>1</v>
      </c>
      <c r="N525" s="224" t="s">
        <v>44</v>
      </c>
      <c r="O525" s="91"/>
      <c r="P525" s="225">
        <f>O525*H525</f>
        <v>0</v>
      </c>
      <c r="Q525" s="225">
        <v>0.0010300000000000001</v>
      </c>
      <c r="R525" s="225">
        <f>Q525*H525</f>
        <v>0.0020085000000000003</v>
      </c>
      <c r="S525" s="225">
        <v>0.052999999999999998</v>
      </c>
      <c r="T525" s="226">
        <f>S525*H525</f>
        <v>0.10335</v>
      </c>
      <c r="U525" s="38"/>
      <c r="V525" s="38"/>
      <c r="W525" s="38"/>
      <c r="X525" s="38"/>
      <c r="Y525" s="38"/>
      <c r="Z525" s="38"/>
      <c r="AA525" s="38"/>
      <c r="AB525" s="38"/>
      <c r="AC525" s="38"/>
      <c r="AD525" s="38"/>
      <c r="AE525" s="38"/>
      <c r="AR525" s="227" t="s">
        <v>158</v>
      </c>
      <c r="AT525" s="227" t="s">
        <v>154</v>
      </c>
      <c r="AU525" s="227" t="s">
        <v>88</v>
      </c>
      <c r="AY525" s="17" t="s">
        <v>152</v>
      </c>
      <c r="BE525" s="228">
        <f>IF(N525="základní",J525,0)</f>
        <v>0</v>
      </c>
      <c r="BF525" s="228">
        <f>IF(N525="snížená",J525,0)</f>
        <v>0</v>
      </c>
      <c r="BG525" s="228">
        <f>IF(N525="zákl. přenesená",J525,0)</f>
        <v>0</v>
      </c>
      <c r="BH525" s="228">
        <f>IF(N525="sníž. přenesená",J525,0)</f>
        <v>0</v>
      </c>
      <c r="BI525" s="228">
        <f>IF(N525="nulová",J525,0)</f>
        <v>0</v>
      </c>
      <c r="BJ525" s="17" t="s">
        <v>21</v>
      </c>
      <c r="BK525" s="228">
        <f>ROUND(I525*H525,2)</f>
        <v>0</v>
      </c>
      <c r="BL525" s="17" t="s">
        <v>158</v>
      </c>
      <c r="BM525" s="227" t="s">
        <v>804</v>
      </c>
    </row>
    <row r="526" s="13" customFormat="1">
      <c r="A526" s="13"/>
      <c r="B526" s="234"/>
      <c r="C526" s="235"/>
      <c r="D526" s="229" t="s">
        <v>162</v>
      </c>
      <c r="E526" s="236" t="s">
        <v>1</v>
      </c>
      <c r="F526" s="237" t="s">
        <v>805</v>
      </c>
      <c r="G526" s="235"/>
      <c r="H526" s="238">
        <v>1.95</v>
      </c>
      <c r="I526" s="239"/>
      <c r="J526" s="235"/>
      <c r="K526" s="235"/>
      <c r="L526" s="240"/>
      <c r="M526" s="241"/>
      <c r="N526" s="242"/>
      <c r="O526" s="242"/>
      <c r="P526" s="242"/>
      <c r="Q526" s="242"/>
      <c r="R526" s="242"/>
      <c r="S526" s="242"/>
      <c r="T526" s="243"/>
      <c r="U526" s="13"/>
      <c r="V526" s="13"/>
      <c r="W526" s="13"/>
      <c r="X526" s="13"/>
      <c r="Y526" s="13"/>
      <c r="Z526" s="13"/>
      <c r="AA526" s="13"/>
      <c r="AB526" s="13"/>
      <c r="AC526" s="13"/>
      <c r="AD526" s="13"/>
      <c r="AE526" s="13"/>
      <c r="AT526" s="244" t="s">
        <v>162</v>
      </c>
      <c r="AU526" s="244" t="s">
        <v>88</v>
      </c>
      <c r="AV526" s="13" t="s">
        <v>88</v>
      </c>
      <c r="AW526" s="13" t="s">
        <v>36</v>
      </c>
      <c r="AX526" s="13" t="s">
        <v>21</v>
      </c>
      <c r="AY526" s="244" t="s">
        <v>152</v>
      </c>
    </row>
    <row r="527" s="2" customFormat="1" ht="24.15" customHeight="1">
      <c r="A527" s="38"/>
      <c r="B527" s="39"/>
      <c r="C527" s="215" t="s">
        <v>806</v>
      </c>
      <c r="D527" s="215" t="s">
        <v>154</v>
      </c>
      <c r="E527" s="216" t="s">
        <v>807</v>
      </c>
      <c r="F527" s="217" t="s">
        <v>808</v>
      </c>
      <c r="G527" s="218" t="s">
        <v>493</v>
      </c>
      <c r="H527" s="219">
        <v>3.8999999999999999</v>
      </c>
      <c r="I527" s="220"/>
      <c r="J527" s="221">
        <f>ROUND(I527*H527,2)</f>
        <v>0</v>
      </c>
      <c r="K527" s="222"/>
      <c r="L527" s="44"/>
      <c r="M527" s="223" t="s">
        <v>1</v>
      </c>
      <c r="N527" s="224" t="s">
        <v>44</v>
      </c>
      <c r="O527" s="91"/>
      <c r="P527" s="225">
        <f>O527*H527</f>
        <v>0</v>
      </c>
      <c r="Q527" s="225">
        <v>0.00281</v>
      </c>
      <c r="R527" s="225">
        <f>Q527*H527</f>
        <v>0.010959</v>
      </c>
      <c r="S527" s="225">
        <v>0.10100000000000001</v>
      </c>
      <c r="T527" s="226">
        <f>S527*H527</f>
        <v>0.39390000000000003</v>
      </c>
      <c r="U527" s="38"/>
      <c r="V527" s="38"/>
      <c r="W527" s="38"/>
      <c r="X527" s="38"/>
      <c r="Y527" s="38"/>
      <c r="Z527" s="38"/>
      <c r="AA527" s="38"/>
      <c r="AB527" s="38"/>
      <c r="AC527" s="38"/>
      <c r="AD527" s="38"/>
      <c r="AE527" s="38"/>
      <c r="AR527" s="227" t="s">
        <v>158</v>
      </c>
      <c r="AT527" s="227" t="s">
        <v>154</v>
      </c>
      <c r="AU527" s="227" t="s">
        <v>88</v>
      </c>
      <c r="AY527" s="17" t="s">
        <v>152</v>
      </c>
      <c r="BE527" s="228">
        <f>IF(N527="základní",J527,0)</f>
        <v>0</v>
      </c>
      <c r="BF527" s="228">
        <f>IF(N527="snížená",J527,0)</f>
        <v>0</v>
      </c>
      <c r="BG527" s="228">
        <f>IF(N527="zákl. přenesená",J527,0)</f>
        <v>0</v>
      </c>
      <c r="BH527" s="228">
        <f>IF(N527="sníž. přenesená",J527,0)</f>
        <v>0</v>
      </c>
      <c r="BI527" s="228">
        <f>IF(N527="nulová",J527,0)</f>
        <v>0</v>
      </c>
      <c r="BJ527" s="17" t="s">
        <v>21</v>
      </c>
      <c r="BK527" s="228">
        <f>ROUND(I527*H527,2)</f>
        <v>0</v>
      </c>
      <c r="BL527" s="17" t="s">
        <v>158</v>
      </c>
      <c r="BM527" s="227" t="s">
        <v>809</v>
      </c>
    </row>
    <row r="528" s="2" customFormat="1">
      <c r="A528" s="38"/>
      <c r="B528" s="39"/>
      <c r="C528" s="40"/>
      <c r="D528" s="229" t="s">
        <v>160</v>
      </c>
      <c r="E528" s="40"/>
      <c r="F528" s="230" t="s">
        <v>810</v>
      </c>
      <c r="G528" s="40"/>
      <c r="H528" s="40"/>
      <c r="I528" s="231"/>
      <c r="J528" s="40"/>
      <c r="K528" s="40"/>
      <c r="L528" s="44"/>
      <c r="M528" s="232"/>
      <c r="N528" s="233"/>
      <c r="O528" s="91"/>
      <c r="P528" s="91"/>
      <c r="Q528" s="91"/>
      <c r="R528" s="91"/>
      <c r="S528" s="91"/>
      <c r="T528" s="92"/>
      <c r="U528" s="38"/>
      <c r="V528" s="38"/>
      <c r="W528" s="38"/>
      <c r="X528" s="38"/>
      <c r="Y528" s="38"/>
      <c r="Z528" s="38"/>
      <c r="AA528" s="38"/>
      <c r="AB528" s="38"/>
      <c r="AC528" s="38"/>
      <c r="AD528" s="38"/>
      <c r="AE528" s="38"/>
      <c r="AT528" s="17" t="s">
        <v>160</v>
      </c>
      <c r="AU528" s="17" t="s">
        <v>88</v>
      </c>
    </row>
    <row r="529" s="13" customFormat="1">
      <c r="A529" s="13"/>
      <c r="B529" s="234"/>
      <c r="C529" s="235"/>
      <c r="D529" s="229" t="s">
        <v>162</v>
      </c>
      <c r="E529" s="236" t="s">
        <v>1</v>
      </c>
      <c r="F529" s="237" t="s">
        <v>811</v>
      </c>
      <c r="G529" s="235"/>
      <c r="H529" s="238">
        <v>3.8999999999999999</v>
      </c>
      <c r="I529" s="239"/>
      <c r="J529" s="235"/>
      <c r="K529" s="235"/>
      <c r="L529" s="240"/>
      <c r="M529" s="241"/>
      <c r="N529" s="242"/>
      <c r="O529" s="242"/>
      <c r="P529" s="242"/>
      <c r="Q529" s="242"/>
      <c r="R529" s="242"/>
      <c r="S529" s="242"/>
      <c r="T529" s="243"/>
      <c r="U529" s="13"/>
      <c r="V529" s="13"/>
      <c r="W529" s="13"/>
      <c r="X529" s="13"/>
      <c r="Y529" s="13"/>
      <c r="Z529" s="13"/>
      <c r="AA529" s="13"/>
      <c r="AB529" s="13"/>
      <c r="AC529" s="13"/>
      <c r="AD529" s="13"/>
      <c r="AE529" s="13"/>
      <c r="AT529" s="244" t="s">
        <v>162</v>
      </c>
      <c r="AU529" s="244" t="s">
        <v>88</v>
      </c>
      <c r="AV529" s="13" t="s">
        <v>88</v>
      </c>
      <c r="AW529" s="13" t="s">
        <v>36</v>
      </c>
      <c r="AX529" s="13" t="s">
        <v>21</v>
      </c>
      <c r="AY529" s="244" t="s">
        <v>152</v>
      </c>
    </row>
    <row r="530" s="2" customFormat="1" ht="24.15" customHeight="1">
      <c r="A530" s="38"/>
      <c r="B530" s="39"/>
      <c r="C530" s="215" t="s">
        <v>812</v>
      </c>
      <c r="D530" s="215" t="s">
        <v>154</v>
      </c>
      <c r="E530" s="216" t="s">
        <v>813</v>
      </c>
      <c r="F530" s="217" t="s">
        <v>814</v>
      </c>
      <c r="G530" s="218" t="s">
        <v>493</v>
      </c>
      <c r="H530" s="219">
        <v>1119.3</v>
      </c>
      <c r="I530" s="220"/>
      <c r="J530" s="221">
        <f>ROUND(I530*H530,2)</f>
        <v>0</v>
      </c>
      <c r="K530" s="222"/>
      <c r="L530" s="44"/>
      <c r="M530" s="223" t="s">
        <v>1</v>
      </c>
      <c r="N530" s="224" t="s">
        <v>44</v>
      </c>
      <c r="O530" s="91"/>
      <c r="P530" s="225">
        <f>O530*H530</f>
        <v>0</v>
      </c>
      <c r="Q530" s="225">
        <v>1.0000000000000001E-05</v>
      </c>
      <c r="R530" s="225">
        <f>Q530*H530</f>
        <v>0.011193</v>
      </c>
      <c r="S530" s="225">
        <v>0</v>
      </c>
      <c r="T530" s="226">
        <f>S530*H530</f>
        <v>0</v>
      </c>
      <c r="U530" s="38"/>
      <c r="V530" s="38"/>
      <c r="W530" s="38"/>
      <c r="X530" s="38"/>
      <c r="Y530" s="38"/>
      <c r="Z530" s="38"/>
      <c r="AA530" s="38"/>
      <c r="AB530" s="38"/>
      <c r="AC530" s="38"/>
      <c r="AD530" s="38"/>
      <c r="AE530" s="38"/>
      <c r="AR530" s="227" t="s">
        <v>158</v>
      </c>
      <c r="AT530" s="227" t="s">
        <v>154</v>
      </c>
      <c r="AU530" s="227" t="s">
        <v>88</v>
      </c>
      <c r="AY530" s="17" t="s">
        <v>152</v>
      </c>
      <c r="BE530" s="228">
        <f>IF(N530="základní",J530,0)</f>
        <v>0</v>
      </c>
      <c r="BF530" s="228">
        <f>IF(N530="snížená",J530,0)</f>
        <v>0</v>
      </c>
      <c r="BG530" s="228">
        <f>IF(N530="zákl. přenesená",J530,0)</f>
        <v>0</v>
      </c>
      <c r="BH530" s="228">
        <f>IF(N530="sníž. přenesená",J530,0)</f>
        <v>0</v>
      </c>
      <c r="BI530" s="228">
        <f>IF(N530="nulová",J530,0)</f>
        <v>0</v>
      </c>
      <c r="BJ530" s="17" t="s">
        <v>21</v>
      </c>
      <c r="BK530" s="228">
        <f>ROUND(I530*H530,2)</f>
        <v>0</v>
      </c>
      <c r="BL530" s="17" t="s">
        <v>158</v>
      </c>
      <c r="BM530" s="227" t="s">
        <v>815</v>
      </c>
    </row>
    <row r="531" s="2" customFormat="1">
      <c r="A531" s="38"/>
      <c r="B531" s="39"/>
      <c r="C531" s="40"/>
      <c r="D531" s="229" t="s">
        <v>160</v>
      </c>
      <c r="E531" s="40"/>
      <c r="F531" s="230" t="s">
        <v>816</v>
      </c>
      <c r="G531" s="40"/>
      <c r="H531" s="40"/>
      <c r="I531" s="231"/>
      <c r="J531" s="40"/>
      <c r="K531" s="40"/>
      <c r="L531" s="44"/>
      <c r="M531" s="232"/>
      <c r="N531" s="233"/>
      <c r="O531" s="91"/>
      <c r="P531" s="91"/>
      <c r="Q531" s="91"/>
      <c r="R531" s="91"/>
      <c r="S531" s="91"/>
      <c r="T531" s="92"/>
      <c r="U531" s="38"/>
      <c r="V531" s="38"/>
      <c r="W531" s="38"/>
      <c r="X531" s="38"/>
      <c r="Y531" s="38"/>
      <c r="Z531" s="38"/>
      <c r="AA531" s="38"/>
      <c r="AB531" s="38"/>
      <c r="AC531" s="38"/>
      <c r="AD531" s="38"/>
      <c r="AE531" s="38"/>
      <c r="AT531" s="17" t="s">
        <v>160</v>
      </c>
      <c r="AU531" s="17" t="s">
        <v>88</v>
      </c>
    </row>
    <row r="532" s="13" customFormat="1">
      <c r="A532" s="13"/>
      <c r="B532" s="234"/>
      <c r="C532" s="235"/>
      <c r="D532" s="229" t="s">
        <v>162</v>
      </c>
      <c r="E532" s="236" t="s">
        <v>1</v>
      </c>
      <c r="F532" s="237" t="s">
        <v>817</v>
      </c>
      <c r="G532" s="235"/>
      <c r="H532" s="238">
        <v>1119.3</v>
      </c>
      <c r="I532" s="239"/>
      <c r="J532" s="235"/>
      <c r="K532" s="235"/>
      <c r="L532" s="240"/>
      <c r="M532" s="241"/>
      <c r="N532" s="242"/>
      <c r="O532" s="242"/>
      <c r="P532" s="242"/>
      <c r="Q532" s="242"/>
      <c r="R532" s="242"/>
      <c r="S532" s="242"/>
      <c r="T532" s="243"/>
      <c r="U532" s="13"/>
      <c r="V532" s="13"/>
      <c r="W532" s="13"/>
      <c r="X532" s="13"/>
      <c r="Y532" s="13"/>
      <c r="Z532" s="13"/>
      <c r="AA532" s="13"/>
      <c r="AB532" s="13"/>
      <c r="AC532" s="13"/>
      <c r="AD532" s="13"/>
      <c r="AE532" s="13"/>
      <c r="AT532" s="244" t="s">
        <v>162</v>
      </c>
      <c r="AU532" s="244" t="s">
        <v>88</v>
      </c>
      <c r="AV532" s="13" t="s">
        <v>88</v>
      </c>
      <c r="AW532" s="13" t="s">
        <v>36</v>
      </c>
      <c r="AX532" s="13" t="s">
        <v>21</v>
      </c>
      <c r="AY532" s="244" t="s">
        <v>152</v>
      </c>
    </row>
    <row r="533" s="2" customFormat="1" ht="24.15" customHeight="1">
      <c r="A533" s="38"/>
      <c r="B533" s="39"/>
      <c r="C533" s="215" t="s">
        <v>818</v>
      </c>
      <c r="D533" s="215" t="s">
        <v>154</v>
      </c>
      <c r="E533" s="216" t="s">
        <v>819</v>
      </c>
      <c r="F533" s="217" t="s">
        <v>820</v>
      </c>
      <c r="G533" s="218" t="s">
        <v>493</v>
      </c>
      <c r="H533" s="219">
        <v>89.799999999999997</v>
      </c>
      <c r="I533" s="220"/>
      <c r="J533" s="221">
        <f>ROUND(I533*H533,2)</f>
        <v>0</v>
      </c>
      <c r="K533" s="222"/>
      <c r="L533" s="44"/>
      <c r="M533" s="223" t="s">
        <v>1</v>
      </c>
      <c r="N533" s="224" t="s">
        <v>44</v>
      </c>
      <c r="O533" s="91"/>
      <c r="P533" s="225">
        <f>O533*H533</f>
        <v>0</v>
      </c>
      <c r="Q533" s="225">
        <v>4.0000000000000003E-05</v>
      </c>
      <c r="R533" s="225">
        <f>Q533*H533</f>
        <v>0.0035920000000000001</v>
      </c>
      <c r="S533" s="225">
        <v>0</v>
      </c>
      <c r="T533" s="226">
        <f>S533*H533</f>
        <v>0</v>
      </c>
      <c r="U533" s="38"/>
      <c r="V533" s="38"/>
      <c r="W533" s="38"/>
      <c r="X533" s="38"/>
      <c r="Y533" s="38"/>
      <c r="Z533" s="38"/>
      <c r="AA533" s="38"/>
      <c r="AB533" s="38"/>
      <c r="AC533" s="38"/>
      <c r="AD533" s="38"/>
      <c r="AE533" s="38"/>
      <c r="AR533" s="227" t="s">
        <v>158</v>
      </c>
      <c r="AT533" s="227" t="s">
        <v>154</v>
      </c>
      <c r="AU533" s="227" t="s">
        <v>88</v>
      </c>
      <c r="AY533" s="17" t="s">
        <v>152</v>
      </c>
      <c r="BE533" s="228">
        <f>IF(N533="základní",J533,0)</f>
        <v>0</v>
      </c>
      <c r="BF533" s="228">
        <f>IF(N533="snížená",J533,0)</f>
        <v>0</v>
      </c>
      <c r="BG533" s="228">
        <f>IF(N533="zákl. přenesená",J533,0)</f>
        <v>0</v>
      </c>
      <c r="BH533" s="228">
        <f>IF(N533="sníž. přenesená",J533,0)</f>
        <v>0</v>
      </c>
      <c r="BI533" s="228">
        <f>IF(N533="nulová",J533,0)</f>
        <v>0</v>
      </c>
      <c r="BJ533" s="17" t="s">
        <v>21</v>
      </c>
      <c r="BK533" s="228">
        <f>ROUND(I533*H533,2)</f>
        <v>0</v>
      </c>
      <c r="BL533" s="17" t="s">
        <v>158</v>
      </c>
      <c r="BM533" s="227" t="s">
        <v>821</v>
      </c>
    </row>
    <row r="534" s="2" customFormat="1">
      <c r="A534" s="38"/>
      <c r="B534" s="39"/>
      <c r="C534" s="40"/>
      <c r="D534" s="229" t="s">
        <v>160</v>
      </c>
      <c r="E534" s="40"/>
      <c r="F534" s="230" t="s">
        <v>822</v>
      </c>
      <c r="G534" s="40"/>
      <c r="H534" s="40"/>
      <c r="I534" s="231"/>
      <c r="J534" s="40"/>
      <c r="K534" s="40"/>
      <c r="L534" s="44"/>
      <c r="M534" s="232"/>
      <c r="N534" s="233"/>
      <c r="O534" s="91"/>
      <c r="P534" s="91"/>
      <c r="Q534" s="91"/>
      <c r="R534" s="91"/>
      <c r="S534" s="91"/>
      <c r="T534" s="92"/>
      <c r="U534" s="38"/>
      <c r="V534" s="38"/>
      <c r="W534" s="38"/>
      <c r="X534" s="38"/>
      <c r="Y534" s="38"/>
      <c r="Z534" s="38"/>
      <c r="AA534" s="38"/>
      <c r="AB534" s="38"/>
      <c r="AC534" s="38"/>
      <c r="AD534" s="38"/>
      <c r="AE534" s="38"/>
      <c r="AT534" s="17" t="s">
        <v>160</v>
      </c>
      <c r="AU534" s="17" t="s">
        <v>88</v>
      </c>
    </row>
    <row r="535" s="13" customFormat="1">
      <c r="A535" s="13"/>
      <c r="B535" s="234"/>
      <c r="C535" s="235"/>
      <c r="D535" s="229" t="s">
        <v>162</v>
      </c>
      <c r="E535" s="236" t="s">
        <v>1</v>
      </c>
      <c r="F535" s="237" t="s">
        <v>823</v>
      </c>
      <c r="G535" s="235"/>
      <c r="H535" s="238">
        <v>86.799999999999997</v>
      </c>
      <c r="I535" s="239"/>
      <c r="J535" s="235"/>
      <c r="K535" s="235"/>
      <c r="L535" s="240"/>
      <c r="M535" s="241"/>
      <c r="N535" s="242"/>
      <c r="O535" s="242"/>
      <c r="P535" s="242"/>
      <c r="Q535" s="242"/>
      <c r="R535" s="242"/>
      <c r="S535" s="242"/>
      <c r="T535" s="243"/>
      <c r="U535" s="13"/>
      <c r="V535" s="13"/>
      <c r="W535" s="13"/>
      <c r="X535" s="13"/>
      <c r="Y535" s="13"/>
      <c r="Z535" s="13"/>
      <c r="AA535" s="13"/>
      <c r="AB535" s="13"/>
      <c r="AC535" s="13"/>
      <c r="AD535" s="13"/>
      <c r="AE535" s="13"/>
      <c r="AT535" s="244" t="s">
        <v>162</v>
      </c>
      <c r="AU535" s="244" t="s">
        <v>88</v>
      </c>
      <c r="AV535" s="13" t="s">
        <v>88</v>
      </c>
      <c r="AW535" s="13" t="s">
        <v>36</v>
      </c>
      <c r="AX535" s="13" t="s">
        <v>79</v>
      </c>
      <c r="AY535" s="244" t="s">
        <v>152</v>
      </c>
    </row>
    <row r="536" s="13" customFormat="1">
      <c r="A536" s="13"/>
      <c r="B536" s="234"/>
      <c r="C536" s="235"/>
      <c r="D536" s="229" t="s">
        <v>162</v>
      </c>
      <c r="E536" s="236" t="s">
        <v>1</v>
      </c>
      <c r="F536" s="237" t="s">
        <v>824</v>
      </c>
      <c r="G536" s="235"/>
      <c r="H536" s="238">
        <v>3</v>
      </c>
      <c r="I536" s="239"/>
      <c r="J536" s="235"/>
      <c r="K536" s="235"/>
      <c r="L536" s="240"/>
      <c r="M536" s="241"/>
      <c r="N536" s="242"/>
      <c r="O536" s="242"/>
      <c r="P536" s="242"/>
      <c r="Q536" s="242"/>
      <c r="R536" s="242"/>
      <c r="S536" s="242"/>
      <c r="T536" s="243"/>
      <c r="U536" s="13"/>
      <c r="V536" s="13"/>
      <c r="W536" s="13"/>
      <c r="X536" s="13"/>
      <c r="Y536" s="13"/>
      <c r="Z536" s="13"/>
      <c r="AA536" s="13"/>
      <c r="AB536" s="13"/>
      <c r="AC536" s="13"/>
      <c r="AD536" s="13"/>
      <c r="AE536" s="13"/>
      <c r="AT536" s="244" t="s">
        <v>162</v>
      </c>
      <c r="AU536" s="244" t="s">
        <v>88</v>
      </c>
      <c r="AV536" s="13" t="s">
        <v>88</v>
      </c>
      <c r="AW536" s="13" t="s">
        <v>36</v>
      </c>
      <c r="AX536" s="13" t="s">
        <v>79</v>
      </c>
      <c r="AY536" s="244" t="s">
        <v>152</v>
      </c>
    </row>
    <row r="537" s="14" customFormat="1">
      <c r="A537" s="14"/>
      <c r="B537" s="245"/>
      <c r="C537" s="246"/>
      <c r="D537" s="229" t="s">
        <v>162</v>
      </c>
      <c r="E537" s="247" t="s">
        <v>1</v>
      </c>
      <c r="F537" s="248" t="s">
        <v>171</v>
      </c>
      <c r="G537" s="246"/>
      <c r="H537" s="249">
        <v>89.799999999999997</v>
      </c>
      <c r="I537" s="250"/>
      <c r="J537" s="246"/>
      <c r="K537" s="246"/>
      <c r="L537" s="251"/>
      <c r="M537" s="252"/>
      <c r="N537" s="253"/>
      <c r="O537" s="253"/>
      <c r="P537" s="253"/>
      <c r="Q537" s="253"/>
      <c r="R537" s="253"/>
      <c r="S537" s="253"/>
      <c r="T537" s="254"/>
      <c r="U537" s="14"/>
      <c r="V537" s="14"/>
      <c r="W537" s="14"/>
      <c r="X537" s="14"/>
      <c r="Y537" s="14"/>
      <c r="Z537" s="14"/>
      <c r="AA537" s="14"/>
      <c r="AB537" s="14"/>
      <c r="AC537" s="14"/>
      <c r="AD537" s="14"/>
      <c r="AE537" s="14"/>
      <c r="AT537" s="255" t="s">
        <v>162</v>
      </c>
      <c r="AU537" s="255" t="s">
        <v>88</v>
      </c>
      <c r="AV537" s="14" t="s">
        <v>158</v>
      </c>
      <c r="AW537" s="14" t="s">
        <v>36</v>
      </c>
      <c r="AX537" s="14" t="s">
        <v>21</v>
      </c>
      <c r="AY537" s="255" t="s">
        <v>152</v>
      </c>
    </row>
    <row r="538" s="2" customFormat="1" ht="24.15" customHeight="1">
      <c r="A538" s="38"/>
      <c r="B538" s="39"/>
      <c r="C538" s="215" t="s">
        <v>825</v>
      </c>
      <c r="D538" s="215" t="s">
        <v>154</v>
      </c>
      <c r="E538" s="216" t="s">
        <v>826</v>
      </c>
      <c r="F538" s="217" t="s">
        <v>827</v>
      </c>
      <c r="G538" s="218" t="s">
        <v>493</v>
      </c>
      <c r="H538" s="219">
        <v>10.300000000000001</v>
      </c>
      <c r="I538" s="220"/>
      <c r="J538" s="221">
        <f>ROUND(I538*H538,2)</f>
        <v>0</v>
      </c>
      <c r="K538" s="222"/>
      <c r="L538" s="44"/>
      <c r="M538" s="223" t="s">
        <v>1</v>
      </c>
      <c r="N538" s="224" t="s">
        <v>44</v>
      </c>
      <c r="O538" s="91"/>
      <c r="P538" s="225">
        <f>O538*H538</f>
        <v>0</v>
      </c>
      <c r="Q538" s="225">
        <v>9.0000000000000006E-05</v>
      </c>
      <c r="R538" s="225">
        <f>Q538*H538</f>
        <v>0.00092700000000000009</v>
      </c>
      <c r="S538" s="225">
        <v>0</v>
      </c>
      <c r="T538" s="226">
        <f>S538*H538</f>
        <v>0</v>
      </c>
      <c r="U538" s="38"/>
      <c r="V538" s="38"/>
      <c r="W538" s="38"/>
      <c r="X538" s="38"/>
      <c r="Y538" s="38"/>
      <c r="Z538" s="38"/>
      <c r="AA538" s="38"/>
      <c r="AB538" s="38"/>
      <c r="AC538" s="38"/>
      <c r="AD538" s="38"/>
      <c r="AE538" s="38"/>
      <c r="AR538" s="227" t="s">
        <v>158</v>
      </c>
      <c r="AT538" s="227" t="s">
        <v>154</v>
      </c>
      <c r="AU538" s="227" t="s">
        <v>88</v>
      </c>
      <c r="AY538" s="17" t="s">
        <v>152</v>
      </c>
      <c r="BE538" s="228">
        <f>IF(N538="základní",J538,0)</f>
        <v>0</v>
      </c>
      <c r="BF538" s="228">
        <f>IF(N538="snížená",J538,0)</f>
        <v>0</v>
      </c>
      <c r="BG538" s="228">
        <f>IF(N538="zákl. přenesená",J538,0)</f>
        <v>0</v>
      </c>
      <c r="BH538" s="228">
        <f>IF(N538="sníž. přenesená",J538,0)</f>
        <v>0</v>
      </c>
      <c r="BI538" s="228">
        <f>IF(N538="nulová",J538,0)</f>
        <v>0</v>
      </c>
      <c r="BJ538" s="17" t="s">
        <v>21</v>
      </c>
      <c r="BK538" s="228">
        <f>ROUND(I538*H538,2)</f>
        <v>0</v>
      </c>
      <c r="BL538" s="17" t="s">
        <v>158</v>
      </c>
      <c r="BM538" s="227" t="s">
        <v>828</v>
      </c>
    </row>
    <row r="539" s="2" customFormat="1">
      <c r="A539" s="38"/>
      <c r="B539" s="39"/>
      <c r="C539" s="40"/>
      <c r="D539" s="229" t="s">
        <v>160</v>
      </c>
      <c r="E539" s="40"/>
      <c r="F539" s="230" t="s">
        <v>829</v>
      </c>
      <c r="G539" s="40"/>
      <c r="H539" s="40"/>
      <c r="I539" s="231"/>
      <c r="J539" s="40"/>
      <c r="K539" s="40"/>
      <c r="L539" s="44"/>
      <c r="M539" s="232"/>
      <c r="N539" s="233"/>
      <c r="O539" s="91"/>
      <c r="P539" s="91"/>
      <c r="Q539" s="91"/>
      <c r="R539" s="91"/>
      <c r="S539" s="91"/>
      <c r="T539" s="92"/>
      <c r="U539" s="38"/>
      <c r="V539" s="38"/>
      <c r="W539" s="38"/>
      <c r="X539" s="38"/>
      <c r="Y539" s="38"/>
      <c r="Z539" s="38"/>
      <c r="AA539" s="38"/>
      <c r="AB539" s="38"/>
      <c r="AC539" s="38"/>
      <c r="AD539" s="38"/>
      <c r="AE539" s="38"/>
      <c r="AT539" s="17" t="s">
        <v>160</v>
      </c>
      <c r="AU539" s="17" t="s">
        <v>88</v>
      </c>
    </row>
    <row r="540" s="13" customFormat="1">
      <c r="A540" s="13"/>
      <c r="B540" s="234"/>
      <c r="C540" s="235"/>
      <c r="D540" s="229" t="s">
        <v>162</v>
      </c>
      <c r="E540" s="236" t="s">
        <v>1</v>
      </c>
      <c r="F540" s="237" t="s">
        <v>830</v>
      </c>
      <c r="G540" s="235"/>
      <c r="H540" s="238">
        <v>10.300000000000001</v>
      </c>
      <c r="I540" s="239"/>
      <c r="J540" s="235"/>
      <c r="K540" s="235"/>
      <c r="L540" s="240"/>
      <c r="M540" s="241"/>
      <c r="N540" s="242"/>
      <c r="O540" s="242"/>
      <c r="P540" s="242"/>
      <c r="Q540" s="242"/>
      <c r="R540" s="242"/>
      <c r="S540" s="242"/>
      <c r="T540" s="243"/>
      <c r="U540" s="13"/>
      <c r="V540" s="13"/>
      <c r="W540" s="13"/>
      <c r="X540" s="13"/>
      <c r="Y540" s="13"/>
      <c r="Z540" s="13"/>
      <c r="AA540" s="13"/>
      <c r="AB540" s="13"/>
      <c r="AC540" s="13"/>
      <c r="AD540" s="13"/>
      <c r="AE540" s="13"/>
      <c r="AT540" s="244" t="s">
        <v>162</v>
      </c>
      <c r="AU540" s="244" t="s">
        <v>88</v>
      </c>
      <c r="AV540" s="13" t="s">
        <v>88</v>
      </c>
      <c r="AW540" s="13" t="s">
        <v>36</v>
      </c>
      <c r="AX540" s="13" t="s">
        <v>21</v>
      </c>
      <c r="AY540" s="244" t="s">
        <v>152</v>
      </c>
    </row>
    <row r="541" s="2" customFormat="1" ht="24.15" customHeight="1">
      <c r="A541" s="38"/>
      <c r="B541" s="39"/>
      <c r="C541" s="215" t="s">
        <v>831</v>
      </c>
      <c r="D541" s="215" t="s">
        <v>154</v>
      </c>
      <c r="E541" s="216" t="s">
        <v>832</v>
      </c>
      <c r="F541" s="217" t="s">
        <v>833</v>
      </c>
      <c r="G541" s="218" t="s">
        <v>229</v>
      </c>
      <c r="H541" s="219">
        <v>246.84</v>
      </c>
      <c r="I541" s="220"/>
      <c r="J541" s="221">
        <f>ROUND(I541*H541,2)</f>
        <v>0</v>
      </c>
      <c r="K541" s="222"/>
      <c r="L541" s="44"/>
      <c r="M541" s="223" t="s">
        <v>1</v>
      </c>
      <c r="N541" s="224" t="s">
        <v>44</v>
      </c>
      <c r="O541" s="91"/>
      <c r="P541" s="225">
        <f>O541*H541</f>
        <v>0</v>
      </c>
      <c r="Q541" s="225">
        <v>0</v>
      </c>
      <c r="R541" s="225">
        <f>Q541*H541</f>
        <v>0</v>
      </c>
      <c r="S541" s="225">
        <v>0.01</v>
      </c>
      <c r="T541" s="226">
        <f>S541*H541</f>
        <v>2.4683999999999999</v>
      </c>
      <c r="U541" s="38"/>
      <c r="V541" s="38"/>
      <c r="W541" s="38"/>
      <c r="X541" s="38"/>
      <c r="Y541" s="38"/>
      <c r="Z541" s="38"/>
      <c r="AA541" s="38"/>
      <c r="AB541" s="38"/>
      <c r="AC541" s="38"/>
      <c r="AD541" s="38"/>
      <c r="AE541" s="38"/>
      <c r="AR541" s="227" t="s">
        <v>158</v>
      </c>
      <c r="AT541" s="227" t="s">
        <v>154</v>
      </c>
      <c r="AU541" s="227" t="s">
        <v>88</v>
      </c>
      <c r="AY541" s="17" t="s">
        <v>152</v>
      </c>
      <c r="BE541" s="228">
        <f>IF(N541="základní",J541,0)</f>
        <v>0</v>
      </c>
      <c r="BF541" s="228">
        <f>IF(N541="snížená",J541,0)</f>
        <v>0</v>
      </c>
      <c r="BG541" s="228">
        <f>IF(N541="zákl. přenesená",J541,0)</f>
        <v>0</v>
      </c>
      <c r="BH541" s="228">
        <f>IF(N541="sníž. přenesená",J541,0)</f>
        <v>0</v>
      </c>
      <c r="BI541" s="228">
        <f>IF(N541="nulová",J541,0)</f>
        <v>0</v>
      </c>
      <c r="BJ541" s="17" t="s">
        <v>21</v>
      </c>
      <c r="BK541" s="228">
        <f>ROUND(I541*H541,2)</f>
        <v>0</v>
      </c>
      <c r="BL541" s="17" t="s">
        <v>158</v>
      </c>
      <c r="BM541" s="227" t="s">
        <v>834</v>
      </c>
    </row>
    <row r="542" s="2" customFormat="1">
      <c r="A542" s="38"/>
      <c r="B542" s="39"/>
      <c r="C542" s="40"/>
      <c r="D542" s="229" t="s">
        <v>160</v>
      </c>
      <c r="E542" s="40"/>
      <c r="F542" s="230" t="s">
        <v>835</v>
      </c>
      <c r="G542" s="40"/>
      <c r="H542" s="40"/>
      <c r="I542" s="231"/>
      <c r="J542" s="40"/>
      <c r="K542" s="40"/>
      <c r="L542" s="44"/>
      <c r="M542" s="232"/>
      <c r="N542" s="233"/>
      <c r="O542" s="91"/>
      <c r="P542" s="91"/>
      <c r="Q542" s="91"/>
      <c r="R542" s="91"/>
      <c r="S542" s="91"/>
      <c r="T542" s="92"/>
      <c r="U542" s="38"/>
      <c r="V542" s="38"/>
      <c r="W542" s="38"/>
      <c r="X542" s="38"/>
      <c r="Y542" s="38"/>
      <c r="Z542" s="38"/>
      <c r="AA542" s="38"/>
      <c r="AB542" s="38"/>
      <c r="AC542" s="38"/>
      <c r="AD542" s="38"/>
      <c r="AE542" s="38"/>
      <c r="AT542" s="17" t="s">
        <v>160</v>
      </c>
      <c r="AU542" s="17" t="s">
        <v>88</v>
      </c>
    </row>
    <row r="543" s="13" customFormat="1">
      <c r="A543" s="13"/>
      <c r="B543" s="234"/>
      <c r="C543" s="235"/>
      <c r="D543" s="229" t="s">
        <v>162</v>
      </c>
      <c r="E543" s="236" t="s">
        <v>1</v>
      </c>
      <c r="F543" s="237" t="s">
        <v>836</v>
      </c>
      <c r="G543" s="235"/>
      <c r="H543" s="238">
        <v>246.84</v>
      </c>
      <c r="I543" s="239"/>
      <c r="J543" s="235"/>
      <c r="K543" s="235"/>
      <c r="L543" s="240"/>
      <c r="M543" s="241"/>
      <c r="N543" s="242"/>
      <c r="O543" s="242"/>
      <c r="P543" s="242"/>
      <c r="Q543" s="242"/>
      <c r="R543" s="242"/>
      <c r="S543" s="242"/>
      <c r="T543" s="243"/>
      <c r="U543" s="13"/>
      <c r="V543" s="13"/>
      <c r="W543" s="13"/>
      <c r="X543" s="13"/>
      <c r="Y543" s="13"/>
      <c r="Z543" s="13"/>
      <c r="AA543" s="13"/>
      <c r="AB543" s="13"/>
      <c r="AC543" s="13"/>
      <c r="AD543" s="13"/>
      <c r="AE543" s="13"/>
      <c r="AT543" s="244" t="s">
        <v>162</v>
      </c>
      <c r="AU543" s="244" t="s">
        <v>88</v>
      </c>
      <c r="AV543" s="13" t="s">
        <v>88</v>
      </c>
      <c r="AW543" s="13" t="s">
        <v>36</v>
      </c>
      <c r="AX543" s="13" t="s">
        <v>21</v>
      </c>
      <c r="AY543" s="244" t="s">
        <v>152</v>
      </c>
    </row>
    <row r="544" s="2" customFormat="1" ht="24.15" customHeight="1">
      <c r="A544" s="38"/>
      <c r="B544" s="39"/>
      <c r="C544" s="215" t="s">
        <v>837</v>
      </c>
      <c r="D544" s="215" t="s">
        <v>154</v>
      </c>
      <c r="E544" s="216" t="s">
        <v>838</v>
      </c>
      <c r="F544" s="217" t="s">
        <v>839</v>
      </c>
      <c r="G544" s="218" t="s">
        <v>229</v>
      </c>
      <c r="H544" s="219">
        <v>296.25</v>
      </c>
      <c r="I544" s="220"/>
      <c r="J544" s="221">
        <f>ROUND(I544*H544,2)</f>
        <v>0</v>
      </c>
      <c r="K544" s="222"/>
      <c r="L544" s="44"/>
      <c r="M544" s="223" t="s">
        <v>1</v>
      </c>
      <c r="N544" s="224" t="s">
        <v>44</v>
      </c>
      <c r="O544" s="91"/>
      <c r="P544" s="225">
        <f>O544*H544</f>
        <v>0</v>
      </c>
      <c r="Q544" s="225">
        <v>0</v>
      </c>
      <c r="R544" s="225">
        <f>Q544*H544</f>
        <v>0</v>
      </c>
      <c r="S544" s="225">
        <v>0.045999999999999999</v>
      </c>
      <c r="T544" s="226">
        <f>S544*H544</f>
        <v>13.6275</v>
      </c>
      <c r="U544" s="38"/>
      <c r="V544" s="38"/>
      <c r="W544" s="38"/>
      <c r="X544" s="38"/>
      <c r="Y544" s="38"/>
      <c r="Z544" s="38"/>
      <c r="AA544" s="38"/>
      <c r="AB544" s="38"/>
      <c r="AC544" s="38"/>
      <c r="AD544" s="38"/>
      <c r="AE544" s="38"/>
      <c r="AR544" s="227" t="s">
        <v>158</v>
      </c>
      <c r="AT544" s="227" t="s">
        <v>154</v>
      </c>
      <c r="AU544" s="227" t="s">
        <v>88</v>
      </c>
      <c r="AY544" s="17" t="s">
        <v>152</v>
      </c>
      <c r="BE544" s="228">
        <f>IF(N544="základní",J544,0)</f>
        <v>0</v>
      </c>
      <c r="BF544" s="228">
        <f>IF(N544="snížená",J544,0)</f>
        <v>0</v>
      </c>
      <c r="BG544" s="228">
        <f>IF(N544="zákl. přenesená",J544,0)</f>
        <v>0</v>
      </c>
      <c r="BH544" s="228">
        <f>IF(N544="sníž. přenesená",J544,0)</f>
        <v>0</v>
      </c>
      <c r="BI544" s="228">
        <f>IF(N544="nulová",J544,0)</f>
        <v>0</v>
      </c>
      <c r="BJ544" s="17" t="s">
        <v>21</v>
      </c>
      <c r="BK544" s="228">
        <f>ROUND(I544*H544,2)</f>
        <v>0</v>
      </c>
      <c r="BL544" s="17" t="s">
        <v>158</v>
      </c>
      <c r="BM544" s="227" t="s">
        <v>840</v>
      </c>
    </row>
    <row r="545" s="2" customFormat="1">
      <c r="A545" s="38"/>
      <c r="B545" s="39"/>
      <c r="C545" s="40"/>
      <c r="D545" s="229" t="s">
        <v>160</v>
      </c>
      <c r="E545" s="40"/>
      <c r="F545" s="230" t="s">
        <v>841</v>
      </c>
      <c r="G545" s="40"/>
      <c r="H545" s="40"/>
      <c r="I545" s="231"/>
      <c r="J545" s="40"/>
      <c r="K545" s="40"/>
      <c r="L545" s="44"/>
      <c r="M545" s="232"/>
      <c r="N545" s="233"/>
      <c r="O545" s="91"/>
      <c r="P545" s="91"/>
      <c r="Q545" s="91"/>
      <c r="R545" s="91"/>
      <c r="S545" s="91"/>
      <c r="T545" s="92"/>
      <c r="U545" s="38"/>
      <c r="V545" s="38"/>
      <c r="W545" s="38"/>
      <c r="X545" s="38"/>
      <c r="Y545" s="38"/>
      <c r="Z545" s="38"/>
      <c r="AA545" s="38"/>
      <c r="AB545" s="38"/>
      <c r="AC545" s="38"/>
      <c r="AD545" s="38"/>
      <c r="AE545" s="38"/>
      <c r="AT545" s="17" t="s">
        <v>160</v>
      </c>
      <c r="AU545" s="17" t="s">
        <v>88</v>
      </c>
    </row>
    <row r="546" s="13" customFormat="1">
      <c r="A546" s="13"/>
      <c r="B546" s="234"/>
      <c r="C546" s="235"/>
      <c r="D546" s="229" t="s">
        <v>162</v>
      </c>
      <c r="E546" s="236" t="s">
        <v>1</v>
      </c>
      <c r="F546" s="237" t="s">
        <v>842</v>
      </c>
      <c r="G546" s="235"/>
      <c r="H546" s="238">
        <v>133.25</v>
      </c>
      <c r="I546" s="239"/>
      <c r="J546" s="235"/>
      <c r="K546" s="235"/>
      <c r="L546" s="240"/>
      <c r="M546" s="241"/>
      <c r="N546" s="242"/>
      <c r="O546" s="242"/>
      <c r="P546" s="242"/>
      <c r="Q546" s="242"/>
      <c r="R546" s="242"/>
      <c r="S546" s="242"/>
      <c r="T546" s="243"/>
      <c r="U546" s="13"/>
      <c r="V546" s="13"/>
      <c r="W546" s="13"/>
      <c r="X546" s="13"/>
      <c r="Y546" s="13"/>
      <c r="Z546" s="13"/>
      <c r="AA546" s="13"/>
      <c r="AB546" s="13"/>
      <c r="AC546" s="13"/>
      <c r="AD546" s="13"/>
      <c r="AE546" s="13"/>
      <c r="AT546" s="244" t="s">
        <v>162</v>
      </c>
      <c r="AU546" s="244" t="s">
        <v>88</v>
      </c>
      <c r="AV546" s="13" t="s">
        <v>88</v>
      </c>
      <c r="AW546" s="13" t="s">
        <v>36</v>
      </c>
      <c r="AX546" s="13" t="s">
        <v>79</v>
      </c>
      <c r="AY546" s="244" t="s">
        <v>152</v>
      </c>
    </row>
    <row r="547" s="13" customFormat="1">
      <c r="A547" s="13"/>
      <c r="B547" s="234"/>
      <c r="C547" s="235"/>
      <c r="D547" s="229" t="s">
        <v>162</v>
      </c>
      <c r="E547" s="236" t="s">
        <v>1</v>
      </c>
      <c r="F547" s="237" t="s">
        <v>843</v>
      </c>
      <c r="G547" s="235"/>
      <c r="H547" s="238">
        <v>33</v>
      </c>
      <c r="I547" s="239"/>
      <c r="J547" s="235"/>
      <c r="K547" s="235"/>
      <c r="L547" s="240"/>
      <c r="M547" s="241"/>
      <c r="N547" s="242"/>
      <c r="O547" s="242"/>
      <c r="P547" s="242"/>
      <c r="Q547" s="242"/>
      <c r="R547" s="242"/>
      <c r="S547" s="242"/>
      <c r="T547" s="243"/>
      <c r="U547" s="13"/>
      <c r="V547" s="13"/>
      <c r="W547" s="13"/>
      <c r="X547" s="13"/>
      <c r="Y547" s="13"/>
      <c r="Z547" s="13"/>
      <c r="AA547" s="13"/>
      <c r="AB547" s="13"/>
      <c r="AC547" s="13"/>
      <c r="AD547" s="13"/>
      <c r="AE547" s="13"/>
      <c r="AT547" s="244" t="s">
        <v>162</v>
      </c>
      <c r="AU547" s="244" t="s">
        <v>88</v>
      </c>
      <c r="AV547" s="13" t="s">
        <v>88</v>
      </c>
      <c r="AW547" s="13" t="s">
        <v>36</v>
      </c>
      <c r="AX547" s="13" t="s">
        <v>79</v>
      </c>
      <c r="AY547" s="244" t="s">
        <v>152</v>
      </c>
    </row>
    <row r="548" s="13" customFormat="1">
      <c r="A548" s="13"/>
      <c r="B548" s="234"/>
      <c r="C548" s="235"/>
      <c r="D548" s="229" t="s">
        <v>162</v>
      </c>
      <c r="E548" s="236" t="s">
        <v>1</v>
      </c>
      <c r="F548" s="237" t="s">
        <v>844</v>
      </c>
      <c r="G548" s="235"/>
      <c r="H548" s="238">
        <v>28.5</v>
      </c>
      <c r="I548" s="239"/>
      <c r="J548" s="235"/>
      <c r="K548" s="235"/>
      <c r="L548" s="240"/>
      <c r="M548" s="241"/>
      <c r="N548" s="242"/>
      <c r="O548" s="242"/>
      <c r="P548" s="242"/>
      <c r="Q548" s="242"/>
      <c r="R548" s="242"/>
      <c r="S548" s="242"/>
      <c r="T548" s="243"/>
      <c r="U548" s="13"/>
      <c r="V548" s="13"/>
      <c r="W548" s="13"/>
      <c r="X548" s="13"/>
      <c r="Y548" s="13"/>
      <c r="Z548" s="13"/>
      <c r="AA548" s="13"/>
      <c r="AB548" s="13"/>
      <c r="AC548" s="13"/>
      <c r="AD548" s="13"/>
      <c r="AE548" s="13"/>
      <c r="AT548" s="244" t="s">
        <v>162</v>
      </c>
      <c r="AU548" s="244" t="s">
        <v>88</v>
      </c>
      <c r="AV548" s="13" t="s">
        <v>88</v>
      </c>
      <c r="AW548" s="13" t="s">
        <v>36</v>
      </c>
      <c r="AX548" s="13" t="s">
        <v>79</v>
      </c>
      <c r="AY548" s="244" t="s">
        <v>152</v>
      </c>
    </row>
    <row r="549" s="13" customFormat="1">
      <c r="A549" s="13"/>
      <c r="B549" s="234"/>
      <c r="C549" s="235"/>
      <c r="D549" s="229" t="s">
        <v>162</v>
      </c>
      <c r="E549" s="236" t="s">
        <v>1</v>
      </c>
      <c r="F549" s="237" t="s">
        <v>845</v>
      </c>
      <c r="G549" s="235"/>
      <c r="H549" s="238">
        <v>28</v>
      </c>
      <c r="I549" s="239"/>
      <c r="J549" s="235"/>
      <c r="K549" s="235"/>
      <c r="L549" s="240"/>
      <c r="M549" s="241"/>
      <c r="N549" s="242"/>
      <c r="O549" s="242"/>
      <c r="P549" s="242"/>
      <c r="Q549" s="242"/>
      <c r="R549" s="242"/>
      <c r="S549" s="242"/>
      <c r="T549" s="243"/>
      <c r="U549" s="13"/>
      <c r="V549" s="13"/>
      <c r="W549" s="13"/>
      <c r="X549" s="13"/>
      <c r="Y549" s="13"/>
      <c r="Z549" s="13"/>
      <c r="AA549" s="13"/>
      <c r="AB549" s="13"/>
      <c r="AC549" s="13"/>
      <c r="AD549" s="13"/>
      <c r="AE549" s="13"/>
      <c r="AT549" s="244" t="s">
        <v>162</v>
      </c>
      <c r="AU549" s="244" t="s">
        <v>88</v>
      </c>
      <c r="AV549" s="13" t="s">
        <v>88</v>
      </c>
      <c r="AW549" s="13" t="s">
        <v>36</v>
      </c>
      <c r="AX549" s="13" t="s">
        <v>79</v>
      </c>
      <c r="AY549" s="244" t="s">
        <v>152</v>
      </c>
    </row>
    <row r="550" s="13" customFormat="1">
      <c r="A550" s="13"/>
      <c r="B550" s="234"/>
      <c r="C550" s="235"/>
      <c r="D550" s="229" t="s">
        <v>162</v>
      </c>
      <c r="E550" s="236" t="s">
        <v>1</v>
      </c>
      <c r="F550" s="237" t="s">
        <v>846</v>
      </c>
      <c r="G550" s="235"/>
      <c r="H550" s="238">
        <v>32.5</v>
      </c>
      <c r="I550" s="239"/>
      <c r="J550" s="235"/>
      <c r="K550" s="235"/>
      <c r="L550" s="240"/>
      <c r="M550" s="241"/>
      <c r="N550" s="242"/>
      <c r="O550" s="242"/>
      <c r="P550" s="242"/>
      <c r="Q550" s="242"/>
      <c r="R550" s="242"/>
      <c r="S550" s="242"/>
      <c r="T550" s="243"/>
      <c r="U550" s="13"/>
      <c r="V550" s="13"/>
      <c r="W550" s="13"/>
      <c r="X550" s="13"/>
      <c r="Y550" s="13"/>
      <c r="Z550" s="13"/>
      <c r="AA550" s="13"/>
      <c r="AB550" s="13"/>
      <c r="AC550" s="13"/>
      <c r="AD550" s="13"/>
      <c r="AE550" s="13"/>
      <c r="AT550" s="244" t="s">
        <v>162</v>
      </c>
      <c r="AU550" s="244" t="s">
        <v>88</v>
      </c>
      <c r="AV550" s="13" t="s">
        <v>88</v>
      </c>
      <c r="AW550" s="13" t="s">
        <v>36</v>
      </c>
      <c r="AX550" s="13" t="s">
        <v>79</v>
      </c>
      <c r="AY550" s="244" t="s">
        <v>152</v>
      </c>
    </row>
    <row r="551" s="13" customFormat="1">
      <c r="A551" s="13"/>
      <c r="B551" s="234"/>
      <c r="C551" s="235"/>
      <c r="D551" s="229" t="s">
        <v>162</v>
      </c>
      <c r="E551" s="236" t="s">
        <v>1</v>
      </c>
      <c r="F551" s="237" t="s">
        <v>847</v>
      </c>
      <c r="G551" s="235"/>
      <c r="H551" s="238">
        <v>41</v>
      </c>
      <c r="I551" s="239"/>
      <c r="J551" s="235"/>
      <c r="K551" s="235"/>
      <c r="L551" s="240"/>
      <c r="M551" s="241"/>
      <c r="N551" s="242"/>
      <c r="O551" s="242"/>
      <c r="P551" s="242"/>
      <c r="Q551" s="242"/>
      <c r="R551" s="242"/>
      <c r="S551" s="242"/>
      <c r="T551" s="243"/>
      <c r="U551" s="13"/>
      <c r="V551" s="13"/>
      <c r="W551" s="13"/>
      <c r="X551" s="13"/>
      <c r="Y551" s="13"/>
      <c r="Z551" s="13"/>
      <c r="AA551" s="13"/>
      <c r="AB551" s="13"/>
      <c r="AC551" s="13"/>
      <c r="AD551" s="13"/>
      <c r="AE551" s="13"/>
      <c r="AT551" s="244" t="s">
        <v>162</v>
      </c>
      <c r="AU551" s="244" t="s">
        <v>88</v>
      </c>
      <c r="AV551" s="13" t="s">
        <v>88</v>
      </c>
      <c r="AW551" s="13" t="s">
        <v>36</v>
      </c>
      <c r="AX551" s="13" t="s">
        <v>79</v>
      </c>
      <c r="AY551" s="244" t="s">
        <v>152</v>
      </c>
    </row>
    <row r="552" s="14" customFormat="1">
      <c r="A552" s="14"/>
      <c r="B552" s="245"/>
      <c r="C552" s="246"/>
      <c r="D552" s="229" t="s">
        <v>162</v>
      </c>
      <c r="E552" s="247" t="s">
        <v>1</v>
      </c>
      <c r="F552" s="248" t="s">
        <v>171</v>
      </c>
      <c r="G552" s="246"/>
      <c r="H552" s="249">
        <v>296.25</v>
      </c>
      <c r="I552" s="250"/>
      <c r="J552" s="246"/>
      <c r="K552" s="246"/>
      <c r="L552" s="251"/>
      <c r="M552" s="252"/>
      <c r="N552" s="253"/>
      <c r="O552" s="253"/>
      <c r="P552" s="253"/>
      <c r="Q552" s="253"/>
      <c r="R552" s="253"/>
      <c r="S552" s="253"/>
      <c r="T552" s="254"/>
      <c r="U552" s="14"/>
      <c r="V552" s="14"/>
      <c r="W552" s="14"/>
      <c r="X552" s="14"/>
      <c r="Y552" s="14"/>
      <c r="Z552" s="14"/>
      <c r="AA552" s="14"/>
      <c r="AB552" s="14"/>
      <c r="AC552" s="14"/>
      <c r="AD552" s="14"/>
      <c r="AE552" s="14"/>
      <c r="AT552" s="255" t="s">
        <v>162</v>
      </c>
      <c r="AU552" s="255" t="s">
        <v>88</v>
      </c>
      <c r="AV552" s="14" t="s">
        <v>158</v>
      </c>
      <c r="AW552" s="14" t="s">
        <v>36</v>
      </c>
      <c r="AX552" s="14" t="s">
        <v>21</v>
      </c>
      <c r="AY552" s="255" t="s">
        <v>152</v>
      </c>
    </row>
    <row r="553" s="2" customFormat="1" ht="24.15" customHeight="1">
      <c r="A553" s="38"/>
      <c r="B553" s="39"/>
      <c r="C553" s="215" t="s">
        <v>848</v>
      </c>
      <c r="D553" s="215" t="s">
        <v>154</v>
      </c>
      <c r="E553" s="216" t="s">
        <v>849</v>
      </c>
      <c r="F553" s="217" t="s">
        <v>850</v>
      </c>
      <c r="G553" s="218" t="s">
        <v>229</v>
      </c>
      <c r="H553" s="219">
        <v>142.12000000000001</v>
      </c>
      <c r="I553" s="220"/>
      <c r="J553" s="221">
        <f>ROUND(I553*H553,2)</f>
        <v>0</v>
      </c>
      <c r="K553" s="222"/>
      <c r="L553" s="44"/>
      <c r="M553" s="223" t="s">
        <v>1</v>
      </c>
      <c r="N553" s="224" t="s">
        <v>44</v>
      </c>
      <c r="O553" s="91"/>
      <c r="P553" s="225">
        <f>O553*H553</f>
        <v>0</v>
      </c>
      <c r="Q553" s="225">
        <v>0</v>
      </c>
      <c r="R553" s="225">
        <f>Q553*H553</f>
        <v>0</v>
      </c>
      <c r="S553" s="225">
        <v>0.068000000000000005</v>
      </c>
      <c r="T553" s="226">
        <f>S553*H553</f>
        <v>9.6641600000000008</v>
      </c>
      <c r="U553" s="38"/>
      <c r="V553" s="38"/>
      <c r="W553" s="38"/>
      <c r="X553" s="38"/>
      <c r="Y553" s="38"/>
      <c r="Z553" s="38"/>
      <c r="AA553" s="38"/>
      <c r="AB553" s="38"/>
      <c r="AC553" s="38"/>
      <c r="AD553" s="38"/>
      <c r="AE553" s="38"/>
      <c r="AR553" s="227" t="s">
        <v>158</v>
      </c>
      <c r="AT553" s="227" t="s">
        <v>154</v>
      </c>
      <c r="AU553" s="227" t="s">
        <v>88</v>
      </c>
      <c r="AY553" s="17" t="s">
        <v>152</v>
      </c>
      <c r="BE553" s="228">
        <f>IF(N553="základní",J553,0)</f>
        <v>0</v>
      </c>
      <c r="BF553" s="228">
        <f>IF(N553="snížená",J553,0)</f>
        <v>0</v>
      </c>
      <c r="BG553" s="228">
        <f>IF(N553="zákl. přenesená",J553,0)</f>
        <v>0</v>
      </c>
      <c r="BH553" s="228">
        <f>IF(N553="sníž. přenesená",J553,0)</f>
        <v>0</v>
      </c>
      <c r="BI553" s="228">
        <f>IF(N553="nulová",J553,0)</f>
        <v>0</v>
      </c>
      <c r="BJ553" s="17" t="s">
        <v>21</v>
      </c>
      <c r="BK553" s="228">
        <f>ROUND(I553*H553,2)</f>
        <v>0</v>
      </c>
      <c r="BL553" s="17" t="s">
        <v>158</v>
      </c>
      <c r="BM553" s="227" t="s">
        <v>851</v>
      </c>
    </row>
    <row r="554" s="2" customFormat="1">
      <c r="A554" s="38"/>
      <c r="B554" s="39"/>
      <c r="C554" s="40"/>
      <c r="D554" s="229" t="s">
        <v>160</v>
      </c>
      <c r="E554" s="40"/>
      <c r="F554" s="230" t="s">
        <v>852</v>
      </c>
      <c r="G554" s="40"/>
      <c r="H554" s="40"/>
      <c r="I554" s="231"/>
      <c r="J554" s="40"/>
      <c r="K554" s="40"/>
      <c r="L554" s="44"/>
      <c r="M554" s="232"/>
      <c r="N554" s="233"/>
      <c r="O554" s="91"/>
      <c r="P554" s="91"/>
      <c r="Q554" s="91"/>
      <c r="R554" s="91"/>
      <c r="S554" s="91"/>
      <c r="T554" s="92"/>
      <c r="U554" s="38"/>
      <c r="V554" s="38"/>
      <c r="W554" s="38"/>
      <c r="X554" s="38"/>
      <c r="Y554" s="38"/>
      <c r="Z554" s="38"/>
      <c r="AA554" s="38"/>
      <c r="AB554" s="38"/>
      <c r="AC554" s="38"/>
      <c r="AD554" s="38"/>
      <c r="AE554" s="38"/>
      <c r="AT554" s="17" t="s">
        <v>160</v>
      </c>
      <c r="AU554" s="17" t="s">
        <v>88</v>
      </c>
    </row>
    <row r="555" s="13" customFormat="1">
      <c r="A555" s="13"/>
      <c r="B555" s="234"/>
      <c r="C555" s="235"/>
      <c r="D555" s="229" t="s">
        <v>162</v>
      </c>
      <c r="E555" s="236" t="s">
        <v>1</v>
      </c>
      <c r="F555" s="237" t="s">
        <v>853</v>
      </c>
      <c r="G555" s="235"/>
      <c r="H555" s="238">
        <v>142.12000000000001</v>
      </c>
      <c r="I555" s="239"/>
      <c r="J555" s="235"/>
      <c r="K555" s="235"/>
      <c r="L555" s="240"/>
      <c r="M555" s="241"/>
      <c r="N555" s="242"/>
      <c r="O555" s="242"/>
      <c r="P555" s="242"/>
      <c r="Q555" s="242"/>
      <c r="R555" s="242"/>
      <c r="S555" s="242"/>
      <c r="T555" s="243"/>
      <c r="U555" s="13"/>
      <c r="V555" s="13"/>
      <c r="W555" s="13"/>
      <c r="X555" s="13"/>
      <c r="Y555" s="13"/>
      <c r="Z555" s="13"/>
      <c r="AA555" s="13"/>
      <c r="AB555" s="13"/>
      <c r="AC555" s="13"/>
      <c r="AD555" s="13"/>
      <c r="AE555" s="13"/>
      <c r="AT555" s="244" t="s">
        <v>162</v>
      </c>
      <c r="AU555" s="244" t="s">
        <v>88</v>
      </c>
      <c r="AV555" s="13" t="s">
        <v>88</v>
      </c>
      <c r="AW555" s="13" t="s">
        <v>36</v>
      </c>
      <c r="AX555" s="13" t="s">
        <v>21</v>
      </c>
      <c r="AY555" s="244" t="s">
        <v>152</v>
      </c>
    </row>
    <row r="556" s="2" customFormat="1" ht="24.15" customHeight="1">
      <c r="A556" s="38"/>
      <c r="B556" s="39"/>
      <c r="C556" s="215" t="s">
        <v>854</v>
      </c>
      <c r="D556" s="215" t="s">
        <v>154</v>
      </c>
      <c r="E556" s="216" t="s">
        <v>855</v>
      </c>
      <c r="F556" s="217" t="s">
        <v>856</v>
      </c>
      <c r="G556" s="218" t="s">
        <v>277</v>
      </c>
      <c r="H556" s="219">
        <v>29</v>
      </c>
      <c r="I556" s="220"/>
      <c r="J556" s="221">
        <f>ROUND(I556*H556,2)</f>
        <v>0</v>
      </c>
      <c r="K556" s="222"/>
      <c r="L556" s="44"/>
      <c r="M556" s="223" t="s">
        <v>1</v>
      </c>
      <c r="N556" s="224" t="s">
        <v>44</v>
      </c>
      <c r="O556" s="91"/>
      <c r="P556" s="225">
        <f>O556*H556</f>
        <v>0</v>
      </c>
      <c r="Q556" s="225">
        <v>0.023400000000000001</v>
      </c>
      <c r="R556" s="225">
        <f>Q556*H556</f>
        <v>0.67859999999999998</v>
      </c>
      <c r="S556" s="225">
        <v>0</v>
      </c>
      <c r="T556" s="226">
        <f>S556*H556</f>
        <v>0</v>
      </c>
      <c r="U556" s="38"/>
      <c r="V556" s="38"/>
      <c r="W556" s="38"/>
      <c r="X556" s="38"/>
      <c r="Y556" s="38"/>
      <c r="Z556" s="38"/>
      <c r="AA556" s="38"/>
      <c r="AB556" s="38"/>
      <c r="AC556" s="38"/>
      <c r="AD556" s="38"/>
      <c r="AE556" s="38"/>
      <c r="AR556" s="227" t="s">
        <v>158</v>
      </c>
      <c r="AT556" s="227" t="s">
        <v>154</v>
      </c>
      <c r="AU556" s="227" t="s">
        <v>88</v>
      </c>
      <c r="AY556" s="17" t="s">
        <v>152</v>
      </c>
      <c r="BE556" s="228">
        <f>IF(N556="základní",J556,0)</f>
        <v>0</v>
      </c>
      <c r="BF556" s="228">
        <f>IF(N556="snížená",J556,0)</f>
        <v>0</v>
      </c>
      <c r="BG556" s="228">
        <f>IF(N556="zákl. přenesená",J556,0)</f>
        <v>0</v>
      </c>
      <c r="BH556" s="228">
        <f>IF(N556="sníž. přenesená",J556,0)</f>
        <v>0</v>
      </c>
      <c r="BI556" s="228">
        <f>IF(N556="nulová",J556,0)</f>
        <v>0</v>
      </c>
      <c r="BJ556" s="17" t="s">
        <v>21</v>
      </c>
      <c r="BK556" s="228">
        <f>ROUND(I556*H556,2)</f>
        <v>0</v>
      </c>
      <c r="BL556" s="17" t="s">
        <v>158</v>
      </c>
      <c r="BM556" s="227" t="s">
        <v>857</v>
      </c>
    </row>
    <row r="557" s="2" customFormat="1">
      <c r="A557" s="38"/>
      <c r="B557" s="39"/>
      <c r="C557" s="40"/>
      <c r="D557" s="229" t="s">
        <v>160</v>
      </c>
      <c r="E557" s="40"/>
      <c r="F557" s="230" t="s">
        <v>858</v>
      </c>
      <c r="G557" s="40"/>
      <c r="H557" s="40"/>
      <c r="I557" s="231"/>
      <c r="J557" s="40"/>
      <c r="K557" s="40"/>
      <c r="L557" s="44"/>
      <c r="M557" s="232"/>
      <c r="N557" s="233"/>
      <c r="O557" s="91"/>
      <c r="P557" s="91"/>
      <c r="Q557" s="91"/>
      <c r="R557" s="91"/>
      <c r="S557" s="91"/>
      <c r="T557" s="92"/>
      <c r="U557" s="38"/>
      <c r="V557" s="38"/>
      <c r="W557" s="38"/>
      <c r="X557" s="38"/>
      <c r="Y557" s="38"/>
      <c r="Z557" s="38"/>
      <c r="AA557" s="38"/>
      <c r="AB557" s="38"/>
      <c r="AC557" s="38"/>
      <c r="AD557" s="38"/>
      <c r="AE557" s="38"/>
      <c r="AT557" s="17" t="s">
        <v>160</v>
      </c>
      <c r="AU557" s="17" t="s">
        <v>88</v>
      </c>
    </row>
    <row r="558" s="12" customFormat="1" ht="22.8" customHeight="1">
      <c r="A558" s="12"/>
      <c r="B558" s="199"/>
      <c r="C558" s="200"/>
      <c r="D558" s="201" t="s">
        <v>78</v>
      </c>
      <c r="E558" s="213" t="s">
        <v>859</v>
      </c>
      <c r="F558" s="213" t="s">
        <v>860</v>
      </c>
      <c r="G558" s="200"/>
      <c r="H558" s="200"/>
      <c r="I558" s="203"/>
      <c r="J558" s="214">
        <f>BK558</f>
        <v>0</v>
      </c>
      <c r="K558" s="200"/>
      <c r="L558" s="205"/>
      <c r="M558" s="206"/>
      <c r="N558" s="207"/>
      <c r="O558" s="207"/>
      <c r="P558" s="208">
        <f>SUM(P559:P579)</f>
        <v>0</v>
      </c>
      <c r="Q558" s="207"/>
      <c r="R558" s="208">
        <f>SUM(R559:R579)</f>
        <v>0</v>
      </c>
      <c r="S558" s="207"/>
      <c r="T558" s="209">
        <f>SUM(T559:T579)</f>
        <v>0</v>
      </c>
      <c r="U558" s="12"/>
      <c r="V558" s="12"/>
      <c r="W558" s="12"/>
      <c r="X558" s="12"/>
      <c r="Y558" s="12"/>
      <c r="Z558" s="12"/>
      <c r="AA558" s="12"/>
      <c r="AB558" s="12"/>
      <c r="AC558" s="12"/>
      <c r="AD558" s="12"/>
      <c r="AE558" s="12"/>
      <c r="AR558" s="210" t="s">
        <v>21</v>
      </c>
      <c r="AT558" s="211" t="s">
        <v>78</v>
      </c>
      <c r="AU558" s="211" t="s">
        <v>21</v>
      </c>
      <c r="AY558" s="210" t="s">
        <v>152</v>
      </c>
      <c r="BK558" s="212">
        <f>SUM(BK559:BK579)</f>
        <v>0</v>
      </c>
    </row>
    <row r="559" s="2" customFormat="1" ht="33" customHeight="1">
      <c r="A559" s="38"/>
      <c r="B559" s="39"/>
      <c r="C559" s="215" t="s">
        <v>861</v>
      </c>
      <c r="D559" s="215" t="s">
        <v>154</v>
      </c>
      <c r="E559" s="216" t="s">
        <v>862</v>
      </c>
      <c r="F559" s="217" t="s">
        <v>863</v>
      </c>
      <c r="G559" s="218" t="s">
        <v>157</v>
      </c>
      <c r="H559" s="219">
        <v>717.20600000000002</v>
      </c>
      <c r="I559" s="220"/>
      <c r="J559" s="221">
        <f>ROUND(I559*H559,2)</f>
        <v>0</v>
      </c>
      <c r="K559" s="222"/>
      <c r="L559" s="44"/>
      <c r="M559" s="223" t="s">
        <v>1</v>
      </c>
      <c r="N559" s="224" t="s">
        <v>44</v>
      </c>
      <c r="O559" s="91"/>
      <c r="P559" s="225">
        <f>O559*H559</f>
        <v>0</v>
      </c>
      <c r="Q559" s="225">
        <v>0</v>
      </c>
      <c r="R559" s="225">
        <f>Q559*H559</f>
        <v>0</v>
      </c>
      <c r="S559" s="225">
        <v>0</v>
      </c>
      <c r="T559" s="226">
        <f>S559*H559</f>
        <v>0</v>
      </c>
      <c r="U559" s="38"/>
      <c r="V559" s="38"/>
      <c r="W559" s="38"/>
      <c r="X559" s="38"/>
      <c r="Y559" s="38"/>
      <c r="Z559" s="38"/>
      <c r="AA559" s="38"/>
      <c r="AB559" s="38"/>
      <c r="AC559" s="38"/>
      <c r="AD559" s="38"/>
      <c r="AE559" s="38"/>
      <c r="AR559" s="227" t="s">
        <v>158</v>
      </c>
      <c r="AT559" s="227" t="s">
        <v>154</v>
      </c>
      <c r="AU559" s="227" t="s">
        <v>88</v>
      </c>
      <c r="AY559" s="17" t="s">
        <v>152</v>
      </c>
      <c r="BE559" s="228">
        <f>IF(N559="základní",J559,0)</f>
        <v>0</v>
      </c>
      <c r="BF559" s="228">
        <f>IF(N559="snížená",J559,0)</f>
        <v>0</v>
      </c>
      <c r="BG559" s="228">
        <f>IF(N559="zákl. přenesená",J559,0)</f>
        <v>0</v>
      </c>
      <c r="BH559" s="228">
        <f>IF(N559="sníž. přenesená",J559,0)</f>
        <v>0</v>
      </c>
      <c r="BI559" s="228">
        <f>IF(N559="nulová",J559,0)</f>
        <v>0</v>
      </c>
      <c r="BJ559" s="17" t="s">
        <v>21</v>
      </c>
      <c r="BK559" s="228">
        <f>ROUND(I559*H559,2)</f>
        <v>0</v>
      </c>
      <c r="BL559" s="17" t="s">
        <v>158</v>
      </c>
      <c r="BM559" s="227" t="s">
        <v>864</v>
      </c>
    </row>
    <row r="560" s="2" customFormat="1">
      <c r="A560" s="38"/>
      <c r="B560" s="39"/>
      <c r="C560" s="40"/>
      <c r="D560" s="229" t="s">
        <v>160</v>
      </c>
      <c r="E560" s="40"/>
      <c r="F560" s="230" t="s">
        <v>865</v>
      </c>
      <c r="G560" s="40"/>
      <c r="H560" s="40"/>
      <c r="I560" s="231"/>
      <c r="J560" s="40"/>
      <c r="K560" s="40"/>
      <c r="L560" s="44"/>
      <c r="M560" s="232"/>
      <c r="N560" s="233"/>
      <c r="O560" s="91"/>
      <c r="P560" s="91"/>
      <c r="Q560" s="91"/>
      <c r="R560" s="91"/>
      <c r="S560" s="91"/>
      <c r="T560" s="92"/>
      <c r="U560" s="38"/>
      <c r="V560" s="38"/>
      <c r="W560" s="38"/>
      <c r="X560" s="38"/>
      <c r="Y560" s="38"/>
      <c r="Z560" s="38"/>
      <c r="AA560" s="38"/>
      <c r="AB560" s="38"/>
      <c r="AC560" s="38"/>
      <c r="AD560" s="38"/>
      <c r="AE560" s="38"/>
      <c r="AT560" s="17" t="s">
        <v>160</v>
      </c>
      <c r="AU560" s="17" t="s">
        <v>88</v>
      </c>
    </row>
    <row r="561" s="2" customFormat="1" ht="24.15" customHeight="1">
      <c r="A561" s="38"/>
      <c r="B561" s="39"/>
      <c r="C561" s="215" t="s">
        <v>866</v>
      </c>
      <c r="D561" s="215" t="s">
        <v>154</v>
      </c>
      <c r="E561" s="216" t="s">
        <v>867</v>
      </c>
      <c r="F561" s="217" t="s">
        <v>868</v>
      </c>
      <c r="G561" s="218" t="s">
        <v>157</v>
      </c>
      <c r="H561" s="219">
        <v>717.20600000000002</v>
      </c>
      <c r="I561" s="220"/>
      <c r="J561" s="221">
        <f>ROUND(I561*H561,2)</f>
        <v>0</v>
      </c>
      <c r="K561" s="222"/>
      <c r="L561" s="44"/>
      <c r="M561" s="223" t="s">
        <v>1</v>
      </c>
      <c r="N561" s="224" t="s">
        <v>44</v>
      </c>
      <c r="O561" s="91"/>
      <c r="P561" s="225">
        <f>O561*H561</f>
        <v>0</v>
      </c>
      <c r="Q561" s="225">
        <v>0</v>
      </c>
      <c r="R561" s="225">
        <f>Q561*H561</f>
        <v>0</v>
      </c>
      <c r="S561" s="225">
        <v>0</v>
      </c>
      <c r="T561" s="226">
        <f>S561*H561</f>
        <v>0</v>
      </c>
      <c r="U561" s="38"/>
      <c r="V561" s="38"/>
      <c r="W561" s="38"/>
      <c r="X561" s="38"/>
      <c r="Y561" s="38"/>
      <c r="Z561" s="38"/>
      <c r="AA561" s="38"/>
      <c r="AB561" s="38"/>
      <c r="AC561" s="38"/>
      <c r="AD561" s="38"/>
      <c r="AE561" s="38"/>
      <c r="AR561" s="227" t="s">
        <v>158</v>
      </c>
      <c r="AT561" s="227" t="s">
        <v>154</v>
      </c>
      <c r="AU561" s="227" t="s">
        <v>88</v>
      </c>
      <c r="AY561" s="17" t="s">
        <v>152</v>
      </c>
      <c r="BE561" s="228">
        <f>IF(N561="základní",J561,0)</f>
        <v>0</v>
      </c>
      <c r="BF561" s="228">
        <f>IF(N561="snížená",J561,0)</f>
        <v>0</v>
      </c>
      <c r="BG561" s="228">
        <f>IF(N561="zákl. přenesená",J561,0)</f>
        <v>0</v>
      </c>
      <c r="BH561" s="228">
        <f>IF(N561="sníž. přenesená",J561,0)</f>
        <v>0</v>
      </c>
      <c r="BI561" s="228">
        <f>IF(N561="nulová",J561,0)</f>
        <v>0</v>
      </c>
      <c r="BJ561" s="17" t="s">
        <v>21</v>
      </c>
      <c r="BK561" s="228">
        <f>ROUND(I561*H561,2)</f>
        <v>0</v>
      </c>
      <c r="BL561" s="17" t="s">
        <v>158</v>
      </c>
      <c r="BM561" s="227" t="s">
        <v>869</v>
      </c>
    </row>
    <row r="562" s="2" customFormat="1">
      <c r="A562" s="38"/>
      <c r="B562" s="39"/>
      <c r="C562" s="40"/>
      <c r="D562" s="229" t="s">
        <v>160</v>
      </c>
      <c r="E562" s="40"/>
      <c r="F562" s="230" t="s">
        <v>870</v>
      </c>
      <c r="G562" s="40"/>
      <c r="H562" s="40"/>
      <c r="I562" s="231"/>
      <c r="J562" s="40"/>
      <c r="K562" s="40"/>
      <c r="L562" s="44"/>
      <c r="M562" s="232"/>
      <c r="N562" s="233"/>
      <c r="O562" s="91"/>
      <c r="P562" s="91"/>
      <c r="Q562" s="91"/>
      <c r="R562" s="91"/>
      <c r="S562" s="91"/>
      <c r="T562" s="92"/>
      <c r="U562" s="38"/>
      <c r="V562" s="38"/>
      <c r="W562" s="38"/>
      <c r="X562" s="38"/>
      <c r="Y562" s="38"/>
      <c r="Z562" s="38"/>
      <c r="AA562" s="38"/>
      <c r="AB562" s="38"/>
      <c r="AC562" s="38"/>
      <c r="AD562" s="38"/>
      <c r="AE562" s="38"/>
      <c r="AT562" s="17" t="s">
        <v>160</v>
      </c>
      <c r="AU562" s="17" t="s">
        <v>88</v>
      </c>
    </row>
    <row r="563" s="2" customFormat="1" ht="24.15" customHeight="1">
      <c r="A563" s="38"/>
      <c r="B563" s="39"/>
      <c r="C563" s="215" t="s">
        <v>871</v>
      </c>
      <c r="D563" s="215" t="s">
        <v>154</v>
      </c>
      <c r="E563" s="216" t="s">
        <v>872</v>
      </c>
      <c r="F563" s="217" t="s">
        <v>873</v>
      </c>
      <c r="G563" s="218" t="s">
        <v>157</v>
      </c>
      <c r="H563" s="219">
        <v>8579.4959999999992</v>
      </c>
      <c r="I563" s="220"/>
      <c r="J563" s="221">
        <f>ROUND(I563*H563,2)</f>
        <v>0</v>
      </c>
      <c r="K563" s="222"/>
      <c r="L563" s="44"/>
      <c r="M563" s="223" t="s">
        <v>1</v>
      </c>
      <c r="N563" s="224" t="s">
        <v>44</v>
      </c>
      <c r="O563" s="91"/>
      <c r="P563" s="225">
        <f>O563*H563</f>
        <v>0</v>
      </c>
      <c r="Q563" s="225">
        <v>0</v>
      </c>
      <c r="R563" s="225">
        <f>Q563*H563</f>
        <v>0</v>
      </c>
      <c r="S563" s="225">
        <v>0</v>
      </c>
      <c r="T563" s="226">
        <f>S563*H563</f>
        <v>0</v>
      </c>
      <c r="U563" s="38"/>
      <c r="V563" s="38"/>
      <c r="W563" s="38"/>
      <c r="X563" s="38"/>
      <c r="Y563" s="38"/>
      <c r="Z563" s="38"/>
      <c r="AA563" s="38"/>
      <c r="AB563" s="38"/>
      <c r="AC563" s="38"/>
      <c r="AD563" s="38"/>
      <c r="AE563" s="38"/>
      <c r="AR563" s="227" t="s">
        <v>158</v>
      </c>
      <c r="AT563" s="227" t="s">
        <v>154</v>
      </c>
      <c r="AU563" s="227" t="s">
        <v>88</v>
      </c>
      <c r="AY563" s="17" t="s">
        <v>152</v>
      </c>
      <c r="BE563" s="228">
        <f>IF(N563="základní",J563,0)</f>
        <v>0</v>
      </c>
      <c r="BF563" s="228">
        <f>IF(N563="snížená",J563,0)</f>
        <v>0</v>
      </c>
      <c r="BG563" s="228">
        <f>IF(N563="zákl. přenesená",J563,0)</f>
        <v>0</v>
      </c>
      <c r="BH563" s="228">
        <f>IF(N563="sníž. přenesená",J563,0)</f>
        <v>0</v>
      </c>
      <c r="BI563" s="228">
        <f>IF(N563="nulová",J563,0)</f>
        <v>0</v>
      </c>
      <c r="BJ563" s="17" t="s">
        <v>21</v>
      </c>
      <c r="BK563" s="228">
        <f>ROUND(I563*H563,2)</f>
        <v>0</v>
      </c>
      <c r="BL563" s="17" t="s">
        <v>158</v>
      </c>
      <c r="BM563" s="227" t="s">
        <v>874</v>
      </c>
    </row>
    <row r="564" s="2" customFormat="1">
      <c r="A564" s="38"/>
      <c r="B564" s="39"/>
      <c r="C564" s="40"/>
      <c r="D564" s="229" t="s">
        <v>160</v>
      </c>
      <c r="E564" s="40"/>
      <c r="F564" s="230" t="s">
        <v>875</v>
      </c>
      <c r="G564" s="40"/>
      <c r="H564" s="40"/>
      <c r="I564" s="231"/>
      <c r="J564" s="40"/>
      <c r="K564" s="40"/>
      <c r="L564" s="44"/>
      <c r="M564" s="232"/>
      <c r="N564" s="233"/>
      <c r="O564" s="91"/>
      <c r="P564" s="91"/>
      <c r="Q564" s="91"/>
      <c r="R564" s="91"/>
      <c r="S564" s="91"/>
      <c r="T564" s="92"/>
      <c r="U564" s="38"/>
      <c r="V564" s="38"/>
      <c r="W564" s="38"/>
      <c r="X564" s="38"/>
      <c r="Y564" s="38"/>
      <c r="Z564" s="38"/>
      <c r="AA564" s="38"/>
      <c r="AB564" s="38"/>
      <c r="AC564" s="38"/>
      <c r="AD564" s="38"/>
      <c r="AE564" s="38"/>
      <c r="AT564" s="17" t="s">
        <v>160</v>
      </c>
      <c r="AU564" s="17" t="s">
        <v>88</v>
      </c>
    </row>
    <row r="565" s="13" customFormat="1">
      <c r="A565" s="13"/>
      <c r="B565" s="234"/>
      <c r="C565" s="235"/>
      <c r="D565" s="229" t="s">
        <v>162</v>
      </c>
      <c r="E565" s="236" t="s">
        <v>1</v>
      </c>
      <c r="F565" s="237" t="s">
        <v>876</v>
      </c>
      <c r="G565" s="235"/>
      <c r="H565" s="238">
        <v>8579.4959999999992</v>
      </c>
      <c r="I565" s="239"/>
      <c r="J565" s="235"/>
      <c r="K565" s="235"/>
      <c r="L565" s="240"/>
      <c r="M565" s="241"/>
      <c r="N565" s="242"/>
      <c r="O565" s="242"/>
      <c r="P565" s="242"/>
      <c r="Q565" s="242"/>
      <c r="R565" s="242"/>
      <c r="S565" s="242"/>
      <c r="T565" s="243"/>
      <c r="U565" s="13"/>
      <c r="V565" s="13"/>
      <c r="W565" s="13"/>
      <c r="X565" s="13"/>
      <c r="Y565" s="13"/>
      <c r="Z565" s="13"/>
      <c r="AA565" s="13"/>
      <c r="AB565" s="13"/>
      <c r="AC565" s="13"/>
      <c r="AD565" s="13"/>
      <c r="AE565" s="13"/>
      <c r="AT565" s="244" t="s">
        <v>162</v>
      </c>
      <c r="AU565" s="244" t="s">
        <v>88</v>
      </c>
      <c r="AV565" s="13" t="s">
        <v>88</v>
      </c>
      <c r="AW565" s="13" t="s">
        <v>36</v>
      </c>
      <c r="AX565" s="13" t="s">
        <v>21</v>
      </c>
      <c r="AY565" s="244" t="s">
        <v>152</v>
      </c>
    </row>
    <row r="566" s="2" customFormat="1" ht="37.8" customHeight="1">
      <c r="A566" s="38"/>
      <c r="B566" s="39"/>
      <c r="C566" s="215" t="s">
        <v>877</v>
      </c>
      <c r="D566" s="215" t="s">
        <v>154</v>
      </c>
      <c r="E566" s="216" t="s">
        <v>878</v>
      </c>
      <c r="F566" s="217" t="s">
        <v>879</v>
      </c>
      <c r="G566" s="218" t="s">
        <v>157</v>
      </c>
      <c r="H566" s="219">
        <v>324.08600000000001</v>
      </c>
      <c r="I566" s="220"/>
      <c r="J566" s="221">
        <f>ROUND(I566*H566,2)</f>
        <v>0</v>
      </c>
      <c r="K566" s="222"/>
      <c r="L566" s="44"/>
      <c r="M566" s="223" t="s">
        <v>1</v>
      </c>
      <c r="N566" s="224" t="s">
        <v>44</v>
      </c>
      <c r="O566" s="91"/>
      <c r="P566" s="225">
        <f>O566*H566</f>
        <v>0</v>
      </c>
      <c r="Q566" s="225">
        <v>0</v>
      </c>
      <c r="R566" s="225">
        <f>Q566*H566</f>
        <v>0</v>
      </c>
      <c r="S566" s="225">
        <v>0</v>
      </c>
      <c r="T566" s="226">
        <f>S566*H566</f>
        <v>0</v>
      </c>
      <c r="U566" s="38"/>
      <c r="V566" s="38"/>
      <c r="W566" s="38"/>
      <c r="X566" s="38"/>
      <c r="Y566" s="38"/>
      <c r="Z566" s="38"/>
      <c r="AA566" s="38"/>
      <c r="AB566" s="38"/>
      <c r="AC566" s="38"/>
      <c r="AD566" s="38"/>
      <c r="AE566" s="38"/>
      <c r="AR566" s="227" t="s">
        <v>158</v>
      </c>
      <c r="AT566" s="227" t="s">
        <v>154</v>
      </c>
      <c r="AU566" s="227" t="s">
        <v>88</v>
      </c>
      <c r="AY566" s="17" t="s">
        <v>152</v>
      </c>
      <c r="BE566" s="228">
        <f>IF(N566="základní",J566,0)</f>
        <v>0</v>
      </c>
      <c r="BF566" s="228">
        <f>IF(N566="snížená",J566,0)</f>
        <v>0</v>
      </c>
      <c r="BG566" s="228">
        <f>IF(N566="zákl. přenesená",J566,0)</f>
        <v>0</v>
      </c>
      <c r="BH566" s="228">
        <f>IF(N566="sníž. přenesená",J566,0)</f>
        <v>0</v>
      </c>
      <c r="BI566" s="228">
        <f>IF(N566="nulová",J566,0)</f>
        <v>0</v>
      </c>
      <c r="BJ566" s="17" t="s">
        <v>21</v>
      </c>
      <c r="BK566" s="228">
        <f>ROUND(I566*H566,2)</f>
        <v>0</v>
      </c>
      <c r="BL566" s="17" t="s">
        <v>158</v>
      </c>
      <c r="BM566" s="227" t="s">
        <v>880</v>
      </c>
    </row>
    <row r="567" s="2" customFormat="1">
      <c r="A567" s="38"/>
      <c r="B567" s="39"/>
      <c r="C567" s="40"/>
      <c r="D567" s="229" t="s">
        <v>160</v>
      </c>
      <c r="E567" s="40"/>
      <c r="F567" s="230" t="s">
        <v>881</v>
      </c>
      <c r="G567" s="40"/>
      <c r="H567" s="40"/>
      <c r="I567" s="231"/>
      <c r="J567" s="40"/>
      <c r="K567" s="40"/>
      <c r="L567" s="44"/>
      <c r="M567" s="232"/>
      <c r="N567" s="233"/>
      <c r="O567" s="91"/>
      <c r="P567" s="91"/>
      <c r="Q567" s="91"/>
      <c r="R567" s="91"/>
      <c r="S567" s="91"/>
      <c r="T567" s="92"/>
      <c r="U567" s="38"/>
      <c r="V567" s="38"/>
      <c r="W567" s="38"/>
      <c r="X567" s="38"/>
      <c r="Y567" s="38"/>
      <c r="Z567" s="38"/>
      <c r="AA567" s="38"/>
      <c r="AB567" s="38"/>
      <c r="AC567" s="38"/>
      <c r="AD567" s="38"/>
      <c r="AE567" s="38"/>
      <c r="AT567" s="17" t="s">
        <v>160</v>
      </c>
      <c r="AU567" s="17" t="s">
        <v>88</v>
      </c>
    </row>
    <row r="568" s="2" customFormat="1" ht="37.8" customHeight="1">
      <c r="A568" s="38"/>
      <c r="B568" s="39"/>
      <c r="C568" s="215" t="s">
        <v>882</v>
      </c>
      <c r="D568" s="215" t="s">
        <v>154</v>
      </c>
      <c r="E568" s="216" t="s">
        <v>883</v>
      </c>
      <c r="F568" s="217" t="s">
        <v>884</v>
      </c>
      <c r="G568" s="218" t="s">
        <v>157</v>
      </c>
      <c r="H568" s="219">
        <v>351.54199999999997</v>
      </c>
      <c r="I568" s="220"/>
      <c r="J568" s="221">
        <f>ROUND(I568*H568,2)</f>
        <v>0</v>
      </c>
      <c r="K568" s="222"/>
      <c r="L568" s="44"/>
      <c r="M568" s="223" t="s">
        <v>1</v>
      </c>
      <c r="N568" s="224" t="s">
        <v>44</v>
      </c>
      <c r="O568" s="91"/>
      <c r="P568" s="225">
        <f>O568*H568</f>
        <v>0</v>
      </c>
      <c r="Q568" s="225">
        <v>0</v>
      </c>
      <c r="R568" s="225">
        <f>Q568*H568</f>
        <v>0</v>
      </c>
      <c r="S568" s="225">
        <v>0</v>
      </c>
      <c r="T568" s="226">
        <f>S568*H568</f>
        <v>0</v>
      </c>
      <c r="U568" s="38"/>
      <c r="V568" s="38"/>
      <c r="W568" s="38"/>
      <c r="X568" s="38"/>
      <c r="Y568" s="38"/>
      <c r="Z568" s="38"/>
      <c r="AA568" s="38"/>
      <c r="AB568" s="38"/>
      <c r="AC568" s="38"/>
      <c r="AD568" s="38"/>
      <c r="AE568" s="38"/>
      <c r="AR568" s="227" t="s">
        <v>158</v>
      </c>
      <c r="AT568" s="227" t="s">
        <v>154</v>
      </c>
      <c r="AU568" s="227" t="s">
        <v>88</v>
      </c>
      <c r="AY568" s="17" t="s">
        <v>152</v>
      </c>
      <c r="BE568" s="228">
        <f>IF(N568="základní",J568,0)</f>
        <v>0</v>
      </c>
      <c r="BF568" s="228">
        <f>IF(N568="snížená",J568,0)</f>
        <v>0</v>
      </c>
      <c r="BG568" s="228">
        <f>IF(N568="zákl. přenesená",J568,0)</f>
        <v>0</v>
      </c>
      <c r="BH568" s="228">
        <f>IF(N568="sníž. přenesená",J568,0)</f>
        <v>0</v>
      </c>
      <c r="BI568" s="228">
        <f>IF(N568="nulová",J568,0)</f>
        <v>0</v>
      </c>
      <c r="BJ568" s="17" t="s">
        <v>21</v>
      </c>
      <c r="BK568" s="228">
        <f>ROUND(I568*H568,2)</f>
        <v>0</v>
      </c>
      <c r="BL568" s="17" t="s">
        <v>158</v>
      </c>
      <c r="BM568" s="227" t="s">
        <v>885</v>
      </c>
    </row>
    <row r="569" s="2" customFormat="1">
      <c r="A569" s="38"/>
      <c r="B569" s="39"/>
      <c r="C569" s="40"/>
      <c r="D569" s="229" t="s">
        <v>160</v>
      </c>
      <c r="E569" s="40"/>
      <c r="F569" s="230" t="s">
        <v>886</v>
      </c>
      <c r="G569" s="40"/>
      <c r="H569" s="40"/>
      <c r="I569" s="231"/>
      <c r="J569" s="40"/>
      <c r="K569" s="40"/>
      <c r="L569" s="44"/>
      <c r="M569" s="232"/>
      <c r="N569" s="233"/>
      <c r="O569" s="91"/>
      <c r="P569" s="91"/>
      <c r="Q569" s="91"/>
      <c r="R569" s="91"/>
      <c r="S569" s="91"/>
      <c r="T569" s="92"/>
      <c r="U569" s="38"/>
      <c r="V569" s="38"/>
      <c r="W569" s="38"/>
      <c r="X569" s="38"/>
      <c r="Y569" s="38"/>
      <c r="Z569" s="38"/>
      <c r="AA569" s="38"/>
      <c r="AB569" s="38"/>
      <c r="AC569" s="38"/>
      <c r="AD569" s="38"/>
      <c r="AE569" s="38"/>
      <c r="AT569" s="17" t="s">
        <v>160</v>
      </c>
      <c r="AU569" s="17" t="s">
        <v>88</v>
      </c>
    </row>
    <row r="570" s="2" customFormat="1" ht="37.8" customHeight="1">
      <c r="A570" s="38"/>
      <c r="B570" s="39"/>
      <c r="C570" s="215" t="s">
        <v>887</v>
      </c>
      <c r="D570" s="215" t="s">
        <v>154</v>
      </c>
      <c r="E570" s="216" t="s">
        <v>888</v>
      </c>
      <c r="F570" s="217" t="s">
        <v>889</v>
      </c>
      <c r="G570" s="218" t="s">
        <v>157</v>
      </c>
      <c r="H570" s="219">
        <v>48.094000000000001</v>
      </c>
      <c r="I570" s="220"/>
      <c r="J570" s="221">
        <f>ROUND(I570*H570,2)</f>
        <v>0</v>
      </c>
      <c r="K570" s="222"/>
      <c r="L570" s="44"/>
      <c r="M570" s="223" t="s">
        <v>1</v>
      </c>
      <c r="N570" s="224" t="s">
        <v>44</v>
      </c>
      <c r="O570" s="91"/>
      <c r="P570" s="225">
        <f>O570*H570</f>
        <v>0</v>
      </c>
      <c r="Q570" s="225">
        <v>0</v>
      </c>
      <c r="R570" s="225">
        <f>Q570*H570</f>
        <v>0</v>
      </c>
      <c r="S570" s="225">
        <v>0</v>
      </c>
      <c r="T570" s="226">
        <f>S570*H570</f>
        <v>0</v>
      </c>
      <c r="U570" s="38"/>
      <c r="V570" s="38"/>
      <c r="W570" s="38"/>
      <c r="X570" s="38"/>
      <c r="Y570" s="38"/>
      <c r="Z570" s="38"/>
      <c r="AA570" s="38"/>
      <c r="AB570" s="38"/>
      <c r="AC570" s="38"/>
      <c r="AD570" s="38"/>
      <c r="AE570" s="38"/>
      <c r="AR570" s="227" t="s">
        <v>158</v>
      </c>
      <c r="AT570" s="227" t="s">
        <v>154</v>
      </c>
      <c r="AU570" s="227" t="s">
        <v>88</v>
      </c>
      <c r="AY570" s="17" t="s">
        <v>152</v>
      </c>
      <c r="BE570" s="228">
        <f>IF(N570="základní",J570,0)</f>
        <v>0</v>
      </c>
      <c r="BF570" s="228">
        <f>IF(N570="snížená",J570,0)</f>
        <v>0</v>
      </c>
      <c r="BG570" s="228">
        <f>IF(N570="zákl. přenesená",J570,0)</f>
        <v>0</v>
      </c>
      <c r="BH570" s="228">
        <f>IF(N570="sníž. přenesená",J570,0)</f>
        <v>0</v>
      </c>
      <c r="BI570" s="228">
        <f>IF(N570="nulová",J570,0)</f>
        <v>0</v>
      </c>
      <c r="BJ570" s="17" t="s">
        <v>21</v>
      </c>
      <c r="BK570" s="228">
        <f>ROUND(I570*H570,2)</f>
        <v>0</v>
      </c>
      <c r="BL570" s="17" t="s">
        <v>158</v>
      </c>
      <c r="BM570" s="227" t="s">
        <v>890</v>
      </c>
    </row>
    <row r="571" s="2" customFormat="1">
      <c r="A571" s="38"/>
      <c r="B571" s="39"/>
      <c r="C571" s="40"/>
      <c r="D571" s="229" t="s">
        <v>160</v>
      </c>
      <c r="E571" s="40"/>
      <c r="F571" s="230" t="s">
        <v>891</v>
      </c>
      <c r="G571" s="40"/>
      <c r="H571" s="40"/>
      <c r="I571" s="231"/>
      <c r="J571" s="40"/>
      <c r="K571" s="40"/>
      <c r="L571" s="44"/>
      <c r="M571" s="232"/>
      <c r="N571" s="233"/>
      <c r="O571" s="91"/>
      <c r="P571" s="91"/>
      <c r="Q571" s="91"/>
      <c r="R571" s="91"/>
      <c r="S571" s="91"/>
      <c r="T571" s="92"/>
      <c r="U571" s="38"/>
      <c r="V571" s="38"/>
      <c r="W571" s="38"/>
      <c r="X571" s="38"/>
      <c r="Y571" s="38"/>
      <c r="Z571" s="38"/>
      <c r="AA571" s="38"/>
      <c r="AB571" s="38"/>
      <c r="AC571" s="38"/>
      <c r="AD571" s="38"/>
      <c r="AE571" s="38"/>
      <c r="AT571" s="17" t="s">
        <v>160</v>
      </c>
      <c r="AU571" s="17" t="s">
        <v>88</v>
      </c>
    </row>
    <row r="572" s="2" customFormat="1" ht="24.15" customHeight="1">
      <c r="A572" s="38"/>
      <c r="B572" s="39"/>
      <c r="C572" s="215" t="s">
        <v>892</v>
      </c>
      <c r="D572" s="215" t="s">
        <v>154</v>
      </c>
      <c r="E572" s="216" t="s">
        <v>893</v>
      </c>
      <c r="F572" s="217" t="s">
        <v>894</v>
      </c>
      <c r="G572" s="218" t="s">
        <v>157</v>
      </c>
      <c r="H572" s="219">
        <v>7.867</v>
      </c>
      <c r="I572" s="220"/>
      <c r="J572" s="221">
        <f>ROUND(I572*H572,2)</f>
        <v>0</v>
      </c>
      <c r="K572" s="222"/>
      <c r="L572" s="44"/>
      <c r="M572" s="223" t="s">
        <v>1</v>
      </c>
      <c r="N572" s="224" t="s">
        <v>44</v>
      </c>
      <c r="O572" s="91"/>
      <c r="P572" s="225">
        <f>O572*H572</f>
        <v>0</v>
      </c>
      <c r="Q572" s="225">
        <v>0</v>
      </c>
      <c r="R572" s="225">
        <f>Q572*H572</f>
        <v>0</v>
      </c>
      <c r="S572" s="225">
        <v>0</v>
      </c>
      <c r="T572" s="226">
        <f>S572*H572</f>
        <v>0</v>
      </c>
      <c r="U572" s="38"/>
      <c r="V572" s="38"/>
      <c r="W572" s="38"/>
      <c r="X572" s="38"/>
      <c r="Y572" s="38"/>
      <c r="Z572" s="38"/>
      <c r="AA572" s="38"/>
      <c r="AB572" s="38"/>
      <c r="AC572" s="38"/>
      <c r="AD572" s="38"/>
      <c r="AE572" s="38"/>
      <c r="AR572" s="227" t="s">
        <v>158</v>
      </c>
      <c r="AT572" s="227" t="s">
        <v>154</v>
      </c>
      <c r="AU572" s="227" t="s">
        <v>88</v>
      </c>
      <c r="AY572" s="17" t="s">
        <v>152</v>
      </c>
      <c r="BE572" s="228">
        <f>IF(N572="základní",J572,0)</f>
        <v>0</v>
      </c>
      <c r="BF572" s="228">
        <f>IF(N572="snížená",J572,0)</f>
        <v>0</v>
      </c>
      <c r="BG572" s="228">
        <f>IF(N572="zákl. přenesená",J572,0)</f>
        <v>0</v>
      </c>
      <c r="BH572" s="228">
        <f>IF(N572="sníž. přenesená",J572,0)</f>
        <v>0</v>
      </c>
      <c r="BI572" s="228">
        <f>IF(N572="nulová",J572,0)</f>
        <v>0</v>
      </c>
      <c r="BJ572" s="17" t="s">
        <v>21</v>
      </c>
      <c r="BK572" s="228">
        <f>ROUND(I572*H572,2)</f>
        <v>0</v>
      </c>
      <c r="BL572" s="17" t="s">
        <v>158</v>
      </c>
      <c r="BM572" s="227" t="s">
        <v>895</v>
      </c>
    </row>
    <row r="573" s="2" customFormat="1">
      <c r="A573" s="38"/>
      <c r="B573" s="39"/>
      <c r="C573" s="40"/>
      <c r="D573" s="229" t="s">
        <v>160</v>
      </c>
      <c r="E573" s="40"/>
      <c r="F573" s="230" t="s">
        <v>896</v>
      </c>
      <c r="G573" s="40"/>
      <c r="H573" s="40"/>
      <c r="I573" s="231"/>
      <c r="J573" s="40"/>
      <c r="K573" s="40"/>
      <c r="L573" s="44"/>
      <c r="M573" s="232"/>
      <c r="N573" s="233"/>
      <c r="O573" s="91"/>
      <c r="P573" s="91"/>
      <c r="Q573" s="91"/>
      <c r="R573" s="91"/>
      <c r="S573" s="91"/>
      <c r="T573" s="92"/>
      <c r="U573" s="38"/>
      <c r="V573" s="38"/>
      <c r="W573" s="38"/>
      <c r="X573" s="38"/>
      <c r="Y573" s="38"/>
      <c r="Z573" s="38"/>
      <c r="AA573" s="38"/>
      <c r="AB573" s="38"/>
      <c r="AC573" s="38"/>
      <c r="AD573" s="38"/>
      <c r="AE573" s="38"/>
      <c r="AT573" s="17" t="s">
        <v>160</v>
      </c>
      <c r="AU573" s="17" t="s">
        <v>88</v>
      </c>
    </row>
    <row r="574" s="2" customFormat="1" ht="24.15" customHeight="1">
      <c r="A574" s="38"/>
      <c r="B574" s="39"/>
      <c r="C574" s="215" t="s">
        <v>897</v>
      </c>
      <c r="D574" s="215" t="s">
        <v>154</v>
      </c>
      <c r="E574" s="216" t="s">
        <v>898</v>
      </c>
      <c r="F574" s="217" t="s">
        <v>899</v>
      </c>
      <c r="G574" s="218" t="s">
        <v>157</v>
      </c>
      <c r="H574" s="219">
        <v>1.03</v>
      </c>
      <c r="I574" s="220"/>
      <c r="J574" s="221">
        <f>ROUND(I574*H574,2)</f>
        <v>0</v>
      </c>
      <c r="K574" s="222"/>
      <c r="L574" s="44"/>
      <c r="M574" s="223" t="s">
        <v>1</v>
      </c>
      <c r="N574" s="224" t="s">
        <v>44</v>
      </c>
      <c r="O574" s="91"/>
      <c r="P574" s="225">
        <f>O574*H574</f>
        <v>0</v>
      </c>
      <c r="Q574" s="225">
        <v>0</v>
      </c>
      <c r="R574" s="225">
        <f>Q574*H574</f>
        <v>0</v>
      </c>
      <c r="S574" s="225">
        <v>0</v>
      </c>
      <c r="T574" s="226">
        <f>S574*H574</f>
        <v>0</v>
      </c>
      <c r="U574" s="38"/>
      <c r="V574" s="38"/>
      <c r="W574" s="38"/>
      <c r="X574" s="38"/>
      <c r="Y574" s="38"/>
      <c r="Z574" s="38"/>
      <c r="AA574" s="38"/>
      <c r="AB574" s="38"/>
      <c r="AC574" s="38"/>
      <c r="AD574" s="38"/>
      <c r="AE574" s="38"/>
      <c r="AR574" s="227" t="s">
        <v>158</v>
      </c>
      <c r="AT574" s="227" t="s">
        <v>154</v>
      </c>
      <c r="AU574" s="227" t="s">
        <v>88</v>
      </c>
      <c r="AY574" s="17" t="s">
        <v>152</v>
      </c>
      <c r="BE574" s="228">
        <f>IF(N574="základní",J574,0)</f>
        <v>0</v>
      </c>
      <c r="BF574" s="228">
        <f>IF(N574="snížená",J574,0)</f>
        <v>0</v>
      </c>
      <c r="BG574" s="228">
        <f>IF(N574="zákl. přenesená",J574,0)</f>
        <v>0</v>
      </c>
      <c r="BH574" s="228">
        <f>IF(N574="sníž. přenesená",J574,0)</f>
        <v>0</v>
      </c>
      <c r="BI574" s="228">
        <f>IF(N574="nulová",J574,0)</f>
        <v>0</v>
      </c>
      <c r="BJ574" s="17" t="s">
        <v>21</v>
      </c>
      <c r="BK574" s="228">
        <f>ROUND(I574*H574,2)</f>
        <v>0</v>
      </c>
      <c r="BL574" s="17" t="s">
        <v>158</v>
      </c>
      <c r="BM574" s="227" t="s">
        <v>900</v>
      </c>
    </row>
    <row r="575" s="2" customFormat="1">
      <c r="A575" s="38"/>
      <c r="B575" s="39"/>
      <c r="C575" s="40"/>
      <c r="D575" s="229" t="s">
        <v>160</v>
      </c>
      <c r="E575" s="40"/>
      <c r="F575" s="230" t="s">
        <v>901</v>
      </c>
      <c r="G575" s="40"/>
      <c r="H575" s="40"/>
      <c r="I575" s="231"/>
      <c r="J575" s="40"/>
      <c r="K575" s="40"/>
      <c r="L575" s="44"/>
      <c r="M575" s="232"/>
      <c r="N575" s="233"/>
      <c r="O575" s="91"/>
      <c r="P575" s="91"/>
      <c r="Q575" s="91"/>
      <c r="R575" s="91"/>
      <c r="S575" s="91"/>
      <c r="T575" s="92"/>
      <c r="U575" s="38"/>
      <c r="V575" s="38"/>
      <c r="W575" s="38"/>
      <c r="X575" s="38"/>
      <c r="Y575" s="38"/>
      <c r="Z575" s="38"/>
      <c r="AA575" s="38"/>
      <c r="AB575" s="38"/>
      <c r="AC575" s="38"/>
      <c r="AD575" s="38"/>
      <c r="AE575" s="38"/>
      <c r="AT575" s="17" t="s">
        <v>160</v>
      </c>
      <c r="AU575" s="17" t="s">
        <v>88</v>
      </c>
    </row>
    <row r="576" s="2" customFormat="1" ht="24.15" customHeight="1">
      <c r="A576" s="38"/>
      <c r="B576" s="39"/>
      <c r="C576" s="215" t="s">
        <v>902</v>
      </c>
      <c r="D576" s="215" t="s">
        <v>154</v>
      </c>
      <c r="E576" s="216" t="s">
        <v>903</v>
      </c>
      <c r="F576" s="217" t="s">
        <v>904</v>
      </c>
      <c r="G576" s="218" t="s">
        <v>157</v>
      </c>
      <c r="H576" s="219">
        <v>0.13600000000000001</v>
      </c>
      <c r="I576" s="220"/>
      <c r="J576" s="221">
        <f>ROUND(I576*H576,2)</f>
        <v>0</v>
      </c>
      <c r="K576" s="222"/>
      <c r="L576" s="44"/>
      <c r="M576" s="223" t="s">
        <v>1</v>
      </c>
      <c r="N576" s="224" t="s">
        <v>44</v>
      </c>
      <c r="O576" s="91"/>
      <c r="P576" s="225">
        <f>O576*H576</f>
        <v>0</v>
      </c>
      <c r="Q576" s="225">
        <v>0</v>
      </c>
      <c r="R576" s="225">
        <f>Q576*H576</f>
        <v>0</v>
      </c>
      <c r="S576" s="225">
        <v>0</v>
      </c>
      <c r="T576" s="226">
        <f>S576*H576</f>
        <v>0</v>
      </c>
      <c r="U576" s="38"/>
      <c r="V576" s="38"/>
      <c r="W576" s="38"/>
      <c r="X576" s="38"/>
      <c r="Y576" s="38"/>
      <c r="Z576" s="38"/>
      <c r="AA576" s="38"/>
      <c r="AB576" s="38"/>
      <c r="AC576" s="38"/>
      <c r="AD576" s="38"/>
      <c r="AE576" s="38"/>
      <c r="AR576" s="227" t="s">
        <v>158</v>
      </c>
      <c r="AT576" s="227" t="s">
        <v>154</v>
      </c>
      <c r="AU576" s="227" t="s">
        <v>88</v>
      </c>
      <c r="AY576" s="17" t="s">
        <v>152</v>
      </c>
      <c r="BE576" s="228">
        <f>IF(N576="základní",J576,0)</f>
        <v>0</v>
      </c>
      <c r="BF576" s="228">
        <f>IF(N576="snížená",J576,0)</f>
        <v>0</v>
      </c>
      <c r="BG576" s="228">
        <f>IF(N576="zákl. přenesená",J576,0)</f>
        <v>0</v>
      </c>
      <c r="BH576" s="228">
        <f>IF(N576="sníž. přenesená",J576,0)</f>
        <v>0</v>
      </c>
      <c r="BI576" s="228">
        <f>IF(N576="nulová",J576,0)</f>
        <v>0</v>
      </c>
      <c r="BJ576" s="17" t="s">
        <v>21</v>
      </c>
      <c r="BK576" s="228">
        <f>ROUND(I576*H576,2)</f>
        <v>0</v>
      </c>
      <c r="BL576" s="17" t="s">
        <v>158</v>
      </c>
      <c r="BM576" s="227" t="s">
        <v>905</v>
      </c>
    </row>
    <row r="577" s="2" customFormat="1">
      <c r="A577" s="38"/>
      <c r="B577" s="39"/>
      <c r="C577" s="40"/>
      <c r="D577" s="229" t="s">
        <v>160</v>
      </c>
      <c r="E577" s="40"/>
      <c r="F577" s="230" t="s">
        <v>906</v>
      </c>
      <c r="G577" s="40"/>
      <c r="H577" s="40"/>
      <c r="I577" s="231"/>
      <c r="J577" s="40"/>
      <c r="K577" s="40"/>
      <c r="L577" s="44"/>
      <c r="M577" s="232"/>
      <c r="N577" s="233"/>
      <c r="O577" s="91"/>
      <c r="P577" s="91"/>
      <c r="Q577" s="91"/>
      <c r="R577" s="91"/>
      <c r="S577" s="91"/>
      <c r="T577" s="92"/>
      <c r="U577" s="38"/>
      <c r="V577" s="38"/>
      <c r="W577" s="38"/>
      <c r="X577" s="38"/>
      <c r="Y577" s="38"/>
      <c r="Z577" s="38"/>
      <c r="AA577" s="38"/>
      <c r="AB577" s="38"/>
      <c r="AC577" s="38"/>
      <c r="AD577" s="38"/>
      <c r="AE577" s="38"/>
      <c r="AT577" s="17" t="s">
        <v>160</v>
      </c>
      <c r="AU577" s="17" t="s">
        <v>88</v>
      </c>
    </row>
    <row r="578" s="2" customFormat="1" ht="33" customHeight="1">
      <c r="A578" s="38"/>
      <c r="B578" s="39"/>
      <c r="C578" s="215" t="s">
        <v>907</v>
      </c>
      <c r="D578" s="215" t="s">
        <v>154</v>
      </c>
      <c r="E578" s="216" t="s">
        <v>908</v>
      </c>
      <c r="F578" s="217" t="s">
        <v>909</v>
      </c>
      <c r="G578" s="218" t="s">
        <v>157</v>
      </c>
      <c r="H578" s="219">
        <v>3.548</v>
      </c>
      <c r="I578" s="220"/>
      <c r="J578" s="221">
        <f>ROUND(I578*H578,2)</f>
        <v>0</v>
      </c>
      <c r="K578" s="222"/>
      <c r="L578" s="44"/>
      <c r="M578" s="223" t="s">
        <v>1</v>
      </c>
      <c r="N578" s="224" t="s">
        <v>44</v>
      </c>
      <c r="O578" s="91"/>
      <c r="P578" s="225">
        <f>O578*H578</f>
        <v>0</v>
      </c>
      <c r="Q578" s="225">
        <v>0</v>
      </c>
      <c r="R578" s="225">
        <f>Q578*H578</f>
        <v>0</v>
      </c>
      <c r="S578" s="225">
        <v>0</v>
      </c>
      <c r="T578" s="226">
        <f>S578*H578</f>
        <v>0</v>
      </c>
      <c r="U578" s="38"/>
      <c r="V578" s="38"/>
      <c r="W578" s="38"/>
      <c r="X578" s="38"/>
      <c r="Y578" s="38"/>
      <c r="Z578" s="38"/>
      <c r="AA578" s="38"/>
      <c r="AB578" s="38"/>
      <c r="AC578" s="38"/>
      <c r="AD578" s="38"/>
      <c r="AE578" s="38"/>
      <c r="AR578" s="227" t="s">
        <v>158</v>
      </c>
      <c r="AT578" s="227" t="s">
        <v>154</v>
      </c>
      <c r="AU578" s="227" t="s">
        <v>88</v>
      </c>
      <c r="AY578" s="17" t="s">
        <v>152</v>
      </c>
      <c r="BE578" s="228">
        <f>IF(N578="základní",J578,0)</f>
        <v>0</v>
      </c>
      <c r="BF578" s="228">
        <f>IF(N578="snížená",J578,0)</f>
        <v>0</v>
      </c>
      <c r="BG578" s="228">
        <f>IF(N578="zákl. přenesená",J578,0)</f>
        <v>0</v>
      </c>
      <c r="BH578" s="228">
        <f>IF(N578="sníž. přenesená",J578,0)</f>
        <v>0</v>
      </c>
      <c r="BI578" s="228">
        <f>IF(N578="nulová",J578,0)</f>
        <v>0</v>
      </c>
      <c r="BJ578" s="17" t="s">
        <v>21</v>
      </c>
      <c r="BK578" s="228">
        <f>ROUND(I578*H578,2)</f>
        <v>0</v>
      </c>
      <c r="BL578" s="17" t="s">
        <v>158</v>
      </c>
      <c r="BM578" s="227" t="s">
        <v>910</v>
      </c>
    </row>
    <row r="579" s="2" customFormat="1">
      <c r="A579" s="38"/>
      <c r="B579" s="39"/>
      <c r="C579" s="40"/>
      <c r="D579" s="229" t="s">
        <v>160</v>
      </c>
      <c r="E579" s="40"/>
      <c r="F579" s="230" t="s">
        <v>911</v>
      </c>
      <c r="G579" s="40"/>
      <c r="H579" s="40"/>
      <c r="I579" s="231"/>
      <c r="J579" s="40"/>
      <c r="K579" s="40"/>
      <c r="L579" s="44"/>
      <c r="M579" s="232"/>
      <c r="N579" s="233"/>
      <c r="O579" s="91"/>
      <c r="P579" s="91"/>
      <c r="Q579" s="91"/>
      <c r="R579" s="91"/>
      <c r="S579" s="91"/>
      <c r="T579" s="92"/>
      <c r="U579" s="38"/>
      <c r="V579" s="38"/>
      <c r="W579" s="38"/>
      <c r="X579" s="38"/>
      <c r="Y579" s="38"/>
      <c r="Z579" s="38"/>
      <c r="AA579" s="38"/>
      <c r="AB579" s="38"/>
      <c r="AC579" s="38"/>
      <c r="AD579" s="38"/>
      <c r="AE579" s="38"/>
      <c r="AT579" s="17" t="s">
        <v>160</v>
      </c>
      <c r="AU579" s="17" t="s">
        <v>88</v>
      </c>
    </row>
    <row r="580" s="12" customFormat="1" ht="22.8" customHeight="1">
      <c r="A580" s="12"/>
      <c r="B580" s="199"/>
      <c r="C580" s="200"/>
      <c r="D580" s="201" t="s">
        <v>78</v>
      </c>
      <c r="E580" s="213" t="s">
        <v>912</v>
      </c>
      <c r="F580" s="213" t="s">
        <v>913</v>
      </c>
      <c r="G580" s="200"/>
      <c r="H580" s="200"/>
      <c r="I580" s="203"/>
      <c r="J580" s="214">
        <f>BK580</f>
        <v>0</v>
      </c>
      <c r="K580" s="200"/>
      <c r="L580" s="205"/>
      <c r="M580" s="206"/>
      <c r="N580" s="207"/>
      <c r="O580" s="207"/>
      <c r="P580" s="208">
        <f>SUM(P581:P582)</f>
        <v>0</v>
      </c>
      <c r="Q580" s="207"/>
      <c r="R580" s="208">
        <f>SUM(R581:R582)</f>
        <v>0</v>
      </c>
      <c r="S580" s="207"/>
      <c r="T580" s="209">
        <f>SUM(T581:T582)</f>
        <v>0</v>
      </c>
      <c r="U580" s="12"/>
      <c r="V580" s="12"/>
      <c r="W580" s="12"/>
      <c r="X580" s="12"/>
      <c r="Y580" s="12"/>
      <c r="Z580" s="12"/>
      <c r="AA580" s="12"/>
      <c r="AB580" s="12"/>
      <c r="AC580" s="12"/>
      <c r="AD580" s="12"/>
      <c r="AE580" s="12"/>
      <c r="AR580" s="210" t="s">
        <v>21</v>
      </c>
      <c r="AT580" s="211" t="s">
        <v>78</v>
      </c>
      <c r="AU580" s="211" t="s">
        <v>21</v>
      </c>
      <c r="AY580" s="210" t="s">
        <v>152</v>
      </c>
      <c r="BK580" s="212">
        <f>SUM(BK581:BK582)</f>
        <v>0</v>
      </c>
    </row>
    <row r="581" s="2" customFormat="1" ht="16.5" customHeight="1">
      <c r="A581" s="38"/>
      <c r="B581" s="39"/>
      <c r="C581" s="215" t="s">
        <v>914</v>
      </c>
      <c r="D581" s="215" t="s">
        <v>154</v>
      </c>
      <c r="E581" s="216" t="s">
        <v>915</v>
      </c>
      <c r="F581" s="217" t="s">
        <v>916</v>
      </c>
      <c r="G581" s="218" t="s">
        <v>157</v>
      </c>
      <c r="H581" s="219">
        <v>1027.787</v>
      </c>
      <c r="I581" s="220"/>
      <c r="J581" s="221">
        <f>ROUND(I581*H581,2)</f>
        <v>0</v>
      </c>
      <c r="K581" s="222"/>
      <c r="L581" s="44"/>
      <c r="M581" s="223" t="s">
        <v>1</v>
      </c>
      <c r="N581" s="224" t="s">
        <v>44</v>
      </c>
      <c r="O581" s="91"/>
      <c r="P581" s="225">
        <f>O581*H581</f>
        <v>0</v>
      </c>
      <c r="Q581" s="225">
        <v>0</v>
      </c>
      <c r="R581" s="225">
        <f>Q581*H581</f>
        <v>0</v>
      </c>
      <c r="S581" s="225">
        <v>0</v>
      </c>
      <c r="T581" s="226">
        <f>S581*H581</f>
        <v>0</v>
      </c>
      <c r="U581" s="38"/>
      <c r="V581" s="38"/>
      <c r="W581" s="38"/>
      <c r="X581" s="38"/>
      <c r="Y581" s="38"/>
      <c r="Z581" s="38"/>
      <c r="AA581" s="38"/>
      <c r="AB581" s="38"/>
      <c r="AC581" s="38"/>
      <c r="AD581" s="38"/>
      <c r="AE581" s="38"/>
      <c r="AR581" s="227" t="s">
        <v>158</v>
      </c>
      <c r="AT581" s="227" t="s">
        <v>154</v>
      </c>
      <c r="AU581" s="227" t="s">
        <v>88</v>
      </c>
      <c r="AY581" s="17" t="s">
        <v>152</v>
      </c>
      <c r="BE581" s="228">
        <f>IF(N581="základní",J581,0)</f>
        <v>0</v>
      </c>
      <c r="BF581" s="228">
        <f>IF(N581="snížená",J581,0)</f>
        <v>0</v>
      </c>
      <c r="BG581" s="228">
        <f>IF(N581="zákl. přenesená",J581,0)</f>
        <v>0</v>
      </c>
      <c r="BH581" s="228">
        <f>IF(N581="sníž. přenesená",J581,0)</f>
        <v>0</v>
      </c>
      <c r="BI581" s="228">
        <f>IF(N581="nulová",J581,0)</f>
        <v>0</v>
      </c>
      <c r="BJ581" s="17" t="s">
        <v>21</v>
      </c>
      <c r="BK581" s="228">
        <f>ROUND(I581*H581,2)</f>
        <v>0</v>
      </c>
      <c r="BL581" s="17" t="s">
        <v>158</v>
      </c>
      <c r="BM581" s="227" t="s">
        <v>917</v>
      </c>
    </row>
    <row r="582" s="2" customFormat="1">
      <c r="A582" s="38"/>
      <c r="B582" s="39"/>
      <c r="C582" s="40"/>
      <c r="D582" s="229" t="s">
        <v>160</v>
      </c>
      <c r="E582" s="40"/>
      <c r="F582" s="230" t="s">
        <v>918</v>
      </c>
      <c r="G582" s="40"/>
      <c r="H582" s="40"/>
      <c r="I582" s="231"/>
      <c r="J582" s="40"/>
      <c r="K582" s="40"/>
      <c r="L582" s="44"/>
      <c r="M582" s="232"/>
      <c r="N582" s="233"/>
      <c r="O582" s="91"/>
      <c r="P582" s="91"/>
      <c r="Q582" s="91"/>
      <c r="R582" s="91"/>
      <c r="S582" s="91"/>
      <c r="T582" s="92"/>
      <c r="U582" s="38"/>
      <c r="V582" s="38"/>
      <c r="W582" s="38"/>
      <c r="X582" s="38"/>
      <c r="Y582" s="38"/>
      <c r="Z582" s="38"/>
      <c r="AA582" s="38"/>
      <c r="AB582" s="38"/>
      <c r="AC582" s="38"/>
      <c r="AD582" s="38"/>
      <c r="AE582" s="38"/>
      <c r="AT582" s="17" t="s">
        <v>160</v>
      </c>
      <c r="AU582" s="17" t="s">
        <v>88</v>
      </c>
    </row>
    <row r="583" s="12" customFormat="1" ht="25.92" customHeight="1">
      <c r="A583" s="12"/>
      <c r="B583" s="199"/>
      <c r="C583" s="200"/>
      <c r="D583" s="201" t="s">
        <v>78</v>
      </c>
      <c r="E583" s="202" t="s">
        <v>919</v>
      </c>
      <c r="F583" s="202" t="s">
        <v>920</v>
      </c>
      <c r="G583" s="200"/>
      <c r="H583" s="200"/>
      <c r="I583" s="203"/>
      <c r="J583" s="204">
        <f>BK583</f>
        <v>0</v>
      </c>
      <c r="K583" s="200"/>
      <c r="L583" s="205"/>
      <c r="M583" s="206"/>
      <c r="N583" s="207"/>
      <c r="O583" s="207"/>
      <c r="P583" s="208">
        <f>P584+P624+P650+P699+P742+P761+P862+P871+P887+P894+P942+P948+P984+P1009</f>
        <v>0</v>
      </c>
      <c r="Q583" s="207"/>
      <c r="R583" s="208">
        <f>R584+R624+R650+R699+R742+R761+R862+R871+R887+R894+R942+R948+R984+R1009</f>
        <v>20.333845939999996</v>
      </c>
      <c r="S583" s="207"/>
      <c r="T583" s="209">
        <f>T584+T624+T650+T699+T742+T761+T862+T871+T887+T894+T942+T948+T984+T1009</f>
        <v>3.6845380000000003</v>
      </c>
      <c r="U583" s="12"/>
      <c r="V583" s="12"/>
      <c r="W583" s="12"/>
      <c r="X583" s="12"/>
      <c r="Y583" s="12"/>
      <c r="Z583" s="12"/>
      <c r="AA583" s="12"/>
      <c r="AB583" s="12"/>
      <c r="AC583" s="12"/>
      <c r="AD583" s="12"/>
      <c r="AE583" s="12"/>
      <c r="AR583" s="210" t="s">
        <v>88</v>
      </c>
      <c r="AT583" s="211" t="s">
        <v>78</v>
      </c>
      <c r="AU583" s="211" t="s">
        <v>79</v>
      </c>
      <c r="AY583" s="210" t="s">
        <v>152</v>
      </c>
      <c r="BK583" s="212">
        <f>BK584+BK624+BK650+BK699+BK742+BK761+BK862+BK871+BK887+BK894+BK942+BK948+BK984+BK1009</f>
        <v>0</v>
      </c>
    </row>
    <row r="584" s="12" customFormat="1" ht="22.8" customHeight="1">
      <c r="A584" s="12"/>
      <c r="B584" s="199"/>
      <c r="C584" s="200"/>
      <c r="D584" s="201" t="s">
        <v>78</v>
      </c>
      <c r="E584" s="213" t="s">
        <v>921</v>
      </c>
      <c r="F584" s="213" t="s">
        <v>922</v>
      </c>
      <c r="G584" s="200"/>
      <c r="H584" s="200"/>
      <c r="I584" s="203"/>
      <c r="J584" s="214">
        <f>BK584</f>
        <v>0</v>
      </c>
      <c r="K584" s="200"/>
      <c r="L584" s="205"/>
      <c r="M584" s="206"/>
      <c r="N584" s="207"/>
      <c r="O584" s="207"/>
      <c r="P584" s="208">
        <f>SUM(P585:P623)</f>
        <v>0</v>
      </c>
      <c r="Q584" s="207"/>
      <c r="R584" s="208">
        <f>SUM(R585:R623)</f>
        <v>0.24546400000000002</v>
      </c>
      <c r="S584" s="207"/>
      <c r="T584" s="209">
        <f>SUM(T585:T623)</f>
        <v>3.5480800000000001</v>
      </c>
      <c r="U584" s="12"/>
      <c r="V584" s="12"/>
      <c r="W584" s="12"/>
      <c r="X584" s="12"/>
      <c r="Y584" s="12"/>
      <c r="Z584" s="12"/>
      <c r="AA584" s="12"/>
      <c r="AB584" s="12"/>
      <c r="AC584" s="12"/>
      <c r="AD584" s="12"/>
      <c r="AE584" s="12"/>
      <c r="AR584" s="210" t="s">
        <v>88</v>
      </c>
      <c r="AT584" s="211" t="s">
        <v>78</v>
      </c>
      <c r="AU584" s="211" t="s">
        <v>21</v>
      </c>
      <c r="AY584" s="210" t="s">
        <v>152</v>
      </c>
      <c r="BK584" s="212">
        <f>SUM(BK585:BK623)</f>
        <v>0</v>
      </c>
    </row>
    <row r="585" s="2" customFormat="1" ht="24.15" customHeight="1">
      <c r="A585" s="38"/>
      <c r="B585" s="39"/>
      <c r="C585" s="215" t="s">
        <v>923</v>
      </c>
      <c r="D585" s="215" t="s">
        <v>154</v>
      </c>
      <c r="E585" s="216" t="s">
        <v>924</v>
      </c>
      <c r="F585" s="217" t="s">
        <v>925</v>
      </c>
      <c r="G585" s="218" t="s">
        <v>229</v>
      </c>
      <c r="H585" s="219">
        <v>390.77999999999997</v>
      </c>
      <c r="I585" s="220"/>
      <c r="J585" s="221">
        <f>ROUND(I585*H585,2)</f>
        <v>0</v>
      </c>
      <c r="K585" s="222"/>
      <c r="L585" s="44"/>
      <c r="M585" s="223" t="s">
        <v>1</v>
      </c>
      <c r="N585" s="224" t="s">
        <v>44</v>
      </c>
      <c r="O585" s="91"/>
      <c r="P585" s="225">
        <f>O585*H585</f>
        <v>0</v>
      </c>
      <c r="Q585" s="225">
        <v>0</v>
      </c>
      <c r="R585" s="225">
        <f>Q585*H585</f>
        <v>0</v>
      </c>
      <c r="S585" s="225">
        <v>0</v>
      </c>
      <c r="T585" s="226">
        <f>S585*H585</f>
        <v>0</v>
      </c>
      <c r="U585" s="38"/>
      <c r="V585" s="38"/>
      <c r="W585" s="38"/>
      <c r="X585" s="38"/>
      <c r="Y585" s="38"/>
      <c r="Z585" s="38"/>
      <c r="AA585" s="38"/>
      <c r="AB585" s="38"/>
      <c r="AC585" s="38"/>
      <c r="AD585" s="38"/>
      <c r="AE585" s="38"/>
      <c r="AR585" s="227" t="s">
        <v>251</v>
      </c>
      <c r="AT585" s="227" t="s">
        <v>154</v>
      </c>
      <c r="AU585" s="227" t="s">
        <v>88</v>
      </c>
      <c r="AY585" s="17" t="s">
        <v>152</v>
      </c>
      <c r="BE585" s="228">
        <f>IF(N585="základní",J585,0)</f>
        <v>0</v>
      </c>
      <c r="BF585" s="228">
        <f>IF(N585="snížená",J585,0)</f>
        <v>0</v>
      </c>
      <c r="BG585" s="228">
        <f>IF(N585="zákl. přenesená",J585,0)</f>
        <v>0</v>
      </c>
      <c r="BH585" s="228">
        <f>IF(N585="sníž. přenesená",J585,0)</f>
        <v>0</v>
      </c>
      <c r="BI585" s="228">
        <f>IF(N585="nulová",J585,0)</f>
        <v>0</v>
      </c>
      <c r="BJ585" s="17" t="s">
        <v>21</v>
      </c>
      <c r="BK585" s="228">
        <f>ROUND(I585*H585,2)</f>
        <v>0</v>
      </c>
      <c r="BL585" s="17" t="s">
        <v>251</v>
      </c>
      <c r="BM585" s="227" t="s">
        <v>926</v>
      </c>
    </row>
    <row r="586" s="2" customFormat="1">
      <c r="A586" s="38"/>
      <c r="B586" s="39"/>
      <c r="C586" s="40"/>
      <c r="D586" s="229" t="s">
        <v>160</v>
      </c>
      <c r="E586" s="40"/>
      <c r="F586" s="230" t="s">
        <v>927</v>
      </c>
      <c r="G586" s="40"/>
      <c r="H586" s="40"/>
      <c r="I586" s="231"/>
      <c r="J586" s="40"/>
      <c r="K586" s="40"/>
      <c r="L586" s="44"/>
      <c r="M586" s="232"/>
      <c r="N586" s="233"/>
      <c r="O586" s="91"/>
      <c r="P586" s="91"/>
      <c r="Q586" s="91"/>
      <c r="R586" s="91"/>
      <c r="S586" s="91"/>
      <c r="T586" s="92"/>
      <c r="U586" s="38"/>
      <c r="V586" s="38"/>
      <c r="W586" s="38"/>
      <c r="X586" s="38"/>
      <c r="Y586" s="38"/>
      <c r="Z586" s="38"/>
      <c r="AA586" s="38"/>
      <c r="AB586" s="38"/>
      <c r="AC586" s="38"/>
      <c r="AD586" s="38"/>
      <c r="AE586" s="38"/>
      <c r="AT586" s="17" t="s">
        <v>160</v>
      </c>
      <c r="AU586" s="17" t="s">
        <v>88</v>
      </c>
    </row>
    <row r="587" s="13" customFormat="1">
      <c r="A587" s="13"/>
      <c r="B587" s="234"/>
      <c r="C587" s="235"/>
      <c r="D587" s="229" t="s">
        <v>162</v>
      </c>
      <c r="E587" s="236" t="s">
        <v>1</v>
      </c>
      <c r="F587" s="237" t="s">
        <v>928</v>
      </c>
      <c r="G587" s="235"/>
      <c r="H587" s="238">
        <v>384.89999999999998</v>
      </c>
      <c r="I587" s="239"/>
      <c r="J587" s="235"/>
      <c r="K587" s="235"/>
      <c r="L587" s="240"/>
      <c r="M587" s="241"/>
      <c r="N587" s="242"/>
      <c r="O587" s="242"/>
      <c r="P587" s="242"/>
      <c r="Q587" s="242"/>
      <c r="R587" s="242"/>
      <c r="S587" s="242"/>
      <c r="T587" s="243"/>
      <c r="U587" s="13"/>
      <c r="V587" s="13"/>
      <c r="W587" s="13"/>
      <c r="X587" s="13"/>
      <c r="Y587" s="13"/>
      <c r="Z587" s="13"/>
      <c r="AA587" s="13"/>
      <c r="AB587" s="13"/>
      <c r="AC587" s="13"/>
      <c r="AD587" s="13"/>
      <c r="AE587" s="13"/>
      <c r="AT587" s="244" t="s">
        <v>162</v>
      </c>
      <c r="AU587" s="244" t="s">
        <v>88</v>
      </c>
      <c r="AV587" s="13" t="s">
        <v>88</v>
      </c>
      <c r="AW587" s="13" t="s">
        <v>36</v>
      </c>
      <c r="AX587" s="13" t="s">
        <v>79</v>
      </c>
      <c r="AY587" s="244" t="s">
        <v>152</v>
      </c>
    </row>
    <row r="588" s="13" customFormat="1">
      <c r="A588" s="13"/>
      <c r="B588" s="234"/>
      <c r="C588" s="235"/>
      <c r="D588" s="229" t="s">
        <v>162</v>
      </c>
      <c r="E588" s="236" t="s">
        <v>1</v>
      </c>
      <c r="F588" s="237" t="s">
        <v>383</v>
      </c>
      <c r="G588" s="235"/>
      <c r="H588" s="238">
        <v>5.8799999999999999</v>
      </c>
      <c r="I588" s="239"/>
      <c r="J588" s="235"/>
      <c r="K588" s="235"/>
      <c r="L588" s="240"/>
      <c r="M588" s="241"/>
      <c r="N588" s="242"/>
      <c r="O588" s="242"/>
      <c r="P588" s="242"/>
      <c r="Q588" s="242"/>
      <c r="R588" s="242"/>
      <c r="S588" s="242"/>
      <c r="T588" s="243"/>
      <c r="U588" s="13"/>
      <c r="V588" s="13"/>
      <c r="W588" s="13"/>
      <c r="X588" s="13"/>
      <c r="Y588" s="13"/>
      <c r="Z588" s="13"/>
      <c r="AA588" s="13"/>
      <c r="AB588" s="13"/>
      <c r="AC588" s="13"/>
      <c r="AD588" s="13"/>
      <c r="AE588" s="13"/>
      <c r="AT588" s="244" t="s">
        <v>162</v>
      </c>
      <c r="AU588" s="244" t="s">
        <v>88</v>
      </c>
      <c r="AV588" s="13" t="s">
        <v>88</v>
      </c>
      <c r="AW588" s="13" t="s">
        <v>36</v>
      </c>
      <c r="AX588" s="13" t="s">
        <v>79</v>
      </c>
      <c r="AY588" s="244" t="s">
        <v>152</v>
      </c>
    </row>
    <row r="589" s="14" customFormat="1">
      <c r="A589" s="14"/>
      <c r="B589" s="245"/>
      <c r="C589" s="246"/>
      <c r="D589" s="229" t="s">
        <v>162</v>
      </c>
      <c r="E589" s="247" t="s">
        <v>1</v>
      </c>
      <c r="F589" s="248" t="s">
        <v>171</v>
      </c>
      <c r="G589" s="246"/>
      <c r="H589" s="249">
        <v>390.77999999999997</v>
      </c>
      <c r="I589" s="250"/>
      <c r="J589" s="246"/>
      <c r="K589" s="246"/>
      <c r="L589" s="251"/>
      <c r="M589" s="252"/>
      <c r="N589" s="253"/>
      <c r="O589" s="253"/>
      <c r="P589" s="253"/>
      <c r="Q589" s="253"/>
      <c r="R589" s="253"/>
      <c r="S589" s="253"/>
      <c r="T589" s="254"/>
      <c r="U589" s="14"/>
      <c r="V589" s="14"/>
      <c r="W589" s="14"/>
      <c r="X589" s="14"/>
      <c r="Y589" s="14"/>
      <c r="Z589" s="14"/>
      <c r="AA589" s="14"/>
      <c r="AB589" s="14"/>
      <c r="AC589" s="14"/>
      <c r="AD589" s="14"/>
      <c r="AE589" s="14"/>
      <c r="AT589" s="255" t="s">
        <v>162</v>
      </c>
      <c r="AU589" s="255" t="s">
        <v>88</v>
      </c>
      <c r="AV589" s="14" t="s">
        <v>158</v>
      </c>
      <c r="AW589" s="14" t="s">
        <v>36</v>
      </c>
      <c r="AX589" s="14" t="s">
        <v>21</v>
      </c>
      <c r="AY589" s="255" t="s">
        <v>152</v>
      </c>
    </row>
    <row r="590" s="2" customFormat="1" ht="24.15" customHeight="1">
      <c r="A590" s="38"/>
      <c r="B590" s="39"/>
      <c r="C590" s="215" t="s">
        <v>929</v>
      </c>
      <c r="D590" s="215" t="s">
        <v>154</v>
      </c>
      <c r="E590" s="216" t="s">
        <v>930</v>
      </c>
      <c r="F590" s="217" t="s">
        <v>931</v>
      </c>
      <c r="G590" s="218" t="s">
        <v>229</v>
      </c>
      <c r="H590" s="219">
        <v>8.5</v>
      </c>
      <c r="I590" s="220"/>
      <c r="J590" s="221">
        <f>ROUND(I590*H590,2)</f>
        <v>0</v>
      </c>
      <c r="K590" s="222"/>
      <c r="L590" s="44"/>
      <c r="M590" s="223" t="s">
        <v>1</v>
      </c>
      <c r="N590" s="224" t="s">
        <v>44</v>
      </c>
      <c r="O590" s="91"/>
      <c r="P590" s="225">
        <f>O590*H590</f>
        <v>0</v>
      </c>
      <c r="Q590" s="225">
        <v>0</v>
      </c>
      <c r="R590" s="225">
        <f>Q590*H590</f>
        <v>0</v>
      </c>
      <c r="S590" s="225">
        <v>0</v>
      </c>
      <c r="T590" s="226">
        <f>S590*H590</f>
        <v>0</v>
      </c>
      <c r="U590" s="38"/>
      <c r="V590" s="38"/>
      <c r="W590" s="38"/>
      <c r="X590" s="38"/>
      <c r="Y590" s="38"/>
      <c r="Z590" s="38"/>
      <c r="AA590" s="38"/>
      <c r="AB590" s="38"/>
      <c r="AC590" s="38"/>
      <c r="AD590" s="38"/>
      <c r="AE590" s="38"/>
      <c r="AR590" s="227" t="s">
        <v>251</v>
      </c>
      <c r="AT590" s="227" t="s">
        <v>154</v>
      </c>
      <c r="AU590" s="227" t="s">
        <v>88</v>
      </c>
      <c r="AY590" s="17" t="s">
        <v>152</v>
      </c>
      <c r="BE590" s="228">
        <f>IF(N590="základní",J590,0)</f>
        <v>0</v>
      </c>
      <c r="BF590" s="228">
        <f>IF(N590="snížená",J590,0)</f>
        <v>0</v>
      </c>
      <c r="BG590" s="228">
        <f>IF(N590="zákl. přenesená",J590,0)</f>
        <v>0</v>
      </c>
      <c r="BH590" s="228">
        <f>IF(N590="sníž. přenesená",J590,0)</f>
        <v>0</v>
      </c>
      <c r="BI590" s="228">
        <f>IF(N590="nulová",J590,0)</f>
        <v>0</v>
      </c>
      <c r="BJ590" s="17" t="s">
        <v>21</v>
      </c>
      <c r="BK590" s="228">
        <f>ROUND(I590*H590,2)</f>
        <v>0</v>
      </c>
      <c r="BL590" s="17" t="s">
        <v>251</v>
      </c>
      <c r="BM590" s="227" t="s">
        <v>932</v>
      </c>
    </row>
    <row r="591" s="2" customFormat="1">
      <c r="A591" s="38"/>
      <c r="B591" s="39"/>
      <c r="C591" s="40"/>
      <c r="D591" s="229" t="s">
        <v>160</v>
      </c>
      <c r="E591" s="40"/>
      <c r="F591" s="230" t="s">
        <v>933</v>
      </c>
      <c r="G591" s="40"/>
      <c r="H591" s="40"/>
      <c r="I591" s="231"/>
      <c r="J591" s="40"/>
      <c r="K591" s="40"/>
      <c r="L591" s="44"/>
      <c r="M591" s="232"/>
      <c r="N591" s="233"/>
      <c r="O591" s="91"/>
      <c r="P591" s="91"/>
      <c r="Q591" s="91"/>
      <c r="R591" s="91"/>
      <c r="S591" s="91"/>
      <c r="T591" s="92"/>
      <c r="U591" s="38"/>
      <c r="V591" s="38"/>
      <c r="W591" s="38"/>
      <c r="X591" s="38"/>
      <c r="Y591" s="38"/>
      <c r="Z591" s="38"/>
      <c r="AA591" s="38"/>
      <c r="AB591" s="38"/>
      <c r="AC591" s="38"/>
      <c r="AD591" s="38"/>
      <c r="AE591" s="38"/>
      <c r="AT591" s="17" t="s">
        <v>160</v>
      </c>
      <c r="AU591" s="17" t="s">
        <v>88</v>
      </c>
    </row>
    <row r="592" s="13" customFormat="1">
      <c r="A592" s="13"/>
      <c r="B592" s="234"/>
      <c r="C592" s="235"/>
      <c r="D592" s="229" t="s">
        <v>162</v>
      </c>
      <c r="E592" s="236" t="s">
        <v>1</v>
      </c>
      <c r="F592" s="237" t="s">
        <v>934</v>
      </c>
      <c r="G592" s="235"/>
      <c r="H592" s="238">
        <v>8.5</v>
      </c>
      <c r="I592" s="239"/>
      <c r="J592" s="235"/>
      <c r="K592" s="235"/>
      <c r="L592" s="240"/>
      <c r="M592" s="241"/>
      <c r="N592" s="242"/>
      <c r="O592" s="242"/>
      <c r="P592" s="242"/>
      <c r="Q592" s="242"/>
      <c r="R592" s="242"/>
      <c r="S592" s="242"/>
      <c r="T592" s="243"/>
      <c r="U592" s="13"/>
      <c r="V592" s="13"/>
      <c r="W592" s="13"/>
      <c r="X592" s="13"/>
      <c r="Y592" s="13"/>
      <c r="Z592" s="13"/>
      <c r="AA592" s="13"/>
      <c r="AB592" s="13"/>
      <c r="AC592" s="13"/>
      <c r="AD592" s="13"/>
      <c r="AE592" s="13"/>
      <c r="AT592" s="244" t="s">
        <v>162</v>
      </c>
      <c r="AU592" s="244" t="s">
        <v>88</v>
      </c>
      <c r="AV592" s="13" t="s">
        <v>88</v>
      </c>
      <c r="AW592" s="13" t="s">
        <v>36</v>
      </c>
      <c r="AX592" s="13" t="s">
        <v>21</v>
      </c>
      <c r="AY592" s="244" t="s">
        <v>152</v>
      </c>
    </row>
    <row r="593" s="2" customFormat="1" ht="16.5" customHeight="1">
      <c r="A593" s="38"/>
      <c r="B593" s="39"/>
      <c r="C593" s="256" t="s">
        <v>935</v>
      </c>
      <c r="D593" s="256" t="s">
        <v>201</v>
      </c>
      <c r="E593" s="257" t="s">
        <v>936</v>
      </c>
      <c r="F593" s="258" t="s">
        <v>937</v>
      </c>
      <c r="G593" s="259" t="s">
        <v>157</v>
      </c>
      <c r="H593" s="260">
        <v>0.080000000000000002</v>
      </c>
      <c r="I593" s="261"/>
      <c r="J593" s="262">
        <f>ROUND(I593*H593,2)</f>
        <v>0</v>
      </c>
      <c r="K593" s="263"/>
      <c r="L593" s="264"/>
      <c r="M593" s="265" t="s">
        <v>1</v>
      </c>
      <c r="N593" s="266" t="s">
        <v>44</v>
      </c>
      <c r="O593" s="91"/>
      <c r="P593" s="225">
        <f>O593*H593</f>
        <v>0</v>
      </c>
      <c r="Q593" s="225">
        <v>1</v>
      </c>
      <c r="R593" s="225">
        <f>Q593*H593</f>
        <v>0.080000000000000002</v>
      </c>
      <c r="S593" s="225">
        <v>0</v>
      </c>
      <c r="T593" s="226">
        <f>S593*H593</f>
        <v>0</v>
      </c>
      <c r="U593" s="38"/>
      <c r="V593" s="38"/>
      <c r="W593" s="38"/>
      <c r="X593" s="38"/>
      <c r="Y593" s="38"/>
      <c r="Z593" s="38"/>
      <c r="AA593" s="38"/>
      <c r="AB593" s="38"/>
      <c r="AC593" s="38"/>
      <c r="AD593" s="38"/>
      <c r="AE593" s="38"/>
      <c r="AR593" s="227" t="s">
        <v>349</v>
      </c>
      <c r="AT593" s="227" t="s">
        <v>201</v>
      </c>
      <c r="AU593" s="227" t="s">
        <v>88</v>
      </c>
      <c r="AY593" s="17" t="s">
        <v>152</v>
      </c>
      <c r="BE593" s="228">
        <f>IF(N593="základní",J593,0)</f>
        <v>0</v>
      </c>
      <c r="BF593" s="228">
        <f>IF(N593="snížená",J593,0)</f>
        <v>0</v>
      </c>
      <c r="BG593" s="228">
        <f>IF(N593="zákl. přenesená",J593,0)</f>
        <v>0</v>
      </c>
      <c r="BH593" s="228">
        <f>IF(N593="sníž. přenesená",J593,0)</f>
        <v>0</v>
      </c>
      <c r="BI593" s="228">
        <f>IF(N593="nulová",J593,0)</f>
        <v>0</v>
      </c>
      <c r="BJ593" s="17" t="s">
        <v>21</v>
      </c>
      <c r="BK593" s="228">
        <f>ROUND(I593*H593,2)</f>
        <v>0</v>
      </c>
      <c r="BL593" s="17" t="s">
        <v>251</v>
      </c>
      <c r="BM593" s="227" t="s">
        <v>938</v>
      </c>
    </row>
    <row r="594" s="2" customFormat="1">
      <c r="A594" s="38"/>
      <c r="B594" s="39"/>
      <c r="C594" s="40"/>
      <c r="D594" s="229" t="s">
        <v>160</v>
      </c>
      <c r="E594" s="40"/>
      <c r="F594" s="230" t="s">
        <v>937</v>
      </c>
      <c r="G594" s="40"/>
      <c r="H594" s="40"/>
      <c r="I594" s="231"/>
      <c r="J594" s="40"/>
      <c r="K594" s="40"/>
      <c r="L594" s="44"/>
      <c r="M594" s="232"/>
      <c r="N594" s="233"/>
      <c r="O594" s="91"/>
      <c r="P594" s="91"/>
      <c r="Q594" s="91"/>
      <c r="R594" s="91"/>
      <c r="S594" s="91"/>
      <c r="T594" s="92"/>
      <c r="U594" s="38"/>
      <c r="V594" s="38"/>
      <c r="W594" s="38"/>
      <c r="X594" s="38"/>
      <c r="Y594" s="38"/>
      <c r="Z594" s="38"/>
      <c r="AA594" s="38"/>
      <c r="AB594" s="38"/>
      <c r="AC594" s="38"/>
      <c r="AD594" s="38"/>
      <c r="AE594" s="38"/>
      <c r="AT594" s="17" t="s">
        <v>160</v>
      </c>
      <c r="AU594" s="17" t="s">
        <v>88</v>
      </c>
    </row>
    <row r="595" s="13" customFormat="1">
      <c r="A595" s="13"/>
      <c r="B595" s="234"/>
      <c r="C595" s="235"/>
      <c r="D595" s="229" t="s">
        <v>162</v>
      </c>
      <c r="E595" s="236" t="s">
        <v>1</v>
      </c>
      <c r="F595" s="237" t="s">
        <v>939</v>
      </c>
      <c r="G595" s="235"/>
      <c r="H595" s="238">
        <v>0.078</v>
      </c>
      <c r="I595" s="239"/>
      <c r="J595" s="235"/>
      <c r="K595" s="235"/>
      <c r="L595" s="240"/>
      <c r="M595" s="241"/>
      <c r="N595" s="242"/>
      <c r="O595" s="242"/>
      <c r="P595" s="242"/>
      <c r="Q595" s="242"/>
      <c r="R595" s="242"/>
      <c r="S595" s="242"/>
      <c r="T595" s="243"/>
      <c r="U595" s="13"/>
      <c r="V595" s="13"/>
      <c r="W595" s="13"/>
      <c r="X595" s="13"/>
      <c r="Y595" s="13"/>
      <c r="Z595" s="13"/>
      <c r="AA595" s="13"/>
      <c r="AB595" s="13"/>
      <c r="AC595" s="13"/>
      <c r="AD595" s="13"/>
      <c r="AE595" s="13"/>
      <c r="AT595" s="244" t="s">
        <v>162</v>
      </c>
      <c r="AU595" s="244" t="s">
        <v>88</v>
      </c>
      <c r="AV595" s="13" t="s">
        <v>88</v>
      </c>
      <c r="AW595" s="13" t="s">
        <v>36</v>
      </c>
      <c r="AX595" s="13" t="s">
        <v>79</v>
      </c>
      <c r="AY595" s="244" t="s">
        <v>152</v>
      </c>
    </row>
    <row r="596" s="13" customFormat="1">
      <c r="A596" s="13"/>
      <c r="B596" s="234"/>
      <c r="C596" s="235"/>
      <c r="D596" s="229" t="s">
        <v>162</v>
      </c>
      <c r="E596" s="236" t="s">
        <v>1</v>
      </c>
      <c r="F596" s="237" t="s">
        <v>940</v>
      </c>
      <c r="G596" s="235"/>
      <c r="H596" s="238">
        <v>0.002</v>
      </c>
      <c r="I596" s="239"/>
      <c r="J596" s="235"/>
      <c r="K596" s="235"/>
      <c r="L596" s="240"/>
      <c r="M596" s="241"/>
      <c r="N596" s="242"/>
      <c r="O596" s="242"/>
      <c r="P596" s="242"/>
      <c r="Q596" s="242"/>
      <c r="R596" s="242"/>
      <c r="S596" s="242"/>
      <c r="T596" s="243"/>
      <c r="U596" s="13"/>
      <c r="V596" s="13"/>
      <c r="W596" s="13"/>
      <c r="X596" s="13"/>
      <c r="Y596" s="13"/>
      <c r="Z596" s="13"/>
      <c r="AA596" s="13"/>
      <c r="AB596" s="13"/>
      <c r="AC596" s="13"/>
      <c r="AD596" s="13"/>
      <c r="AE596" s="13"/>
      <c r="AT596" s="244" t="s">
        <v>162</v>
      </c>
      <c r="AU596" s="244" t="s">
        <v>88</v>
      </c>
      <c r="AV596" s="13" t="s">
        <v>88</v>
      </c>
      <c r="AW596" s="13" t="s">
        <v>36</v>
      </c>
      <c r="AX596" s="13" t="s">
        <v>79</v>
      </c>
      <c r="AY596" s="244" t="s">
        <v>152</v>
      </c>
    </row>
    <row r="597" s="14" customFormat="1">
      <c r="A597" s="14"/>
      <c r="B597" s="245"/>
      <c r="C597" s="246"/>
      <c r="D597" s="229" t="s">
        <v>162</v>
      </c>
      <c r="E597" s="247" t="s">
        <v>1</v>
      </c>
      <c r="F597" s="248" t="s">
        <v>171</v>
      </c>
      <c r="G597" s="246"/>
      <c r="H597" s="249">
        <v>0.080000000000000002</v>
      </c>
      <c r="I597" s="250"/>
      <c r="J597" s="246"/>
      <c r="K597" s="246"/>
      <c r="L597" s="251"/>
      <c r="M597" s="252"/>
      <c r="N597" s="253"/>
      <c r="O597" s="253"/>
      <c r="P597" s="253"/>
      <c r="Q597" s="253"/>
      <c r="R597" s="253"/>
      <c r="S597" s="253"/>
      <c r="T597" s="254"/>
      <c r="U597" s="14"/>
      <c r="V597" s="14"/>
      <c r="W597" s="14"/>
      <c r="X597" s="14"/>
      <c r="Y597" s="14"/>
      <c r="Z597" s="14"/>
      <c r="AA597" s="14"/>
      <c r="AB597" s="14"/>
      <c r="AC597" s="14"/>
      <c r="AD597" s="14"/>
      <c r="AE597" s="14"/>
      <c r="AT597" s="255" t="s">
        <v>162</v>
      </c>
      <c r="AU597" s="255" t="s">
        <v>88</v>
      </c>
      <c r="AV597" s="14" t="s">
        <v>158</v>
      </c>
      <c r="AW597" s="14" t="s">
        <v>36</v>
      </c>
      <c r="AX597" s="14" t="s">
        <v>21</v>
      </c>
      <c r="AY597" s="255" t="s">
        <v>152</v>
      </c>
    </row>
    <row r="598" s="2" customFormat="1" ht="16.5" customHeight="1">
      <c r="A598" s="38"/>
      <c r="B598" s="39"/>
      <c r="C598" s="215" t="s">
        <v>941</v>
      </c>
      <c r="D598" s="215" t="s">
        <v>154</v>
      </c>
      <c r="E598" s="216" t="s">
        <v>942</v>
      </c>
      <c r="F598" s="217" t="s">
        <v>943</v>
      </c>
      <c r="G598" s="218" t="s">
        <v>229</v>
      </c>
      <c r="H598" s="219">
        <v>887.01999999999998</v>
      </c>
      <c r="I598" s="220"/>
      <c r="J598" s="221">
        <f>ROUND(I598*H598,2)</f>
        <v>0</v>
      </c>
      <c r="K598" s="222"/>
      <c r="L598" s="44"/>
      <c r="M598" s="223" t="s">
        <v>1</v>
      </c>
      <c r="N598" s="224" t="s">
        <v>44</v>
      </c>
      <c r="O598" s="91"/>
      <c r="P598" s="225">
        <f>O598*H598</f>
        <v>0</v>
      </c>
      <c r="Q598" s="225">
        <v>0</v>
      </c>
      <c r="R598" s="225">
        <f>Q598*H598</f>
        <v>0</v>
      </c>
      <c r="S598" s="225">
        <v>0.0040000000000000001</v>
      </c>
      <c r="T598" s="226">
        <f>S598*H598</f>
        <v>3.5480800000000001</v>
      </c>
      <c r="U598" s="38"/>
      <c r="V598" s="38"/>
      <c r="W598" s="38"/>
      <c r="X598" s="38"/>
      <c r="Y598" s="38"/>
      <c r="Z598" s="38"/>
      <c r="AA598" s="38"/>
      <c r="AB598" s="38"/>
      <c r="AC598" s="38"/>
      <c r="AD598" s="38"/>
      <c r="AE598" s="38"/>
      <c r="AR598" s="227" t="s">
        <v>251</v>
      </c>
      <c r="AT598" s="227" t="s">
        <v>154</v>
      </c>
      <c r="AU598" s="227" t="s">
        <v>88</v>
      </c>
      <c r="AY598" s="17" t="s">
        <v>152</v>
      </c>
      <c r="BE598" s="228">
        <f>IF(N598="základní",J598,0)</f>
        <v>0</v>
      </c>
      <c r="BF598" s="228">
        <f>IF(N598="snížená",J598,0)</f>
        <v>0</v>
      </c>
      <c r="BG598" s="228">
        <f>IF(N598="zákl. přenesená",J598,0)</f>
        <v>0</v>
      </c>
      <c r="BH598" s="228">
        <f>IF(N598="sníž. přenesená",J598,0)</f>
        <v>0</v>
      </c>
      <c r="BI598" s="228">
        <f>IF(N598="nulová",J598,0)</f>
        <v>0</v>
      </c>
      <c r="BJ598" s="17" t="s">
        <v>21</v>
      </c>
      <c r="BK598" s="228">
        <f>ROUND(I598*H598,2)</f>
        <v>0</v>
      </c>
      <c r="BL598" s="17" t="s">
        <v>251</v>
      </c>
      <c r="BM598" s="227" t="s">
        <v>944</v>
      </c>
    </row>
    <row r="599" s="2" customFormat="1">
      <c r="A599" s="38"/>
      <c r="B599" s="39"/>
      <c r="C599" s="40"/>
      <c r="D599" s="229" t="s">
        <v>160</v>
      </c>
      <c r="E599" s="40"/>
      <c r="F599" s="230" t="s">
        <v>945</v>
      </c>
      <c r="G599" s="40"/>
      <c r="H599" s="40"/>
      <c r="I599" s="231"/>
      <c r="J599" s="40"/>
      <c r="K599" s="40"/>
      <c r="L599" s="44"/>
      <c r="M599" s="232"/>
      <c r="N599" s="233"/>
      <c r="O599" s="91"/>
      <c r="P599" s="91"/>
      <c r="Q599" s="91"/>
      <c r="R599" s="91"/>
      <c r="S599" s="91"/>
      <c r="T599" s="92"/>
      <c r="U599" s="38"/>
      <c r="V599" s="38"/>
      <c r="W599" s="38"/>
      <c r="X599" s="38"/>
      <c r="Y599" s="38"/>
      <c r="Z599" s="38"/>
      <c r="AA599" s="38"/>
      <c r="AB599" s="38"/>
      <c r="AC599" s="38"/>
      <c r="AD599" s="38"/>
      <c r="AE599" s="38"/>
      <c r="AT599" s="17" t="s">
        <v>160</v>
      </c>
      <c r="AU599" s="17" t="s">
        <v>88</v>
      </c>
    </row>
    <row r="600" s="13" customFormat="1">
      <c r="A600" s="13"/>
      <c r="B600" s="234"/>
      <c r="C600" s="235"/>
      <c r="D600" s="229" t="s">
        <v>162</v>
      </c>
      <c r="E600" s="236" t="s">
        <v>1</v>
      </c>
      <c r="F600" s="237" t="s">
        <v>946</v>
      </c>
      <c r="G600" s="235"/>
      <c r="H600" s="238">
        <v>324.89999999999998</v>
      </c>
      <c r="I600" s="239"/>
      <c r="J600" s="235"/>
      <c r="K600" s="235"/>
      <c r="L600" s="240"/>
      <c r="M600" s="241"/>
      <c r="N600" s="242"/>
      <c r="O600" s="242"/>
      <c r="P600" s="242"/>
      <c r="Q600" s="242"/>
      <c r="R600" s="242"/>
      <c r="S600" s="242"/>
      <c r="T600" s="243"/>
      <c r="U600" s="13"/>
      <c r="V600" s="13"/>
      <c r="W600" s="13"/>
      <c r="X600" s="13"/>
      <c r="Y600" s="13"/>
      <c r="Z600" s="13"/>
      <c r="AA600" s="13"/>
      <c r="AB600" s="13"/>
      <c r="AC600" s="13"/>
      <c r="AD600" s="13"/>
      <c r="AE600" s="13"/>
      <c r="AT600" s="244" t="s">
        <v>162</v>
      </c>
      <c r="AU600" s="244" t="s">
        <v>88</v>
      </c>
      <c r="AV600" s="13" t="s">
        <v>88</v>
      </c>
      <c r="AW600" s="13" t="s">
        <v>36</v>
      </c>
      <c r="AX600" s="13" t="s">
        <v>79</v>
      </c>
      <c r="AY600" s="244" t="s">
        <v>152</v>
      </c>
    </row>
    <row r="601" s="13" customFormat="1">
      <c r="A601" s="13"/>
      <c r="B601" s="234"/>
      <c r="C601" s="235"/>
      <c r="D601" s="229" t="s">
        <v>162</v>
      </c>
      <c r="E601" s="236" t="s">
        <v>1</v>
      </c>
      <c r="F601" s="237" t="s">
        <v>947</v>
      </c>
      <c r="G601" s="235"/>
      <c r="H601" s="238">
        <v>562.12</v>
      </c>
      <c r="I601" s="239"/>
      <c r="J601" s="235"/>
      <c r="K601" s="235"/>
      <c r="L601" s="240"/>
      <c r="M601" s="241"/>
      <c r="N601" s="242"/>
      <c r="O601" s="242"/>
      <c r="P601" s="242"/>
      <c r="Q601" s="242"/>
      <c r="R601" s="242"/>
      <c r="S601" s="242"/>
      <c r="T601" s="243"/>
      <c r="U601" s="13"/>
      <c r="V601" s="13"/>
      <c r="W601" s="13"/>
      <c r="X601" s="13"/>
      <c r="Y601" s="13"/>
      <c r="Z601" s="13"/>
      <c r="AA601" s="13"/>
      <c r="AB601" s="13"/>
      <c r="AC601" s="13"/>
      <c r="AD601" s="13"/>
      <c r="AE601" s="13"/>
      <c r="AT601" s="244" t="s">
        <v>162</v>
      </c>
      <c r="AU601" s="244" t="s">
        <v>88</v>
      </c>
      <c r="AV601" s="13" t="s">
        <v>88</v>
      </c>
      <c r="AW601" s="13" t="s">
        <v>36</v>
      </c>
      <c r="AX601" s="13" t="s">
        <v>79</v>
      </c>
      <c r="AY601" s="244" t="s">
        <v>152</v>
      </c>
    </row>
    <row r="602" s="14" customFormat="1">
      <c r="A602" s="14"/>
      <c r="B602" s="245"/>
      <c r="C602" s="246"/>
      <c r="D602" s="229" t="s">
        <v>162</v>
      </c>
      <c r="E602" s="247" t="s">
        <v>1</v>
      </c>
      <c r="F602" s="248" t="s">
        <v>171</v>
      </c>
      <c r="G602" s="246"/>
      <c r="H602" s="249">
        <v>887.01999999999998</v>
      </c>
      <c r="I602" s="250"/>
      <c r="J602" s="246"/>
      <c r="K602" s="246"/>
      <c r="L602" s="251"/>
      <c r="M602" s="252"/>
      <c r="N602" s="253"/>
      <c r="O602" s="253"/>
      <c r="P602" s="253"/>
      <c r="Q602" s="253"/>
      <c r="R602" s="253"/>
      <c r="S602" s="253"/>
      <c r="T602" s="254"/>
      <c r="U602" s="14"/>
      <c r="V602" s="14"/>
      <c r="W602" s="14"/>
      <c r="X602" s="14"/>
      <c r="Y602" s="14"/>
      <c r="Z602" s="14"/>
      <c r="AA602" s="14"/>
      <c r="AB602" s="14"/>
      <c r="AC602" s="14"/>
      <c r="AD602" s="14"/>
      <c r="AE602" s="14"/>
      <c r="AT602" s="255" t="s">
        <v>162</v>
      </c>
      <c r="AU602" s="255" t="s">
        <v>88</v>
      </c>
      <c r="AV602" s="14" t="s">
        <v>158</v>
      </c>
      <c r="AW602" s="14" t="s">
        <v>36</v>
      </c>
      <c r="AX602" s="14" t="s">
        <v>21</v>
      </c>
      <c r="AY602" s="255" t="s">
        <v>152</v>
      </c>
    </row>
    <row r="603" s="2" customFormat="1" ht="24.15" customHeight="1">
      <c r="A603" s="38"/>
      <c r="B603" s="39"/>
      <c r="C603" s="215" t="s">
        <v>948</v>
      </c>
      <c r="D603" s="215" t="s">
        <v>154</v>
      </c>
      <c r="E603" s="216" t="s">
        <v>949</v>
      </c>
      <c r="F603" s="217" t="s">
        <v>950</v>
      </c>
      <c r="G603" s="218" t="s">
        <v>229</v>
      </c>
      <c r="H603" s="219">
        <v>396.66000000000002</v>
      </c>
      <c r="I603" s="220"/>
      <c r="J603" s="221">
        <f>ROUND(I603*H603,2)</f>
        <v>0</v>
      </c>
      <c r="K603" s="222"/>
      <c r="L603" s="44"/>
      <c r="M603" s="223" t="s">
        <v>1</v>
      </c>
      <c r="N603" s="224" t="s">
        <v>44</v>
      </c>
      <c r="O603" s="91"/>
      <c r="P603" s="225">
        <f>O603*H603</f>
        <v>0</v>
      </c>
      <c r="Q603" s="225">
        <v>0.00040000000000000002</v>
      </c>
      <c r="R603" s="225">
        <f>Q603*H603</f>
        <v>0.15866400000000003</v>
      </c>
      <c r="S603" s="225">
        <v>0</v>
      </c>
      <c r="T603" s="226">
        <f>S603*H603</f>
        <v>0</v>
      </c>
      <c r="U603" s="38"/>
      <c r="V603" s="38"/>
      <c r="W603" s="38"/>
      <c r="X603" s="38"/>
      <c r="Y603" s="38"/>
      <c r="Z603" s="38"/>
      <c r="AA603" s="38"/>
      <c r="AB603" s="38"/>
      <c r="AC603" s="38"/>
      <c r="AD603" s="38"/>
      <c r="AE603" s="38"/>
      <c r="AR603" s="227" t="s">
        <v>251</v>
      </c>
      <c r="AT603" s="227" t="s">
        <v>154</v>
      </c>
      <c r="AU603" s="227" t="s">
        <v>88</v>
      </c>
      <c r="AY603" s="17" t="s">
        <v>152</v>
      </c>
      <c r="BE603" s="228">
        <f>IF(N603="základní",J603,0)</f>
        <v>0</v>
      </c>
      <c r="BF603" s="228">
        <f>IF(N603="snížená",J603,0)</f>
        <v>0</v>
      </c>
      <c r="BG603" s="228">
        <f>IF(N603="zákl. přenesená",J603,0)</f>
        <v>0</v>
      </c>
      <c r="BH603" s="228">
        <f>IF(N603="sníž. přenesená",J603,0)</f>
        <v>0</v>
      </c>
      <c r="BI603" s="228">
        <f>IF(N603="nulová",J603,0)</f>
        <v>0</v>
      </c>
      <c r="BJ603" s="17" t="s">
        <v>21</v>
      </c>
      <c r="BK603" s="228">
        <f>ROUND(I603*H603,2)</f>
        <v>0</v>
      </c>
      <c r="BL603" s="17" t="s">
        <v>251</v>
      </c>
      <c r="BM603" s="227" t="s">
        <v>951</v>
      </c>
    </row>
    <row r="604" s="2" customFormat="1">
      <c r="A604" s="38"/>
      <c r="B604" s="39"/>
      <c r="C604" s="40"/>
      <c r="D604" s="229" t="s">
        <v>160</v>
      </c>
      <c r="E604" s="40"/>
      <c r="F604" s="230" t="s">
        <v>952</v>
      </c>
      <c r="G604" s="40"/>
      <c r="H604" s="40"/>
      <c r="I604" s="231"/>
      <c r="J604" s="40"/>
      <c r="K604" s="40"/>
      <c r="L604" s="44"/>
      <c r="M604" s="232"/>
      <c r="N604" s="233"/>
      <c r="O604" s="91"/>
      <c r="P604" s="91"/>
      <c r="Q604" s="91"/>
      <c r="R604" s="91"/>
      <c r="S604" s="91"/>
      <c r="T604" s="92"/>
      <c r="U604" s="38"/>
      <c r="V604" s="38"/>
      <c r="W604" s="38"/>
      <c r="X604" s="38"/>
      <c r="Y604" s="38"/>
      <c r="Z604" s="38"/>
      <c r="AA604" s="38"/>
      <c r="AB604" s="38"/>
      <c r="AC604" s="38"/>
      <c r="AD604" s="38"/>
      <c r="AE604" s="38"/>
      <c r="AT604" s="17" t="s">
        <v>160</v>
      </c>
      <c r="AU604" s="17" t="s">
        <v>88</v>
      </c>
    </row>
    <row r="605" s="13" customFormat="1">
      <c r="A605" s="13"/>
      <c r="B605" s="234"/>
      <c r="C605" s="235"/>
      <c r="D605" s="229" t="s">
        <v>162</v>
      </c>
      <c r="E605" s="236" t="s">
        <v>1</v>
      </c>
      <c r="F605" s="237" t="s">
        <v>928</v>
      </c>
      <c r="G605" s="235"/>
      <c r="H605" s="238">
        <v>384.89999999999998</v>
      </c>
      <c r="I605" s="239"/>
      <c r="J605" s="235"/>
      <c r="K605" s="235"/>
      <c r="L605" s="240"/>
      <c r="M605" s="241"/>
      <c r="N605" s="242"/>
      <c r="O605" s="242"/>
      <c r="P605" s="242"/>
      <c r="Q605" s="242"/>
      <c r="R605" s="242"/>
      <c r="S605" s="242"/>
      <c r="T605" s="243"/>
      <c r="U605" s="13"/>
      <c r="V605" s="13"/>
      <c r="W605" s="13"/>
      <c r="X605" s="13"/>
      <c r="Y605" s="13"/>
      <c r="Z605" s="13"/>
      <c r="AA605" s="13"/>
      <c r="AB605" s="13"/>
      <c r="AC605" s="13"/>
      <c r="AD605" s="13"/>
      <c r="AE605" s="13"/>
      <c r="AT605" s="244" t="s">
        <v>162</v>
      </c>
      <c r="AU605" s="244" t="s">
        <v>88</v>
      </c>
      <c r="AV605" s="13" t="s">
        <v>88</v>
      </c>
      <c r="AW605" s="13" t="s">
        <v>36</v>
      </c>
      <c r="AX605" s="13" t="s">
        <v>79</v>
      </c>
      <c r="AY605" s="244" t="s">
        <v>152</v>
      </c>
    </row>
    <row r="606" s="13" customFormat="1">
      <c r="A606" s="13"/>
      <c r="B606" s="234"/>
      <c r="C606" s="235"/>
      <c r="D606" s="229" t="s">
        <v>162</v>
      </c>
      <c r="E606" s="236" t="s">
        <v>1</v>
      </c>
      <c r="F606" s="237" t="s">
        <v>953</v>
      </c>
      <c r="G606" s="235"/>
      <c r="H606" s="238">
        <v>11.76</v>
      </c>
      <c r="I606" s="239"/>
      <c r="J606" s="235"/>
      <c r="K606" s="235"/>
      <c r="L606" s="240"/>
      <c r="M606" s="241"/>
      <c r="N606" s="242"/>
      <c r="O606" s="242"/>
      <c r="P606" s="242"/>
      <c r="Q606" s="242"/>
      <c r="R606" s="242"/>
      <c r="S606" s="242"/>
      <c r="T606" s="243"/>
      <c r="U606" s="13"/>
      <c r="V606" s="13"/>
      <c r="W606" s="13"/>
      <c r="X606" s="13"/>
      <c r="Y606" s="13"/>
      <c r="Z606" s="13"/>
      <c r="AA606" s="13"/>
      <c r="AB606" s="13"/>
      <c r="AC606" s="13"/>
      <c r="AD606" s="13"/>
      <c r="AE606" s="13"/>
      <c r="AT606" s="244" t="s">
        <v>162</v>
      </c>
      <c r="AU606" s="244" t="s">
        <v>88</v>
      </c>
      <c r="AV606" s="13" t="s">
        <v>88</v>
      </c>
      <c r="AW606" s="13" t="s">
        <v>36</v>
      </c>
      <c r="AX606" s="13" t="s">
        <v>79</v>
      </c>
      <c r="AY606" s="244" t="s">
        <v>152</v>
      </c>
    </row>
    <row r="607" s="14" customFormat="1">
      <c r="A607" s="14"/>
      <c r="B607" s="245"/>
      <c r="C607" s="246"/>
      <c r="D607" s="229" t="s">
        <v>162</v>
      </c>
      <c r="E607" s="247" t="s">
        <v>1</v>
      </c>
      <c r="F607" s="248" t="s">
        <v>171</v>
      </c>
      <c r="G607" s="246"/>
      <c r="H607" s="249">
        <v>396.66000000000002</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162</v>
      </c>
      <c r="AU607" s="255" t="s">
        <v>88</v>
      </c>
      <c r="AV607" s="14" t="s">
        <v>158</v>
      </c>
      <c r="AW607" s="14" t="s">
        <v>36</v>
      </c>
      <c r="AX607" s="14" t="s">
        <v>21</v>
      </c>
      <c r="AY607" s="255" t="s">
        <v>152</v>
      </c>
    </row>
    <row r="608" s="2" customFormat="1" ht="24.15" customHeight="1">
      <c r="A608" s="38"/>
      <c r="B608" s="39"/>
      <c r="C608" s="215" t="s">
        <v>954</v>
      </c>
      <c r="D608" s="215" t="s">
        <v>154</v>
      </c>
      <c r="E608" s="216" t="s">
        <v>955</v>
      </c>
      <c r="F608" s="217" t="s">
        <v>956</v>
      </c>
      <c r="G608" s="218" t="s">
        <v>229</v>
      </c>
      <c r="H608" s="219">
        <v>17</v>
      </c>
      <c r="I608" s="220"/>
      <c r="J608" s="221">
        <f>ROUND(I608*H608,2)</f>
        <v>0</v>
      </c>
      <c r="K608" s="222"/>
      <c r="L608" s="44"/>
      <c r="M608" s="223" t="s">
        <v>1</v>
      </c>
      <c r="N608" s="224" t="s">
        <v>44</v>
      </c>
      <c r="O608" s="91"/>
      <c r="P608" s="225">
        <f>O608*H608</f>
        <v>0</v>
      </c>
      <c r="Q608" s="225">
        <v>0.00040000000000000002</v>
      </c>
      <c r="R608" s="225">
        <f>Q608*H608</f>
        <v>0.0068000000000000005</v>
      </c>
      <c r="S608" s="225">
        <v>0</v>
      </c>
      <c r="T608" s="226">
        <f>S608*H608</f>
        <v>0</v>
      </c>
      <c r="U608" s="38"/>
      <c r="V608" s="38"/>
      <c r="W608" s="38"/>
      <c r="X608" s="38"/>
      <c r="Y608" s="38"/>
      <c r="Z608" s="38"/>
      <c r="AA608" s="38"/>
      <c r="AB608" s="38"/>
      <c r="AC608" s="38"/>
      <c r="AD608" s="38"/>
      <c r="AE608" s="38"/>
      <c r="AR608" s="227" t="s">
        <v>251</v>
      </c>
      <c r="AT608" s="227" t="s">
        <v>154</v>
      </c>
      <c r="AU608" s="227" t="s">
        <v>88</v>
      </c>
      <c r="AY608" s="17" t="s">
        <v>152</v>
      </c>
      <c r="BE608" s="228">
        <f>IF(N608="základní",J608,0)</f>
        <v>0</v>
      </c>
      <c r="BF608" s="228">
        <f>IF(N608="snížená",J608,0)</f>
        <v>0</v>
      </c>
      <c r="BG608" s="228">
        <f>IF(N608="zákl. přenesená",J608,0)</f>
        <v>0</v>
      </c>
      <c r="BH608" s="228">
        <f>IF(N608="sníž. přenesená",J608,0)</f>
        <v>0</v>
      </c>
      <c r="BI608" s="228">
        <f>IF(N608="nulová",J608,0)</f>
        <v>0</v>
      </c>
      <c r="BJ608" s="17" t="s">
        <v>21</v>
      </c>
      <c r="BK608" s="228">
        <f>ROUND(I608*H608,2)</f>
        <v>0</v>
      </c>
      <c r="BL608" s="17" t="s">
        <v>251</v>
      </c>
      <c r="BM608" s="227" t="s">
        <v>957</v>
      </c>
    </row>
    <row r="609" s="2" customFormat="1">
      <c r="A609" s="38"/>
      <c r="B609" s="39"/>
      <c r="C609" s="40"/>
      <c r="D609" s="229" t="s">
        <v>160</v>
      </c>
      <c r="E609" s="40"/>
      <c r="F609" s="230" t="s">
        <v>958</v>
      </c>
      <c r="G609" s="40"/>
      <c r="H609" s="40"/>
      <c r="I609" s="231"/>
      <c r="J609" s="40"/>
      <c r="K609" s="40"/>
      <c r="L609" s="44"/>
      <c r="M609" s="232"/>
      <c r="N609" s="233"/>
      <c r="O609" s="91"/>
      <c r="P609" s="91"/>
      <c r="Q609" s="91"/>
      <c r="R609" s="91"/>
      <c r="S609" s="91"/>
      <c r="T609" s="92"/>
      <c r="U609" s="38"/>
      <c r="V609" s="38"/>
      <c r="W609" s="38"/>
      <c r="X609" s="38"/>
      <c r="Y609" s="38"/>
      <c r="Z609" s="38"/>
      <c r="AA609" s="38"/>
      <c r="AB609" s="38"/>
      <c r="AC609" s="38"/>
      <c r="AD609" s="38"/>
      <c r="AE609" s="38"/>
      <c r="AT609" s="17" t="s">
        <v>160</v>
      </c>
      <c r="AU609" s="17" t="s">
        <v>88</v>
      </c>
    </row>
    <row r="610" s="13" customFormat="1">
      <c r="A610" s="13"/>
      <c r="B610" s="234"/>
      <c r="C610" s="235"/>
      <c r="D610" s="229" t="s">
        <v>162</v>
      </c>
      <c r="E610" s="236" t="s">
        <v>1</v>
      </c>
      <c r="F610" s="237" t="s">
        <v>959</v>
      </c>
      <c r="G610" s="235"/>
      <c r="H610" s="238">
        <v>17</v>
      </c>
      <c r="I610" s="239"/>
      <c r="J610" s="235"/>
      <c r="K610" s="235"/>
      <c r="L610" s="240"/>
      <c r="M610" s="241"/>
      <c r="N610" s="242"/>
      <c r="O610" s="242"/>
      <c r="P610" s="242"/>
      <c r="Q610" s="242"/>
      <c r="R610" s="242"/>
      <c r="S610" s="242"/>
      <c r="T610" s="243"/>
      <c r="U610" s="13"/>
      <c r="V610" s="13"/>
      <c r="W610" s="13"/>
      <c r="X610" s="13"/>
      <c r="Y610" s="13"/>
      <c r="Z610" s="13"/>
      <c r="AA610" s="13"/>
      <c r="AB610" s="13"/>
      <c r="AC610" s="13"/>
      <c r="AD610" s="13"/>
      <c r="AE610" s="13"/>
      <c r="AT610" s="244" t="s">
        <v>162</v>
      </c>
      <c r="AU610" s="244" t="s">
        <v>88</v>
      </c>
      <c r="AV610" s="13" t="s">
        <v>88</v>
      </c>
      <c r="AW610" s="13" t="s">
        <v>36</v>
      </c>
      <c r="AX610" s="13" t="s">
        <v>21</v>
      </c>
      <c r="AY610" s="244" t="s">
        <v>152</v>
      </c>
    </row>
    <row r="611" s="2" customFormat="1" ht="37.8" customHeight="1">
      <c r="A611" s="38"/>
      <c r="B611" s="39"/>
      <c r="C611" s="256" t="s">
        <v>960</v>
      </c>
      <c r="D611" s="256" t="s">
        <v>201</v>
      </c>
      <c r="E611" s="257" t="s">
        <v>961</v>
      </c>
      <c r="F611" s="258" t="s">
        <v>962</v>
      </c>
      <c r="G611" s="259" t="s">
        <v>229</v>
      </c>
      <c r="H611" s="260">
        <v>459.59699999999998</v>
      </c>
      <c r="I611" s="261"/>
      <c r="J611" s="262">
        <f>ROUND(I611*H611,2)</f>
        <v>0</v>
      </c>
      <c r="K611" s="263"/>
      <c r="L611" s="264"/>
      <c r="M611" s="265" t="s">
        <v>1</v>
      </c>
      <c r="N611" s="266" t="s">
        <v>44</v>
      </c>
      <c r="O611" s="91"/>
      <c r="P611" s="225">
        <f>O611*H611</f>
        <v>0</v>
      </c>
      <c r="Q611" s="225">
        <v>0</v>
      </c>
      <c r="R611" s="225">
        <f>Q611*H611</f>
        <v>0</v>
      </c>
      <c r="S611" s="225">
        <v>0</v>
      </c>
      <c r="T611" s="226">
        <f>S611*H611</f>
        <v>0</v>
      </c>
      <c r="U611" s="38"/>
      <c r="V611" s="38"/>
      <c r="W611" s="38"/>
      <c r="X611" s="38"/>
      <c r="Y611" s="38"/>
      <c r="Z611" s="38"/>
      <c r="AA611" s="38"/>
      <c r="AB611" s="38"/>
      <c r="AC611" s="38"/>
      <c r="AD611" s="38"/>
      <c r="AE611" s="38"/>
      <c r="AR611" s="227" t="s">
        <v>349</v>
      </c>
      <c r="AT611" s="227" t="s">
        <v>201</v>
      </c>
      <c r="AU611" s="227" t="s">
        <v>88</v>
      </c>
      <c r="AY611" s="17" t="s">
        <v>152</v>
      </c>
      <c r="BE611" s="228">
        <f>IF(N611="základní",J611,0)</f>
        <v>0</v>
      </c>
      <c r="BF611" s="228">
        <f>IF(N611="snížená",J611,0)</f>
        <v>0</v>
      </c>
      <c r="BG611" s="228">
        <f>IF(N611="zákl. přenesená",J611,0)</f>
        <v>0</v>
      </c>
      <c r="BH611" s="228">
        <f>IF(N611="sníž. přenesená",J611,0)</f>
        <v>0</v>
      </c>
      <c r="BI611" s="228">
        <f>IF(N611="nulová",J611,0)</f>
        <v>0</v>
      </c>
      <c r="BJ611" s="17" t="s">
        <v>21</v>
      </c>
      <c r="BK611" s="228">
        <f>ROUND(I611*H611,2)</f>
        <v>0</v>
      </c>
      <c r="BL611" s="17" t="s">
        <v>251</v>
      </c>
      <c r="BM611" s="227" t="s">
        <v>963</v>
      </c>
    </row>
    <row r="612" s="13" customFormat="1">
      <c r="A612" s="13"/>
      <c r="B612" s="234"/>
      <c r="C612" s="235"/>
      <c r="D612" s="229" t="s">
        <v>162</v>
      </c>
      <c r="E612" s="236" t="s">
        <v>1</v>
      </c>
      <c r="F612" s="237" t="s">
        <v>964</v>
      </c>
      <c r="G612" s="235"/>
      <c r="H612" s="238">
        <v>449.39699999999999</v>
      </c>
      <c r="I612" s="239"/>
      <c r="J612" s="235"/>
      <c r="K612" s="235"/>
      <c r="L612" s="240"/>
      <c r="M612" s="241"/>
      <c r="N612" s="242"/>
      <c r="O612" s="242"/>
      <c r="P612" s="242"/>
      <c r="Q612" s="242"/>
      <c r="R612" s="242"/>
      <c r="S612" s="242"/>
      <c r="T612" s="243"/>
      <c r="U612" s="13"/>
      <c r="V612" s="13"/>
      <c r="W612" s="13"/>
      <c r="X612" s="13"/>
      <c r="Y612" s="13"/>
      <c r="Z612" s="13"/>
      <c r="AA612" s="13"/>
      <c r="AB612" s="13"/>
      <c r="AC612" s="13"/>
      <c r="AD612" s="13"/>
      <c r="AE612" s="13"/>
      <c r="AT612" s="244" t="s">
        <v>162</v>
      </c>
      <c r="AU612" s="244" t="s">
        <v>88</v>
      </c>
      <c r="AV612" s="13" t="s">
        <v>88</v>
      </c>
      <c r="AW612" s="13" t="s">
        <v>36</v>
      </c>
      <c r="AX612" s="13" t="s">
        <v>79</v>
      </c>
      <c r="AY612" s="244" t="s">
        <v>152</v>
      </c>
    </row>
    <row r="613" s="13" customFormat="1">
      <c r="A613" s="13"/>
      <c r="B613" s="234"/>
      <c r="C613" s="235"/>
      <c r="D613" s="229" t="s">
        <v>162</v>
      </c>
      <c r="E613" s="236" t="s">
        <v>1</v>
      </c>
      <c r="F613" s="237" t="s">
        <v>965</v>
      </c>
      <c r="G613" s="235"/>
      <c r="H613" s="238">
        <v>10.199999999999999</v>
      </c>
      <c r="I613" s="239"/>
      <c r="J613" s="235"/>
      <c r="K613" s="235"/>
      <c r="L613" s="240"/>
      <c r="M613" s="241"/>
      <c r="N613" s="242"/>
      <c r="O613" s="242"/>
      <c r="P613" s="242"/>
      <c r="Q613" s="242"/>
      <c r="R613" s="242"/>
      <c r="S613" s="242"/>
      <c r="T613" s="243"/>
      <c r="U613" s="13"/>
      <c r="V613" s="13"/>
      <c r="W613" s="13"/>
      <c r="X613" s="13"/>
      <c r="Y613" s="13"/>
      <c r="Z613" s="13"/>
      <c r="AA613" s="13"/>
      <c r="AB613" s="13"/>
      <c r="AC613" s="13"/>
      <c r="AD613" s="13"/>
      <c r="AE613" s="13"/>
      <c r="AT613" s="244" t="s">
        <v>162</v>
      </c>
      <c r="AU613" s="244" t="s">
        <v>88</v>
      </c>
      <c r="AV613" s="13" t="s">
        <v>88</v>
      </c>
      <c r="AW613" s="13" t="s">
        <v>36</v>
      </c>
      <c r="AX613" s="13" t="s">
        <v>79</v>
      </c>
      <c r="AY613" s="244" t="s">
        <v>152</v>
      </c>
    </row>
    <row r="614" s="2" customFormat="1" ht="37.8" customHeight="1">
      <c r="A614" s="38"/>
      <c r="B614" s="39"/>
      <c r="C614" s="256" t="s">
        <v>966</v>
      </c>
      <c r="D614" s="256" t="s">
        <v>201</v>
      </c>
      <c r="E614" s="257" t="s">
        <v>967</v>
      </c>
      <c r="F614" s="258" t="s">
        <v>968</v>
      </c>
      <c r="G614" s="259" t="s">
        <v>229</v>
      </c>
      <c r="H614" s="260">
        <v>16.962</v>
      </c>
      <c r="I614" s="261"/>
      <c r="J614" s="262">
        <f>ROUND(I614*H614,2)</f>
        <v>0</v>
      </c>
      <c r="K614" s="263"/>
      <c r="L614" s="264"/>
      <c r="M614" s="265" t="s">
        <v>1</v>
      </c>
      <c r="N614" s="266" t="s">
        <v>44</v>
      </c>
      <c r="O614" s="91"/>
      <c r="P614" s="225">
        <f>O614*H614</f>
        <v>0</v>
      </c>
      <c r="Q614" s="225">
        <v>0</v>
      </c>
      <c r="R614" s="225">
        <f>Q614*H614</f>
        <v>0</v>
      </c>
      <c r="S614" s="225">
        <v>0</v>
      </c>
      <c r="T614" s="226">
        <f>S614*H614</f>
        <v>0</v>
      </c>
      <c r="U614" s="38"/>
      <c r="V614" s="38"/>
      <c r="W614" s="38"/>
      <c r="X614" s="38"/>
      <c r="Y614" s="38"/>
      <c r="Z614" s="38"/>
      <c r="AA614" s="38"/>
      <c r="AB614" s="38"/>
      <c r="AC614" s="38"/>
      <c r="AD614" s="38"/>
      <c r="AE614" s="38"/>
      <c r="AR614" s="227" t="s">
        <v>349</v>
      </c>
      <c r="AT614" s="227" t="s">
        <v>201</v>
      </c>
      <c r="AU614" s="227" t="s">
        <v>88</v>
      </c>
      <c r="AY614" s="17" t="s">
        <v>152</v>
      </c>
      <c r="BE614" s="228">
        <f>IF(N614="základní",J614,0)</f>
        <v>0</v>
      </c>
      <c r="BF614" s="228">
        <f>IF(N614="snížená",J614,0)</f>
        <v>0</v>
      </c>
      <c r="BG614" s="228">
        <f>IF(N614="zákl. přenesená",J614,0)</f>
        <v>0</v>
      </c>
      <c r="BH614" s="228">
        <f>IF(N614="sníž. přenesená",J614,0)</f>
        <v>0</v>
      </c>
      <c r="BI614" s="228">
        <f>IF(N614="nulová",J614,0)</f>
        <v>0</v>
      </c>
      <c r="BJ614" s="17" t="s">
        <v>21</v>
      </c>
      <c r="BK614" s="228">
        <f>ROUND(I614*H614,2)</f>
        <v>0</v>
      </c>
      <c r="BL614" s="17" t="s">
        <v>251</v>
      </c>
      <c r="BM614" s="227" t="s">
        <v>969</v>
      </c>
    </row>
    <row r="615" s="13" customFormat="1">
      <c r="A615" s="13"/>
      <c r="B615" s="234"/>
      <c r="C615" s="235"/>
      <c r="D615" s="229" t="s">
        <v>162</v>
      </c>
      <c r="E615" s="236" t="s">
        <v>1</v>
      </c>
      <c r="F615" s="237" t="s">
        <v>970</v>
      </c>
      <c r="G615" s="235"/>
      <c r="H615" s="238">
        <v>6.7619999999999996</v>
      </c>
      <c r="I615" s="239"/>
      <c r="J615" s="235"/>
      <c r="K615" s="235"/>
      <c r="L615" s="240"/>
      <c r="M615" s="241"/>
      <c r="N615" s="242"/>
      <c r="O615" s="242"/>
      <c r="P615" s="242"/>
      <c r="Q615" s="242"/>
      <c r="R615" s="242"/>
      <c r="S615" s="242"/>
      <c r="T615" s="243"/>
      <c r="U615" s="13"/>
      <c r="V615" s="13"/>
      <c r="W615" s="13"/>
      <c r="X615" s="13"/>
      <c r="Y615" s="13"/>
      <c r="Z615" s="13"/>
      <c r="AA615" s="13"/>
      <c r="AB615" s="13"/>
      <c r="AC615" s="13"/>
      <c r="AD615" s="13"/>
      <c r="AE615" s="13"/>
      <c r="AT615" s="244" t="s">
        <v>162</v>
      </c>
      <c r="AU615" s="244" t="s">
        <v>88</v>
      </c>
      <c r="AV615" s="13" t="s">
        <v>88</v>
      </c>
      <c r="AW615" s="13" t="s">
        <v>36</v>
      </c>
      <c r="AX615" s="13" t="s">
        <v>79</v>
      </c>
      <c r="AY615" s="244" t="s">
        <v>152</v>
      </c>
    </row>
    <row r="616" s="13" customFormat="1">
      <c r="A616" s="13"/>
      <c r="B616" s="234"/>
      <c r="C616" s="235"/>
      <c r="D616" s="229" t="s">
        <v>162</v>
      </c>
      <c r="E616" s="236" t="s">
        <v>1</v>
      </c>
      <c r="F616" s="237" t="s">
        <v>965</v>
      </c>
      <c r="G616" s="235"/>
      <c r="H616" s="238">
        <v>10.199999999999999</v>
      </c>
      <c r="I616" s="239"/>
      <c r="J616" s="235"/>
      <c r="K616" s="235"/>
      <c r="L616" s="240"/>
      <c r="M616" s="241"/>
      <c r="N616" s="242"/>
      <c r="O616" s="242"/>
      <c r="P616" s="242"/>
      <c r="Q616" s="242"/>
      <c r="R616" s="242"/>
      <c r="S616" s="242"/>
      <c r="T616" s="243"/>
      <c r="U616" s="13"/>
      <c r="V616" s="13"/>
      <c r="W616" s="13"/>
      <c r="X616" s="13"/>
      <c r="Y616" s="13"/>
      <c r="Z616" s="13"/>
      <c r="AA616" s="13"/>
      <c r="AB616" s="13"/>
      <c r="AC616" s="13"/>
      <c r="AD616" s="13"/>
      <c r="AE616" s="13"/>
      <c r="AT616" s="244" t="s">
        <v>162</v>
      </c>
      <c r="AU616" s="244" t="s">
        <v>88</v>
      </c>
      <c r="AV616" s="13" t="s">
        <v>88</v>
      </c>
      <c r="AW616" s="13" t="s">
        <v>36</v>
      </c>
      <c r="AX616" s="13" t="s">
        <v>79</v>
      </c>
      <c r="AY616" s="244" t="s">
        <v>152</v>
      </c>
    </row>
    <row r="617" s="14" customFormat="1">
      <c r="A617" s="14"/>
      <c r="B617" s="245"/>
      <c r="C617" s="246"/>
      <c r="D617" s="229" t="s">
        <v>162</v>
      </c>
      <c r="E617" s="247" t="s">
        <v>1</v>
      </c>
      <c r="F617" s="248" t="s">
        <v>171</v>
      </c>
      <c r="G617" s="246"/>
      <c r="H617" s="249">
        <v>16.962</v>
      </c>
      <c r="I617" s="250"/>
      <c r="J617" s="246"/>
      <c r="K617" s="246"/>
      <c r="L617" s="251"/>
      <c r="M617" s="252"/>
      <c r="N617" s="253"/>
      <c r="O617" s="253"/>
      <c r="P617" s="253"/>
      <c r="Q617" s="253"/>
      <c r="R617" s="253"/>
      <c r="S617" s="253"/>
      <c r="T617" s="254"/>
      <c r="U617" s="14"/>
      <c r="V617" s="14"/>
      <c r="W617" s="14"/>
      <c r="X617" s="14"/>
      <c r="Y617" s="14"/>
      <c r="Z617" s="14"/>
      <c r="AA617" s="14"/>
      <c r="AB617" s="14"/>
      <c r="AC617" s="14"/>
      <c r="AD617" s="14"/>
      <c r="AE617" s="14"/>
      <c r="AT617" s="255" t="s">
        <v>162</v>
      </c>
      <c r="AU617" s="255" t="s">
        <v>88</v>
      </c>
      <c r="AV617" s="14" t="s">
        <v>158</v>
      </c>
      <c r="AW617" s="14" t="s">
        <v>36</v>
      </c>
      <c r="AX617" s="14" t="s">
        <v>21</v>
      </c>
      <c r="AY617" s="255" t="s">
        <v>152</v>
      </c>
    </row>
    <row r="618" s="2" customFormat="1" ht="66.75" customHeight="1">
      <c r="A618" s="38"/>
      <c r="B618" s="39"/>
      <c r="C618" s="256" t="s">
        <v>971</v>
      </c>
      <c r="D618" s="256" t="s">
        <v>201</v>
      </c>
      <c r="E618" s="257" t="s">
        <v>972</v>
      </c>
      <c r="F618" s="258" t="s">
        <v>973</v>
      </c>
      <c r="G618" s="259" t="s">
        <v>229</v>
      </c>
      <c r="H618" s="260">
        <v>1344</v>
      </c>
      <c r="I618" s="261"/>
      <c r="J618" s="262">
        <f>ROUND(I618*H618,2)</f>
        <v>0</v>
      </c>
      <c r="K618" s="263"/>
      <c r="L618" s="264"/>
      <c r="M618" s="265" t="s">
        <v>1</v>
      </c>
      <c r="N618" s="266" t="s">
        <v>44</v>
      </c>
      <c r="O618" s="91"/>
      <c r="P618" s="225">
        <f>O618*H618</f>
        <v>0</v>
      </c>
      <c r="Q618" s="225">
        <v>0</v>
      </c>
      <c r="R618" s="225">
        <f>Q618*H618</f>
        <v>0</v>
      </c>
      <c r="S618" s="225">
        <v>0</v>
      </c>
      <c r="T618" s="226">
        <f>S618*H618</f>
        <v>0</v>
      </c>
      <c r="U618" s="38"/>
      <c r="V618" s="38"/>
      <c r="W618" s="38"/>
      <c r="X618" s="38"/>
      <c r="Y618" s="38"/>
      <c r="Z618" s="38"/>
      <c r="AA618" s="38"/>
      <c r="AB618" s="38"/>
      <c r="AC618" s="38"/>
      <c r="AD618" s="38"/>
      <c r="AE618" s="38"/>
      <c r="AR618" s="227" t="s">
        <v>349</v>
      </c>
      <c r="AT618" s="227" t="s">
        <v>201</v>
      </c>
      <c r="AU618" s="227" t="s">
        <v>88</v>
      </c>
      <c r="AY618" s="17" t="s">
        <v>152</v>
      </c>
      <c r="BE618" s="228">
        <f>IF(N618="základní",J618,0)</f>
        <v>0</v>
      </c>
      <c r="BF618" s="228">
        <f>IF(N618="snížená",J618,0)</f>
        <v>0</v>
      </c>
      <c r="BG618" s="228">
        <f>IF(N618="zákl. přenesená",J618,0)</f>
        <v>0</v>
      </c>
      <c r="BH618" s="228">
        <f>IF(N618="sníž. přenesená",J618,0)</f>
        <v>0</v>
      </c>
      <c r="BI618" s="228">
        <f>IF(N618="nulová",J618,0)</f>
        <v>0</v>
      </c>
      <c r="BJ618" s="17" t="s">
        <v>21</v>
      </c>
      <c r="BK618" s="228">
        <f>ROUND(I618*H618,2)</f>
        <v>0</v>
      </c>
      <c r="BL618" s="17" t="s">
        <v>251</v>
      </c>
      <c r="BM618" s="227" t="s">
        <v>974</v>
      </c>
    </row>
    <row r="619" s="13" customFormat="1">
      <c r="A619" s="13"/>
      <c r="B619" s="234"/>
      <c r="C619" s="235"/>
      <c r="D619" s="229" t="s">
        <v>162</v>
      </c>
      <c r="E619" s="236" t="s">
        <v>1</v>
      </c>
      <c r="F619" s="237" t="s">
        <v>975</v>
      </c>
      <c r="G619" s="235"/>
      <c r="H619" s="238">
        <v>492.60000000000002</v>
      </c>
      <c r="I619" s="239"/>
      <c r="J619" s="235"/>
      <c r="K619" s="235"/>
      <c r="L619" s="240"/>
      <c r="M619" s="241"/>
      <c r="N619" s="242"/>
      <c r="O619" s="242"/>
      <c r="P619" s="242"/>
      <c r="Q619" s="242"/>
      <c r="R619" s="242"/>
      <c r="S619" s="242"/>
      <c r="T619" s="243"/>
      <c r="U619" s="13"/>
      <c r="V619" s="13"/>
      <c r="W619" s="13"/>
      <c r="X619" s="13"/>
      <c r="Y619" s="13"/>
      <c r="Z619" s="13"/>
      <c r="AA619" s="13"/>
      <c r="AB619" s="13"/>
      <c r="AC619" s="13"/>
      <c r="AD619" s="13"/>
      <c r="AE619" s="13"/>
      <c r="AT619" s="244" t="s">
        <v>162</v>
      </c>
      <c r="AU619" s="244" t="s">
        <v>88</v>
      </c>
      <c r="AV619" s="13" t="s">
        <v>88</v>
      </c>
      <c r="AW619" s="13" t="s">
        <v>36</v>
      </c>
      <c r="AX619" s="13" t="s">
        <v>79</v>
      </c>
      <c r="AY619" s="244" t="s">
        <v>152</v>
      </c>
    </row>
    <row r="620" s="13" customFormat="1">
      <c r="A620" s="13"/>
      <c r="B620" s="234"/>
      <c r="C620" s="235"/>
      <c r="D620" s="229" t="s">
        <v>162</v>
      </c>
      <c r="E620" s="236" t="s">
        <v>1</v>
      </c>
      <c r="F620" s="237" t="s">
        <v>976</v>
      </c>
      <c r="G620" s="235"/>
      <c r="H620" s="238">
        <v>851.39999999999998</v>
      </c>
      <c r="I620" s="239"/>
      <c r="J620" s="235"/>
      <c r="K620" s="235"/>
      <c r="L620" s="240"/>
      <c r="M620" s="241"/>
      <c r="N620" s="242"/>
      <c r="O620" s="242"/>
      <c r="P620" s="242"/>
      <c r="Q620" s="242"/>
      <c r="R620" s="242"/>
      <c r="S620" s="242"/>
      <c r="T620" s="243"/>
      <c r="U620" s="13"/>
      <c r="V620" s="13"/>
      <c r="W620" s="13"/>
      <c r="X620" s="13"/>
      <c r="Y620" s="13"/>
      <c r="Z620" s="13"/>
      <c r="AA620" s="13"/>
      <c r="AB620" s="13"/>
      <c r="AC620" s="13"/>
      <c r="AD620" s="13"/>
      <c r="AE620" s="13"/>
      <c r="AT620" s="244" t="s">
        <v>162</v>
      </c>
      <c r="AU620" s="244" t="s">
        <v>88</v>
      </c>
      <c r="AV620" s="13" t="s">
        <v>88</v>
      </c>
      <c r="AW620" s="13" t="s">
        <v>36</v>
      </c>
      <c r="AX620" s="13" t="s">
        <v>79</v>
      </c>
      <c r="AY620" s="244" t="s">
        <v>152</v>
      </c>
    </row>
    <row r="621" s="14" customFormat="1">
      <c r="A621" s="14"/>
      <c r="B621" s="245"/>
      <c r="C621" s="246"/>
      <c r="D621" s="229" t="s">
        <v>162</v>
      </c>
      <c r="E621" s="247" t="s">
        <v>1</v>
      </c>
      <c r="F621" s="248" t="s">
        <v>171</v>
      </c>
      <c r="G621" s="246"/>
      <c r="H621" s="249">
        <v>1344</v>
      </c>
      <c r="I621" s="250"/>
      <c r="J621" s="246"/>
      <c r="K621" s="246"/>
      <c r="L621" s="251"/>
      <c r="M621" s="252"/>
      <c r="N621" s="253"/>
      <c r="O621" s="253"/>
      <c r="P621" s="253"/>
      <c r="Q621" s="253"/>
      <c r="R621" s="253"/>
      <c r="S621" s="253"/>
      <c r="T621" s="254"/>
      <c r="U621" s="14"/>
      <c r="V621" s="14"/>
      <c r="W621" s="14"/>
      <c r="X621" s="14"/>
      <c r="Y621" s="14"/>
      <c r="Z621" s="14"/>
      <c r="AA621" s="14"/>
      <c r="AB621" s="14"/>
      <c r="AC621" s="14"/>
      <c r="AD621" s="14"/>
      <c r="AE621" s="14"/>
      <c r="AT621" s="255" t="s">
        <v>162</v>
      </c>
      <c r="AU621" s="255" t="s">
        <v>88</v>
      </c>
      <c r="AV621" s="14" t="s">
        <v>158</v>
      </c>
      <c r="AW621" s="14" t="s">
        <v>36</v>
      </c>
      <c r="AX621" s="14" t="s">
        <v>21</v>
      </c>
      <c r="AY621" s="255" t="s">
        <v>152</v>
      </c>
    </row>
    <row r="622" s="2" customFormat="1" ht="24.15" customHeight="1">
      <c r="A622" s="38"/>
      <c r="B622" s="39"/>
      <c r="C622" s="215" t="s">
        <v>977</v>
      </c>
      <c r="D622" s="215" t="s">
        <v>154</v>
      </c>
      <c r="E622" s="216" t="s">
        <v>978</v>
      </c>
      <c r="F622" s="217" t="s">
        <v>979</v>
      </c>
      <c r="G622" s="218" t="s">
        <v>980</v>
      </c>
      <c r="H622" s="277"/>
      <c r="I622" s="220"/>
      <c r="J622" s="221">
        <f>ROUND(I622*H622,2)</f>
        <v>0</v>
      </c>
      <c r="K622" s="222"/>
      <c r="L622" s="44"/>
      <c r="M622" s="223" t="s">
        <v>1</v>
      </c>
      <c r="N622" s="224" t="s">
        <v>44</v>
      </c>
      <c r="O622" s="91"/>
      <c r="P622" s="225">
        <f>O622*H622</f>
        <v>0</v>
      </c>
      <c r="Q622" s="225">
        <v>0</v>
      </c>
      <c r="R622" s="225">
        <f>Q622*H622</f>
        <v>0</v>
      </c>
      <c r="S622" s="225">
        <v>0</v>
      </c>
      <c r="T622" s="226">
        <f>S622*H622</f>
        <v>0</v>
      </c>
      <c r="U622" s="38"/>
      <c r="V622" s="38"/>
      <c r="W622" s="38"/>
      <c r="X622" s="38"/>
      <c r="Y622" s="38"/>
      <c r="Z622" s="38"/>
      <c r="AA622" s="38"/>
      <c r="AB622" s="38"/>
      <c r="AC622" s="38"/>
      <c r="AD622" s="38"/>
      <c r="AE622" s="38"/>
      <c r="AR622" s="227" t="s">
        <v>251</v>
      </c>
      <c r="AT622" s="227" t="s">
        <v>154</v>
      </c>
      <c r="AU622" s="227" t="s">
        <v>88</v>
      </c>
      <c r="AY622" s="17" t="s">
        <v>152</v>
      </c>
      <c r="BE622" s="228">
        <f>IF(N622="základní",J622,0)</f>
        <v>0</v>
      </c>
      <c r="BF622" s="228">
        <f>IF(N622="snížená",J622,0)</f>
        <v>0</v>
      </c>
      <c r="BG622" s="228">
        <f>IF(N622="zákl. přenesená",J622,0)</f>
        <v>0</v>
      </c>
      <c r="BH622" s="228">
        <f>IF(N622="sníž. přenesená",J622,0)</f>
        <v>0</v>
      </c>
      <c r="BI622" s="228">
        <f>IF(N622="nulová",J622,0)</f>
        <v>0</v>
      </c>
      <c r="BJ622" s="17" t="s">
        <v>21</v>
      </c>
      <c r="BK622" s="228">
        <f>ROUND(I622*H622,2)</f>
        <v>0</v>
      </c>
      <c r="BL622" s="17" t="s">
        <v>251</v>
      </c>
      <c r="BM622" s="227" t="s">
        <v>981</v>
      </c>
    </row>
    <row r="623" s="2" customFormat="1">
      <c r="A623" s="38"/>
      <c r="B623" s="39"/>
      <c r="C623" s="40"/>
      <c r="D623" s="229" t="s">
        <v>160</v>
      </c>
      <c r="E623" s="40"/>
      <c r="F623" s="230" t="s">
        <v>982</v>
      </c>
      <c r="G623" s="40"/>
      <c r="H623" s="40"/>
      <c r="I623" s="231"/>
      <c r="J623" s="40"/>
      <c r="K623" s="40"/>
      <c r="L623" s="44"/>
      <c r="M623" s="232"/>
      <c r="N623" s="233"/>
      <c r="O623" s="91"/>
      <c r="P623" s="91"/>
      <c r="Q623" s="91"/>
      <c r="R623" s="91"/>
      <c r="S623" s="91"/>
      <c r="T623" s="92"/>
      <c r="U623" s="38"/>
      <c r="V623" s="38"/>
      <c r="W623" s="38"/>
      <c r="X623" s="38"/>
      <c r="Y623" s="38"/>
      <c r="Z623" s="38"/>
      <c r="AA623" s="38"/>
      <c r="AB623" s="38"/>
      <c r="AC623" s="38"/>
      <c r="AD623" s="38"/>
      <c r="AE623" s="38"/>
      <c r="AT623" s="17" t="s">
        <v>160</v>
      </c>
      <c r="AU623" s="17" t="s">
        <v>88</v>
      </c>
    </row>
    <row r="624" s="12" customFormat="1" ht="22.8" customHeight="1">
      <c r="A624" s="12"/>
      <c r="B624" s="199"/>
      <c r="C624" s="200"/>
      <c r="D624" s="201" t="s">
        <v>78</v>
      </c>
      <c r="E624" s="213" t="s">
        <v>983</v>
      </c>
      <c r="F624" s="213" t="s">
        <v>984</v>
      </c>
      <c r="G624" s="200"/>
      <c r="H624" s="200"/>
      <c r="I624" s="203"/>
      <c r="J624" s="214">
        <f>BK624</f>
        <v>0</v>
      </c>
      <c r="K624" s="200"/>
      <c r="L624" s="205"/>
      <c r="M624" s="206"/>
      <c r="N624" s="207"/>
      <c r="O624" s="207"/>
      <c r="P624" s="208">
        <f>SUM(P625:P649)</f>
        <v>0</v>
      </c>
      <c r="Q624" s="207"/>
      <c r="R624" s="208">
        <f>SUM(R625:R649)</f>
        <v>2.0565102399999997</v>
      </c>
      <c r="S624" s="207"/>
      <c r="T624" s="209">
        <f>SUM(T625:T649)</f>
        <v>0.136458</v>
      </c>
      <c r="U624" s="12"/>
      <c r="V624" s="12"/>
      <c r="W624" s="12"/>
      <c r="X624" s="12"/>
      <c r="Y624" s="12"/>
      <c r="Z624" s="12"/>
      <c r="AA624" s="12"/>
      <c r="AB624" s="12"/>
      <c r="AC624" s="12"/>
      <c r="AD624" s="12"/>
      <c r="AE624" s="12"/>
      <c r="AR624" s="210" t="s">
        <v>88</v>
      </c>
      <c r="AT624" s="211" t="s">
        <v>78</v>
      </c>
      <c r="AU624" s="211" t="s">
        <v>21</v>
      </c>
      <c r="AY624" s="210" t="s">
        <v>152</v>
      </c>
      <c r="BK624" s="212">
        <f>SUM(BK625:BK649)</f>
        <v>0</v>
      </c>
    </row>
    <row r="625" s="2" customFormat="1" ht="24.15" customHeight="1">
      <c r="A625" s="38"/>
      <c r="B625" s="39"/>
      <c r="C625" s="215" t="s">
        <v>985</v>
      </c>
      <c r="D625" s="215" t="s">
        <v>154</v>
      </c>
      <c r="E625" s="216" t="s">
        <v>986</v>
      </c>
      <c r="F625" s="217" t="s">
        <v>987</v>
      </c>
      <c r="G625" s="218" t="s">
        <v>229</v>
      </c>
      <c r="H625" s="219">
        <v>324.89999999999998</v>
      </c>
      <c r="I625" s="220"/>
      <c r="J625" s="221">
        <f>ROUND(I625*H625,2)</f>
        <v>0</v>
      </c>
      <c r="K625" s="222"/>
      <c r="L625" s="44"/>
      <c r="M625" s="223" t="s">
        <v>1</v>
      </c>
      <c r="N625" s="224" t="s">
        <v>44</v>
      </c>
      <c r="O625" s="91"/>
      <c r="P625" s="225">
        <f>O625*H625</f>
        <v>0</v>
      </c>
      <c r="Q625" s="225">
        <v>0</v>
      </c>
      <c r="R625" s="225">
        <f>Q625*H625</f>
        <v>0</v>
      </c>
      <c r="S625" s="225">
        <v>0.00042000000000000002</v>
      </c>
      <c r="T625" s="226">
        <f>S625*H625</f>
        <v>0.136458</v>
      </c>
      <c r="U625" s="38"/>
      <c r="V625" s="38"/>
      <c r="W625" s="38"/>
      <c r="X625" s="38"/>
      <c r="Y625" s="38"/>
      <c r="Z625" s="38"/>
      <c r="AA625" s="38"/>
      <c r="AB625" s="38"/>
      <c r="AC625" s="38"/>
      <c r="AD625" s="38"/>
      <c r="AE625" s="38"/>
      <c r="AR625" s="227" t="s">
        <v>251</v>
      </c>
      <c r="AT625" s="227" t="s">
        <v>154</v>
      </c>
      <c r="AU625" s="227" t="s">
        <v>88</v>
      </c>
      <c r="AY625" s="17" t="s">
        <v>152</v>
      </c>
      <c r="BE625" s="228">
        <f>IF(N625="základní",J625,0)</f>
        <v>0</v>
      </c>
      <c r="BF625" s="228">
        <f>IF(N625="snížená",J625,0)</f>
        <v>0</v>
      </c>
      <c r="BG625" s="228">
        <f>IF(N625="zákl. přenesená",J625,0)</f>
        <v>0</v>
      </c>
      <c r="BH625" s="228">
        <f>IF(N625="sníž. přenesená",J625,0)</f>
        <v>0</v>
      </c>
      <c r="BI625" s="228">
        <f>IF(N625="nulová",J625,0)</f>
        <v>0</v>
      </c>
      <c r="BJ625" s="17" t="s">
        <v>21</v>
      </c>
      <c r="BK625" s="228">
        <f>ROUND(I625*H625,2)</f>
        <v>0</v>
      </c>
      <c r="BL625" s="17" t="s">
        <v>251</v>
      </c>
      <c r="BM625" s="227" t="s">
        <v>988</v>
      </c>
    </row>
    <row r="626" s="2" customFormat="1">
      <c r="A626" s="38"/>
      <c r="B626" s="39"/>
      <c r="C626" s="40"/>
      <c r="D626" s="229" t="s">
        <v>160</v>
      </c>
      <c r="E626" s="40"/>
      <c r="F626" s="230" t="s">
        <v>989</v>
      </c>
      <c r="G626" s="40"/>
      <c r="H626" s="40"/>
      <c r="I626" s="231"/>
      <c r="J626" s="40"/>
      <c r="K626" s="40"/>
      <c r="L626" s="44"/>
      <c r="M626" s="232"/>
      <c r="N626" s="233"/>
      <c r="O626" s="91"/>
      <c r="P626" s="91"/>
      <c r="Q626" s="91"/>
      <c r="R626" s="91"/>
      <c r="S626" s="91"/>
      <c r="T626" s="92"/>
      <c r="U626" s="38"/>
      <c r="V626" s="38"/>
      <c r="W626" s="38"/>
      <c r="X626" s="38"/>
      <c r="Y626" s="38"/>
      <c r="Z626" s="38"/>
      <c r="AA626" s="38"/>
      <c r="AB626" s="38"/>
      <c r="AC626" s="38"/>
      <c r="AD626" s="38"/>
      <c r="AE626" s="38"/>
      <c r="AT626" s="17" t="s">
        <v>160</v>
      </c>
      <c r="AU626" s="17" t="s">
        <v>88</v>
      </c>
    </row>
    <row r="627" s="2" customFormat="1" ht="24.15" customHeight="1">
      <c r="A627" s="38"/>
      <c r="B627" s="39"/>
      <c r="C627" s="215" t="s">
        <v>990</v>
      </c>
      <c r="D627" s="215" t="s">
        <v>154</v>
      </c>
      <c r="E627" s="216" t="s">
        <v>991</v>
      </c>
      <c r="F627" s="217" t="s">
        <v>992</v>
      </c>
      <c r="G627" s="218" t="s">
        <v>229</v>
      </c>
      <c r="H627" s="219">
        <v>361.30000000000001</v>
      </c>
      <c r="I627" s="220"/>
      <c r="J627" s="221">
        <f>ROUND(I627*H627,2)</f>
        <v>0</v>
      </c>
      <c r="K627" s="222"/>
      <c r="L627" s="44"/>
      <c r="M627" s="223" t="s">
        <v>1</v>
      </c>
      <c r="N627" s="224" t="s">
        <v>44</v>
      </c>
      <c r="O627" s="91"/>
      <c r="P627" s="225">
        <f>O627*H627</f>
        <v>0</v>
      </c>
      <c r="Q627" s="225">
        <v>0</v>
      </c>
      <c r="R627" s="225">
        <f>Q627*H627</f>
        <v>0</v>
      </c>
      <c r="S627" s="225">
        <v>0</v>
      </c>
      <c r="T627" s="226">
        <f>S627*H627</f>
        <v>0</v>
      </c>
      <c r="U627" s="38"/>
      <c r="V627" s="38"/>
      <c r="W627" s="38"/>
      <c r="X627" s="38"/>
      <c r="Y627" s="38"/>
      <c r="Z627" s="38"/>
      <c r="AA627" s="38"/>
      <c r="AB627" s="38"/>
      <c r="AC627" s="38"/>
      <c r="AD627" s="38"/>
      <c r="AE627" s="38"/>
      <c r="AR627" s="227" t="s">
        <v>251</v>
      </c>
      <c r="AT627" s="227" t="s">
        <v>154</v>
      </c>
      <c r="AU627" s="227" t="s">
        <v>88</v>
      </c>
      <c r="AY627" s="17" t="s">
        <v>152</v>
      </c>
      <c r="BE627" s="228">
        <f>IF(N627="základní",J627,0)</f>
        <v>0</v>
      </c>
      <c r="BF627" s="228">
        <f>IF(N627="snížená",J627,0)</f>
        <v>0</v>
      </c>
      <c r="BG627" s="228">
        <f>IF(N627="zákl. přenesená",J627,0)</f>
        <v>0</v>
      </c>
      <c r="BH627" s="228">
        <f>IF(N627="sníž. přenesená",J627,0)</f>
        <v>0</v>
      </c>
      <c r="BI627" s="228">
        <f>IF(N627="nulová",J627,0)</f>
        <v>0</v>
      </c>
      <c r="BJ627" s="17" t="s">
        <v>21</v>
      </c>
      <c r="BK627" s="228">
        <f>ROUND(I627*H627,2)</f>
        <v>0</v>
      </c>
      <c r="BL627" s="17" t="s">
        <v>251</v>
      </c>
      <c r="BM627" s="227" t="s">
        <v>993</v>
      </c>
    </row>
    <row r="628" s="2" customFormat="1">
      <c r="A628" s="38"/>
      <c r="B628" s="39"/>
      <c r="C628" s="40"/>
      <c r="D628" s="229" t="s">
        <v>160</v>
      </c>
      <c r="E628" s="40"/>
      <c r="F628" s="230" t="s">
        <v>994</v>
      </c>
      <c r="G628" s="40"/>
      <c r="H628" s="40"/>
      <c r="I628" s="231"/>
      <c r="J628" s="40"/>
      <c r="K628" s="40"/>
      <c r="L628" s="44"/>
      <c r="M628" s="232"/>
      <c r="N628" s="233"/>
      <c r="O628" s="91"/>
      <c r="P628" s="91"/>
      <c r="Q628" s="91"/>
      <c r="R628" s="91"/>
      <c r="S628" s="91"/>
      <c r="T628" s="92"/>
      <c r="U628" s="38"/>
      <c r="V628" s="38"/>
      <c r="W628" s="38"/>
      <c r="X628" s="38"/>
      <c r="Y628" s="38"/>
      <c r="Z628" s="38"/>
      <c r="AA628" s="38"/>
      <c r="AB628" s="38"/>
      <c r="AC628" s="38"/>
      <c r="AD628" s="38"/>
      <c r="AE628" s="38"/>
      <c r="AT628" s="17" t="s">
        <v>160</v>
      </c>
      <c r="AU628" s="17" t="s">
        <v>88</v>
      </c>
    </row>
    <row r="629" s="13" customFormat="1">
      <c r="A629" s="13"/>
      <c r="B629" s="234"/>
      <c r="C629" s="235"/>
      <c r="D629" s="229" t="s">
        <v>162</v>
      </c>
      <c r="E629" s="236" t="s">
        <v>1</v>
      </c>
      <c r="F629" s="237" t="s">
        <v>995</v>
      </c>
      <c r="G629" s="235"/>
      <c r="H629" s="238">
        <v>361.30000000000001</v>
      </c>
      <c r="I629" s="239"/>
      <c r="J629" s="235"/>
      <c r="K629" s="235"/>
      <c r="L629" s="240"/>
      <c r="M629" s="241"/>
      <c r="N629" s="242"/>
      <c r="O629" s="242"/>
      <c r="P629" s="242"/>
      <c r="Q629" s="242"/>
      <c r="R629" s="242"/>
      <c r="S629" s="242"/>
      <c r="T629" s="243"/>
      <c r="U629" s="13"/>
      <c r="V629" s="13"/>
      <c r="W629" s="13"/>
      <c r="X629" s="13"/>
      <c r="Y629" s="13"/>
      <c r="Z629" s="13"/>
      <c r="AA629" s="13"/>
      <c r="AB629" s="13"/>
      <c r="AC629" s="13"/>
      <c r="AD629" s="13"/>
      <c r="AE629" s="13"/>
      <c r="AT629" s="244" t="s">
        <v>162</v>
      </c>
      <c r="AU629" s="244" t="s">
        <v>88</v>
      </c>
      <c r="AV629" s="13" t="s">
        <v>88</v>
      </c>
      <c r="AW629" s="13" t="s">
        <v>36</v>
      </c>
      <c r="AX629" s="13" t="s">
        <v>21</v>
      </c>
      <c r="AY629" s="244" t="s">
        <v>152</v>
      </c>
    </row>
    <row r="630" s="2" customFormat="1" ht="24.15" customHeight="1">
      <c r="A630" s="38"/>
      <c r="B630" s="39"/>
      <c r="C630" s="256" t="s">
        <v>996</v>
      </c>
      <c r="D630" s="256" t="s">
        <v>201</v>
      </c>
      <c r="E630" s="257" t="s">
        <v>997</v>
      </c>
      <c r="F630" s="258" t="s">
        <v>998</v>
      </c>
      <c r="G630" s="259" t="s">
        <v>229</v>
      </c>
      <c r="H630" s="260">
        <v>368.52600000000001</v>
      </c>
      <c r="I630" s="261"/>
      <c r="J630" s="262">
        <f>ROUND(I630*H630,2)</f>
        <v>0</v>
      </c>
      <c r="K630" s="263"/>
      <c r="L630" s="264"/>
      <c r="M630" s="265" t="s">
        <v>1</v>
      </c>
      <c r="N630" s="266" t="s">
        <v>44</v>
      </c>
      <c r="O630" s="91"/>
      <c r="P630" s="225">
        <f>O630*H630</f>
        <v>0</v>
      </c>
      <c r="Q630" s="225">
        <v>0.0020999999999999999</v>
      </c>
      <c r="R630" s="225">
        <f>Q630*H630</f>
        <v>0.77390459999999994</v>
      </c>
      <c r="S630" s="225">
        <v>0</v>
      </c>
      <c r="T630" s="226">
        <f>S630*H630</f>
        <v>0</v>
      </c>
      <c r="U630" s="38"/>
      <c r="V630" s="38"/>
      <c r="W630" s="38"/>
      <c r="X630" s="38"/>
      <c r="Y630" s="38"/>
      <c r="Z630" s="38"/>
      <c r="AA630" s="38"/>
      <c r="AB630" s="38"/>
      <c r="AC630" s="38"/>
      <c r="AD630" s="38"/>
      <c r="AE630" s="38"/>
      <c r="AR630" s="227" t="s">
        <v>929</v>
      </c>
      <c r="AT630" s="227" t="s">
        <v>201</v>
      </c>
      <c r="AU630" s="227" t="s">
        <v>88</v>
      </c>
      <c r="AY630" s="17" t="s">
        <v>152</v>
      </c>
      <c r="BE630" s="228">
        <f>IF(N630="základní",J630,0)</f>
        <v>0</v>
      </c>
      <c r="BF630" s="228">
        <f>IF(N630="snížená",J630,0)</f>
        <v>0</v>
      </c>
      <c r="BG630" s="228">
        <f>IF(N630="zákl. přenesená",J630,0)</f>
        <v>0</v>
      </c>
      <c r="BH630" s="228">
        <f>IF(N630="sníž. přenesená",J630,0)</f>
        <v>0</v>
      </c>
      <c r="BI630" s="228">
        <f>IF(N630="nulová",J630,0)</f>
        <v>0</v>
      </c>
      <c r="BJ630" s="17" t="s">
        <v>21</v>
      </c>
      <c r="BK630" s="228">
        <f>ROUND(I630*H630,2)</f>
        <v>0</v>
      </c>
      <c r="BL630" s="17" t="s">
        <v>929</v>
      </c>
      <c r="BM630" s="227" t="s">
        <v>999</v>
      </c>
    </row>
    <row r="631" s="2" customFormat="1">
      <c r="A631" s="38"/>
      <c r="B631" s="39"/>
      <c r="C631" s="40"/>
      <c r="D631" s="229" t="s">
        <v>160</v>
      </c>
      <c r="E631" s="40"/>
      <c r="F631" s="230" t="s">
        <v>998</v>
      </c>
      <c r="G631" s="40"/>
      <c r="H631" s="40"/>
      <c r="I631" s="231"/>
      <c r="J631" s="40"/>
      <c r="K631" s="40"/>
      <c r="L631" s="44"/>
      <c r="M631" s="232"/>
      <c r="N631" s="233"/>
      <c r="O631" s="91"/>
      <c r="P631" s="91"/>
      <c r="Q631" s="91"/>
      <c r="R631" s="91"/>
      <c r="S631" s="91"/>
      <c r="T631" s="92"/>
      <c r="U631" s="38"/>
      <c r="V631" s="38"/>
      <c r="W631" s="38"/>
      <c r="X631" s="38"/>
      <c r="Y631" s="38"/>
      <c r="Z631" s="38"/>
      <c r="AA631" s="38"/>
      <c r="AB631" s="38"/>
      <c r="AC631" s="38"/>
      <c r="AD631" s="38"/>
      <c r="AE631" s="38"/>
      <c r="AT631" s="17" t="s">
        <v>160</v>
      </c>
      <c r="AU631" s="17" t="s">
        <v>88</v>
      </c>
    </row>
    <row r="632" s="13" customFormat="1">
      <c r="A632" s="13"/>
      <c r="B632" s="234"/>
      <c r="C632" s="235"/>
      <c r="D632" s="229" t="s">
        <v>162</v>
      </c>
      <c r="E632" s="236" t="s">
        <v>1</v>
      </c>
      <c r="F632" s="237" t="s">
        <v>1000</v>
      </c>
      <c r="G632" s="235"/>
      <c r="H632" s="238">
        <v>368.52600000000001</v>
      </c>
      <c r="I632" s="239"/>
      <c r="J632" s="235"/>
      <c r="K632" s="235"/>
      <c r="L632" s="240"/>
      <c r="M632" s="241"/>
      <c r="N632" s="242"/>
      <c r="O632" s="242"/>
      <c r="P632" s="242"/>
      <c r="Q632" s="242"/>
      <c r="R632" s="242"/>
      <c r="S632" s="242"/>
      <c r="T632" s="243"/>
      <c r="U632" s="13"/>
      <c r="V632" s="13"/>
      <c r="W632" s="13"/>
      <c r="X632" s="13"/>
      <c r="Y632" s="13"/>
      <c r="Z632" s="13"/>
      <c r="AA632" s="13"/>
      <c r="AB632" s="13"/>
      <c r="AC632" s="13"/>
      <c r="AD632" s="13"/>
      <c r="AE632" s="13"/>
      <c r="AT632" s="244" t="s">
        <v>162</v>
      </c>
      <c r="AU632" s="244" t="s">
        <v>88</v>
      </c>
      <c r="AV632" s="13" t="s">
        <v>88</v>
      </c>
      <c r="AW632" s="13" t="s">
        <v>36</v>
      </c>
      <c r="AX632" s="13" t="s">
        <v>21</v>
      </c>
      <c r="AY632" s="244" t="s">
        <v>152</v>
      </c>
    </row>
    <row r="633" s="2" customFormat="1" ht="24.15" customHeight="1">
      <c r="A633" s="38"/>
      <c r="B633" s="39"/>
      <c r="C633" s="256" t="s">
        <v>1001</v>
      </c>
      <c r="D633" s="256" t="s">
        <v>201</v>
      </c>
      <c r="E633" s="257" t="s">
        <v>1002</v>
      </c>
      <c r="F633" s="258" t="s">
        <v>1003</v>
      </c>
      <c r="G633" s="259" t="s">
        <v>229</v>
      </c>
      <c r="H633" s="260">
        <v>368.52600000000001</v>
      </c>
      <c r="I633" s="261"/>
      <c r="J633" s="262">
        <f>ROUND(I633*H633,2)</f>
        <v>0</v>
      </c>
      <c r="K633" s="263"/>
      <c r="L633" s="264"/>
      <c r="M633" s="265" t="s">
        <v>1</v>
      </c>
      <c r="N633" s="266" t="s">
        <v>44</v>
      </c>
      <c r="O633" s="91"/>
      <c r="P633" s="225">
        <f>O633*H633</f>
        <v>0</v>
      </c>
      <c r="Q633" s="225">
        <v>0.0028999999999999998</v>
      </c>
      <c r="R633" s="225">
        <f>Q633*H633</f>
        <v>1.0687253999999999</v>
      </c>
      <c r="S633" s="225">
        <v>0</v>
      </c>
      <c r="T633" s="226">
        <f>S633*H633</f>
        <v>0</v>
      </c>
      <c r="U633" s="38"/>
      <c r="V633" s="38"/>
      <c r="W633" s="38"/>
      <c r="X633" s="38"/>
      <c r="Y633" s="38"/>
      <c r="Z633" s="38"/>
      <c r="AA633" s="38"/>
      <c r="AB633" s="38"/>
      <c r="AC633" s="38"/>
      <c r="AD633" s="38"/>
      <c r="AE633" s="38"/>
      <c r="AR633" s="227" t="s">
        <v>929</v>
      </c>
      <c r="AT633" s="227" t="s">
        <v>201</v>
      </c>
      <c r="AU633" s="227" t="s">
        <v>88</v>
      </c>
      <c r="AY633" s="17" t="s">
        <v>152</v>
      </c>
      <c r="BE633" s="228">
        <f>IF(N633="základní",J633,0)</f>
        <v>0</v>
      </c>
      <c r="BF633" s="228">
        <f>IF(N633="snížená",J633,0)</f>
        <v>0</v>
      </c>
      <c r="BG633" s="228">
        <f>IF(N633="zákl. přenesená",J633,0)</f>
        <v>0</v>
      </c>
      <c r="BH633" s="228">
        <f>IF(N633="sníž. přenesená",J633,0)</f>
        <v>0</v>
      </c>
      <c r="BI633" s="228">
        <f>IF(N633="nulová",J633,0)</f>
        <v>0</v>
      </c>
      <c r="BJ633" s="17" t="s">
        <v>21</v>
      </c>
      <c r="BK633" s="228">
        <f>ROUND(I633*H633,2)</f>
        <v>0</v>
      </c>
      <c r="BL633" s="17" t="s">
        <v>929</v>
      </c>
      <c r="BM633" s="227" t="s">
        <v>1004</v>
      </c>
    </row>
    <row r="634" s="2" customFormat="1">
      <c r="A634" s="38"/>
      <c r="B634" s="39"/>
      <c r="C634" s="40"/>
      <c r="D634" s="229" t="s">
        <v>160</v>
      </c>
      <c r="E634" s="40"/>
      <c r="F634" s="230" t="s">
        <v>1003</v>
      </c>
      <c r="G634" s="40"/>
      <c r="H634" s="40"/>
      <c r="I634" s="231"/>
      <c r="J634" s="40"/>
      <c r="K634" s="40"/>
      <c r="L634" s="44"/>
      <c r="M634" s="232"/>
      <c r="N634" s="233"/>
      <c r="O634" s="91"/>
      <c r="P634" s="91"/>
      <c r="Q634" s="91"/>
      <c r="R634" s="91"/>
      <c r="S634" s="91"/>
      <c r="T634" s="92"/>
      <c r="U634" s="38"/>
      <c r="V634" s="38"/>
      <c r="W634" s="38"/>
      <c r="X634" s="38"/>
      <c r="Y634" s="38"/>
      <c r="Z634" s="38"/>
      <c r="AA634" s="38"/>
      <c r="AB634" s="38"/>
      <c r="AC634" s="38"/>
      <c r="AD634" s="38"/>
      <c r="AE634" s="38"/>
      <c r="AT634" s="17" t="s">
        <v>160</v>
      </c>
      <c r="AU634" s="17" t="s">
        <v>88</v>
      </c>
    </row>
    <row r="635" s="13" customFormat="1">
      <c r="A635" s="13"/>
      <c r="B635" s="234"/>
      <c r="C635" s="235"/>
      <c r="D635" s="229" t="s">
        <v>162</v>
      </c>
      <c r="E635" s="236" t="s">
        <v>1</v>
      </c>
      <c r="F635" s="237" t="s">
        <v>1000</v>
      </c>
      <c r="G635" s="235"/>
      <c r="H635" s="238">
        <v>368.52600000000001</v>
      </c>
      <c r="I635" s="239"/>
      <c r="J635" s="235"/>
      <c r="K635" s="235"/>
      <c r="L635" s="240"/>
      <c r="M635" s="241"/>
      <c r="N635" s="242"/>
      <c r="O635" s="242"/>
      <c r="P635" s="242"/>
      <c r="Q635" s="242"/>
      <c r="R635" s="242"/>
      <c r="S635" s="242"/>
      <c r="T635" s="243"/>
      <c r="U635" s="13"/>
      <c r="V635" s="13"/>
      <c r="W635" s="13"/>
      <c r="X635" s="13"/>
      <c r="Y635" s="13"/>
      <c r="Z635" s="13"/>
      <c r="AA635" s="13"/>
      <c r="AB635" s="13"/>
      <c r="AC635" s="13"/>
      <c r="AD635" s="13"/>
      <c r="AE635" s="13"/>
      <c r="AT635" s="244" t="s">
        <v>162</v>
      </c>
      <c r="AU635" s="244" t="s">
        <v>88</v>
      </c>
      <c r="AV635" s="13" t="s">
        <v>88</v>
      </c>
      <c r="AW635" s="13" t="s">
        <v>36</v>
      </c>
      <c r="AX635" s="13" t="s">
        <v>21</v>
      </c>
      <c r="AY635" s="244" t="s">
        <v>152</v>
      </c>
    </row>
    <row r="636" s="2" customFormat="1" ht="24.15" customHeight="1">
      <c r="A636" s="38"/>
      <c r="B636" s="39"/>
      <c r="C636" s="256" t="s">
        <v>1005</v>
      </c>
      <c r="D636" s="256" t="s">
        <v>201</v>
      </c>
      <c r="E636" s="257" t="s">
        <v>1006</v>
      </c>
      <c r="F636" s="258" t="s">
        <v>1007</v>
      </c>
      <c r="G636" s="259" t="s">
        <v>229</v>
      </c>
      <c r="H636" s="260">
        <v>368.52600000000001</v>
      </c>
      <c r="I636" s="261"/>
      <c r="J636" s="262">
        <f>ROUND(I636*H636,2)</f>
        <v>0</v>
      </c>
      <c r="K636" s="263"/>
      <c r="L636" s="264"/>
      <c r="M636" s="265" t="s">
        <v>1</v>
      </c>
      <c r="N636" s="266" t="s">
        <v>44</v>
      </c>
      <c r="O636" s="91"/>
      <c r="P636" s="225">
        <f>O636*H636</f>
        <v>0</v>
      </c>
      <c r="Q636" s="225">
        <v>0.00038999999999999999</v>
      </c>
      <c r="R636" s="225">
        <f>Q636*H636</f>
        <v>0.14372514</v>
      </c>
      <c r="S636" s="225">
        <v>0</v>
      </c>
      <c r="T636" s="226">
        <f>S636*H636</f>
        <v>0</v>
      </c>
      <c r="U636" s="38"/>
      <c r="V636" s="38"/>
      <c r="W636" s="38"/>
      <c r="X636" s="38"/>
      <c r="Y636" s="38"/>
      <c r="Z636" s="38"/>
      <c r="AA636" s="38"/>
      <c r="AB636" s="38"/>
      <c r="AC636" s="38"/>
      <c r="AD636" s="38"/>
      <c r="AE636" s="38"/>
      <c r="AR636" s="227" t="s">
        <v>929</v>
      </c>
      <c r="AT636" s="227" t="s">
        <v>201</v>
      </c>
      <c r="AU636" s="227" t="s">
        <v>88</v>
      </c>
      <c r="AY636" s="17" t="s">
        <v>152</v>
      </c>
      <c r="BE636" s="228">
        <f>IF(N636="základní",J636,0)</f>
        <v>0</v>
      </c>
      <c r="BF636" s="228">
        <f>IF(N636="snížená",J636,0)</f>
        <v>0</v>
      </c>
      <c r="BG636" s="228">
        <f>IF(N636="zákl. přenesená",J636,0)</f>
        <v>0</v>
      </c>
      <c r="BH636" s="228">
        <f>IF(N636="sníž. přenesená",J636,0)</f>
        <v>0</v>
      </c>
      <c r="BI636" s="228">
        <f>IF(N636="nulová",J636,0)</f>
        <v>0</v>
      </c>
      <c r="BJ636" s="17" t="s">
        <v>21</v>
      </c>
      <c r="BK636" s="228">
        <f>ROUND(I636*H636,2)</f>
        <v>0</v>
      </c>
      <c r="BL636" s="17" t="s">
        <v>929</v>
      </c>
      <c r="BM636" s="227" t="s">
        <v>1008</v>
      </c>
    </row>
    <row r="637" s="2" customFormat="1">
      <c r="A637" s="38"/>
      <c r="B637" s="39"/>
      <c r="C637" s="40"/>
      <c r="D637" s="229" t="s">
        <v>160</v>
      </c>
      <c r="E637" s="40"/>
      <c r="F637" s="230" t="s">
        <v>1007</v>
      </c>
      <c r="G637" s="40"/>
      <c r="H637" s="40"/>
      <c r="I637" s="231"/>
      <c r="J637" s="40"/>
      <c r="K637" s="40"/>
      <c r="L637" s="44"/>
      <c r="M637" s="232"/>
      <c r="N637" s="233"/>
      <c r="O637" s="91"/>
      <c r="P637" s="91"/>
      <c r="Q637" s="91"/>
      <c r="R637" s="91"/>
      <c r="S637" s="91"/>
      <c r="T637" s="92"/>
      <c r="U637" s="38"/>
      <c r="V637" s="38"/>
      <c r="W637" s="38"/>
      <c r="X637" s="38"/>
      <c r="Y637" s="38"/>
      <c r="Z637" s="38"/>
      <c r="AA637" s="38"/>
      <c r="AB637" s="38"/>
      <c r="AC637" s="38"/>
      <c r="AD637" s="38"/>
      <c r="AE637" s="38"/>
      <c r="AT637" s="17" t="s">
        <v>160</v>
      </c>
      <c r="AU637" s="17" t="s">
        <v>88</v>
      </c>
    </row>
    <row r="638" s="13" customFormat="1">
      <c r="A638" s="13"/>
      <c r="B638" s="234"/>
      <c r="C638" s="235"/>
      <c r="D638" s="229" t="s">
        <v>162</v>
      </c>
      <c r="E638" s="236" t="s">
        <v>1</v>
      </c>
      <c r="F638" s="237" t="s">
        <v>1000</v>
      </c>
      <c r="G638" s="235"/>
      <c r="H638" s="238">
        <v>368.52600000000001</v>
      </c>
      <c r="I638" s="239"/>
      <c r="J638" s="235"/>
      <c r="K638" s="235"/>
      <c r="L638" s="240"/>
      <c r="M638" s="241"/>
      <c r="N638" s="242"/>
      <c r="O638" s="242"/>
      <c r="P638" s="242"/>
      <c r="Q638" s="242"/>
      <c r="R638" s="242"/>
      <c r="S638" s="242"/>
      <c r="T638" s="243"/>
      <c r="U638" s="13"/>
      <c r="V638" s="13"/>
      <c r="W638" s="13"/>
      <c r="X638" s="13"/>
      <c r="Y638" s="13"/>
      <c r="Z638" s="13"/>
      <c r="AA638" s="13"/>
      <c r="AB638" s="13"/>
      <c r="AC638" s="13"/>
      <c r="AD638" s="13"/>
      <c r="AE638" s="13"/>
      <c r="AT638" s="244" t="s">
        <v>162</v>
      </c>
      <c r="AU638" s="244" t="s">
        <v>88</v>
      </c>
      <c r="AV638" s="13" t="s">
        <v>88</v>
      </c>
      <c r="AW638" s="13" t="s">
        <v>36</v>
      </c>
      <c r="AX638" s="13" t="s">
        <v>21</v>
      </c>
      <c r="AY638" s="244" t="s">
        <v>152</v>
      </c>
    </row>
    <row r="639" s="2" customFormat="1" ht="24.15" customHeight="1">
      <c r="A639" s="38"/>
      <c r="B639" s="39"/>
      <c r="C639" s="215" t="s">
        <v>1009</v>
      </c>
      <c r="D639" s="215" t="s">
        <v>154</v>
      </c>
      <c r="E639" s="216" t="s">
        <v>1010</v>
      </c>
      <c r="F639" s="217" t="s">
        <v>1011</v>
      </c>
      <c r="G639" s="218" t="s">
        <v>229</v>
      </c>
      <c r="H639" s="219">
        <v>16.774999999999999</v>
      </c>
      <c r="I639" s="220"/>
      <c r="J639" s="221">
        <f>ROUND(I639*H639,2)</f>
        <v>0</v>
      </c>
      <c r="K639" s="222"/>
      <c r="L639" s="44"/>
      <c r="M639" s="223" t="s">
        <v>1</v>
      </c>
      <c r="N639" s="224" t="s">
        <v>44</v>
      </c>
      <c r="O639" s="91"/>
      <c r="P639" s="225">
        <f>O639*H639</f>
        <v>0</v>
      </c>
      <c r="Q639" s="225">
        <v>0</v>
      </c>
      <c r="R639" s="225">
        <f>Q639*H639</f>
        <v>0</v>
      </c>
      <c r="S639" s="225">
        <v>0</v>
      </c>
      <c r="T639" s="226">
        <f>S639*H639</f>
        <v>0</v>
      </c>
      <c r="U639" s="38"/>
      <c r="V639" s="38"/>
      <c r="W639" s="38"/>
      <c r="X639" s="38"/>
      <c r="Y639" s="38"/>
      <c r="Z639" s="38"/>
      <c r="AA639" s="38"/>
      <c r="AB639" s="38"/>
      <c r="AC639" s="38"/>
      <c r="AD639" s="38"/>
      <c r="AE639" s="38"/>
      <c r="AR639" s="227" t="s">
        <v>251</v>
      </c>
      <c r="AT639" s="227" t="s">
        <v>154</v>
      </c>
      <c r="AU639" s="227" t="s">
        <v>88</v>
      </c>
      <c r="AY639" s="17" t="s">
        <v>152</v>
      </c>
      <c r="BE639" s="228">
        <f>IF(N639="základní",J639,0)</f>
        <v>0</v>
      </c>
      <c r="BF639" s="228">
        <f>IF(N639="snížená",J639,0)</f>
        <v>0</v>
      </c>
      <c r="BG639" s="228">
        <f>IF(N639="zákl. přenesená",J639,0)</f>
        <v>0</v>
      </c>
      <c r="BH639" s="228">
        <f>IF(N639="sníž. přenesená",J639,0)</f>
        <v>0</v>
      </c>
      <c r="BI639" s="228">
        <f>IF(N639="nulová",J639,0)</f>
        <v>0</v>
      </c>
      <c r="BJ639" s="17" t="s">
        <v>21</v>
      </c>
      <c r="BK639" s="228">
        <f>ROUND(I639*H639,2)</f>
        <v>0</v>
      </c>
      <c r="BL639" s="17" t="s">
        <v>251</v>
      </c>
      <c r="BM639" s="227" t="s">
        <v>1012</v>
      </c>
    </row>
    <row r="640" s="2" customFormat="1">
      <c r="A640" s="38"/>
      <c r="B640" s="39"/>
      <c r="C640" s="40"/>
      <c r="D640" s="229" t="s">
        <v>160</v>
      </c>
      <c r="E640" s="40"/>
      <c r="F640" s="230" t="s">
        <v>1013</v>
      </c>
      <c r="G640" s="40"/>
      <c r="H640" s="40"/>
      <c r="I640" s="231"/>
      <c r="J640" s="40"/>
      <c r="K640" s="40"/>
      <c r="L640" s="44"/>
      <c r="M640" s="232"/>
      <c r="N640" s="233"/>
      <c r="O640" s="91"/>
      <c r="P640" s="91"/>
      <c r="Q640" s="91"/>
      <c r="R640" s="91"/>
      <c r="S640" s="91"/>
      <c r="T640" s="92"/>
      <c r="U640" s="38"/>
      <c r="V640" s="38"/>
      <c r="W640" s="38"/>
      <c r="X640" s="38"/>
      <c r="Y640" s="38"/>
      <c r="Z640" s="38"/>
      <c r="AA640" s="38"/>
      <c r="AB640" s="38"/>
      <c r="AC640" s="38"/>
      <c r="AD640" s="38"/>
      <c r="AE640" s="38"/>
      <c r="AT640" s="17" t="s">
        <v>160</v>
      </c>
      <c r="AU640" s="17" t="s">
        <v>88</v>
      </c>
    </row>
    <row r="641" s="13" customFormat="1">
      <c r="A641" s="13"/>
      <c r="B641" s="234"/>
      <c r="C641" s="235"/>
      <c r="D641" s="229" t="s">
        <v>162</v>
      </c>
      <c r="E641" s="236" t="s">
        <v>1</v>
      </c>
      <c r="F641" s="237" t="s">
        <v>1014</v>
      </c>
      <c r="G641" s="235"/>
      <c r="H641" s="238">
        <v>16.774999999999999</v>
      </c>
      <c r="I641" s="239"/>
      <c r="J641" s="235"/>
      <c r="K641" s="235"/>
      <c r="L641" s="240"/>
      <c r="M641" s="241"/>
      <c r="N641" s="242"/>
      <c r="O641" s="242"/>
      <c r="P641" s="242"/>
      <c r="Q641" s="242"/>
      <c r="R641" s="242"/>
      <c r="S641" s="242"/>
      <c r="T641" s="243"/>
      <c r="U641" s="13"/>
      <c r="V641" s="13"/>
      <c r="W641" s="13"/>
      <c r="X641" s="13"/>
      <c r="Y641" s="13"/>
      <c r="Z641" s="13"/>
      <c r="AA641" s="13"/>
      <c r="AB641" s="13"/>
      <c r="AC641" s="13"/>
      <c r="AD641" s="13"/>
      <c r="AE641" s="13"/>
      <c r="AT641" s="244" t="s">
        <v>162</v>
      </c>
      <c r="AU641" s="244" t="s">
        <v>88</v>
      </c>
      <c r="AV641" s="13" t="s">
        <v>88</v>
      </c>
      <c r="AW641" s="13" t="s">
        <v>36</v>
      </c>
      <c r="AX641" s="13" t="s">
        <v>21</v>
      </c>
      <c r="AY641" s="244" t="s">
        <v>152</v>
      </c>
    </row>
    <row r="642" s="2" customFormat="1" ht="24.15" customHeight="1">
      <c r="A642" s="38"/>
      <c r="B642" s="39"/>
      <c r="C642" s="256" t="s">
        <v>1015</v>
      </c>
      <c r="D642" s="256" t="s">
        <v>201</v>
      </c>
      <c r="E642" s="257" t="s">
        <v>1016</v>
      </c>
      <c r="F642" s="258" t="s">
        <v>1017</v>
      </c>
      <c r="G642" s="259" t="s">
        <v>229</v>
      </c>
      <c r="H642" s="260">
        <v>17.111000000000001</v>
      </c>
      <c r="I642" s="261"/>
      <c r="J642" s="262">
        <f>ROUND(I642*H642,2)</f>
        <v>0</v>
      </c>
      <c r="K642" s="263"/>
      <c r="L642" s="264"/>
      <c r="M642" s="265" t="s">
        <v>1</v>
      </c>
      <c r="N642" s="266" t="s">
        <v>44</v>
      </c>
      <c r="O642" s="91"/>
      <c r="P642" s="225">
        <f>O642*H642</f>
        <v>0</v>
      </c>
      <c r="Q642" s="225">
        <v>0.0041000000000000003</v>
      </c>
      <c r="R642" s="225">
        <f>Q642*H642</f>
        <v>0.070155100000000012</v>
      </c>
      <c r="S642" s="225">
        <v>0</v>
      </c>
      <c r="T642" s="226">
        <f>S642*H642</f>
        <v>0</v>
      </c>
      <c r="U642" s="38"/>
      <c r="V642" s="38"/>
      <c r="W642" s="38"/>
      <c r="X642" s="38"/>
      <c r="Y642" s="38"/>
      <c r="Z642" s="38"/>
      <c r="AA642" s="38"/>
      <c r="AB642" s="38"/>
      <c r="AC642" s="38"/>
      <c r="AD642" s="38"/>
      <c r="AE642" s="38"/>
      <c r="AR642" s="227" t="s">
        <v>929</v>
      </c>
      <c r="AT642" s="227" t="s">
        <v>201</v>
      </c>
      <c r="AU642" s="227" t="s">
        <v>88</v>
      </c>
      <c r="AY642" s="17" t="s">
        <v>152</v>
      </c>
      <c r="BE642" s="228">
        <f>IF(N642="základní",J642,0)</f>
        <v>0</v>
      </c>
      <c r="BF642" s="228">
        <f>IF(N642="snížená",J642,0)</f>
        <v>0</v>
      </c>
      <c r="BG642" s="228">
        <f>IF(N642="zákl. přenesená",J642,0)</f>
        <v>0</v>
      </c>
      <c r="BH642" s="228">
        <f>IF(N642="sníž. přenesená",J642,0)</f>
        <v>0</v>
      </c>
      <c r="BI642" s="228">
        <f>IF(N642="nulová",J642,0)</f>
        <v>0</v>
      </c>
      <c r="BJ642" s="17" t="s">
        <v>21</v>
      </c>
      <c r="BK642" s="228">
        <f>ROUND(I642*H642,2)</f>
        <v>0</v>
      </c>
      <c r="BL642" s="17" t="s">
        <v>929</v>
      </c>
      <c r="BM642" s="227" t="s">
        <v>1018</v>
      </c>
    </row>
    <row r="643" s="2" customFormat="1">
      <c r="A643" s="38"/>
      <c r="B643" s="39"/>
      <c r="C643" s="40"/>
      <c r="D643" s="229" t="s">
        <v>160</v>
      </c>
      <c r="E643" s="40"/>
      <c r="F643" s="230" t="s">
        <v>1017</v>
      </c>
      <c r="G643" s="40"/>
      <c r="H643" s="40"/>
      <c r="I643" s="231"/>
      <c r="J643" s="40"/>
      <c r="K643" s="40"/>
      <c r="L643" s="44"/>
      <c r="M643" s="232"/>
      <c r="N643" s="233"/>
      <c r="O643" s="91"/>
      <c r="P643" s="91"/>
      <c r="Q643" s="91"/>
      <c r="R643" s="91"/>
      <c r="S643" s="91"/>
      <c r="T643" s="92"/>
      <c r="U643" s="38"/>
      <c r="V643" s="38"/>
      <c r="W643" s="38"/>
      <c r="X643" s="38"/>
      <c r="Y643" s="38"/>
      <c r="Z643" s="38"/>
      <c r="AA643" s="38"/>
      <c r="AB643" s="38"/>
      <c r="AC643" s="38"/>
      <c r="AD643" s="38"/>
      <c r="AE643" s="38"/>
      <c r="AT643" s="17" t="s">
        <v>160</v>
      </c>
      <c r="AU643" s="17" t="s">
        <v>88</v>
      </c>
    </row>
    <row r="644" s="13" customFormat="1">
      <c r="A644" s="13"/>
      <c r="B644" s="234"/>
      <c r="C644" s="235"/>
      <c r="D644" s="229" t="s">
        <v>162</v>
      </c>
      <c r="E644" s="236" t="s">
        <v>1</v>
      </c>
      <c r="F644" s="237" t="s">
        <v>1019</v>
      </c>
      <c r="G644" s="235"/>
      <c r="H644" s="238">
        <v>17.111000000000001</v>
      </c>
      <c r="I644" s="239"/>
      <c r="J644" s="235"/>
      <c r="K644" s="235"/>
      <c r="L644" s="240"/>
      <c r="M644" s="241"/>
      <c r="N644" s="242"/>
      <c r="O644" s="242"/>
      <c r="P644" s="242"/>
      <c r="Q644" s="242"/>
      <c r="R644" s="242"/>
      <c r="S644" s="242"/>
      <c r="T644" s="243"/>
      <c r="U644" s="13"/>
      <c r="V644" s="13"/>
      <c r="W644" s="13"/>
      <c r="X644" s="13"/>
      <c r="Y644" s="13"/>
      <c r="Z644" s="13"/>
      <c r="AA644" s="13"/>
      <c r="AB644" s="13"/>
      <c r="AC644" s="13"/>
      <c r="AD644" s="13"/>
      <c r="AE644" s="13"/>
      <c r="AT644" s="244" t="s">
        <v>162</v>
      </c>
      <c r="AU644" s="244" t="s">
        <v>88</v>
      </c>
      <c r="AV644" s="13" t="s">
        <v>88</v>
      </c>
      <c r="AW644" s="13" t="s">
        <v>36</v>
      </c>
      <c r="AX644" s="13" t="s">
        <v>21</v>
      </c>
      <c r="AY644" s="244" t="s">
        <v>152</v>
      </c>
    </row>
    <row r="645" s="2" customFormat="1" ht="24.15" customHeight="1">
      <c r="A645" s="38"/>
      <c r="B645" s="39"/>
      <c r="C645" s="215" t="s">
        <v>1020</v>
      </c>
      <c r="D645" s="215" t="s">
        <v>154</v>
      </c>
      <c r="E645" s="216" t="s">
        <v>1021</v>
      </c>
      <c r="F645" s="217" t="s">
        <v>1022</v>
      </c>
      <c r="G645" s="218" t="s">
        <v>229</v>
      </c>
      <c r="H645" s="219">
        <v>361.30000000000001</v>
      </c>
      <c r="I645" s="220"/>
      <c r="J645" s="221">
        <f>ROUND(I645*H645,2)</f>
        <v>0</v>
      </c>
      <c r="K645" s="222"/>
      <c r="L645" s="44"/>
      <c r="M645" s="223" t="s">
        <v>1</v>
      </c>
      <c r="N645" s="224" t="s">
        <v>44</v>
      </c>
      <c r="O645" s="91"/>
      <c r="P645" s="225">
        <f>O645*H645</f>
        <v>0</v>
      </c>
      <c r="Q645" s="225">
        <v>0</v>
      </c>
      <c r="R645" s="225">
        <f>Q645*H645</f>
        <v>0</v>
      </c>
      <c r="S645" s="225">
        <v>0</v>
      </c>
      <c r="T645" s="226">
        <f>S645*H645</f>
        <v>0</v>
      </c>
      <c r="U645" s="38"/>
      <c r="V645" s="38"/>
      <c r="W645" s="38"/>
      <c r="X645" s="38"/>
      <c r="Y645" s="38"/>
      <c r="Z645" s="38"/>
      <c r="AA645" s="38"/>
      <c r="AB645" s="38"/>
      <c r="AC645" s="38"/>
      <c r="AD645" s="38"/>
      <c r="AE645" s="38"/>
      <c r="AR645" s="227" t="s">
        <v>251</v>
      </c>
      <c r="AT645" s="227" t="s">
        <v>154</v>
      </c>
      <c r="AU645" s="227" t="s">
        <v>88</v>
      </c>
      <c r="AY645" s="17" t="s">
        <v>152</v>
      </c>
      <c r="BE645" s="228">
        <f>IF(N645="základní",J645,0)</f>
        <v>0</v>
      </c>
      <c r="BF645" s="228">
        <f>IF(N645="snížená",J645,0)</f>
        <v>0</v>
      </c>
      <c r="BG645" s="228">
        <f>IF(N645="zákl. přenesená",J645,0)</f>
        <v>0</v>
      </c>
      <c r="BH645" s="228">
        <f>IF(N645="sníž. přenesená",J645,0)</f>
        <v>0</v>
      </c>
      <c r="BI645" s="228">
        <f>IF(N645="nulová",J645,0)</f>
        <v>0</v>
      </c>
      <c r="BJ645" s="17" t="s">
        <v>21</v>
      </c>
      <c r="BK645" s="228">
        <f>ROUND(I645*H645,2)</f>
        <v>0</v>
      </c>
      <c r="BL645" s="17" t="s">
        <v>251</v>
      </c>
      <c r="BM645" s="227" t="s">
        <v>1023</v>
      </c>
    </row>
    <row r="646" s="2" customFormat="1">
      <c r="A646" s="38"/>
      <c r="B646" s="39"/>
      <c r="C646" s="40"/>
      <c r="D646" s="229" t="s">
        <v>160</v>
      </c>
      <c r="E646" s="40"/>
      <c r="F646" s="230" t="s">
        <v>1024</v>
      </c>
      <c r="G646" s="40"/>
      <c r="H646" s="40"/>
      <c r="I646" s="231"/>
      <c r="J646" s="40"/>
      <c r="K646" s="40"/>
      <c r="L646" s="44"/>
      <c r="M646" s="232"/>
      <c r="N646" s="233"/>
      <c r="O646" s="91"/>
      <c r="P646" s="91"/>
      <c r="Q646" s="91"/>
      <c r="R646" s="91"/>
      <c r="S646" s="91"/>
      <c r="T646" s="92"/>
      <c r="U646" s="38"/>
      <c r="V646" s="38"/>
      <c r="W646" s="38"/>
      <c r="X646" s="38"/>
      <c r="Y646" s="38"/>
      <c r="Z646" s="38"/>
      <c r="AA646" s="38"/>
      <c r="AB646" s="38"/>
      <c r="AC646" s="38"/>
      <c r="AD646" s="38"/>
      <c r="AE646" s="38"/>
      <c r="AT646" s="17" t="s">
        <v>160</v>
      </c>
      <c r="AU646" s="17" t="s">
        <v>88</v>
      </c>
    </row>
    <row r="647" s="13" customFormat="1">
      <c r="A647" s="13"/>
      <c r="B647" s="234"/>
      <c r="C647" s="235"/>
      <c r="D647" s="229" t="s">
        <v>162</v>
      </c>
      <c r="E647" s="236" t="s">
        <v>1</v>
      </c>
      <c r="F647" s="237" t="s">
        <v>995</v>
      </c>
      <c r="G647" s="235"/>
      <c r="H647" s="238">
        <v>361.30000000000001</v>
      </c>
      <c r="I647" s="239"/>
      <c r="J647" s="235"/>
      <c r="K647" s="235"/>
      <c r="L647" s="240"/>
      <c r="M647" s="241"/>
      <c r="N647" s="242"/>
      <c r="O647" s="242"/>
      <c r="P647" s="242"/>
      <c r="Q647" s="242"/>
      <c r="R647" s="242"/>
      <c r="S647" s="242"/>
      <c r="T647" s="243"/>
      <c r="U647" s="13"/>
      <c r="V647" s="13"/>
      <c r="W647" s="13"/>
      <c r="X647" s="13"/>
      <c r="Y647" s="13"/>
      <c r="Z647" s="13"/>
      <c r="AA647" s="13"/>
      <c r="AB647" s="13"/>
      <c r="AC647" s="13"/>
      <c r="AD647" s="13"/>
      <c r="AE647" s="13"/>
      <c r="AT647" s="244" t="s">
        <v>162</v>
      </c>
      <c r="AU647" s="244" t="s">
        <v>88</v>
      </c>
      <c r="AV647" s="13" t="s">
        <v>88</v>
      </c>
      <c r="AW647" s="13" t="s">
        <v>36</v>
      </c>
      <c r="AX647" s="13" t="s">
        <v>21</v>
      </c>
      <c r="AY647" s="244" t="s">
        <v>152</v>
      </c>
    </row>
    <row r="648" s="2" customFormat="1" ht="24.15" customHeight="1">
      <c r="A648" s="38"/>
      <c r="B648" s="39"/>
      <c r="C648" s="215" t="s">
        <v>1025</v>
      </c>
      <c r="D648" s="215" t="s">
        <v>154</v>
      </c>
      <c r="E648" s="216" t="s">
        <v>1026</v>
      </c>
      <c r="F648" s="217" t="s">
        <v>1027</v>
      </c>
      <c r="G648" s="218" t="s">
        <v>157</v>
      </c>
      <c r="H648" s="219">
        <v>2.0569999999999999</v>
      </c>
      <c r="I648" s="220"/>
      <c r="J648" s="221">
        <f>ROUND(I648*H648,2)</f>
        <v>0</v>
      </c>
      <c r="K648" s="222"/>
      <c r="L648" s="44"/>
      <c r="M648" s="223" t="s">
        <v>1</v>
      </c>
      <c r="N648" s="224" t="s">
        <v>44</v>
      </c>
      <c r="O648" s="91"/>
      <c r="P648" s="225">
        <f>O648*H648</f>
        <v>0</v>
      </c>
      <c r="Q648" s="225">
        <v>0</v>
      </c>
      <c r="R648" s="225">
        <f>Q648*H648</f>
        <v>0</v>
      </c>
      <c r="S648" s="225">
        <v>0</v>
      </c>
      <c r="T648" s="226">
        <f>S648*H648</f>
        <v>0</v>
      </c>
      <c r="U648" s="38"/>
      <c r="V648" s="38"/>
      <c r="W648" s="38"/>
      <c r="X648" s="38"/>
      <c r="Y648" s="38"/>
      <c r="Z648" s="38"/>
      <c r="AA648" s="38"/>
      <c r="AB648" s="38"/>
      <c r="AC648" s="38"/>
      <c r="AD648" s="38"/>
      <c r="AE648" s="38"/>
      <c r="AR648" s="227" t="s">
        <v>251</v>
      </c>
      <c r="AT648" s="227" t="s">
        <v>154</v>
      </c>
      <c r="AU648" s="227" t="s">
        <v>88</v>
      </c>
      <c r="AY648" s="17" t="s">
        <v>152</v>
      </c>
      <c r="BE648" s="228">
        <f>IF(N648="základní",J648,0)</f>
        <v>0</v>
      </c>
      <c r="BF648" s="228">
        <f>IF(N648="snížená",J648,0)</f>
        <v>0</v>
      </c>
      <c r="BG648" s="228">
        <f>IF(N648="zákl. přenesená",J648,0)</f>
        <v>0</v>
      </c>
      <c r="BH648" s="228">
        <f>IF(N648="sníž. přenesená",J648,0)</f>
        <v>0</v>
      </c>
      <c r="BI648" s="228">
        <f>IF(N648="nulová",J648,0)</f>
        <v>0</v>
      </c>
      <c r="BJ648" s="17" t="s">
        <v>21</v>
      </c>
      <c r="BK648" s="228">
        <f>ROUND(I648*H648,2)</f>
        <v>0</v>
      </c>
      <c r="BL648" s="17" t="s">
        <v>251</v>
      </c>
      <c r="BM648" s="227" t="s">
        <v>1028</v>
      </c>
    </row>
    <row r="649" s="2" customFormat="1">
      <c r="A649" s="38"/>
      <c r="B649" s="39"/>
      <c r="C649" s="40"/>
      <c r="D649" s="229" t="s">
        <v>160</v>
      </c>
      <c r="E649" s="40"/>
      <c r="F649" s="230" t="s">
        <v>1029</v>
      </c>
      <c r="G649" s="40"/>
      <c r="H649" s="40"/>
      <c r="I649" s="231"/>
      <c r="J649" s="40"/>
      <c r="K649" s="40"/>
      <c r="L649" s="44"/>
      <c r="M649" s="232"/>
      <c r="N649" s="233"/>
      <c r="O649" s="91"/>
      <c r="P649" s="91"/>
      <c r="Q649" s="91"/>
      <c r="R649" s="91"/>
      <c r="S649" s="91"/>
      <c r="T649" s="92"/>
      <c r="U649" s="38"/>
      <c r="V649" s="38"/>
      <c r="W649" s="38"/>
      <c r="X649" s="38"/>
      <c r="Y649" s="38"/>
      <c r="Z649" s="38"/>
      <c r="AA649" s="38"/>
      <c r="AB649" s="38"/>
      <c r="AC649" s="38"/>
      <c r="AD649" s="38"/>
      <c r="AE649" s="38"/>
      <c r="AT649" s="17" t="s">
        <v>160</v>
      </c>
      <c r="AU649" s="17" t="s">
        <v>88</v>
      </c>
    </row>
    <row r="650" s="12" customFormat="1" ht="22.8" customHeight="1">
      <c r="A650" s="12"/>
      <c r="B650" s="199"/>
      <c r="C650" s="200"/>
      <c r="D650" s="201" t="s">
        <v>78</v>
      </c>
      <c r="E650" s="213" t="s">
        <v>1030</v>
      </c>
      <c r="F650" s="213" t="s">
        <v>1031</v>
      </c>
      <c r="G650" s="200"/>
      <c r="H650" s="200"/>
      <c r="I650" s="203"/>
      <c r="J650" s="214">
        <f>BK650</f>
        <v>0</v>
      </c>
      <c r="K650" s="200"/>
      <c r="L650" s="205"/>
      <c r="M650" s="206"/>
      <c r="N650" s="207"/>
      <c r="O650" s="207"/>
      <c r="P650" s="208">
        <f>SUM(P651:P698)</f>
        <v>0</v>
      </c>
      <c r="Q650" s="207"/>
      <c r="R650" s="208">
        <f>SUM(R651:R698)</f>
        <v>0</v>
      </c>
      <c r="S650" s="207"/>
      <c r="T650" s="209">
        <f>SUM(T651:T698)</f>
        <v>0</v>
      </c>
      <c r="U650" s="12"/>
      <c r="V650" s="12"/>
      <c r="W650" s="12"/>
      <c r="X650" s="12"/>
      <c r="Y650" s="12"/>
      <c r="Z650" s="12"/>
      <c r="AA650" s="12"/>
      <c r="AB650" s="12"/>
      <c r="AC650" s="12"/>
      <c r="AD650" s="12"/>
      <c r="AE650" s="12"/>
      <c r="AR650" s="210" t="s">
        <v>88</v>
      </c>
      <c r="AT650" s="211" t="s">
        <v>78</v>
      </c>
      <c r="AU650" s="211" t="s">
        <v>21</v>
      </c>
      <c r="AY650" s="210" t="s">
        <v>152</v>
      </c>
      <c r="BK650" s="212">
        <f>SUM(BK651:BK698)</f>
        <v>0</v>
      </c>
    </row>
    <row r="651" s="2" customFormat="1" ht="24.15" customHeight="1">
      <c r="A651" s="38"/>
      <c r="B651" s="39"/>
      <c r="C651" s="215" t="s">
        <v>1032</v>
      </c>
      <c r="D651" s="215" t="s">
        <v>154</v>
      </c>
      <c r="E651" s="216" t="s">
        <v>1033</v>
      </c>
      <c r="F651" s="217" t="s">
        <v>1034</v>
      </c>
      <c r="G651" s="218" t="s">
        <v>493</v>
      </c>
      <c r="H651" s="219">
        <v>101</v>
      </c>
      <c r="I651" s="220"/>
      <c r="J651" s="221">
        <f>ROUND(I651*H651,2)</f>
        <v>0</v>
      </c>
      <c r="K651" s="222"/>
      <c r="L651" s="44"/>
      <c r="M651" s="223" t="s">
        <v>1</v>
      </c>
      <c r="N651" s="224" t="s">
        <v>44</v>
      </c>
      <c r="O651" s="91"/>
      <c r="P651" s="225">
        <f>O651*H651</f>
        <v>0</v>
      </c>
      <c r="Q651" s="225">
        <v>0</v>
      </c>
      <c r="R651" s="225">
        <f>Q651*H651</f>
        <v>0</v>
      </c>
      <c r="S651" s="225">
        <v>0</v>
      </c>
      <c r="T651" s="226">
        <f>S651*H651</f>
        <v>0</v>
      </c>
      <c r="U651" s="38"/>
      <c r="V651" s="38"/>
      <c r="W651" s="38"/>
      <c r="X651" s="38"/>
      <c r="Y651" s="38"/>
      <c r="Z651" s="38"/>
      <c r="AA651" s="38"/>
      <c r="AB651" s="38"/>
      <c r="AC651" s="38"/>
      <c r="AD651" s="38"/>
      <c r="AE651" s="38"/>
      <c r="AR651" s="227" t="s">
        <v>251</v>
      </c>
      <c r="AT651" s="227" t="s">
        <v>154</v>
      </c>
      <c r="AU651" s="227" t="s">
        <v>88</v>
      </c>
      <c r="AY651" s="17" t="s">
        <v>152</v>
      </c>
      <c r="BE651" s="228">
        <f>IF(N651="základní",J651,0)</f>
        <v>0</v>
      </c>
      <c r="BF651" s="228">
        <f>IF(N651="snížená",J651,0)</f>
        <v>0</v>
      </c>
      <c r="BG651" s="228">
        <f>IF(N651="zákl. přenesená",J651,0)</f>
        <v>0</v>
      </c>
      <c r="BH651" s="228">
        <f>IF(N651="sníž. přenesená",J651,0)</f>
        <v>0</v>
      </c>
      <c r="BI651" s="228">
        <f>IF(N651="nulová",J651,0)</f>
        <v>0</v>
      </c>
      <c r="BJ651" s="17" t="s">
        <v>21</v>
      </c>
      <c r="BK651" s="228">
        <f>ROUND(I651*H651,2)</f>
        <v>0</v>
      </c>
      <c r="BL651" s="17" t="s">
        <v>251</v>
      </c>
      <c r="BM651" s="227" t="s">
        <v>1035</v>
      </c>
    </row>
    <row r="652" s="2" customFormat="1">
      <c r="A652" s="38"/>
      <c r="B652" s="39"/>
      <c r="C652" s="40"/>
      <c r="D652" s="229" t="s">
        <v>160</v>
      </c>
      <c r="E652" s="40"/>
      <c r="F652" s="230" t="s">
        <v>1034</v>
      </c>
      <c r="G652" s="40"/>
      <c r="H652" s="40"/>
      <c r="I652" s="231"/>
      <c r="J652" s="40"/>
      <c r="K652" s="40"/>
      <c r="L652" s="44"/>
      <c r="M652" s="232"/>
      <c r="N652" s="233"/>
      <c r="O652" s="91"/>
      <c r="P652" s="91"/>
      <c r="Q652" s="91"/>
      <c r="R652" s="91"/>
      <c r="S652" s="91"/>
      <c r="T652" s="92"/>
      <c r="U652" s="38"/>
      <c r="V652" s="38"/>
      <c r="W652" s="38"/>
      <c r="X652" s="38"/>
      <c r="Y652" s="38"/>
      <c r="Z652" s="38"/>
      <c r="AA652" s="38"/>
      <c r="AB652" s="38"/>
      <c r="AC652" s="38"/>
      <c r="AD652" s="38"/>
      <c r="AE652" s="38"/>
      <c r="AT652" s="17" t="s">
        <v>160</v>
      </c>
      <c r="AU652" s="17" t="s">
        <v>88</v>
      </c>
    </row>
    <row r="653" s="2" customFormat="1" ht="24.15" customHeight="1">
      <c r="A653" s="38"/>
      <c r="B653" s="39"/>
      <c r="C653" s="215" t="s">
        <v>1036</v>
      </c>
      <c r="D653" s="215" t="s">
        <v>154</v>
      </c>
      <c r="E653" s="216" t="s">
        <v>1037</v>
      </c>
      <c r="F653" s="217" t="s">
        <v>1038</v>
      </c>
      <c r="G653" s="218" t="s">
        <v>493</v>
      </c>
      <c r="H653" s="219">
        <v>23</v>
      </c>
      <c r="I653" s="220"/>
      <c r="J653" s="221">
        <f>ROUND(I653*H653,2)</f>
        <v>0</v>
      </c>
      <c r="K653" s="222"/>
      <c r="L653" s="44"/>
      <c r="M653" s="223" t="s">
        <v>1</v>
      </c>
      <c r="N653" s="224" t="s">
        <v>44</v>
      </c>
      <c r="O653" s="91"/>
      <c r="P653" s="225">
        <f>O653*H653</f>
        <v>0</v>
      </c>
      <c r="Q653" s="225">
        <v>0</v>
      </c>
      <c r="R653" s="225">
        <f>Q653*H653</f>
        <v>0</v>
      </c>
      <c r="S653" s="225">
        <v>0</v>
      </c>
      <c r="T653" s="226">
        <f>S653*H653</f>
        <v>0</v>
      </c>
      <c r="U653" s="38"/>
      <c r="V653" s="38"/>
      <c r="W653" s="38"/>
      <c r="X653" s="38"/>
      <c r="Y653" s="38"/>
      <c r="Z653" s="38"/>
      <c r="AA653" s="38"/>
      <c r="AB653" s="38"/>
      <c r="AC653" s="38"/>
      <c r="AD653" s="38"/>
      <c r="AE653" s="38"/>
      <c r="AR653" s="227" t="s">
        <v>251</v>
      </c>
      <c r="AT653" s="227" t="s">
        <v>154</v>
      </c>
      <c r="AU653" s="227" t="s">
        <v>88</v>
      </c>
      <c r="AY653" s="17" t="s">
        <v>152</v>
      </c>
      <c r="BE653" s="228">
        <f>IF(N653="základní",J653,0)</f>
        <v>0</v>
      </c>
      <c r="BF653" s="228">
        <f>IF(N653="snížená",J653,0)</f>
        <v>0</v>
      </c>
      <c r="BG653" s="228">
        <f>IF(N653="zákl. přenesená",J653,0)</f>
        <v>0</v>
      </c>
      <c r="BH653" s="228">
        <f>IF(N653="sníž. přenesená",J653,0)</f>
        <v>0</v>
      </c>
      <c r="BI653" s="228">
        <f>IF(N653="nulová",J653,0)</f>
        <v>0</v>
      </c>
      <c r="BJ653" s="17" t="s">
        <v>21</v>
      </c>
      <c r="BK653" s="228">
        <f>ROUND(I653*H653,2)</f>
        <v>0</v>
      </c>
      <c r="BL653" s="17" t="s">
        <v>251</v>
      </c>
      <c r="BM653" s="227" t="s">
        <v>1039</v>
      </c>
    </row>
    <row r="654" s="2" customFormat="1">
      <c r="A654" s="38"/>
      <c r="B654" s="39"/>
      <c r="C654" s="40"/>
      <c r="D654" s="229" t="s">
        <v>160</v>
      </c>
      <c r="E654" s="40"/>
      <c r="F654" s="230" t="s">
        <v>1038</v>
      </c>
      <c r="G654" s="40"/>
      <c r="H654" s="40"/>
      <c r="I654" s="231"/>
      <c r="J654" s="40"/>
      <c r="K654" s="40"/>
      <c r="L654" s="44"/>
      <c r="M654" s="232"/>
      <c r="N654" s="233"/>
      <c r="O654" s="91"/>
      <c r="P654" s="91"/>
      <c r="Q654" s="91"/>
      <c r="R654" s="91"/>
      <c r="S654" s="91"/>
      <c r="T654" s="92"/>
      <c r="U654" s="38"/>
      <c r="V654" s="38"/>
      <c r="W654" s="38"/>
      <c r="X654" s="38"/>
      <c r="Y654" s="38"/>
      <c r="Z654" s="38"/>
      <c r="AA654" s="38"/>
      <c r="AB654" s="38"/>
      <c r="AC654" s="38"/>
      <c r="AD654" s="38"/>
      <c r="AE654" s="38"/>
      <c r="AT654" s="17" t="s">
        <v>160</v>
      </c>
      <c r="AU654" s="17" t="s">
        <v>88</v>
      </c>
    </row>
    <row r="655" s="2" customFormat="1" ht="24.15" customHeight="1">
      <c r="A655" s="38"/>
      <c r="B655" s="39"/>
      <c r="C655" s="215" t="s">
        <v>1040</v>
      </c>
      <c r="D655" s="215" t="s">
        <v>154</v>
      </c>
      <c r="E655" s="216" t="s">
        <v>1041</v>
      </c>
      <c r="F655" s="217" t="s">
        <v>1042</v>
      </c>
      <c r="G655" s="218" t="s">
        <v>493</v>
      </c>
      <c r="H655" s="219">
        <v>3</v>
      </c>
      <c r="I655" s="220"/>
      <c r="J655" s="221">
        <f>ROUND(I655*H655,2)</f>
        <v>0</v>
      </c>
      <c r="K655" s="222"/>
      <c r="L655" s="44"/>
      <c r="M655" s="223" t="s">
        <v>1</v>
      </c>
      <c r="N655" s="224" t="s">
        <v>44</v>
      </c>
      <c r="O655" s="91"/>
      <c r="P655" s="225">
        <f>O655*H655</f>
        <v>0</v>
      </c>
      <c r="Q655" s="225">
        <v>0</v>
      </c>
      <c r="R655" s="225">
        <f>Q655*H655</f>
        <v>0</v>
      </c>
      <c r="S655" s="225">
        <v>0</v>
      </c>
      <c r="T655" s="226">
        <f>S655*H655</f>
        <v>0</v>
      </c>
      <c r="U655" s="38"/>
      <c r="V655" s="38"/>
      <c r="W655" s="38"/>
      <c r="X655" s="38"/>
      <c r="Y655" s="38"/>
      <c r="Z655" s="38"/>
      <c r="AA655" s="38"/>
      <c r="AB655" s="38"/>
      <c r="AC655" s="38"/>
      <c r="AD655" s="38"/>
      <c r="AE655" s="38"/>
      <c r="AR655" s="227" t="s">
        <v>251</v>
      </c>
      <c r="AT655" s="227" t="s">
        <v>154</v>
      </c>
      <c r="AU655" s="227" t="s">
        <v>88</v>
      </c>
      <c r="AY655" s="17" t="s">
        <v>152</v>
      </c>
      <c r="BE655" s="228">
        <f>IF(N655="základní",J655,0)</f>
        <v>0</v>
      </c>
      <c r="BF655" s="228">
        <f>IF(N655="snížená",J655,0)</f>
        <v>0</v>
      </c>
      <c r="BG655" s="228">
        <f>IF(N655="zákl. přenesená",J655,0)</f>
        <v>0</v>
      </c>
      <c r="BH655" s="228">
        <f>IF(N655="sníž. přenesená",J655,0)</f>
        <v>0</v>
      </c>
      <c r="BI655" s="228">
        <f>IF(N655="nulová",J655,0)</f>
        <v>0</v>
      </c>
      <c r="BJ655" s="17" t="s">
        <v>21</v>
      </c>
      <c r="BK655" s="228">
        <f>ROUND(I655*H655,2)</f>
        <v>0</v>
      </c>
      <c r="BL655" s="17" t="s">
        <v>251</v>
      </c>
      <c r="BM655" s="227" t="s">
        <v>1043</v>
      </c>
    </row>
    <row r="656" s="2" customFormat="1">
      <c r="A656" s="38"/>
      <c r="B656" s="39"/>
      <c r="C656" s="40"/>
      <c r="D656" s="229" t="s">
        <v>160</v>
      </c>
      <c r="E656" s="40"/>
      <c r="F656" s="230" t="s">
        <v>1042</v>
      </c>
      <c r="G656" s="40"/>
      <c r="H656" s="40"/>
      <c r="I656" s="231"/>
      <c r="J656" s="40"/>
      <c r="K656" s="40"/>
      <c r="L656" s="44"/>
      <c r="M656" s="232"/>
      <c r="N656" s="233"/>
      <c r="O656" s="91"/>
      <c r="P656" s="91"/>
      <c r="Q656" s="91"/>
      <c r="R656" s="91"/>
      <c r="S656" s="91"/>
      <c r="T656" s="92"/>
      <c r="U656" s="38"/>
      <c r="V656" s="38"/>
      <c r="W656" s="38"/>
      <c r="X656" s="38"/>
      <c r="Y656" s="38"/>
      <c r="Z656" s="38"/>
      <c r="AA656" s="38"/>
      <c r="AB656" s="38"/>
      <c r="AC656" s="38"/>
      <c r="AD656" s="38"/>
      <c r="AE656" s="38"/>
      <c r="AT656" s="17" t="s">
        <v>160</v>
      </c>
      <c r="AU656" s="17" t="s">
        <v>88</v>
      </c>
    </row>
    <row r="657" s="2" customFormat="1" ht="24.15" customHeight="1">
      <c r="A657" s="38"/>
      <c r="B657" s="39"/>
      <c r="C657" s="215" t="s">
        <v>1044</v>
      </c>
      <c r="D657" s="215" t="s">
        <v>154</v>
      </c>
      <c r="E657" s="216" t="s">
        <v>1045</v>
      </c>
      <c r="F657" s="217" t="s">
        <v>1046</v>
      </c>
      <c r="G657" s="218" t="s">
        <v>493</v>
      </c>
      <c r="H657" s="219">
        <v>6</v>
      </c>
      <c r="I657" s="220"/>
      <c r="J657" s="221">
        <f>ROUND(I657*H657,2)</f>
        <v>0</v>
      </c>
      <c r="K657" s="222"/>
      <c r="L657" s="44"/>
      <c r="M657" s="223" t="s">
        <v>1</v>
      </c>
      <c r="N657" s="224" t="s">
        <v>44</v>
      </c>
      <c r="O657" s="91"/>
      <c r="P657" s="225">
        <f>O657*H657</f>
        <v>0</v>
      </c>
      <c r="Q657" s="225">
        <v>0</v>
      </c>
      <c r="R657" s="225">
        <f>Q657*H657</f>
        <v>0</v>
      </c>
      <c r="S657" s="225">
        <v>0</v>
      </c>
      <c r="T657" s="226">
        <f>S657*H657</f>
        <v>0</v>
      </c>
      <c r="U657" s="38"/>
      <c r="V657" s="38"/>
      <c r="W657" s="38"/>
      <c r="X657" s="38"/>
      <c r="Y657" s="38"/>
      <c r="Z657" s="38"/>
      <c r="AA657" s="38"/>
      <c r="AB657" s="38"/>
      <c r="AC657" s="38"/>
      <c r="AD657" s="38"/>
      <c r="AE657" s="38"/>
      <c r="AR657" s="227" t="s">
        <v>251</v>
      </c>
      <c r="AT657" s="227" t="s">
        <v>154</v>
      </c>
      <c r="AU657" s="227" t="s">
        <v>88</v>
      </c>
      <c r="AY657" s="17" t="s">
        <v>152</v>
      </c>
      <c r="BE657" s="228">
        <f>IF(N657="základní",J657,0)</f>
        <v>0</v>
      </c>
      <c r="BF657" s="228">
        <f>IF(N657="snížená",J657,0)</f>
        <v>0</v>
      </c>
      <c r="BG657" s="228">
        <f>IF(N657="zákl. přenesená",J657,0)</f>
        <v>0</v>
      </c>
      <c r="BH657" s="228">
        <f>IF(N657="sníž. přenesená",J657,0)</f>
        <v>0</v>
      </c>
      <c r="BI657" s="228">
        <f>IF(N657="nulová",J657,0)</f>
        <v>0</v>
      </c>
      <c r="BJ657" s="17" t="s">
        <v>21</v>
      </c>
      <c r="BK657" s="228">
        <f>ROUND(I657*H657,2)</f>
        <v>0</v>
      </c>
      <c r="BL657" s="17" t="s">
        <v>251</v>
      </c>
      <c r="BM657" s="227" t="s">
        <v>1047</v>
      </c>
    </row>
    <row r="658" s="2" customFormat="1">
      <c r="A658" s="38"/>
      <c r="B658" s="39"/>
      <c r="C658" s="40"/>
      <c r="D658" s="229" t="s">
        <v>160</v>
      </c>
      <c r="E658" s="40"/>
      <c r="F658" s="230" t="s">
        <v>1046</v>
      </c>
      <c r="G658" s="40"/>
      <c r="H658" s="40"/>
      <c r="I658" s="231"/>
      <c r="J658" s="40"/>
      <c r="K658" s="40"/>
      <c r="L658" s="44"/>
      <c r="M658" s="232"/>
      <c r="N658" s="233"/>
      <c r="O658" s="91"/>
      <c r="P658" s="91"/>
      <c r="Q658" s="91"/>
      <c r="R658" s="91"/>
      <c r="S658" s="91"/>
      <c r="T658" s="92"/>
      <c r="U658" s="38"/>
      <c r="V658" s="38"/>
      <c r="W658" s="38"/>
      <c r="X658" s="38"/>
      <c r="Y658" s="38"/>
      <c r="Z658" s="38"/>
      <c r="AA658" s="38"/>
      <c r="AB658" s="38"/>
      <c r="AC658" s="38"/>
      <c r="AD658" s="38"/>
      <c r="AE658" s="38"/>
      <c r="AT658" s="17" t="s">
        <v>160</v>
      </c>
      <c r="AU658" s="17" t="s">
        <v>88</v>
      </c>
    </row>
    <row r="659" s="2" customFormat="1" ht="24.15" customHeight="1">
      <c r="A659" s="38"/>
      <c r="B659" s="39"/>
      <c r="C659" s="215" t="s">
        <v>1048</v>
      </c>
      <c r="D659" s="215" t="s">
        <v>154</v>
      </c>
      <c r="E659" s="216" t="s">
        <v>1049</v>
      </c>
      <c r="F659" s="217" t="s">
        <v>1050</v>
      </c>
      <c r="G659" s="218" t="s">
        <v>493</v>
      </c>
      <c r="H659" s="219">
        <v>108</v>
      </c>
      <c r="I659" s="220"/>
      <c r="J659" s="221">
        <f>ROUND(I659*H659,2)</f>
        <v>0</v>
      </c>
      <c r="K659" s="222"/>
      <c r="L659" s="44"/>
      <c r="M659" s="223" t="s">
        <v>1</v>
      </c>
      <c r="N659" s="224" t="s">
        <v>44</v>
      </c>
      <c r="O659" s="91"/>
      <c r="P659" s="225">
        <f>O659*H659</f>
        <v>0</v>
      </c>
      <c r="Q659" s="225">
        <v>0</v>
      </c>
      <c r="R659" s="225">
        <f>Q659*H659</f>
        <v>0</v>
      </c>
      <c r="S659" s="225">
        <v>0</v>
      </c>
      <c r="T659" s="226">
        <f>S659*H659</f>
        <v>0</v>
      </c>
      <c r="U659" s="38"/>
      <c r="V659" s="38"/>
      <c r="W659" s="38"/>
      <c r="X659" s="38"/>
      <c r="Y659" s="38"/>
      <c r="Z659" s="38"/>
      <c r="AA659" s="38"/>
      <c r="AB659" s="38"/>
      <c r="AC659" s="38"/>
      <c r="AD659" s="38"/>
      <c r="AE659" s="38"/>
      <c r="AR659" s="227" t="s">
        <v>251</v>
      </c>
      <c r="AT659" s="227" t="s">
        <v>154</v>
      </c>
      <c r="AU659" s="227" t="s">
        <v>88</v>
      </c>
      <c r="AY659" s="17" t="s">
        <v>152</v>
      </c>
      <c r="BE659" s="228">
        <f>IF(N659="základní",J659,0)</f>
        <v>0</v>
      </c>
      <c r="BF659" s="228">
        <f>IF(N659="snížená",J659,0)</f>
        <v>0</v>
      </c>
      <c r="BG659" s="228">
        <f>IF(N659="zákl. přenesená",J659,0)</f>
        <v>0</v>
      </c>
      <c r="BH659" s="228">
        <f>IF(N659="sníž. přenesená",J659,0)</f>
        <v>0</v>
      </c>
      <c r="BI659" s="228">
        <f>IF(N659="nulová",J659,0)</f>
        <v>0</v>
      </c>
      <c r="BJ659" s="17" t="s">
        <v>21</v>
      </c>
      <c r="BK659" s="228">
        <f>ROUND(I659*H659,2)</f>
        <v>0</v>
      </c>
      <c r="BL659" s="17" t="s">
        <v>251</v>
      </c>
      <c r="BM659" s="227" t="s">
        <v>1051</v>
      </c>
    </row>
    <row r="660" s="2" customFormat="1">
      <c r="A660" s="38"/>
      <c r="B660" s="39"/>
      <c r="C660" s="40"/>
      <c r="D660" s="229" t="s">
        <v>160</v>
      </c>
      <c r="E660" s="40"/>
      <c r="F660" s="230" t="s">
        <v>1050</v>
      </c>
      <c r="G660" s="40"/>
      <c r="H660" s="40"/>
      <c r="I660" s="231"/>
      <c r="J660" s="40"/>
      <c r="K660" s="40"/>
      <c r="L660" s="44"/>
      <c r="M660" s="232"/>
      <c r="N660" s="233"/>
      <c r="O660" s="91"/>
      <c r="P660" s="91"/>
      <c r="Q660" s="91"/>
      <c r="R660" s="91"/>
      <c r="S660" s="91"/>
      <c r="T660" s="92"/>
      <c r="U660" s="38"/>
      <c r="V660" s="38"/>
      <c r="W660" s="38"/>
      <c r="X660" s="38"/>
      <c r="Y660" s="38"/>
      <c r="Z660" s="38"/>
      <c r="AA660" s="38"/>
      <c r="AB660" s="38"/>
      <c r="AC660" s="38"/>
      <c r="AD660" s="38"/>
      <c r="AE660" s="38"/>
      <c r="AT660" s="17" t="s">
        <v>160</v>
      </c>
      <c r="AU660" s="17" t="s">
        <v>88</v>
      </c>
    </row>
    <row r="661" s="2" customFormat="1" ht="24.15" customHeight="1">
      <c r="A661" s="38"/>
      <c r="B661" s="39"/>
      <c r="C661" s="215" t="s">
        <v>1052</v>
      </c>
      <c r="D661" s="215" t="s">
        <v>154</v>
      </c>
      <c r="E661" s="216" t="s">
        <v>1053</v>
      </c>
      <c r="F661" s="217" t="s">
        <v>1054</v>
      </c>
      <c r="G661" s="218" t="s">
        <v>493</v>
      </c>
      <c r="H661" s="219">
        <v>120</v>
      </c>
      <c r="I661" s="220"/>
      <c r="J661" s="221">
        <f>ROUND(I661*H661,2)</f>
        <v>0</v>
      </c>
      <c r="K661" s="222"/>
      <c r="L661" s="44"/>
      <c r="M661" s="223" t="s">
        <v>1</v>
      </c>
      <c r="N661" s="224" t="s">
        <v>44</v>
      </c>
      <c r="O661" s="91"/>
      <c r="P661" s="225">
        <f>O661*H661</f>
        <v>0</v>
      </c>
      <c r="Q661" s="225">
        <v>0</v>
      </c>
      <c r="R661" s="225">
        <f>Q661*H661</f>
        <v>0</v>
      </c>
      <c r="S661" s="225">
        <v>0</v>
      </c>
      <c r="T661" s="226">
        <f>S661*H661</f>
        <v>0</v>
      </c>
      <c r="U661" s="38"/>
      <c r="V661" s="38"/>
      <c r="W661" s="38"/>
      <c r="X661" s="38"/>
      <c r="Y661" s="38"/>
      <c r="Z661" s="38"/>
      <c r="AA661" s="38"/>
      <c r="AB661" s="38"/>
      <c r="AC661" s="38"/>
      <c r="AD661" s="38"/>
      <c r="AE661" s="38"/>
      <c r="AR661" s="227" t="s">
        <v>251</v>
      </c>
      <c r="AT661" s="227" t="s">
        <v>154</v>
      </c>
      <c r="AU661" s="227" t="s">
        <v>88</v>
      </c>
      <c r="AY661" s="17" t="s">
        <v>152</v>
      </c>
      <c r="BE661" s="228">
        <f>IF(N661="základní",J661,0)</f>
        <v>0</v>
      </c>
      <c r="BF661" s="228">
        <f>IF(N661="snížená",J661,0)</f>
        <v>0</v>
      </c>
      <c r="BG661" s="228">
        <f>IF(N661="zákl. přenesená",J661,0)</f>
        <v>0</v>
      </c>
      <c r="BH661" s="228">
        <f>IF(N661="sníž. přenesená",J661,0)</f>
        <v>0</v>
      </c>
      <c r="BI661" s="228">
        <f>IF(N661="nulová",J661,0)</f>
        <v>0</v>
      </c>
      <c r="BJ661" s="17" t="s">
        <v>21</v>
      </c>
      <c r="BK661" s="228">
        <f>ROUND(I661*H661,2)</f>
        <v>0</v>
      </c>
      <c r="BL661" s="17" t="s">
        <v>251</v>
      </c>
      <c r="BM661" s="227" t="s">
        <v>1055</v>
      </c>
    </row>
    <row r="662" s="2" customFormat="1">
      <c r="A662" s="38"/>
      <c r="B662" s="39"/>
      <c r="C662" s="40"/>
      <c r="D662" s="229" t="s">
        <v>160</v>
      </c>
      <c r="E662" s="40"/>
      <c r="F662" s="230" t="s">
        <v>1054</v>
      </c>
      <c r="G662" s="40"/>
      <c r="H662" s="40"/>
      <c r="I662" s="231"/>
      <c r="J662" s="40"/>
      <c r="K662" s="40"/>
      <c r="L662" s="44"/>
      <c r="M662" s="232"/>
      <c r="N662" s="233"/>
      <c r="O662" s="91"/>
      <c r="P662" s="91"/>
      <c r="Q662" s="91"/>
      <c r="R662" s="91"/>
      <c r="S662" s="91"/>
      <c r="T662" s="92"/>
      <c r="U662" s="38"/>
      <c r="V662" s="38"/>
      <c r="W662" s="38"/>
      <c r="X662" s="38"/>
      <c r="Y662" s="38"/>
      <c r="Z662" s="38"/>
      <c r="AA662" s="38"/>
      <c r="AB662" s="38"/>
      <c r="AC662" s="38"/>
      <c r="AD662" s="38"/>
      <c r="AE662" s="38"/>
      <c r="AT662" s="17" t="s">
        <v>160</v>
      </c>
      <c r="AU662" s="17" t="s">
        <v>88</v>
      </c>
    </row>
    <row r="663" s="2" customFormat="1" ht="24.15" customHeight="1">
      <c r="A663" s="38"/>
      <c r="B663" s="39"/>
      <c r="C663" s="215" t="s">
        <v>1056</v>
      </c>
      <c r="D663" s="215" t="s">
        <v>154</v>
      </c>
      <c r="E663" s="216" t="s">
        <v>1057</v>
      </c>
      <c r="F663" s="217" t="s">
        <v>1058</v>
      </c>
      <c r="G663" s="218" t="s">
        <v>493</v>
      </c>
      <c r="H663" s="219">
        <v>6</v>
      </c>
      <c r="I663" s="220"/>
      <c r="J663" s="221">
        <f>ROUND(I663*H663,2)</f>
        <v>0</v>
      </c>
      <c r="K663" s="222"/>
      <c r="L663" s="44"/>
      <c r="M663" s="223" t="s">
        <v>1</v>
      </c>
      <c r="N663" s="224" t="s">
        <v>44</v>
      </c>
      <c r="O663" s="91"/>
      <c r="P663" s="225">
        <f>O663*H663</f>
        <v>0</v>
      </c>
      <c r="Q663" s="225">
        <v>0</v>
      </c>
      <c r="R663" s="225">
        <f>Q663*H663</f>
        <v>0</v>
      </c>
      <c r="S663" s="225">
        <v>0</v>
      </c>
      <c r="T663" s="226">
        <f>S663*H663</f>
        <v>0</v>
      </c>
      <c r="U663" s="38"/>
      <c r="V663" s="38"/>
      <c r="W663" s="38"/>
      <c r="X663" s="38"/>
      <c r="Y663" s="38"/>
      <c r="Z663" s="38"/>
      <c r="AA663" s="38"/>
      <c r="AB663" s="38"/>
      <c r="AC663" s="38"/>
      <c r="AD663" s="38"/>
      <c r="AE663" s="38"/>
      <c r="AR663" s="227" t="s">
        <v>251</v>
      </c>
      <c r="AT663" s="227" t="s">
        <v>154</v>
      </c>
      <c r="AU663" s="227" t="s">
        <v>88</v>
      </c>
      <c r="AY663" s="17" t="s">
        <v>152</v>
      </c>
      <c r="BE663" s="228">
        <f>IF(N663="základní",J663,0)</f>
        <v>0</v>
      </c>
      <c r="BF663" s="228">
        <f>IF(N663="snížená",J663,0)</f>
        <v>0</v>
      </c>
      <c r="BG663" s="228">
        <f>IF(N663="zákl. přenesená",J663,0)</f>
        <v>0</v>
      </c>
      <c r="BH663" s="228">
        <f>IF(N663="sníž. přenesená",J663,0)</f>
        <v>0</v>
      </c>
      <c r="BI663" s="228">
        <f>IF(N663="nulová",J663,0)</f>
        <v>0</v>
      </c>
      <c r="BJ663" s="17" t="s">
        <v>21</v>
      </c>
      <c r="BK663" s="228">
        <f>ROUND(I663*H663,2)</f>
        <v>0</v>
      </c>
      <c r="BL663" s="17" t="s">
        <v>251</v>
      </c>
      <c r="BM663" s="227" t="s">
        <v>1059</v>
      </c>
    </row>
    <row r="664" s="2" customFormat="1">
      <c r="A664" s="38"/>
      <c r="B664" s="39"/>
      <c r="C664" s="40"/>
      <c r="D664" s="229" t="s">
        <v>160</v>
      </c>
      <c r="E664" s="40"/>
      <c r="F664" s="230" t="s">
        <v>1058</v>
      </c>
      <c r="G664" s="40"/>
      <c r="H664" s="40"/>
      <c r="I664" s="231"/>
      <c r="J664" s="40"/>
      <c r="K664" s="40"/>
      <c r="L664" s="44"/>
      <c r="M664" s="232"/>
      <c r="N664" s="233"/>
      <c r="O664" s="91"/>
      <c r="P664" s="91"/>
      <c r="Q664" s="91"/>
      <c r="R664" s="91"/>
      <c r="S664" s="91"/>
      <c r="T664" s="92"/>
      <c r="U664" s="38"/>
      <c r="V664" s="38"/>
      <c r="W664" s="38"/>
      <c r="X664" s="38"/>
      <c r="Y664" s="38"/>
      <c r="Z664" s="38"/>
      <c r="AA664" s="38"/>
      <c r="AB664" s="38"/>
      <c r="AC664" s="38"/>
      <c r="AD664" s="38"/>
      <c r="AE664" s="38"/>
      <c r="AT664" s="17" t="s">
        <v>160</v>
      </c>
      <c r="AU664" s="17" t="s">
        <v>88</v>
      </c>
    </row>
    <row r="665" s="2" customFormat="1" ht="24.15" customHeight="1">
      <c r="A665" s="38"/>
      <c r="B665" s="39"/>
      <c r="C665" s="215" t="s">
        <v>1060</v>
      </c>
      <c r="D665" s="215" t="s">
        <v>154</v>
      </c>
      <c r="E665" s="216" t="s">
        <v>1061</v>
      </c>
      <c r="F665" s="217" t="s">
        <v>1062</v>
      </c>
      <c r="G665" s="218" t="s">
        <v>493</v>
      </c>
      <c r="H665" s="219">
        <v>4</v>
      </c>
      <c r="I665" s="220"/>
      <c r="J665" s="221">
        <f>ROUND(I665*H665,2)</f>
        <v>0</v>
      </c>
      <c r="K665" s="222"/>
      <c r="L665" s="44"/>
      <c r="M665" s="223" t="s">
        <v>1</v>
      </c>
      <c r="N665" s="224" t="s">
        <v>44</v>
      </c>
      <c r="O665" s="91"/>
      <c r="P665" s="225">
        <f>O665*H665</f>
        <v>0</v>
      </c>
      <c r="Q665" s="225">
        <v>0</v>
      </c>
      <c r="R665" s="225">
        <f>Q665*H665</f>
        <v>0</v>
      </c>
      <c r="S665" s="225">
        <v>0</v>
      </c>
      <c r="T665" s="226">
        <f>S665*H665</f>
        <v>0</v>
      </c>
      <c r="U665" s="38"/>
      <c r="V665" s="38"/>
      <c r="W665" s="38"/>
      <c r="X665" s="38"/>
      <c r="Y665" s="38"/>
      <c r="Z665" s="38"/>
      <c r="AA665" s="38"/>
      <c r="AB665" s="38"/>
      <c r="AC665" s="38"/>
      <c r="AD665" s="38"/>
      <c r="AE665" s="38"/>
      <c r="AR665" s="227" t="s">
        <v>251</v>
      </c>
      <c r="AT665" s="227" t="s">
        <v>154</v>
      </c>
      <c r="AU665" s="227" t="s">
        <v>88</v>
      </c>
      <c r="AY665" s="17" t="s">
        <v>152</v>
      </c>
      <c r="BE665" s="228">
        <f>IF(N665="základní",J665,0)</f>
        <v>0</v>
      </c>
      <c r="BF665" s="228">
        <f>IF(N665="snížená",J665,0)</f>
        <v>0</v>
      </c>
      <c r="BG665" s="228">
        <f>IF(N665="zákl. přenesená",J665,0)</f>
        <v>0</v>
      </c>
      <c r="BH665" s="228">
        <f>IF(N665="sníž. přenesená",J665,0)</f>
        <v>0</v>
      </c>
      <c r="BI665" s="228">
        <f>IF(N665="nulová",J665,0)</f>
        <v>0</v>
      </c>
      <c r="BJ665" s="17" t="s">
        <v>21</v>
      </c>
      <c r="BK665" s="228">
        <f>ROUND(I665*H665,2)</f>
        <v>0</v>
      </c>
      <c r="BL665" s="17" t="s">
        <v>251</v>
      </c>
      <c r="BM665" s="227" t="s">
        <v>1063</v>
      </c>
    </row>
    <row r="666" s="2" customFormat="1">
      <c r="A666" s="38"/>
      <c r="B666" s="39"/>
      <c r="C666" s="40"/>
      <c r="D666" s="229" t="s">
        <v>160</v>
      </c>
      <c r="E666" s="40"/>
      <c r="F666" s="230" t="s">
        <v>1062</v>
      </c>
      <c r="G666" s="40"/>
      <c r="H666" s="40"/>
      <c r="I666" s="231"/>
      <c r="J666" s="40"/>
      <c r="K666" s="40"/>
      <c r="L666" s="44"/>
      <c r="M666" s="232"/>
      <c r="N666" s="233"/>
      <c r="O666" s="91"/>
      <c r="P666" s="91"/>
      <c r="Q666" s="91"/>
      <c r="R666" s="91"/>
      <c r="S666" s="91"/>
      <c r="T666" s="92"/>
      <c r="U666" s="38"/>
      <c r="V666" s="38"/>
      <c r="W666" s="38"/>
      <c r="X666" s="38"/>
      <c r="Y666" s="38"/>
      <c r="Z666" s="38"/>
      <c r="AA666" s="38"/>
      <c r="AB666" s="38"/>
      <c r="AC666" s="38"/>
      <c r="AD666" s="38"/>
      <c r="AE666" s="38"/>
      <c r="AT666" s="17" t="s">
        <v>160</v>
      </c>
      <c r="AU666" s="17" t="s">
        <v>88</v>
      </c>
    </row>
    <row r="667" s="2" customFormat="1" ht="16.5" customHeight="1">
      <c r="A667" s="38"/>
      <c r="B667" s="39"/>
      <c r="C667" s="215" t="s">
        <v>1064</v>
      </c>
      <c r="D667" s="215" t="s">
        <v>154</v>
      </c>
      <c r="E667" s="216" t="s">
        <v>1065</v>
      </c>
      <c r="F667" s="217" t="s">
        <v>1066</v>
      </c>
      <c r="G667" s="218" t="s">
        <v>210</v>
      </c>
      <c r="H667" s="219">
        <v>1</v>
      </c>
      <c r="I667" s="220"/>
      <c r="J667" s="221">
        <f>ROUND(I667*H667,2)</f>
        <v>0</v>
      </c>
      <c r="K667" s="222"/>
      <c r="L667" s="44"/>
      <c r="M667" s="223" t="s">
        <v>1</v>
      </c>
      <c r="N667" s="224" t="s">
        <v>44</v>
      </c>
      <c r="O667" s="91"/>
      <c r="P667" s="225">
        <f>O667*H667</f>
        <v>0</v>
      </c>
      <c r="Q667" s="225">
        <v>0</v>
      </c>
      <c r="R667" s="225">
        <f>Q667*H667</f>
        <v>0</v>
      </c>
      <c r="S667" s="225">
        <v>0</v>
      </c>
      <c r="T667" s="226">
        <f>S667*H667</f>
        <v>0</v>
      </c>
      <c r="U667" s="38"/>
      <c r="V667" s="38"/>
      <c r="W667" s="38"/>
      <c r="X667" s="38"/>
      <c r="Y667" s="38"/>
      <c r="Z667" s="38"/>
      <c r="AA667" s="38"/>
      <c r="AB667" s="38"/>
      <c r="AC667" s="38"/>
      <c r="AD667" s="38"/>
      <c r="AE667" s="38"/>
      <c r="AR667" s="227" t="s">
        <v>251</v>
      </c>
      <c r="AT667" s="227" t="s">
        <v>154</v>
      </c>
      <c r="AU667" s="227" t="s">
        <v>88</v>
      </c>
      <c r="AY667" s="17" t="s">
        <v>152</v>
      </c>
      <c r="BE667" s="228">
        <f>IF(N667="základní",J667,0)</f>
        <v>0</v>
      </c>
      <c r="BF667" s="228">
        <f>IF(N667="snížená",J667,0)</f>
        <v>0</v>
      </c>
      <c r="BG667" s="228">
        <f>IF(N667="zákl. přenesená",J667,0)</f>
        <v>0</v>
      </c>
      <c r="BH667" s="228">
        <f>IF(N667="sníž. přenesená",J667,0)</f>
        <v>0</v>
      </c>
      <c r="BI667" s="228">
        <f>IF(N667="nulová",J667,0)</f>
        <v>0</v>
      </c>
      <c r="BJ667" s="17" t="s">
        <v>21</v>
      </c>
      <c r="BK667" s="228">
        <f>ROUND(I667*H667,2)</f>
        <v>0</v>
      </c>
      <c r="BL667" s="17" t="s">
        <v>251</v>
      </c>
      <c r="BM667" s="227" t="s">
        <v>1067</v>
      </c>
    </row>
    <row r="668" s="2" customFormat="1">
      <c r="A668" s="38"/>
      <c r="B668" s="39"/>
      <c r="C668" s="40"/>
      <c r="D668" s="229" t="s">
        <v>160</v>
      </c>
      <c r="E668" s="40"/>
      <c r="F668" s="230" t="s">
        <v>1066</v>
      </c>
      <c r="G668" s="40"/>
      <c r="H668" s="40"/>
      <c r="I668" s="231"/>
      <c r="J668" s="40"/>
      <c r="K668" s="40"/>
      <c r="L668" s="44"/>
      <c r="M668" s="232"/>
      <c r="N668" s="233"/>
      <c r="O668" s="91"/>
      <c r="P668" s="91"/>
      <c r="Q668" s="91"/>
      <c r="R668" s="91"/>
      <c r="S668" s="91"/>
      <c r="T668" s="92"/>
      <c r="U668" s="38"/>
      <c r="V668" s="38"/>
      <c r="W668" s="38"/>
      <c r="X668" s="38"/>
      <c r="Y668" s="38"/>
      <c r="Z668" s="38"/>
      <c r="AA668" s="38"/>
      <c r="AB668" s="38"/>
      <c r="AC668" s="38"/>
      <c r="AD668" s="38"/>
      <c r="AE668" s="38"/>
      <c r="AT668" s="17" t="s">
        <v>160</v>
      </c>
      <c r="AU668" s="17" t="s">
        <v>88</v>
      </c>
    </row>
    <row r="669" s="2" customFormat="1" ht="16.5" customHeight="1">
      <c r="A669" s="38"/>
      <c r="B669" s="39"/>
      <c r="C669" s="215" t="s">
        <v>1068</v>
      </c>
      <c r="D669" s="215" t="s">
        <v>154</v>
      </c>
      <c r="E669" s="216" t="s">
        <v>1069</v>
      </c>
      <c r="F669" s="217" t="s">
        <v>1070</v>
      </c>
      <c r="G669" s="218" t="s">
        <v>210</v>
      </c>
      <c r="H669" s="219">
        <v>1</v>
      </c>
      <c r="I669" s="220"/>
      <c r="J669" s="221">
        <f>ROUND(I669*H669,2)</f>
        <v>0</v>
      </c>
      <c r="K669" s="222"/>
      <c r="L669" s="44"/>
      <c r="M669" s="223" t="s">
        <v>1</v>
      </c>
      <c r="N669" s="224" t="s">
        <v>44</v>
      </c>
      <c r="O669" s="91"/>
      <c r="P669" s="225">
        <f>O669*H669</f>
        <v>0</v>
      </c>
      <c r="Q669" s="225">
        <v>0</v>
      </c>
      <c r="R669" s="225">
        <f>Q669*H669</f>
        <v>0</v>
      </c>
      <c r="S669" s="225">
        <v>0</v>
      </c>
      <c r="T669" s="226">
        <f>S669*H669</f>
        <v>0</v>
      </c>
      <c r="U669" s="38"/>
      <c r="V669" s="38"/>
      <c r="W669" s="38"/>
      <c r="X669" s="38"/>
      <c r="Y669" s="38"/>
      <c r="Z669" s="38"/>
      <c r="AA669" s="38"/>
      <c r="AB669" s="38"/>
      <c r="AC669" s="38"/>
      <c r="AD669" s="38"/>
      <c r="AE669" s="38"/>
      <c r="AR669" s="227" t="s">
        <v>251</v>
      </c>
      <c r="AT669" s="227" t="s">
        <v>154</v>
      </c>
      <c r="AU669" s="227" t="s">
        <v>88</v>
      </c>
      <c r="AY669" s="17" t="s">
        <v>152</v>
      </c>
      <c r="BE669" s="228">
        <f>IF(N669="základní",J669,0)</f>
        <v>0</v>
      </c>
      <c r="BF669" s="228">
        <f>IF(N669="snížená",J669,0)</f>
        <v>0</v>
      </c>
      <c r="BG669" s="228">
        <f>IF(N669="zákl. přenesená",J669,0)</f>
        <v>0</v>
      </c>
      <c r="BH669" s="228">
        <f>IF(N669="sníž. přenesená",J669,0)</f>
        <v>0</v>
      </c>
      <c r="BI669" s="228">
        <f>IF(N669="nulová",J669,0)</f>
        <v>0</v>
      </c>
      <c r="BJ669" s="17" t="s">
        <v>21</v>
      </c>
      <c r="BK669" s="228">
        <f>ROUND(I669*H669,2)</f>
        <v>0</v>
      </c>
      <c r="BL669" s="17" t="s">
        <v>251</v>
      </c>
      <c r="BM669" s="227" t="s">
        <v>1071</v>
      </c>
    </row>
    <row r="670" s="2" customFormat="1">
      <c r="A670" s="38"/>
      <c r="B670" s="39"/>
      <c r="C670" s="40"/>
      <c r="D670" s="229" t="s">
        <v>160</v>
      </c>
      <c r="E670" s="40"/>
      <c r="F670" s="230" t="s">
        <v>1070</v>
      </c>
      <c r="G670" s="40"/>
      <c r="H670" s="40"/>
      <c r="I670" s="231"/>
      <c r="J670" s="40"/>
      <c r="K670" s="40"/>
      <c r="L670" s="44"/>
      <c r="M670" s="232"/>
      <c r="N670" s="233"/>
      <c r="O670" s="91"/>
      <c r="P670" s="91"/>
      <c r="Q670" s="91"/>
      <c r="R670" s="91"/>
      <c r="S670" s="91"/>
      <c r="T670" s="92"/>
      <c r="U670" s="38"/>
      <c r="V670" s="38"/>
      <c r="W670" s="38"/>
      <c r="X670" s="38"/>
      <c r="Y670" s="38"/>
      <c r="Z670" s="38"/>
      <c r="AA670" s="38"/>
      <c r="AB670" s="38"/>
      <c r="AC670" s="38"/>
      <c r="AD670" s="38"/>
      <c r="AE670" s="38"/>
      <c r="AT670" s="17" t="s">
        <v>160</v>
      </c>
      <c r="AU670" s="17" t="s">
        <v>88</v>
      </c>
    </row>
    <row r="671" s="2" customFormat="1" ht="44.25" customHeight="1">
      <c r="A671" s="38"/>
      <c r="B671" s="39"/>
      <c r="C671" s="215" t="s">
        <v>1072</v>
      </c>
      <c r="D671" s="215" t="s">
        <v>154</v>
      </c>
      <c r="E671" s="216" t="s">
        <v>1073</v>
      </c>
      <c r="F671" s="217" t="s">
        <v>1074</v>
      </c>
      <c r="G671" s="218" t="s">
        <v>210</v>
      </c>
      <c r="H671" s="219">
        <v>1</v>
      </c>
      <c r="I671" s="220"/>
      <c r="J671" s="221">
        <f>ROUND(I671*H671,2)</f>
        <v>0</v>
      </c>
      <c r="K671" s="222"/>
      <c r="L671" s="44"/>
      <c r="M671" s="223" t="s">
        <v>1</v>
      </c>
      <c r="N671" s="224" t="s">
        <v>44</v>
      </c>
      <c r="O671" s="91"/>
      <c r="P671" s="225">
        <f>O671*H671</f>
        <v>0</v>
      </c>
      <c r="Q671" s="225">
        <v>0</v>
      </c>
      <c r="R671" s="225">
        <f>Q671*H671</f>
        <v>0</v>
      </c>
      <c r="S671" s="225">
        <v>0</v>
      </c>
      <c r="T671" s="226">
        <f>S671*H671</f>
        <v>0</v>
      </c>
      <c r="U671" s="38"/>
      <c r="V671" s="38"/>
      <c r="W671" s="38"/>
      <c r="X671" s="38"/>
      <c r="Y671" s="38"/>
      <c r="Z671" s="38"/>
      <c r="AA671" s="38"/>
      <c r="AB671" s="38"/>
      <c r="AC671" s="38"/>
      <c r="AD671" s="38"/>
      <c r="AE671" s="38"/>
      <c r="AR671" s="227" t="s">
        <v>251</v>
      </c>
      <c r="AT671" s="227" t="s">
        <v>154</v>
      </c>
      <c r="AU671" s="227" t="s">
        <v>88</v>
      </c>
      <c r="AY671" s="17" t="s">
        <v>152</v>
      </c>
      <c r="BE671" s="228">
        <f>IF(N671="základní",J671,0)</f>
        <v>0</v>
      </c>
      <c r="BF671" s="228">
        <f>IF(N671="snížená",J671,0)</f>
        <v>0</v>
      </c>
      <c r="BG671" s="228">
        <f>IF(N671="zákl. přenesená",J671,0)</f>
        <v>0</v>
      </c>
      <c r="BH671" s="228">
        <f>IF(N671="sníž. přenesená",J671,0)</f>
        <v>0</v>
      </c>
      <c r="BI671" s="228">
        <f>IF(N671="nulová",J671,0)</f>
        <v>0</v>
      </c>
      <c r="BJ671" s="17" t="s">
        <v>21</v>
      </c>
      <c r="BK671" s="228">
        <f>ROUND(I671*H671,2)</f>
        <v>0</v>
      </c>
      <c r="BL671" s="17" t="s">
        <v>251</v>
      </c>
      <c r="BM671" s="227" t="s">
        <v>1075</v>
      </c>
    </row>
    <row r="672" s="2" customFormat="1">
      <c r="A672" s="38"/>
      <c r="B672" s="39"/>
      <c r="C672" s="40"/>
      <c r="D672" s="229" t="s">
        <v>160</v>
      </c>
      <c r="E672" s="40"/>
      <c r="F672" s="230" t="s">
        <v>1074</v>
      </c>
      <c r="G672" s="40"/>
      <c r="H672" s="40"/>
      <c r="I672" s="231"/>
      <c r="J672" s="40"/>
      <c r="K672" s="40"/>
      <c r="L672" s="44"/>
      <c r="M672" s="232"/>
      <c r="N672" s="233"/>
      <c r="O672" s="91"/>
      <c r="P672" s="91"/>
      <c r="Q672" s="91"/>
      <c r="R672" s="91"/>
      <c r="S672" s="91"/>
      <c r="T672" s="92"/>
      <c r="U672" s="38"/>
      <c r="V672" s="38"/>
      <c r="W672" s="38"/>
      <c r="X672" s="38"/>
      <c r="Y672" s="38"/>
      <c r="Z672" s="38"/>
      <c r="AA672" s="38"/>
      <c r="AB672" s="38"/>
      <c r="AC672" s="38"/>
      <c r="AD672" s="38"/>
      <c r="AE672" s="38"/>
      <c r="AT672" s="17" t="s">
        <v>160</v>
      </c>
      <c r="AU672" s="17" t="s">
        <v>88</v>
      </c>
    </row>
    <row r="673" s="2" customFormat="1" ht="33" customHeight="1">
      <c r="A673" s="38"/>
      <c r="B673" s="39"/>
      <c r="C673" s="215" t="s">
        <v>1076</v>
      </c>
      <c r="D673" s="215" t="s">
        <v>154</v>
      </c>
      <c r="E673" s="216" t="s">
        <v>1077</v>
      </c>
      <c r="F673" s="217" t="s">
        <v>1078</v>
      </c>
      <c r="G673" s="218" t="s">
        <v>210</v>
      </c>
      <c r="H673" s="219">
        <v>1</v>
      </c>
      <c r="I673" s="220"/>
      <c r="J673" s="221">
        <f>ROUND(I673*H673,2)</f>
        <v>0</v>
      </c>
      <c r="K673" s="222"/>
      <c r="L673" s="44"/>
      <c r="M673" s="223" t="s">
        <v>1</v>
      </c>
      <c r="N673" s="224" t="s">
        <v>44</v>
      </c>
      <c r="O673" s="91"/>
      <c r="P673" s="225">
        <f>O673*H673</f>
        <v>0</v>
      </c>
      <c r="Q673" s="225">
        <v>0</v>
      </c>
      <c r="R673" s="225">
        <f>Q673*H673</f>
        <v>0</v>
      </c>
      <c r="S673" s="225">
        <v>0</v>
      </c>
      <c r="T673" s="226">
        <f>S673*H673</f>
        <v>0</v>
      </c>
      <c r="U673" s="38"/>
      <c r="V673" s="38"/>
      <c r="W673" s="38"/>
      <c r="X673" s="38"/>
      <c r="Y673" s="38"/>
      <c r="Z673" s="38"/>
      <c r="AA673" s="38"/>
      <c r="AB673" s="38"/>
      <c r="AC673" s="38"/>
      <c r="AD673" s="38"/>
      <c r="AE673" s="38"/>
      <c r="AR673" s="227" t="s">
        <v>251</v>
      </c>
      <c r="AT673" s="227" t="s">
        <v>154</v>
      </c>
      <c r="AU673" s="227" t="s">
        <v>88</v>
      </c>
      <c r="AY673" s="17" t="s">
        <v>152</v>
      </c>
      <c r="BE673" s="228">
        <f>IF(N673="základní",J673,0)</f>
        <v>0</v>
      </c>
      <c r="BF673" s="228">
        <f>IF(N673="snížená",J673,0)</f>
        <v>0</v>
      </c>
      <c r="BG673" s="228">
        <f>IF(N673="zákl. přenesená",J673,0)</f>
        <v>0</v>
      </c>
      <c r="BH673" s="228">
        <f>IF(N673="sníž. přenesená",J673,0)</f>
        <v>0</v>
      </c>
      <c r="BI673" s="228">
        <f>IF(N673="nulová",J673,0)</f>
        <v>0</v>
      </c>
      <c r="BJ673" s="17" t="s">
        <v>21</v>
      </c>
      <c r="BK673" s="228">
        <f>ROUND(I673*H673,2)</f>
        <v>0</v>
      </c>
      <c r="BL673" s="17" t="s">
        <v>251</v>
      </c>
      <c r="BM673" s="227" t="s">
        <v>1079</v>
      </c>
    </row>
    <row r="674" s="2" customFormat="1">
      <c r="A674" s="38"/>
      <c r="B674" s="39"/>
      <c r="C674" s="40"/>
      <c r="D674" s="229" t="s">
        <v>160</v>
      </c>
      <c r="E674" s="40"/>
      <c r="F674" s="230" t="s">
        <v>1078</v>
      </c>
      <c r="G674" s="40"/>
      <c r="H674" s="40"/>
      <c r="I674" s="231"/>
      <c r="J674" s="40"/>
      <c r="K674" s="40"/>
      <c r="L674" s="44"/>
      <c r="M674" s="232"/>
      <c r="N674" s="233"/>
      <c r="O674" s="91"/>
      <c r="P674" s="91"/>
      <c r="Q674" s="91"/>
      <c r="R674" s="91"/>
      <c r="S674" s="91"/>
      <c r="T674" s="92"/>
      <c r="U674" s="38"/>
      <c r="V674" s="38"/>
      <c r="W674" s="38"/>
      <c r="X674" s="38"/>
      <c r="Y674" s="38"/>
      <c r="Z674" s="38"/>
      <c r="AA674" s="38"/>
      <c r="AB674" s="38"/>
      <c r="AC674" s="38"/>
      <c r="AD674" s="38"/>
      <c r="AE674" s="38"/>
      <c r="AT674" s="17" t="s">
        <v>160</v>
      </c>
      <c r="AU674" s="17" t="s">
        <v>88</v>
      </c>
    </row>
    <row r="675" s="2" customFormat="1" ht="66.75" customHeight="1">
      <c r="A675" s="38"/>
      <c r="B675" s="39"/>
      <c r="C675" s="215" t="s">
        <v>1080</v>
      </c>
      <c r="D675" s="215" t="s">
        <v>154</v>
      </c>
      <c r="E675" s="216" t="s">
        <v>1081</v>
      </c>
      <c r="F675" s="217" t="s">
        <v>1082</v>
      </c>
      <c r="G675" s="218" t="s">
        <v>210</v>
      </c>
      <c r="H675" s="219">
        <v>2</v>
      </c>
      <c r="I675" s="220"/>
      <c r="J675" s="221">
        <f>ROUND(I675*H675,2)</f>
        <v>0</v>
      </c>
      <c r="K675" s="222"/>
      <c r="L675" s="44"/>
      <c r="M675" s="223" t="s">
        <v>1</v>
      </c>
      <c r="N675" s="224" t="s">
        <v>44</v>
      </c>
      <c r="O675" s="91"/>
      <c r="P675" s="225">
        <f>O675*H675</f>
        <v>0</v>
      </c>
      <c r="Q675" s="225">
        <v>0</v>
      </c>
      <c r="R675" s="225">
        <f>Q675*H675</f>
        <v>0</v>
      </c>
      <c r="S675" s="225">
        <v>0</v>
      </c>
      <c r="T675" s="226">
        <f>S675*H675</f>
        <v>0</v>
      </c>
      <c r="U675" s="38"/>
      <c r="V675" s="38"/>
      <c r="W675" s="38"/>
      <c r="X675" s="38"/>
      <c r="Y675" s="38"/>
      <c r="Z675" s="38"/>
      <c r="AA675" s="38"/>
      <c r="AB675" s="38"/>
      <c r="AC675" s="38"/>
      <c r="AD675" s="38"/>
      <c r="AE675" s="38"/>
      <c r="AR675" s="227" t="s">
        <v>251</v>
      </c>
      <c r="AT675" s="227" t="s">
        <v>154</v>
      </c>
      <c r="AU675" s="227" t="s">
        <v>88</v>
      </c>
      <c r="AY675" s="17" t="s">
        <v>152</v>
      </c>
      <c r="BE675" s="228">
        <f>IF(N675="základní",J675,0)</f>
        <v>0</v>
      </c>
      <c r="BF675" s="228">
        <f>IF(N675="snížená",J675,0)</f>
        <v>0</v>
      </c>
      <c r="BG675" s="228">
        <f>IF(N675="zákl. přenesená",J675,0)</f>
        <v>0</v>
      </c>
      <c r="BH675" s="228">
        <f>IF(N675="sníž. přenesená",J675,0)</f>
        <v>0</v>
      </c>
      <c r="BI675" s="228">
        <f>IF(N675="nulová",J675,0)</f>
        <v>0</v>
      </c>
      <c r="BJ675" s="17" t="s">
        <v>21</v>
      </c>
      <c r="BK675" s="228">
        <f>ROUND(I675*H675,2)</f>
        <v>0</v>
      </c>
      <c r="BL675" s="17" t="s">
        <v>251</v>
      </c>
      <c r="BM675" s="227" t="s">
        <v>1083</v>
      </c>
    </row>
    <row r="676" s="2" customFormat="1">
      <c r="A676" s="38"/>
      <c r="B676" s="39"/>
      <c r="C676" s="40"/>
      <c r="D676" s="229" t="s">
        <v>160</v>
      </c>
      <c r="E676" s="40"/>
      <c r="F676" s="230" t="s">
        <v>1082</v>
      </c>
      <c r="G676" s="40"/>
      <c r="H676" s="40"/>
      <c r="I676" s="231"/>
      <c r="J676" s="40"/>
      <c r="K676" s="40"/>
      <c r="L676" s="44"/>
      <c r="M676" s="232"/>
      <c r="N676" s="233"/>
      <c r="O676" s="91"/>
      <c r="P676" s="91"/>
      <c r="Q676" s="91"/>
      <c r="R676" s="91"/>
      <c r="S676" s="91"/>
      <c r="T676" s="92"/>
      <c r="U676" s="38"/>
      <c r="V676" s="38"/>
      <c r="W676" s="38"/>
      <c r="X676" s="38"/>
      <c r="Y676" s="38"/>
      <c r="Z676" s="38"/>
      <c r="AA676" s="38"/>
      <c r="AB676" s="38"/>
      <c r="AC676" s="38"/>
      <c r="AD676" s="38"/>
      <c r="AE676" s="38"/>
      <c r="AT676" s="17" t="s">
        <v>160</v>
      </c>
      <c r="AU676" s="17" t="s">
        <v>88</v>
      </c>
    </row>
    <row r="677" s="2" customFormat="1" ht="78" customHeight="1">
      <c r="A677" s="38"/>
      <c r="B677" s="39"/>
      <c r="C677" s="215" t="s">
        <v>1084</v>
      </c>
      <c r="D677" s="215" t="s">
        <v>154</v>
      </c>
      <c r="E677" s="216" t="s">
        <v>1085</v>
      </c>
      <c r="F677" s="217" t="s">
        <v>1086</v>
      </c>
      <c r="G677" s="218" t="s">
        <v>210</v>
      </c>
      <c r="H677" s="219">
        <v>12</v>
      </c>
      <c r="I677" s="220"/>
      <c r="J677" s="221">
        <f>ROUND(I677*H677,2)</f>
        <v>0</v>
      </c>
      <c r="K677" s="222"/>
      <c r="L677" s="44"/>
      <c r="M677" s="223" t="s">
        <v>1</v>
      </c>
      <c r="N677" s="224" t="s">
        <v>44</v>
      </c>
      <c r="O677" s="91"/>
      <c r="P677" s="225">
        <f>O677*H677</f>
        <v>0</v>
      </c>
      <c r="Q677" s="225">
        <v>0</v>
      </c>
      <c r="R677" s="225">
        <f>Q677*H677</f>
        <v>0</v>
      </c>
      <c r="S677" s="225">
        <v>0</v>
      </c>
      <c r="T677" s="226">
        <f>S677*H677</f>
        <v>0</v>
      </c>
      <c r="U677" s="38"/>
      <c r="V677" s="38"/>
      <c r="W677" s="38"/>
      <c r="X677" s="38"/>
      <c r="Y677" s="38"/>
      <c r="Z677" s="38"/>
      <c r="AA677" s="38"/>
      <c r="AB677" s="38"/>
      <c r="AC677" s="38"/>
      <c r="AD677" s="38"/>
      <c r="AE677" s="38"/>
      <c r="AR677" s="227" t="s">
        <v>251</v>
      </c>
      <c r="AT677" s="227" t="s">
        <v>154</v>
      </c>
      <c r="AU677" s="227" t="s">
        <v>88</v>
      </c>
      <c r="AY677" s="17" t="s">
        <v>152</v>
      </c>
      <c r="BE677" s="228">
        <f>IF(N677="základní",J677,0)</f>
        <v>0</v>
      </c>
      <c r="BF677" s="228">
        <f>IF(N677="snížená",J677,0)</f>
        <v>0</v>
      </c>
      <c r="BG677" s="228">
        <f>IF(N677="zákl. přenesená",J677,0)</f>
        <v>0</v>
      </c>
      <c r="BH677" s="228">
        <f>IF(N677="sníž. přenesená",J677,0)</f>
        <v>0</v>
      </c>
      <c r="BI677" s="228">
        <f>IF(N677="nulová",J677,0)</f>
        <v>0</v>
      </c>
      <c r="BJ677" s="17" t="s">
        <v>21</v>
      </c>
      <c r="BK677" s="228">
        <f>ROUND(I677*H677,2)</f>
        <v>0</v>
      </c>
      <c r="BL677" s="17" t="s">
        <v>251</v>
      </c>
      <c r="BM677" s="227" t="s">
        <v>1087</v>
      </c>
    </row>
    <row r="678" s="2" customFormat="1">
      <c r="A678" s="38"/>
      <c r="B678" s="39"/>
      <c r="C678" s="40"/>
      <c r="D678" s="229" t="s">
        <v>160</v>
      </c>
      <c r="E678" s="40"/>
      <c r="F678" s="230" t="s">
        <v>1088</v>
      </c>
      <c r="G678" s="40"/>
      <c r="H678" s="40"/>
      <c r="I678" s="231"/>
      <c r="J678" s="40"/>
      <c r="K678" s="40"/>
      <c r="L678" s="44"/>
      <c r="M678" s="232"/>
      <c r="N678" s="233"/>
      <c r="O678" s="91"/>
      <c r="P678" s="91"/>
      <c r="Q678" s="91"/>
      <c r="R678" s="91"/>
      <c r="S678" s="91"/>
      <c r="T678" s="92"/>
      <c r="U678" s="38"/>
      <c r="V678" s="38"/>
      <c r="W678" s="38"/>
      <c r="X678" s="38"/>
      <c r="Y678" s="38"/>
      <c r="Z678" s="38"/>
      <c r="AA678" s="38"/>
      <c r="AB678" s="38"/>
      <c r="AC678" s="38"/>
      <c r="AD678" s="38"/>
      <c r="AE678" s="38"/>
      <c r="AT678" s="17" t="s">
        <v>160</v>
      </c>
      <c r="AU678" s="17" t="s">
        <v>88</v>
      </c>
    </row>
    <row r="679" s="2" customFormat="1" ht="62.7" customHeight="1">
      <c r="A679" s="38"/>
      <c r="B679" s="39"/>
      <c r="C679" s="215" t="s">
        <v>1089</v>
      </c>
      <c r="D679" s="215" t="s">
        <v>154</v>
      </c>
      <c r="E679" s="216" t="s">
        <v>1090</v>
      </c>
      <c r="F679" s="217" t="s">
        <v>1091</v>
      </c>
      <c r="G679" s="218" t="s">
        <v>210</v>
      </c>
      <c r="H679" s="219">
        <v>2</v>
      </c>
      <c r="I679" s="220"/>
      <c r="J679" s="221">
        <f>ROUND(I679*H679,2)</f>
        <v>0</v>
      </c>
      <c r="K679" s="222"/>
      <c r="L679" s="44"/>
      <c r="M679" s="223" t="s">
        <v>1</v>
      </c>
      <c r="N679" s="224" t="s">
        <v>44</v>
      </c>
      <c r="O679" s="91"/>
      <c r="P679" s="225">
        <f>O679*H679</f>
        <v>0</v>
      </c>
      <c r="Q679" s="225">
        <v>0</v>
      </c>
      <c r="R679" s="225">
        <f>Q679*H679</f>
        <v>0</v>
      </c>
      <c r="S679" s="225">
        <v>0</v>
      </c>
      <c r="T679" s="226">
        <f>S679*H679</f>
        <v>0</v>
      </c>
      <c r="U679" s="38"/>
      <c r="V679" s="38"/>
      <c r="W679" s="38"/>
      <c r="X679" s="38"/>
      <c r="Y679" s="38"/>
      <c r="Z679" s="38"/>
      <c r="AA679" s="38"/>
      <c r="AB679" s="38"/>
      <c r="AC679" s="38"/>
      <c r="AD679" s="38"/>
      <c r="AE679" s="38"/>
      <c r="AR679" s="227" t="s">
        <v>251</v>
      </c>
      <c r="AT679" s="227" t="s">
        <v>154</v>
      </c>
      <c r="AU679" s="227" t="s">
        <v>88</v>
      </c>
      <c r="AY679" s="17" t="s">
        <v>152</v>
      </c>
      <c r="BE679" s="228">
        <f>IF(N679="základní",J679,0)</f>
        <v>0</v>
      </c>
      <c r="BF679" s="228">
        <f>IF(N679="snížená",J679,0)</f>
        <v>0</v>
      </c>
      <c r="BG679" s="228">
        <f>IF(N679="zákl. přenesená",J679,0)</f>
        <v>0</v>
      </c>
      <c r="BH679" s="228">
        <f>IF(N679="sníž. přenesená",J679,0)</f>
        <v>0</v>
      </c>
      <c r="BI679" s="228">
        <f>IF(N679="nulová",J679,0)</f>
        <v>0</v>
      </c>
      <c r="BJ679" s="17" t="s">
        <v>21</v>
      </c>
      <c r="BK679" s="228">
        <f>ROUND(I679*H679,2)</f>
        <v>0</v>
      </c>
      <c r="BL679" s="17" t="s">
        <v>251</v>
      </c>
      <c r="BM679" s="227" t="s">
        <v>1092</v>
      </c>
    </row>
    <row r="680" s="2" customFormat="1">
      <c r="A680" s="38"/>
      <c r="B680" s="39"/>
      <c r="C680" s="40"/>
      <c r="D680" s="229" t="s">
        <v>160</v>
      </c>
      <c r="E680" s="40"/>
      <c r="F680" s="230" t="s">
        <v>1091</v>
      </c>
      <c r="G680" s="40"/>
      <c r="H680" s="40"/>
      <c r="I680" s="231"/>
      <c r="J680" s="40"/>
      <c r="K680" s="40"/>
      <c r="L680" s="44"/>
      <c r="M680" s="232"/>
      <c r="N680" s="233"/>
      <c r="O680" s="91"/>
      <c r="P680" s="91"/>
      <c r="Q680" s="91"/>
      <c r="R680" s="91"/>
      <c r="S680" s="91"/>
      <c r="T680" s="92"/>
      <c r="U680" s="38"/>
      <c r="V680" s="38"/>
      <c r="W680" s="38"/>
      <c r="X680" s="38"/>
      <c r="Y680" s="38"/>
      <c r="Z680" s="38"/>
      <c r="AA680" s="38"/>
      <c r="AB680" s="38"/>
      <c r="AC680" s="38"/>
      <c r="AD680" s="38"/>
      <c r="AE680" s="38"/>
      <c r="AT680" s="17" t="s">
        <v>160</v>
      </c>
      <c r="AU680" s="17" t="s">
        <v>88</v>
      </c>
    </row>
    <row r="681" s="2" customFormat="1" ht="62.7" customHeight="1">
      <c r="A681" s="38"/>
      <c r="B681" s="39"/>
      <c r="C681" s="215" t="s">
        <v>1093</v>
      </c>
      <c r="D681" s="215" t="s">
        <v>154</v>
      </c>
      <c r="E681" s="216" t="s">
        <v>1094</v>
      </c>
      <c r="F681" s="217" t="s">
        <v>1095</v>
      </c>
      <c r="G681" s="218" t="s">
        <v>210</v>
      </c>
      <c r="H681" s="219">
        <v>2</v>
      </c>
      <c r="I681" s="220"/>
      <c r="J681" s="221">
        <f>ROUND(I681*H681,2)</f>
        <v>0</v>
      </c>
      <c r="K681" s="222"/>
      <c r="L681" s="44"/>
      <c r="M681" s="223" t="s">
        <v>1</v>
      </c>
      <c r="N681" s="224" t="s">
        <v>44</v>
      </c>
      <c r="O681" s="91"/>
      <c r="P681" s="225">
        <f>O681*H681</f>
        <v>0</v>
      </c>
      <c r="Q681" s="225">
        <v>0</v>
      </c>
      <c r="R681" s="225">
        <f>Q681*H681</f>
        <v>0</v>
      </c>
      <c r="S681" s="225">
        <v>0</v>
      </c>
      <c r="T681" s="226">
        <f>S681*H681</f>
        <v>0</v>
      </c>
      <c r="U681" s="38"/>
      <c r="V681" s="38"/>
      <c r="W681" s="38"/>
      <c r="X681" s="38"/>
      <c r="Y681" s="38"/>
      <c r="Z681" s="38"/>
      <c r="AA681" s="38"/>
      <c r="AB681" s="38"/>
      <c r="AC681" s="38"/>
      <c r="AD681" s="38"/>
      <c r="AE681" s="38"/>
      <c r="AR681" s="227" t="s">
        <v>251</v>
      </c>
      <c r="AT681" s="227" t="s">
        <v>154</v>
      </c>
      <c r="AU681" s="227" t="s">
        <v>88</v>
      </c>
      <c r="AY681" s="17" t="s">
        <v>152</v>
      </c>
      <c r="BE681" s="228">
        <f>IF(N681="základní",J681,0)</f>
        <v>0</v>
      </c>
      <c r="BF681" s="228">
        <f>IF(N681="snížená",J681,0)</f>
        <v>0</v>
      </c>
      <c r="BG681" s="228">
        <f>IF(N681="zákl. přenesená",J681,0)</f>
        <v>0</v>
      </c>
      <c r="BH681" s="228">
        <f>IF(N681="sníž. přenesená",J681,0)</f>
        <v>0</v>
      </c>
      <c r="BI681" s="228">
        <f>IF(N681="nulová",J681,0)</f>
        <v>0</v>
      </c>
      <c r="BJ681" s="17" t="s">
        <v>21</v>
      </c>
      <c r="BK681" s="228">
        <f>ROUND(I681*H681,2)</f>
        <v>0</v>
      </c>
      <c r="BL681" s="17" t="s">
        <v>251</v>
      </c>
      <c r="BM681" s="227" t="s">
        <v>1096</v>
      </c>
    </row>
    <row r="682" s="2" customFormat="1">
      <c r="A682" s="38"/>
      <c r="B682" s="39"/>
      <c r="C682" s="40"/>
      <c r="D682" s="229" t="s">
        <v>160</v>
      </c>
      <c r="E682" s="40"/>
      <c r="F682" s="230" t="s">
        <v>1095</v>
      </c>
      <c r="G682" s="40"/>
      <c r="H682" s="40"/>
      <c r="I682" s="231"/>
      <c r="J682" s="40"/>
      <c r="K682" s="40"/>
      <c r="L682" s="44"/>
      <c r="M682" s="232"/>
      <c r="N682" s="233"/>
      <c r="O682" s="91"/>
      <c r="P682" s="91"/>
      <c r="Q682" s="91"/>
      <c r="R682" s="91"/>
      <c r="S682" s="91"/>
      <c r="T682" s="92"/>
      <c r="U682" s="38"/>
      <c r="V682" s="38"/>
      <c r="W682" s="38"/>
      <c r="X682" s="38"/>
      <c r="Y682" s="38"/>
      <c r="Z682" s="38"/>
      <c r="AA682" s="38"/>
      <c r="AB682" s="38"/>
      <c r="AC682" s="38"/>
      <c r="AD682" s="38"/>
      <c r="AE682" s="38"/>
      <c r="AT682" s="17" t="s">
        <v>160</v>
      </c>
      <c r="AU682" s="17" t="s">
        <v>88</v>
      </c>
    </row>
    <row r="683" s="2" customFormat="1" ht="24.15" customHeight="1">
      <c r="A683" s="38"/>
      <c r="B683" s="39"/>
      <c r="C683" s="215" t="s">
        <v>1097</v>
      </c>
      <c r="D683" s="215" t="s">
        <v>154</v>
      </c>
      <c r="E683" s="216" t="s">
        <v>1098</v>
      </c>
      <c r="F683" s="217" t="s">
        <v>1099</v>
      </c>
      <c r="G683" s="218" t="s">
        <v>210</v>
      </c>
      <c r="H683" s="219">
        <v>1</v>
      </c>
      <c r="I683" s="220"/>
      <c r="J683" s="221">
        <f>ROUND(I683*H683,2)</f>
        <v>0</v>
      </c>
      <c r="K683" s="222"/>
      <c r="L683" s="44"/>
      <c r="M683" s="223" t="s">
        <v>1</v>
      </c>
      <c r="N683" s="224" t="s">
        <v>44</v>
      </c>
      <c r="O683" s="91"/>
      <c r="P683" s="225">
        <f>O683*H683</f>
        <v>0</v>
      </c>
      <c r="Q683" s="225">
        <v>0</v>
      </c>
      <c r="R683" s="225">
        <f>Q683*H683</f>
        <v>0</v>
      </c>
      <c r="S683" s="225">
        <v>0</v>
      </c>
      <c r="T683" s="226">
        <f>S683*H683</f>
        <v>0</v>
      </c>
      <c r="U683" s="38"/>
      <c r="V683" s="38"/>
      <c r="W683" s="38"/>
      <c r="X683" s="38"/>
      <c r="Y683" s="38"/>
      <c r="Z683" s="38"/>
      <c r="AA683" s="38"/>
      <c r="AB683" s="38"/>
      <c r="AC683" s="38"/>
      <c r="AD683" s="38"/>
      <c r="AE683" s="38"/>
      <c r="AR683" s="227" t="s">
        <v>251</v>
      </c>
      <c r="AT683" s="227" t="s">
        <v>154</v>
      </c>
      <c r="AU683" s="227" t="s">
        <v>88</v>
      </c>
      <c r="AY683" s="17" t="s">
        <v>152</v>
      </c>
      <c r="BE683" s="228">
        <f>IF(N683="základní",J683,0)</f>
        <v>0</v>
      </c>
      <c r="BF683" s="228">
        <f>IF(N683="snížená",J683,0)</f>
        <v>0</v>
      </c>
      <c r="BG683" s="228">
        <f>IF(N683="zákl. přenesená",J683,0)</f>
        <v>0</v>
      </c>
      <c r="BH683" s="228">
        <f>IF(N683="sníž. přenesená",J683,0)</f>
        <v>0</v>
      </c>
      <c r="BI683" s="228">
        <f>IF(N683="nulová",J683,0)</f>
        <v>0</v>
      </c>
      <c r="BJ683" s="17" t="s">
        <v>21</v>
      </c>
      <c r="BK683" s="228">
        <f>ROUND(I683*H683,2)</f>
        <v>0</v>
      </c>
      <c r="BL683" s="17" t="s">
        <v>251</v>
      </c>
      <c r="BM683" s="227" t="s">
        <v>1100</v>
      </c>
    </row>
    <row r="684" s="2" customFormat="1">
      <c r="A684" s="38"/>
      <c r="B684" s="39"/>
      <c r="C684" s="40"/>
      <c r="D684" s="229" t="s">
        <v>160</v>
      </c>
      <c r="E684" s="40"/>
      <c r="F684" s="230" t="s">
        <v>1099</v>
      </c>
      <c r="G684" s="40"/>
      <c r="H684" s="40"/>
      <c r="I684" s="231"/>
      <c r="J684" s="40"/>
      <c r="K684" s="40"/>
      <c r="L684" s="44"/>
      <c r="M684" s="232"/>
      <c r="N684" s="233"/>
      <c r="O684" s="91"/>
      <c r="P684" s="91"/>
      <c r="Q684" s="91"/>
      <c r="R684" s="91"/>
      <c r="S684" s="91"/>
      <c r="T684" s="92"/>
      <c r="U684" s="38"/>
      <c r="V684" s="38"/>
      <c r="W684" s="38"/>
      <c r="X684" s="38"/>
      <c r="Y684" s="38"/>
      <c r="Z684" s="38"/>
      <c r="AA684" s="38"/>
      <c r="AB684" s="38"/>
      <c r="AC684" s="38"/>
      <c r="AD684" s="38"/>
      <c r="AE684" s="38"/>
      <c r="AT684" s="17" t="s">
        <v>160</v>
      </c>
      <c r="AU684" s="17" t="s">
        <v>88</v>
      </c>
    </row>
    <row r="685" s="2" customFormat="1" ht="16.5" customHeight="1">
      <c r="A685" s="38"/>
      <c r="B685" s="39"/>
      <c r="C685" s="215" t="s">
        <v>1101</v>
      </c>
      <c r="D685" s="215" t="s">
        <v>154</v>
      </c>
      <c r="E685" s="216" t="s">
        <v>1102</v>
      </c>
      <c r="F685" s="217" t="s">
        <v>1103</v>
      </c>
      <c r="G685" s="218" t="s">
        <v>210</v>
      </c>
      <c r="H685" s="219">
        <v>1</v>
      </c>
      <c r="I685" s="220"/>
      <c r="J685" s="221">
        <f>ROUND(I685*H685,2)</f>
        <v>0</v>
      </c>
      <c r="K685" s="222"/>
      <c r="L685" s="44"/>
      <c r="M685" s="223" t="s">
        <v>1</v>
      </c>
      <c r="N685" s="224" t="s">
        <v>44</v>
      </c>
      <c r="O685" s="91"/>
      <c r="P685" s="225">
        <f>O685*H685</f>
        <v>0</v>
      </c>
      <c r="Q685" s="225">
        <v>0</v>
      </c>
      <c r="R685" s="225">
        <f>Q685*H685</f>
        <v>0</v>
      </c>
      <c r="S685" s="225">
        <v>0</v>
      </c>
      <c r="T685" s="226">
        <f>S685*H685</f>
        <v>0</v>
      </c>
      <c r="U685" s="38"/>
      <c r="V685" s="38"/>
      <c r="W685" s="38"/>
      <c r="X685" s="38"/>
      <c r="Y685" s="38"/>
      <c r="Z685" s="38"/>
      <c r="AA685" s="38"/>
      <c r="AB685" s="38"/>
      <c r="AC685" s="38"/>
      <c r="AD685" s="38"/>
      <c r="AE685" s="38"/>
      <c r="AR685" s="227" t="s">
        <v>251</v>
      </c>
      <c r="AT685" s="227" t="s">
        <v>154</v>
      </c>
      <c r="AU685" s="227" t="s">
        <v>88</v>
      </c>
      <c r="AY685" s="17" t="s">
        <v>152</v>
      </c>
      <c r="BE685" s="228">
        <f>IF(N685="základní",J685,0)</f>
        <v>0</v>
      </c>
      <c r="BF685" s="228">
        <f>IF(N685="snížená",J685,0)</f>
        <v>0</v>
      </c>
      <c r="BG685" s="228">
        <f>IF(N685="zákl. přenesená",J685,0)</f>
        <v>0</v>
      </c>
      <c r="BH685" s="228">
        <f>IF(N685="sníž. přenesená",J685,0)</f>
        <v>0</v>
      </c>
      <c r="BI685" s="228">
        <f>IF(N685="nulová",J685,0)</f>
        <v>0</v>
      </c>
      <c r="BJ685" s="17" t="s">
        <v>21</v>
      </c>
      <c r="BK685" s="228">
        <f>ROUND(I685*H685,2)</f>
        <v>0</v>
      </c>
      <c r="BL685" s="17" t="s">
        <v>251</v>
      </c>
      <c r="BM685" s="227" t="s">
        <v>1104</v>
      </c>
    </row>
    <row r="686" s="2" customFormat="1">
      <c r="A686" s="38"/>
      <c r="B686" s="39"/>
      <c r="C686" s="40"/>
      <c r="D686" s="229" t="s">
        <v>160</v>
      </c>
      <c r="E686" s="40"/>
      <c r="F686" s="230" t="s">
        <v>1103</v>
      </c>
      <c r="G686" s="40"/>
      <c r="H686" s="40"/>
      <c r="I686" s="231"/>
      <c r="J686" s="40"/>
      <c r="K686" s="40"/>
      <c r="L686" s="44"/>
      <c r="M686" s="232"/>
      <c r="N686" s="233"/>
      <c r="O686" s="91"/>
      <c r="P686" s="91"/>
      <c r="Q686" s="91"/>
      <c r="R686" s="91"/>
      <c r="S686" s="91"/>
      <c r="T686" s="92"/>
      <c r="U686" s="38"/>
      <c r="V686" s="38"/>
      <c r="W686" s="38"/>
      <c r="X686" s="38"/>
      <c r="Y686" s="38"/>
      <c r="Z686" s="38"/>
      <c r="AA686" s="38"/>
      <c r="AB686" s="38"/>
      <c r="AC686" s="38"/>
      <c r="AD686" s="38"/>
      <c r="AE686" s="38"/>
      <c r="AT686" s="17" t="s">
        <v>160</v>
      </c>
      <c r="AU686" s="17" t="s">
        <v>88</v>
      </c>
    </row>
    <row r="687" s="2" customFormat="1" ht="24.15" customHeight="1">
      <c r="A687" s="38"/>
      <c r="B687" s="39"/>
      <c r="C687" s="215" t="s">
        <v>1105</v>
      </c>
      <c r="D687" s="215" t="s">
        <v>154</v>
      </c>
      <c r="E687" s="216" t="s">
        <v>1106</v>
      </c>
      <c r="F687" s="217" t="s">
        <v>1107</v>
      </c>
      <c r="G687" s="218" t="s">
        <v>210</v>
      </c>
      <c r="H687" s="219">
        <v>19</v>
      </c>
      <c r="I687" s="220"/>
      <c r="J687" s="221">
        <f>ROUND(I687*H687,2)</f>
        <v>0</v>
      </c>
      <c r="K687" s="222"/>
      <c r="L687" s="44"/>
      <c r="M687" s="223" t="s">
        <v>1</v>
      </c>
      <c r="N687" s="224" t="s">
        <v>44</v>
      </c>
      <c r="O687" s="91"/>
      <c r="P687" s="225">
        <f>O687*H687</f>
        <v>0</v>
      </c>
      <c r="Q687" s="225">
        <v>0</v>
      </c>
      <c r="R687" s="225">
        <f>Q687*H687</f>
        <v>0</v>
      </c>
      <c r="S687" s="225">
        <v>0</v>
      </c>
      <c r="T687" s="226">
        <f>S687*H687</f>
        <v>0</v>
      </c>
      <c r="U687" s="38"/>
      <c r="V687" s="38"/>
      <c r="W687" s="38"/>
      <c r="X687" s="38"/>
      <c r="Y687" s="38"/>
      <c r="Z687" s="38"/>
      <c r="AA687" s="38"/>
      <c r="AB687" s="38"/>
      <c r="AC687" s="38"/>
      <c r="AD687" s="38"/>
      <c r="AE687" s="38"/>
      <c r="AR687" s="227" t="s">
        <v>251</v>
      </c>
      <c r="AT687" s="227" t="s">
        <v>154</v>
      </c>
      <c r="AU687" s="227" t="s">
        <v>88</v>
      </c>
      <c r="AY687" s="17" t="s">
        <v>152</v>
      </c>
      <c r="BE687" s="228">
        <f>IF(N687="základní",J687,0)</f>
        <v>0</v>
      </c>
      <c r="BF687" s="228">
        <f>IF(N687="snížená",J687,0)</f>
        <v>0</v>
      </c>
      <c r="BG687" s="228">
        <f>IF(N687="zákl. přenesená",J687,0)</f>
        <v>0</v>
      </c>
      <c r="BH687" s="228">
        <f>IF(N687="sníž. přenesená",J687,0)</f>
        <v>0</v>
      </c>
      <c r="BI687" s="228">
        <f>IF(N687="nulová",J687,0)</f>
        <v>0</v>
      </c>
      <c r="BJ687" s="17" t="s">
        <v>21</v>
      </c>
      <c r="BK687" s="228">
        <f>ROUND(I687*H687,2)</f>
        <v>0</v>
      </c>
      <c r="BL687" s="17" t="s">
        <v>251</v>
      </c>
      <c r="BM687" s="227" t="s">
        <v>1108</v>
      </c>
    </row>
    <row r="688" s="2" customFormat="1">
      <c r="A688" s="38"/>
      <c r="B688" s="39"/>
      <c r="C688" s="40"/>
      <c r="D688" s="229" t="s">
        <v>160</v>
      </c>
      <c r="E688" s="40"/>
      <c r="F688" s="230" t="s">
        <v>1107</v>
      </c>
      <c r="G688" s="40"/>
      <c r="H688" s="40"/>
      <c r="I688" s="231"/>
      <c r="J688" s="40"/>
      <c r="K688" s="40"/>
      <c r="L688" s="44"/>
      <c r="M688" s="232"/>
      <c r="N688" s="233"/>
      <c r="O688" s="91"/>
      <c r="P688" s="91"/>
      <c r="Q688" s="91"/>
      <c r="R688" s="91"/>
      <c r="S688" s="91"/>
      <c r="T688" s="92"/>
      <c r="U688" s="38"/>
      <c r="V688" s="38"/>
      <c r="W688" s="38"/>
      <c r="X688" s="38"/>
      <c r="Y688" s="38"/>
      <c r="Z688" s="38"/>
      <c r="AA688" s="38"/>
      <c r="AB688" s="38"/>
      <c r="AC688" s="38"/>
      <c r="AD688" s="38"/>
      <c r="AE688" s="38"/>
      <c r="AT688" s="17" t="s">
        <v>160</v>
      </c>
      <c r="AU688" s="17" t="s">
        <v>88</v>
      </c>
    </row>
    <row r="689" s="2" customFormat="1" ht="16.5" customHeight="1">
      <c r="A689" s="38"/>
      <c r="B689" s="39"/>
      <c r="C689" s="215" t="s">
        <v>1109</v>
      </c>
      <c r="D689" s="215" t="s">
        <v>154</v>
      </c>
      <c r="E689" s="216" t="s">
        <v>1110</v>
      </c>
      <c r="F689" s="217" t="s">
        <v>1111</v>
      </c>
      <c r="G689" s="218" t="s">
        <v>493</v>
      </c>
      <c r="H689" s="219">
        <v>371</v>
      </c>
      <c r="I689" s="220"/>
      <c r="J689" s="221">
        <f>ROUND(I689*H689,2)</f>
        <v>0</v>
      </c>
      <c r="K689" s="222"/>
      <c r="L689" s="44"/>
      <c r="M689" s="223" t="s">
        <v>1</v>
      </c>
      <c r="N689" s="224" t="s">
        <v>44</v>
      </c>
      <c r="O689" s="91"/>
      <c r="P689" s="225">
        <f>O689*H689</f>
        <v>0</v>
      </c>
      <c r="Q689" s="225">
        <v>0</v>
      </c>
      <c r="R689" s="225">
        <f>Q689*H689</f>
        <v>0</v>
      </c>
      <c r="S689" s="225">
        <v>0</v>
      </c>
      <c r="T689" s="226">
        <f>S689*H689</f>
        <v>0</v>
      </c>
      <c r="U689" s="38"/>
      <c r="V689" s="38"/>
      <c r="W689" s="38"/>
      <c r="X689" s="38"/>
      <c r="Y689" s="38"/>
      <c r="Z689" s="38"/>
      <c r="AA689" s="38"/>
      <c r="AB689" s="38"/>
      <c r="AC689" s="38"/>
      <c r="AD689" s="38"/>
      <c r="AE689" s="38"/>
      <c r="AR689" s="227" t="s">
        <v>251</v>
      </c>
      <c r="AT689" s="227" t="s">
        <v>154</v>
      </c>
      <c r="AU689" s="227" t="s">
        <v>88</v>
      </c>
      <c r="AY689" s="17" t="s">
        <v>152</v>
      </c>
      <c r="BE689" s="228">
        <f>IF(N689="základní",J689,0)</f>
        <v>0</v>
      </c>
      <c r="BF689" s="228">
        <f>IF(N689="snížená",J689,0)</f>
        <v>0</v>
      </c>
      <c r="BG689" s="228">
        <f>IF(N689="zákl. přenesená",J689,0)</f>
        <v>0</v>
      </c>
      <c r="BH689" s="228">
        <f>IF(N689="sníž. přenesená",J689,0)</f>
        <v>0</v>
      </c>
      <c r="BI689" s="228">
        <f>IF(N689="nulová",J689,0)</f>
        <v>0</v>
      </c>
      <c r="BJ689" s="17" t="s">
        <v>21</v>
      </c>
      <c r="BK689" s="228">
        <f>ROUND(I689*H689,2)</f>
        <v>0</v>
      </c>
      <c r="BL689" s="17" t="s">
        <v>251</v>
      </c>
      <c r="BM689" s="227" t="s">
        <v>1112</v>
      </c>
    </row>
    <row r="690" s="2" customFormat="1">
      <c r="A690" s="38"/>
      <c r="B690" s="39"/>
      <c r="C690" s="40"/>
      <c r="D690" s="229" t="s">
        <v>160</v>
      </c>
      <c r="E690" s="40"/>
      <c r="F690" s="230" t="s">
        <v>1111</v>
      </c>
      <c r="G690" s="40"/>
      <c r="H690" s="40"/>
      <c r="I690" s="231"/>
      <c r="J690" s="40"/>
      <c r="K690" s="40"/>
      <c r="L690" s="44"/>
      <c r="M690" s="232"/>
      <c r="N690" s="233"/>
      <c r="O690" s="91"/>
      <c r="P690" s="91"/>
      <c r="Q690" s="91"/>
      <c r="R690" s="91"/>
      <c r="S690" s="91"/>
      <c r="T690" s="92"/>
      <c r="U690" s="38"/>
      <c r="V690" s="38"/>
      <c r="W690" s="38"/>
      <c r="X690" s="38"/>
      <c r="Y690" s="38"/>
      <c r="Z690" s="38"/>
      <c r="AA690" s="38"/>
      <c r="AB690" s="38"/>
      <c r="AC690" s="38"/>
      <c r="AD690" s="38"/>
      <c r="AE690" s="38"/>
      <c r="AT690" s="17" t="s">
        <v>160</v>
      </c>
      <c r="AU690" s="17" t="s">
        <v>88</v>
      </c>
    </row>
    <row r="691" s="2" customFormat="1" ht="16.5" customHeight="1">
      <c r="A691" s="38"/>
      <c r="B691" s="39"/>
      <c r="C691" s="215" t="s">
        <v>1113</v>
      </c>
      <c r="D691" s="215" t="s">
        <v>154</v>
      </c>
      <c r="E691" s="216" t="s">
        <v>1114</v>
      </c>
      <c r="F691" s="217" t="s">
        <v>1115</v>
      </c>
      <c r="G691" s="218" t="s">
        <v>1116</v>
      </c>
      <c r="H691" s="219">
        <v>1</v>
      </c>
      <c r="I691" s="220"/>
      <c r="J691" s="221">
        <f>ROUND(I691*H691,2)</f>
        <v>0</v>
      </c>
      <c r="K691" s="222"/>
      <c r="L691" s="44"/>
      <c r="M691" s="223" t="s">
        <v>1</v>
      </c>
      <c r="N691" s="224" t="s">
        <v>44</v>
      </c>
      <c r="O691" s="91"/>
      <c r="P691" s="225">
        <f>O691*H691</f>
        <v>0</v>
      </c>
      <c r="Q691" s="225">
        <v>0</v>
      </c>
      <c r="R691" s="225">
        <f>Q691*H691</f>
        <v>0</v>
      </c>
      <c r="S691" s="225">
        <v>0</v>
      </c>
      <c r="T691" s="226">
        <f>S691*H691</f>
        <v>0</v>
      </c>
      <c r="U691" s="38"/>
      <c r="V691" s="38"/>
      <c r="W691" s="38"/>
      <c r="X691" s="38"/>
      <c r="Y691" s="38"/>
      <c r="Z691" s="38"/>
      <c r="AA691" s="38"/>
      <c r="AB691" s="38"/>
      <c r="AC691" s="38"/>
      <c r="AD691" s="38"/>
      <c r="AE691" s="38"/>
      <c r="AR691" s="227" t="s">
        <v>251</v>
      </c>
      <c r="AT691" s="227" t="s">
        <v>154</v>
      </c>
      <c r="AU691" s="227" t="s">
        <v>88</v>
      </c>
      <c r="AY691" s="17" t="s">
        <v>152</v>
      </c>
      <c r="BE691" s="228">
        <f>IF(N691="základní",J691,0)</f>
        <v>0</v>
      </c>
      <c r="BF691" s="228">
        <f>IF(N691="snížená",J691,0)</f>
        <v>0</v>
      </c>
      <c r="BG691" s="228">
        <f>IF(N691="zákl. přenesená",J691,0)</f>
        <v>0</v>
      </c>
      <c r="BH691" s="228">
        <f>IF(N691="sníž. přenesená",J691,0)</f>
        <v>0</v>
      </c>
      <c r="BI691" s="228">
        <f>IF(N691="nulová",J691,0)</f>
        <v>0</v>
      </c>
      <c r="BJ691" s="17" t="s">
        <v>21</v>
      </c>
      <c r="BK691" s="228">
        <f>ROUND(I691*H691,2)</f>
        <v>0</v>
      </c>
      <c r="BL691" s="17" t="s">
        <v>251</v>
      </c>
      <c r="BM691" s="227" t="s">
        <v>1117</v>
      </c>
    </row>
    <row r="692" s="2" customFormat="1">
      <c r="A692" s="38"/>
      <c r="B692" s="39"/>
      <c r="C692" s="40"/>
      <c r="D692" s="229" t="s">
        <v>160</v>
      </c>
      <c r="E692" s="40"/>
      <c r="F692" s="230" t="s">
        <v>1115</v>
      </c>
      <c r="G692" s="40"/>
      <c r="H692" s="40"/>
      <c r="I692" s="231"/>
      <c r="J692" s="40"/>
      <c r="K692" s="40"/>
      <c r="L692" s="44"/>
      <c r="M692" s="232"/>
      <c r="N692" s="233"/>
      <c r="O692" s="91"/>
      <c r="P692" s="91"/>
      <c r="Q692" s="91"/>
      <c r="R692" s="91"/>
      <c r="S692" s="91"/>
      <c r="T692" s="92"/>
      <c r="U692" s="38"/>
      <c r="V692" s="38"/>
      <c r="W692" s="38"/>
      <c r="X692" s="38"/>
      <c r="Y692" s="38"/>
      <c r="Z692" s="38"/>
      <c r="AA692" s="38"/>
      <c r="AB692" s="38"/>
      <c r="AC692" s="38"/>
      <c r="AD692" s="38"/>
      <c r="AE692" s="38"/>
      <c r="AT692" s="17" t="s">
        <v>160</v>
      </c>
      <c r="AU692" s="17" t="s">
        <v>88</v>
      </c>
    </row>
    <row r="693" s="2" customFormat="1" ht="24.15" customHeight="1">
      <c r="A693" s="38"/>
      <c r="B693" s="39"/>
      <c r="C693" s="215" t="s">
        <v>1118</v>
      </c>
      <c r="D693" s="215" t="s">
        <v>154</v>
      </c>
      <c r="E693" s="216" t="s">
        <v>1119</v>
      </c>
      <c r="F693" s="217" t="s">
        <v>1120</v>
      </c>
      <c r="G693" s="218" t="s">
        <v>1116</v>
      </c>
      <c r="H693" s="219">
        <v>1</v>
      </c>
      <c r="I693" s="220"/>
      <c r="J693" s="221">
        <f>ROUND(I693*H693,2)</f>
        <v>0</v>
      </c>
      <c r="K693" s="222"/>
      <c r="L693" s="44"/>
      <c r="M693" s="223" t="s">
        <v>1</v>
      </c>
      <c r="N693" s="224" t="s">
        <v>44</v>
      </c>
      <c r="O693" s="91"/>
      <c r="P693" s="225">
        <f>O693*H693</f>
        <v>0</v>
      </c>
      <c r="Q693" s="225">
        <v>0</v>
      </c>
      <c r="R693" s="225">
        <f>Q693*H693</f>
        <v>0</v>
      </c>
      <c r="S693" s="225">
        <v>0</v>
      </c>
      <c r="T693" s="226">
        <f>S693*H693</f>
        <v>0</v>
      </c>
      <c r="U693" s="38"/>
      <c r="V693" s="38"/>
      <c r="W693" s="38"/>
      <c r="X693" s="38"/>
      <c r="Y693" s="38"/>
      <c r="Z693" s="38"/>
      <c r="AA693" s="38"/>
      <c r="AB693" s="38"/>
      <c r="AC693" s="38"/>
      <c r="AD693" s="38"/>
      <c r="AE693" s="38"/>
      <c r="AR693" s="227" t="s">
        <v>251</v>
      </c>
      <c r="AT693" s="227" t="s">
        <v>154</v>
      </c>
      <c r="AU693" s="227" t="s">
        <v>88</v>
      </c>
      <c r="AY693" s="17" t="s">
        <v>152</v>
      </c>
      <c r="BE693" s="228">
        <f>IF(N693="základní",J693,0)</f>
        <v>0</v>
      </c>
      <c r="BF693" s="228">
        <f>IF(N693="snížená",J693,0)</f>
        <v>0</v>
      </c>
      <c r="BG693" s="228">
        <f>IF(N693="zákl. přenesená",J693,0)</f>
        <v>0</v>
      </c>
      <c r="BH693" s="228">
        <f>IF(N693="sníž. přenesená",J693,0)</f>
        <v>0</v>
      </c>
      <c r="BI693" s="228">
        <f>IF(N693="nulová",J693,0)</f>
        <v>0</v>
      </c>
      <c r="BJ693" s="17" t="s">
        <v>21</v>
      </c>
      <c r="BK693" s="228">
        <f>ROUND(I693*H693,2)</f>
        <v>0</v>
      </c>
      <c r="BL693" s="17" t="s">
        <v>251</v>
      </c>
      <c r="BM693" s="227" t="s">
        <v>1121</v>
      </c>
    </row>
    <row r="694" s="2" customFormat="1">
      <c r="A694" s="38"/>
      <c r="B694" s="39"/>
      <c r="C694" s="40"/>
      <c r="D694" s="229" t="s">
        <v>160</v>
      </c>
      <c r="E694" s="40"/>
      <c r="F694" s="230" t="s">
        <v>1120</v>
      </c>
      <c r="G694" s="40"/>
      <c r="H694" s="40"/>
      <c r="I694" s="231"/>
      <c r="J694" s="40"/>
      <c r="K694" s="40"/>
      <c r="L694" s="44"/>
      <c r="M694" s="232"/>
      <c r="N694" s="233"/>
      <c r="O694" s="91"/>
      <c r="P694" s="91"/>
      <c r="Q694" s="91"/>
      <c r="R694" s="91"/>
      <c r="S694" s="91"/>
      <c r="T694" s="92"/>
      <c r="U694" s="38"/>
      <c r="V694" s="38"/>
      <c r="W694" s="38"/>
      <c r="X694" s="38"/>
      <c r="Y694" s="38"/>
      <c r="Z694" s="38"/>
      <c r="AA694" s="38"/>
      <c r="AB694" s="38"/>
      <c r="AC694" s="38"/>
      <c r="AD694" s="38"/>
      <c r="AE694" s="38"/>
      <c r="AT694" s="17" t="s">
        <v>160</v>
      </c>
      <c r="AU694" s="17" t="s">
        <v>88</v>
      </c>
    </row>
    <row r="695" s="2" customFormat="1" ht="24.15" customHeight="1">
      <c r="A695" s="38"/>
      <c r="B695" s="39"/>
      <c r="C695" s="215" t="s">
        <v>1122</v>
      </c>
      <c r="D695" s="215" t="s">
        <v>154</v>
      </c>
      <c r="E695" s="216" t="s">
        <v>1123</v>
      </c>
      <c r="F695" s="217" t="s">
        <v>1124</v>
      </c>
      <c r="G695" s="218" t="s">
        <v>1116</v>
      </c>
      <c r="H695" s="219">
        <v>1</v>
      </c>
      <c r="I695" s="220"/>
      <c r="J695" s="221">
        <f>ROUND(I695*H695,2)</f>
        <v>0</v>
      </c>
      <c r="K695" s="222"/>
      <c r="L695" s="44"/>
      <c r="M695" s="223" t="s">
        <v>1</v>
      </c>
      <c r="N695" s="224" t="s">
        <v>44</v>
      </c>
      <c r="O695" s="91"/>
      <c r="P695" s="225">
        <f>O695*H695</f>
        <v>0</v>
      </c>
      <c r="Q695" s="225">
        <v>0</v>
      </c>
      <c r="R695" s="225">
        <f>Q695*H695</f>
        <v>0</v>
      </c>
      <c r="S695" s="225">
        <v>0</v>
      </c>
      <c r="T695" s="226">
        <f>S695*H695</f>
        <v>0</v>
      </c>
      <c r="U695" s="38"/>
      <c r="V695" s="38"/>
      <c r="W695" s="38"/>
      <c r="X695" s="38"/>
      <c r="Y695" s="38"/>
      <c r="Z695" s="38"/>
      <c r="AA695" s="38"/>
      <c r="AB695" s="38"/>
      <c r="AC695" s="38"/>
      <c r="AD695" s="38"/>
      <c r="AE695" s="38"/>
      <c r="AR695" s="227" t="s">
        <v>251</v>
      </c>
      <c r="AT695" s="227" t="s">
        <v>154</v>
      </c>
      <c r="AU695" s="227" t="s">
        <v>88</v>
      </c>
      <c r="AY695" s="17" t="s">
        <v>152</v>
      </c>
      <c r="BE695" s="228">
        <f>IF(N695="základní",J695,0)</f>
        <v>0</v>
      </c>
      <c r="BF695" s="228">
        <f>IF(N695="snížená",J695,0)</f>
        <v>0</v>
      </c>
      <c r="BG695" s="228">
        <f>IF(N695="zákl. přenesená",J695,0)</f>
        <v>0</v>
      </c>
      <c r="BH695" s="228">
        <f>IF(N695="sníž. přenesená",J695,0)</f>
        <v>0</v>
      </c>
      <c r="BI695" s="228">
        <f>IF(N695="nulová",J695,0)</f>
        <v>0</v>
      </c>
      <c r="BJ695" s="17" t="s">
        <v>21</v>
      </c>
      <c r="BK695" s="228">
        <f>ROUND(I695*H695,2)</f>
        <v>0</v>
      </c>
      <c r="BL695" s="17" t="s">
        <v>251</v>
      </c>
      <c r="BM695" s="227" t="s">
        <v>1125</v>
      </c>
    </row>
    <row r="696" s="2" customFormat="1">
      <c r="A696" s="38"/>
      <c r="B696" s="39"/>
      <c r="C696" s="40"/>
      <c r="D696" s="229" t="s">
        <v>160</v>
      </c>
      <c r="E696" s="40"/>
      <c r="F696" s="230" t="s">
        <v>1124</v>
      </c>
      <c r="G696" s="40"/>
      <c r="H696" s="40"/>
      <c r="I696" s="231"/>
      <c r="J696" s="40"/>
      <c r="K696" s="40"/>
      <c r="L696" s="44"/>
      <c r="M696" s="232"/>
      <c r="N696" s="233"/>
      <c r="O696" s="91"/>
      <c r="P696" s="91"/>
      <c r="Q696" s="91"/>
      <c r="R696" s="91"/>
      <c r="S696" s="91"/>
      <c r="T696" s="92"/>
      <c r="U696" s="38"/>
      <c r="V696" s="38"/>
      <c r="W696" s="38"/>
      <c r="X696" s="38"/>
      <c r="Y696" s="38"/>
      <c r="Z696" s="38"/>
      <c r="AA696" s="38"/>
      <c r="AB696" s="38"/>
      <c r="AC696" s="38"/>
      <c r="AD696" s="38"/>
      <c r="AE696" s="38"/>
      <c r="AT696" s="17" t="s">
        <v>160</v>
      </c>
      <c r="AU696" s="17" t="s">
        <v>88</v>
      </c>
    </row>
    <row r="697" s="2" customFormat="1" ht="24.15" customHeight="1">
      <c r="A697" s="38"/>
      <c r="B697" s="39"/>
      <c r="C697" s="215" t="s">
        <v>1126</v>
      </c>
      <c r="D697" s="215" t="s">
        <v>154</v>
      </c>
      <c r="E697" s="216" t="s">
        <v>1127</v>
      </c>
      <c r="F697" s="217" t="s">
        <v>1128</v>
      </c>
      <c r="G697" s="218" t="s">
        <v>980</v>
      </c>
      <c r="H697" s="277"/>
      <c r="I697" s="220"/>
      <c r="J697" s="221">
        <f>ROUND(I697*H697,2)</f>
        <v>0</v>
      </c>
      <c r="K697" s="222"/>
      <c r="L697" s="44"/>
      <c r="M697" s="223" t="s">
        <v>1</v>
      </c>
      <c r="N697" s="224" t="s">
        <v>44</v>
      </c>
      <c r="O697" s="91"/>
      <c r="P697" s="225">
        <f>O697*H697</f>
        <v>0</v>
      </c>
      <c r="Q697" s="225">
        <v>0</v>
      </c>
      <c r="R697" s="225">
        <f>Q697*H697</f>
        <v>0</v>
      </c>
      <c r="S697" s="225">
        <v>0</v>
      </c>
      <c r="T697" s="226">
        <f>S697*H697</f>
        <v>0</v>
      </c>
      <c r="U697" s="38"/>
      <c r="V697" s="38"/>
      <c r="W697" s="38"/>
      <c r="X697" s="38"/>
      <c r="Y697" s="38"/>
      <c r="Z697" s="38"/>
      <c r="AA697" s="38"/>
      <c r="AB697" s="38"/>
      <c r="AC697" s="38"/>
      <c r="AD697" s="38"/>
      <c r="AE697" s="38"/>
      <c r="AR697" s="227" t="s">
        <v>251</v>
      </c>
      <c r="AT697" s="227" t="s">
        <v>154</v>
      </c>
      <c r="AU697" s="227" t="s">
        <v>88</v>
      </c>
      <c r="AY697" s="17" t="s">
        <v>152</v>
      </c>
      <c r="BE697" s="228">
        <f>IF(N697="základní",J697,0)</f>
        <v>0</v>
      </c>
      <c r="BF697" s="228">
        <f>IF(N697="snížená",J697,0)</f>
        <v>0</v>
      </c>
      <c r="BG697" s="228">
        <f>IF(N697="zákl. přenesená",J697,0)</f>
        <v>0</v>
      </c>
      <c r="BH697" s="228">
        <f>IF(N697="sníž. přenesená",J697,0)</f>
        <v>0</v>
      </c>
      <c r="BI697" s="228">
        <f>IF(N697="nulová",J697,0)</f>
        <v>0</v>
      </c>
      <c r="BJ697" s="17" t="s">
        <v>21</v>
      </c>
      <c r="BK697" s="228">
        <f>ROUND(I697*H697,2)</f>
        <v>0</v>
      </c>
      <c r="BL697" s="17" t="s">
        <v>251</v>
      </c>
      <c r="BM697" s="227" t="s">
        <v>1129</v>
      </c>
    </row>
    <row r="698" s="2" customFormat="1">
      <c r="A698" s="38"/>
      <c r="B698" s="39"/>
      <c r="C698" s="40"/>
      <c r="D698" s="229" t="s">
        <v>160</v>
      </c>
      <c r="E698" s="40"/>
      <c r="F698" s="230" t="s">
        <v>1130</v>
      </c>
      <c r="G698" s="40"/>
      <c r="H698" s="40"/>
      <c r="I698" s="231"/>
      <c r="J698" s="40"/>
      <c r="K698" s="40"/>
      <c r="L698" s="44"/>
      <c r="M698" s="232"/>
      <c r="N698" s="233"/>
      <c r="O698" s="91"/>
      <c r="P698" s="91"/>
      <c r="Q698" s="91"/>
      <c r="R698" s="91"/>
      <c r="S698" s="91"/>
      <c r="T698" s="92"/>
      <c r="U698" s="38"/>
      <c r="V698" s="38"/>
      <c r="W698" s="38"/>
      <c r="X698" s="38"/>
      <c r="Y698" s="38"/>
      <c r="Z698" s="38"/>
      <c r="AA698" s="38"/>
      <c r="AB698" s="38"/>
      <c r="AC698" s="38"/>
      <c r="AD698" s="38"/>
      <c r="AE698" s="38"/>
      <c r="AT698" s="17" t="s">
        <v>160</v>
      </c>
      <c r="AU698" s="17" t="s">
        <v>88</v>
      </c>
    </row>
    <row r="699" s="12" customFormat="1" ht="22.8" customHeight="1">
      <c r="A699" s="12"/>
      <c r="B699" s="199"/>
      <c r="C699" s="200"/>
      <c r="D699" s="201" t="s">
        <v>78</v>
      </c>
      <c r="E699" s="213" t="s">
        <v>1131</v>
      </c>
      <c r="F699" s="213" t="s">
        <v>1132</v>
      </c>
      <c r="G699" s="200"/>
      <c r="H699" s="200"/>
      <c r="I699" s="203"/>
      <c r="J699" s="214">
        <f>BK699</f>
        <v>0</v>
      </c>
      <c r="K699" s="200"/>
      <c r="L699" s="205"/>
      <c r="M699" s="206"/>
      <c r="N699" s="207"/>
      <c r="O699" s="207"/>
      <c r="P699" s="208">
        <f>SUM(P700:P741)</f>
        <v>0</v>
      </c>
      <c r="Q699" s="207"/>
      <c r="R699" s="208">
        <f>SUM(R700:R741)</f>
        <v>0</v>
      </c>
      <c r="S699" s="207"/>
      <c r="T699" s="209">
        <f>SUM(T700:T741)</f>
        <v>0</v>
      </c>
      <c r="U699" s="12"/>
      <c r="V699" s="12"/>
      <c r="W699" s="12"/>
      <c r="X699" s="12"/>
      <c r="Y699" s="12"/>
      <c r="Z699" s="12"/>
      <c r="AA699" s="12"/>
      <c r="AB699" s="12"/>
      <c r="AC699" s="12"/>
      <c r="AD699" s="12"/>
      <c r="AE699" s="12"/>
      <c r="AR699" s="210" t="s">
        <v>88</v>
      </c>
      <c r="AT699" s="211" t="s">
        <v>78</v>
      </c>
      <c r="AU699" s="211" t="s">
        <v>21</v>
      </c>
      <c r="AY699" s="210" t="s">
        <v>152</v>
      </c>
      <c r="BK699" s="212">
        <f>SUM(BK700:BK741)</f>
        <v>0</v>
      </c>
    </row>
    <row r="700" s="2" customFormat="1" ht="33" customHeight="1">
      <c r="A700" s="38"/>
      <c r="B700" s="39"/>
      <c r="C700" s="215" t="s">
        <v>1133</v>
      </c>
      <c r="D700" s="215" t="s">
        <v>154</v>
      </c>
      <c r="E700" s="216" t="s">
        <v>1134</v>
      </c>
      <c r="F700" s="217" t="s">
        <v>1135</v>
      </c>
      <c r="G700" s="218" t="s">
        <v>493</v>
      </c>
      <c r="H700" s="219">
        <v>57</v>
      </c>
      <c r="I700" s="220"/>
      <c r="J700" s="221">
        <f>ROUND(I700*H700,2)</f>
        <v>0</v>
      </c>
      <c r="K700" s="222"/>
      <c r="L700" s="44"/>
      <c r="M700" s="223" t="s">
        <v>1</v>
      </c>
      <c r="N700" s="224" t="s">
        <v>44</v>
      </c>
      <c r="O700" s="91"/>
      <c r="P700" s="225">
        <f>O700*H700</f>
        <v>0</v>
      </c>
      <c r="Q700" s="225">
        <v>0</v>
      </c>
      <c r="R700" s="225">
        <f>Q700*H700</f>
        <v>0</v>
      </c>
      <c r="S700" s="225">
        <v>0</v>
      </c>
      <c r="T700" s="226">
        <f>S700*H700</f>
        <v>0</v>
      </c>
      <c r="U700" s="38"/>
      <c r="V700" s="38"/>
      <c r="W700" s="38"/>
      <c r="X700" s="38"/>
      <c r="Y700" s="38"/>
      <c r="Z700" s="38"/>
      <c r="AA700" s="38"/>
      <c r="AB700" s="38"/>
      <c r="AC700" s="38"/>
      <c r="AD700" s="38"/>
      <c r="AE700" s="38"/>
      <c r="AR700" s="227" t="s">
        <v>251</v>
      </c>
      <c r="AT700" s="227" t="s">
        <v>154</v>
      </c>
      <c r="AU700" s="227" t="s">
        <v>88</v>
      </c>
      <c r="AY700" s="17" t="s">
        <v>152</v>
      </c>
      <c r="BE700" s="228">
        <f>IF(N700="základní",J700,0)</f>
        <v>0</v>
      </c>
      <c r="BF700" s="228">
        <f>IF(N700="snížená",J700,0)</f>
        <v>0</v>
      </c>
      <c r="BG700" s="228">
        <f>IF(N700="zákl. přenesená",J700,0)</f>
        <v>0</v>
      </c>
      <c r="BH700" s="228">
        <f>IF(N700="sníž. přenesená",J700,0)</f>
        <v>0</v>
      </c>
      <c r="BI700" s="228">
        <f>IF(N700="nulová",J700,0)</f>
        <v>0</v>
      </c>
      <c r="BJ700" s="17" t="s">
        <v>21</v>
      </c>
      <c r="BK700" s="228">
        <f>ROUND(I700*H700,2)</f>
        <v>0</v>
      </c>
      <c r="BL700" s="17" t="s">
        <v>251</v>
      </c>
      <c r="BM700" s="227" t="s">
        <v>1136</v>
      </c>
    </row>
    <row r="701" s="2" customFormat="1">
      <c r="A701" s="38"/>
      <c r="B701" s="39"/>
      <c r="C701" s="40"/>
      <c r="D701" s="229" t="s">
        <v>160</v>
      </c>
      <c r="E701" s="40"/>
      <c r="F701" s="230" t="s">
        <v>1135</v>
      </c>
      <c r="G701" s="40"/>
      <c r="H701" s="40"/>
      <c r="I701" s="231"/>
      <c r="J701" s="40"/>
      <c r="K701" s="40"/>
      <c r="L701" s="44"/>
      <c r="M701" s="232"/>
      <c r="N701" s="233"/>
      <c r="O701" s="91"/>
      <c r="P701" s="91"/>
      <c r="Q701" s="91"/>
      <c r="R701" s="91"/>
      <c r="S701" s="91"/>
      <c r="T701" s="92"/>
      <c r="U701" s="38"/>
      <c r="V701" s="38"/>
      <c r="W701" s="38"/>
      <c r="X701" s="38"/>
      <c r="Y701" s="38"/>
      <c r="Z701" s="38"/>
      <c r="AA701" s="38"/>
      <c r="AB701" s="38"/>
      <c r="AC701" s="38"/>
      <c r="AD701" s="38"/>
      <c r="AE701" s="38"/>
      <c r="AT701" s="17" t="s">
        <v>160</v>
      </c>
      <c r="AU701" s="17" t="s">
        <v>88</v>
      </c>
    </row>
    <row r="702" s="2" customFormat="1" ht="33" customHeight="1">
      <c r="A702" s="38"/>
      <c r="B702" s="39"/>
      <c r="C702" s="215" t="s">
        <v>1137</v>
      </c>
      <c r="D702" s="215" t="s">
        <v>154</v>
      </c>
      <c r="E702" s="216" t="s">
        <v>1138</v>
      </c>
      <c r="F702" s="217" t="s">
        <v>1139</v>
      </c>
      <c r="G702" s="218" t="s">
        <v>493</v>
      </c>
      <c r="H702" s="219">
        <v>61</v>
      </c>
      <c r="I702" s="220"/>
      <c r="J702" s="221">
        <f>ROUND(I702*H702,2)</f>
        <v>0</v>
      </c>
      <c r="K702" s="222"/>
      <c r="L702" s="44"/>
      <c r="M702" s="223" t="s">
        <v>1</v>
      </c>
      <c r="N702" s="224" t="s">
        <v>44</v>
      </c>
      <c r="O702" s="91"/>
      <c r="P702" s="225">
        <f>O702*H702</f>
        <v>0</v>
      </c>
      <c r="Q702" s="225">
        <v>0</v>
      </c>
      <c r="R702" s="225">
        <f>Q702*H702</f>
        <v>0</v>
      </c>
      <c r="S702" s="225">
        <v>0</v>
      </c>
      <c r="T702" s="226">
        <f>S702*H702</f>
        <v>0</v>
      </c>
      <c r="U702" s="38"/>
      <c r="V702" s="38"/>
      <c r="W702" s="38"/>
      <c r="X702" s="38"/>
      <c r="Y702" s="38"/>
      <c r="Z702" s="38"/>
      <c r="AA702" s="38"/>
      <c r="AB702" s="38"/>
      <c r="AC702" s="38"/>
      <c r="AD702" s="38"/>
      <c r="AE702" s="38"/>
      <c r="AR702" s="227" t="s">
        <v>251</v>
      </c>
      <c r="AT702" s="227" t="s">
        <v>154</v>
      </c>
      <c r="AU702" s="227" t="s">
        <v>88</v>
      </c>
      <c r="AY702" s="17" t="s">
        <v>152</v>
      </c>
      <c r="BE702" s="228">
        <f>IF(N702="základní",J702,0)</f>
        <v>0</v>
      </c>
      <c r="BF702" s="228">
        <f>IF(N702="snížená",J702,0)</f>
        <v>0</v>
      </c>
      <c r="BG702" s="228">
        <f>IF(N702="zákl. přenesená",J702,0)</f>
        <v>0</v>
      </c>
      <c r="BH702" s="228">
        <f>IF(N702="sníž. přenesená",J702,0)</f>
        <v>0</v>
      </c>
      <c r="BI702" s="228">
        <f>IF(N702="nulová",J702,0)</f>
        <v>0</v>
      </c>
      <c r="BJ702" s="17" t="s">
        <v>21</v>
      </c>
      <c r="BK702" s="228">
        <f>ROUND(I702*H702,2)</f>
        <v>0</v>
      </c>
      <c r="BL702" s="17" t="s">
        <v>251</v>
      </c>
      <c r="BM702" s="227" t="s">
        <v>1140</v>
      </c>
    </row>
    <row r="703" s="2" customFormat="1">
      <c r="A703" s="38"/>
      <c r="B703" s="39"/>
      <c r="C703" s="40"/>
      <c r="D703" s="229" t="s">
        <v>160</v>
      </c>
      <c r="E703" s="40"/>
      <c r="F703" s="230" t="s">
        <v>1139</v>
      </c>
      <c r="G703" s="40"/>
      <c r="H703" s="40"/>
      <c r="I703" s="231"/>
      <c r="J703" s="40"/>
      <c r="K703" s="40"/>
      <c r="L703" s="44"/>
      <c r="M703" s="232"/>
      <c r="N703" s="233"/>
      <c r="O703" s="91"/>
      <c r="P703" s="91"/>
      <c r="Q703" s="91"/>
      <c r="R703" s="91"/>
      <c r="S703" s="91"/>
      <c r="T703" s="92"/>
      <c r="U703" s="38"/>
      <c r="V703" s="38"/>
      <c r="W703" s="38"/>
      <c r="X703" s="38"/>
      <c r="Y703" s="38"/>
      <c r="Z703" s="38"/>
      <c r="AA703" s="38"/>
      <c r="AB703" s="38"/>
      <c r="AC703" s="38"/>
      <c r="AD703" s="38"/>
      <c r="AE703" s="38"/>
      <c r="AT703" s="17" t="s">
        <v>160</v>
      </c>
      <c r="AU703" s="17" t="s">
        <v>88</v>
      </c>
    </row>
    <row r="704" s="2" customFormat="1" ht="37.8" customHeight="1">
      <c r="A704" s="38"/>
      <c r="B704" s="39"/>
      <c r="C704" s="215" t="s">
        <v>1141</v>
      </c>
      <c r="D704" s="215" t="s">
        <v>154</v>
      </c>
      <c r="E704" s="216" t="s">
        <v>1142</v>
      </c>
      <c r="F704" s="217" t="s">
        <v>1143</v>
      </c>
      <c r="G704" s="218" t="s">
        <v>493</v>
      </c>
      <c r="H704" s="219">
        <v>42</v>
      </c>
      <c r="I704" s="220"/>
      <c r="J704" s="221">
        <f>ROUND(I704*H704,2)</f>
        <v>0</v>
      </c>
      <c r="K704" s="222"/>
      <c r="L704" s="44"/>
      <c r="M704" s="223" t="s">
        <v>1</v>
      </c>
      <c r="N704" s="224" t="s">
        <v>44</v>
      </c>
      <c r="O704" s="91"/>
      <c r="P704" s="225">
        <f>O704*H704</f>
        <v>0</v>
      </c>
      <c r="Q704" s="225">
        <v>0</v>
      </c>
      <c r="R704" s="225">
        <f>Q704*H704</f>
        <v>0</v>
      </c>
      <c r="S704" s="225">
        <v>0</v>
      </c>
      <c r="T704" s="226">
        <f>S704*H704</f>
        <v>0</v>
      </c>
      <c r="U704" s="38"/>
      <c r="V704" s="38"/>
      <c r="W704" s="38"/>
      <c r="X704" s="38"/>
      <c r="Y704" s="38"/>
      <c r="Z704" s="38"/>
      <c r="AA704" s="38"/>
      <c r="AB704" s="38"/>
      <c r="AC704" s="38"/>
      <c r="AD704" s="38"/>
      <c r="AE704" s="38"/>
      <c r="AR704" s="227" t="s">
        <v>251</v>
      </c>
      <c r="AT704" s="227" t="s">
        <v>154</v>
      </c>
      <c r="AU704" s="227" t="s">
        <v>88</v>
      </c>
      <c r="AY704" s="17" t="s">
        <v>152</v>
      </c>
      <c r="BE704" s="228">
        <f>IF(N704="základní",J704,0)</f>
        <v>0</v>
      </c>
      <c r="BF704" s="228">
        <f>IF(N704="snížená",J704,0)</f>
        <v>0</v>
      </c>
      <c r="BG704" s="228">
        <f>IF(N704="zákl. přenesená",J704,0)</f>
        <v>0</v>
      </c>
      <c r="BH704" s="228">
        <f>IF(N704="sníž. přenesená",J704,0)</f>
        <v>0</v>
      </c>
      <c r="BI704" s="228">
        <f>IF(N704="nulová",J704,0)</f>
        <v>0</v>
      </c>
      <c r="BJ704" s="17" t="s">
        <v>21</v>
      </c>
      <c r="BK704" s="228">
        <f>ROUND(I704*H704,2)</f>
        <v>0</v>
      </c>
      <c r="BL704" s="17" t="s">
        <v>251</v>
      </c>
      <c r="BM704" s="227" t="s">
        <v>1144</v>
      </c>
    </row>
    <row r="705" s="2" customFormat="1">
      <c r="A705" s="38"/>
      <c r="B705" s="39"/>
      <c r="C705" s="40"/>
      <c r="D705" s="229" t="s">
        <v>160</v>
      </c>
      <c r="E705" s="40"/>
      <c r="F705" s="230" t="s">
        <v>1143</v>
      </c>
      <c r="G705" s="40"/>
      <c r="H705" s="40"/>
      <c r="I705" s="231"/>
      <c r="J705" s="40"/>
      <c r="K705" s="40"/>
      <c r="L705" s="44"/>
      <c r="M705" s="232"/>
      <c r="N705" s="233"/>
      <c r="O705" s="91"/>
      <c r="P705" s="91"/>
      <c r="Q705" s="91"/>
      <c r="R705" s="91"/>
      <c r="S705" s="91"/>
      <c r="T705" s="92"/>
      <c r="U705" s="38"/>
      <c r="V705" s="38"/>
      <c r="W705" s="38"/>
      <c r="X705" s="38"/>
      <c r="Y705" s="38"/>
      <c r="Z705" s="38"/>
      <c r="AA705" s="38"/>
      <c r="AB705" s="38"/>
      <c r="AC705" s="38"/>
      <c r="AD705" s="38"/>
      <c r="AE705" s="38"/>
      <c r="AT705" s="17" t="s">
        <v>160</v>
      </c>
      <c r="AU705" s="17" t="s">
        <v>88</v>
      </c>
    </row>
    <row r="706" s="2" customFormat="1" ht="37.8" customHeight="1">
      <c r="A706" s="38"/>
      <c r="B706" s="39"/>
      <c r="C706" s="215" t="s">
        <v>1145</v>
      </c>
      <c r="D706" s="215" t="s">
        <v>154</v>
      </c>
      <c r="E706" s="216" t="s">
        <v>1146</v>
      </c>
      <c r="F706" s="217" t="s">
        <v>1147</v>
      </c>
      <c r="G706" s="218" t="s">
        <v>493</v>
      </c>
      <c r="H706" s="219">
        <v>15</v>
      </c>
      <c r="I706" s="220"/>
      <c r="J706" s="221">
        <f>ROUND(I706*H706,2)</f>
        <v>0</v>
      </c>
      <c r="K706" s="222"/>
      <c r="L706" s="44"/>
      <c r="M706" s="223" t="s">
        <v>1</v>
      </c>
      <c r="N706" s="224" t="s">
        <v>44</v>
      </c>
      <c r="O706" s="91"/>
      <c r="P706" s="225">
        <f>O706*H706</f>
        <v>0</v>
      </c>
      <c r="Q706" s="225">
        <v>0</v>
      </c>
      <c r="R706" s="225">
        <f>Q706*H706</f>
        <v>0</v>
      </c>
      <c r="S706" s="225">
        <v>0</v>
      </c>
      <c r="T706" s="226">
        <f>S706*H706</f>
        <v>0</v>
      </c>
      <c r="U706" s="38"/>
      <c r="V706" s="38"/>
      <c r="W706" s="38"/>
      <c r="X706" s="38"/>
      <c r="Y706" s="38"/>
      <c r="Z706" s="38"/>
      <c r="AA706" s="38"/>
      <c r="AB706" s="38"/>
      <c r="AC706" s="38"/>
      <c r="AD706" s="38"/>
      <c r="AE706" s="38"/>
      <c r="AR706" s="227" t="s">
        <v>251</v>
      </c>
      <c r="AT706" s="227" t="s">
        <v>154</v>
      </c>
      <c r="AU706" s="227" t="s">
        <v>88</v>
      </c>
      <c r="AY706" s="17" t="s">
        <v>152</v>
      </c>
      <c r="BE706" s="228">
        <f>IF(N706="základní",J706,0)</f>
        <v>0</v>
      </c>
      <c r="BF706" s="228">
        <f>IF(N706="snížená",J706,0)</f>
        <v>0</v>
      </c>
      <c r="BG706" s="228">
        <f>IF(N706="zákl. přenesená",J706,0)</f>
        <v>0</v>
      </c>
      <c r="BH706" s="228">
        <f>IF(N706="sníž. přenesená",J706,0)</f>
        <v>0</v>
      </c>
      <c r="BI706" s="228">
        <f>IF(N706="nulová",J706,0)</f>
        <v>0</v>
      </c>
      <c r="BJ706" s="17" t="s">
        <v>21</v>
      </c>
      <c r="BK706" s="228">
        <f>ROUND(I706*H706,2)</f>
        <v>0</v>
      </c>
      <c r="BL706" s="17" t="s">
        <v>251</v>
      </c>
      <c r="BM706" s="227" t="s">
        <v>1148</v>
      </c>
    </row>
    <row r="707" s="2" customFormat="1">
      <c r="A707" s="38"/>
      <c r="B707" s="39"/>
      <c r="C707" s="40"/>
      <c r="D707" s="229" t="s">
        <v>160</v>
      </c>
      <c r="E707" s="40"/>
      <c r="F707" s="230" t="s">
        <v>1147</v>
      </c>
      <c r="G707" s="40"/>
      <c r="H707" s="40"/>
      <c r="I707" s="231"/>
      <c r="J707" s="40"/>
      <c r="K707" s="40"/>
      <c r="L707" s="44"/>
      <c r="M707" s="232"/>
      <c r="N707" s="233"/>
      <c r="O707" s="91"/>
      <c r="P707" s="91"/>
      <c r="Q707" s="91"/>
      <c r="R707" s="91"/>
      <c r="S707" s="91"/>
      <c r="T707" s="92"/>
      <c r="U707" s="38"/>
      <c r="V707" s="38"/>
      <c r="W707" s="38"/>
      <c r="X707" s="38"/>
      <c r="Y707" s="38"/>
      <c r="Z707" s="38"/>
      <c r="AA707" s="38"/>
      <c r="AB707" s="38"/>
      <c r="AC707" s="38"/>
      <c r="AD707" s="38"/>
      <c r="AE707" s="38"/>
      <c r="AT707" s="17" t="s">
        <v>160</v>
      </c>
      <c r="AU707" s="17" t="s">
        <v>88</v>
      </c>
    </row>
    <row r="708" s="2" customFormat="1" ht="37.8" customHeight="1">
      <c r="A708" s="38"/>
      <c r="B708" s="39"/>
      <c r="C708" s="215" t="s">
        <v>1149</v>
      </c>
      <c r="D708" s="215" t="s">
        <v>154</v>
      </c>
      <c r="E708" s="216" t="s">
        <v>1150</v>
      </c>
      <c r="F708" s="217" t="s">
        <v>1151</v>
      </c>
      <c r="G708" s="218" t="s">
        <v>493</v>
      </c>
      <c r="H708" s="219">
        <v>46</v>
      </c>
      <c r="I708" s="220"/>
      <c r="J708" s="221">
        <f>ROUND(I708*H708,2)</f>
        <v>0</v>
      </c>
      <c r="K708" s="222"/>
      <c r="L708" s="44"/>
      <c r="M708" s="223" t="s">
        <v>1</v>
      </c>
      <c r="N708" s="224" t="s">
        <v>44</v>
      </c>
      <c r="O708" s="91"/>
      <c r="P708" s="225">
        <f>O708*H708</f>
        <v>0</v>
      </c>
      <c r="Q708" s="225">
        <v>0</v>
      </c>
      <c r="R708" s="225">
        <f>Q708*H708</f>
        <v>0</v>
      </c>
      <c r="S708" s="225">
        <v>0</v>
      </c>
      <c r="T708" s="226">
        <f>S708*H708</f>
        <v>0</v>
      </c>
      <c r="U708" s="38"/>
      <c r="V708" s="38"/>
      <c r="W708" s="38"/>
      <c r="X708" s="38"/>
      <c r="Y708" s="38"/>
      <c r="Z708" s="38"/>
      <c r="AA708" s="38"/>
      <c r="AB708" s="38"/>
      <c r="AC708" s="38"/>
      <c r="AD708" s="38"/>
      <c r="AE708" s="38"/>
      <c r="AR708" s="227" t="s">
        <v>251</v>
      </c>
      <c r="AT708" s="227" t="s">
        <v>154</v>
      </c>
      <c r="AU708" s="227" t="s">
        <v>88</v>
      </c>
      <c r="AY708" s="17" t="s">
        <v>152</v>
      </c>
      <c r="BE708" s="228">
        <f>IF(N708="základní",J708,0)</f>
        <v>0</v>
      </c>
      <c r="BF708" s="228">
        <f>IF(N708="snížená",J708,0)</f>
        <v>0</v>
      </c>
      <c r="BG708" s="228">
        <f>IF(N708="zákl. přenesená",J708,0)</f>
        <v>0</v>
      </c>
      <c r="BH708" s="228">
        <f>IF(N708="sníž. přenesená",J708,0)</f>
        <v>0</v>
      </c>
      <c r="BI708" s="228">
        <f>IF(N708="nulová",J708,0)</f>
        <v>0</v>
      </c>
      <c r="BJ708" s="17" t="s">
        <v>21</v>
      </c>
      <c r="BK708" s="228">
        <f>ROUND(I708*H708,2)</f>
        <v>0</v>
      </c>
      <c r="BL708" s="17" t="s">
        <v>251</v>
      </c>
      <c r="BM708" s="227" t="s">
        <v>1152</v>
      </c>
    </row>
    <row r="709" s="2" customFormat="1">
      <c r="A709" s="38"/>
      <c r="B709" s="39"/>
      <c r="C709" s="40"/>
      <c r="D709" s="229" t="s">
        <v>160</v>
      </c>
      <c r="E709" s="40"/>
      <c r="F709" s="230" t="s">
        <v>1151</v>
      </c>
      <c r="G709" s="40"/>
      <c r="H709" s="40"/>
      <c r="I709" s="231"/>
      <c r="J709" s="40"/>
      <c r="K709" s="40"/>
      <c r="L709" s="44"/>
      <c r="M709" s="232"/>
      <c r="N709" s="233"/>
      <c r="O709" s="91"/>
      <c r="P709" s="91"/>
      <c r="Q709" s="91"/>
      <c r="R709" s="91"/>
      <c r="S709" s="91"/>
      <c r="T709" s="92"/>
      <c r="U709" s="38"/>
      <c r="V709" s="38"/>
      <c r="W709" s="38"/>
      <c r="X709" s="38"/>
      <c r="Y709" s="38"/>
      <c r="Z709" s="38"/>
      <c r="AA709" s="38"/>
      <c r="AB709" s="38"/>
      <c r="AC709" s="38"/>
      <c r="AD709" s="38"/>
      <c r="AE709" s="38"/>
      <c r="AT709" s="17" t="s">
        <v>160</v>
      </c>
      <c r="AU709" s="17" t="s">
        <v>88</v>
      </c>
    </row>
    <row r="710" s="2" customFormat="1" ht="37.8" customHeight="1">
      <c r="A710" s="38"/>
      <c r="B710" s="39"/>
      <c r="C710" s="215" t="s">
        <v>1153</v>
      </c>
      <c r="D710" s="215" t="s">
        <v>154</v>
      </c>
      <c r="E710" s="216" t="s">
        <v>1154</v>
      </c>
      <c r="F710" s="217" t="s">
        <v>1155</v>
      </c>
      <c r="G710" s="218" t="s">
        <v>493</v>
      </c>
      <c r="H710" s="219">
        <v>5</v>
      </c>
      <c r="I710" s="220"/>
      <c r="J710" s="221">
        <f>ROUND(I710*H710,2)</f>
        <v>0</v>
      </c>
      <c r="K710" s="222"/>
      <c r="L710" s="44"/>
      <c r="M710" s="223" t="s">
        <v>1</v>
      </c>
      <c r="N710" s="224" t="s">
        <v>44</v>
      </c>
      <c r="O710" s="91"/>
      <c r="P710" s="225">
        <f>O710*H710</f>
        <v>0</v>
      </c>
      <c r="Q710" s="225">
        <v>0</v>
      </c>
      <c r="R710" s="225">
        <f>Q710*H710</f>
        <v>0</v>
      </c>
      <c r="S710" s="225">
        <v>0</v>
      </c>
      <c r="T710" s="226">
        <f>S710*H710</f>
        <v>0</v>
      </c>
      <c r="U710" s="38"/>
      <c r="V710" s="38"/>
      <c r="W710" s="38"/>
      <c r="X710" s="38"/>
      <c r="Y710" s="38"/>
      <c r="Z710" s="38"/>
      <c r="AA710" s="38"/>
      <c r="AB710" s="38"/>
      <c r="AC710" s="38"/>
      <c r="AD710" s="38"/>
      <c r="AE710" s="38"/>
      <c r="AR710" s="227" t="s">
        <v>251</v>
      </c>
      <c r="AT710" s="227" t="s">
        <v>154</v>
      </c>
      <c r="AU710" s="227" t="s">
        <v>88</v>
      </c>
      <c r="AY710" s="17" t="s">
        <v>152</v>
      </c>
      <c r="BE710" s="228">
        <f>IF(N710="základní",J710,0)</f>
        <v>0</v>
      </c>
      <c r="BF710" s="228">
        <f>IF(N710="snížená",J710,0)</f>
        <v>0</v>
      </c>
      <c r="BG710" s="228">
        <f>IF(N710="zákl. přenesená",J710,0)</f>
        <v>0</v>
      </c>
      <c r="BH710" s="228">
        <f>IF(N710="sníž. přenesená",J710,0)</f>
        <v>0</v>
      </c>
      <c r="BI710" s="228">
        <f>IF(N710="nulová",J710,0)</f>
        <v>0</v>
      </c>
      <c r="BJ710" s="17" t="s">
        <v>21</v>
      </c>
      <c r="BK710" s="228">
        <f>ROUND(I710*H710,2)</f>
        <v>0</v>
      </c>
      <c r="BL710" s="17" t="s">
        <v>251</v>
      </c>
      <c r="BM710" s="227" t="s">
        <v>1156</v>
      </c>
    </row>
    <row r="711" s="2" customFormat="1">
      <c r="A711" s="38"/>
      <c r="B711" s="39"/>
      <c r="C711" s="40"/>
      <c r="D711" s="229" t="s">
        <v>160</v>
      </c>
      <c r="E711" s="40"/>
      <c r="F711" s="230" t="s">
        <v>1155</v>
      </c>
      <c r="G711" s="40"/>
      <c r="H711" s="40"/>
      <c r="I711" s="231"/>
      <c r="J711" s="40"/>
      <c r="K711" s="40"/>
      <c r="L711" s="44"/>
      <c r="M711" s="232"/>
      <c r="N711" s="233"/>
      <c r="O711" s="91"/>
      <c r="P711" s="91"/>
      <c r="Q711" s="91"/>
      <c r="R711" s="91"/>
      <c r="S711" s="91"/>
      <c r="T711" s="92"/>
      <c r="U711" s="38"/>
      <c r="V711" s="38"/>
      <c r="W711" s="38"/>
      <c r="X711" s="38"/>
      <c r="Y711" s="38"/>
      <c r="Z711" s="38"/>
      <c r="AA711" s="38"/>
      <c r="AB711" s="38"/>
      <c r="AC711" s="38"/>
      <c r="AD711" s="38"/>
      <c r="AE711" s="38"/>
      <c r="AT711" s="17" t="s">
        <v>160</v>
      </c>
      <c r="AU711" s="17" t="s">
        <v>88</v>
      </c>
    </row>
    <row r="712" s="2" customFormat="1" ht="62.7" customHeight="1">
      <c r="A712" s="38"/>
      <c r="B712" s="39"/>
      <c r="C712" s="215" t="s">
        <v>1157</v>
      </c>
      <c r="D712" s="215" t="s">
        <v>154</v>
      </c>
      <c r="E712" s="216" t="s">
        <v>1158</v>
      </c>
      <c r="F712" s="217" t="s">
        <v>1159</v>
      </c>
      <c r="G712" s="218" t="s">
        <v>210</v>
      </c>
      <c r="H712" s="219">
        <v>2</v>
      </c>
      <c r="I712" s="220"/>
      <c r="J712" s="221">
        <f>ROUND(I712*H712,2)</f>
        <v>0</v>
      </c>
      <c r="K712" s="222"/>
      <c r="L712" s="44"/>
      <c r="M712" s="223" t="s">
        <v>1</v>
      </c>
      <c r="N712" s="224" t="s">
        <v>44</v>
      </c>
      <c r="O712" s="91"/>
      <c r="P712" s="225">
        <f>O712*H712</f>
        <v>0</v>
      </c>
      <c r="Q712" s="225">
        <v>0</v>
      </c>
      <c r="R712" s="225">
        <f>Q712*H712</f>
        <v>0</v>
      </c>
      <c r="S712" s="225">
        <v>0</v>
      </c>
      <c r="T712" s="226">
        <f>S712*H712</f>
        <v>0</v>
      </c>
      <c r="U712" s="38"/>
      <c r="V712" s="38"/>
      <c r="W712" s="38"/>
      <c r="X712" s="38"/>
      <c r="Y712" s="38"/>
      <c r="Z712" s="38"/>
      <c r="AA712" s="38"/>
      <c r="AB712" s="38"/>
      <c r="AC712" s="38"/>
      <c r="AD712" s="38"/>
      <c r="AE712" s="38"/>
      <c r="AR712" s="227" t="s">
        <v>251</v>
      </c>
      <c r="AT712" s="227" t="s">
        <v>154</v>
      </c>
      <c r="AU712" s="227" t="s">
        <v>88</v>
      </c>
      <c r="AY712" s="17" t="s">
        <v>152</v>
      </c>
      <c r="BE712" s="228">
        <f>IF(N712="základní",J712,0)</f>
        <v>0</v>
      </c>
      <c r="BF712" s="228">
        <f>IF(N712="snížená",J712,0)</f>
        <v>0</v>
      </c>
      <c r="BG712" s="228">
        <f>IF(N712="zákl. přenesená",J712,0)</f>
        <v>0</v>
      </c>
      <c r="BH712" s="228">
        <f>IF(N712="sníž. přenesená",J712,0)</f>
        <v>0</v>
      </c>
      <c r="BI712" s="228">
        <f>IF(N712="nulová",J712,0)</f>
        <v>0</v>
      </c>
      <c r="BJ712" s="17" t="s">
        <v>21</v>
      </c>
      <c r="BK712" s="228">
        <f>ROUND(I712*H712,2)</f>
        <v>0</v>
      </c>
      <c r="BL712" s="17" t="s">
        <v>251</v>
      </c>
      <c r="BM712" s="227" t="s">
        <v>1160</v>
      </c>
    </row>
    <row r="713" s="2" customFormat="1">
      <c r="A713" s="38"/>
      <c r="B713" s="39"/>
      <c r="C713" s="40"/>
      <c r="D713" s="229" t="s">
        <v>160</v>
      </c>
      <c r="E713" s="40"/>
      <c r="F713" s="230" t="s">
        <v>1159</v>
      </c>
      <c r="G713" s="40"/>
      <c r="H713" s="40"/>
      <c r="I713" s="231"/>
      <c r="J713" s="40"/>
      <c r="K713" s="40"/>
      <c r="L713" s="44"/>
      <c r="M713" s="232"/>
      <c r="N713" s="233"/>
      <c r="O713" s="91"/>
      <c r="P713" s="91"/>
      <c r="Q713" s="91"/>
      <c r="R713" s="91"/>
      <c r="S713" s="91"/>
      <c r="T713" s="92"/>
      <c r="U713" s="38"/>
      <c r="V713" s="38"/>
      <c r="W713" s="38"/>
      <c r="X713" s="38"/>
      <c r="Y713" s="38"/>
      <c r="Z713" s="38"/>
      <c r="AA713" s="38"/>
      <c r="AB713" s="38"/>
      <c r="AC713" s="38"/>
      <c r="AD713" s="38"/>
      <c r="AE713" s="38"/>
      <c r="AT713" s="17" t="s">
        <v>160</v>
      </c>
      <c r="AU713" s="17" t="s">
        <v>88</v>
      </c>
    </row>
    <row r="714" s="2" customFormat="1" ht="37.8" customHeight="1">
      <c r="A714" s="38"/>
      <c r="B714" s="39"/>
      <c r="C714" s="215" t="s">
        <v>1161</v>
      </c>
      <c r="D714" s="215" t="s">
        <v>154</v>
      </c>
      <c r="E714" s="216" t="s">
        <v>1162</v>
      </c>
      <c r="F714" s="217" t="s">
        <v>1163</v>
      </c>
      <c r="G714" s="218" t="s">
        <v>210</v>
      </c>
      <c r="H714" s="219">
        <v>1</v>
      </c>
      <c r="I714" s="220"/>
      <c r="J714" s="221">
        <f>ROUND(I714*H714,2)</f>
        <v>0</v>
      </c>
      <c r="K714" s="222"/>
      <c r="L714" s="44"/>
      <c r="M714" s="223" t="s">
        <v>1</v>
      </c>
      <c r="N714" s="224" t="s">
        <v>44</v>
      </c>
      <c r="O714" s="91"/>
      <c r="P714" s="225">
        <f>O714*H714</f>
        <v>0</v>
      </c>
      <c r="Q714" s="225">
        <v>0</v>
      </c>
      <c r="R714" s="225">
        <f>Q714*H714</f>
        <v>0</v>
      </c>
      <c r="S714" s="225">
        <v>0</v>
      </c>
      <c r="T714" s="226">
        <f>S714*H714</f>
        <v>0</v>
      </c>
      <c r="U714" s="38"/>
      <c r="V714" s="38"/>
      <c r="W714" s="38"/>
      <c r="X714" s="38"/>
      <c r="Y714" s="38"/>
      <c r="Z714" s="38"/>
      <c r="AA714" s="38"/>
      <c r="AB714" s="38"/>
      <c r="AC714" s="38"/>
      <c r="AD714" s="38"/>
      <c r="AE714" s="38"/>
      <c r="AR714" s="227" t="s">
        <v>251</v>
      </c>
      <c r="AT714" s="227" t="s">
        <v>154</v>
      </c>
      <c r="AU714" s="227" t="s">
        <v>88</v>
      </c>
      <c r="AY714" s="17" t="s">
        <v>152</v>
      </c>
      <c r="BE714" s="228">
        <f>IF(N714="základní",J714,0)</f>
        <v>0</v>
      </c>
      <c r="BF714" s="228">
        <f>IF(N714="snížená",J714,0)</f>
        <v>0</v>
      </c>
      <c r="BG714" s="228">
        <f>IF(N714="zákl. přenesená",J714,0)</f>
        <v>0</v>
      </c>
      <c r="BH714" s="228">
        <f>IF(N714="sníž. přenesená",J714,0)</f>
        <v>0</v>
      </c>
      <c r="BI714" s="228">
        <f>IF(N714="nulová",J714,0)</f>
        <v>0</v>
      </c>
      <c r="BJ714" s="17" t="s">
        <v>21</v>
      </c>
      <c r="BK714" s="228">
        <f>ROUND(I714*H714,2)</f>
        <v>0</v>
      </c>
      <c r="BL714" s="17" t="s">
        <v>251</v>
      </c>
      <c r="BM714" s="227" t="s">
        <v>1164</v>
      </c>
    </row>
    <row r="715" s="2" customFormat="1">
      <c r="A715" s="38"/>
      <c r="B715" s="39"/>
      <c r="C715" s="40"/>
      <c r="D715" s="229" t="s">
        <v>160</v>
      </c>
      <c r="E715" s="40"/>
      <c r="F715" s="230" t="s">
        <v>1163</v>
      </c>
      <c r="G715" s="40"/>
      <c r="H715" s="40"/>
      <c r="I715" s="231"/>
      <c r="J715" s="40"/>
      <c r="K715" s="40"/>
      <c r="L715" s="44"/>
      <c r="M715" s="232"/>
      <c r="N715" s="233"/>
      <c r="O715" s="91"/>
      <c r="P715" s="91"/>
      <c r="Q715" s="91"/>
      <c r="R715" s="91"/>
      <c r="S715" s="91"/>
      <c r="T715" s="92"/>
      <c r="U715" s="38"/>
      <c r="V715" s="38"/>
      <c r="W715" s="38"/>
      <c r="X715" s="38"/>
      <c r="Y715" s="38"/>
      <c r="Z715" s="38"/>
      <c r="AA715" s="38"/>
      <c r="AB715" s="38"/>
      <c r="AC715" s="38"/>
      <c r="AD715" s="38"/>
      <c r="AE715" s="38"/>
      <c r="AT715" s="17" t="s">
        <v>160</v>
      </c>
      <c r="AU715" s="17" t="s">
        <v>88</v>
      </c>
    </row>
    <row r="716" s="2" customFormat="1" ht="55.5" customHeight="1">
      <c r="A716" s="38"/>
      <c r="B716" s="39"/>
      <c r="C716" s="215" t="s">
        <v>1165</v>
      </c>
      <c r="D716" s="215" t="s">
        <v>154</v>
      </c>
      <c r="E716" s="216" t="s">
        <v>1166</v>
      </c>
      <c r="F716" s="217" t="s">
        <v>1167</v>
      </c>
      <c r="G716" s="218" t="s">
        <v>210</v>
      </c>
      <c r="H716" s="219">
        <v>2</v>
      </c>
      <c r="I716" s="220"/>
      <c r="J716" s="221">
        <f>ROUND(I716*H716,2)</f>
        <v>0</v>
      </c>
      <c r="K716" s="222"/>
      <c r="L716" s="44"/>
      <c r="M716" s="223" t="s">
        <v>1</v>
      </c>
      <c r="N716" s="224" t="s">
        <v>44</v>
      </c>
      <c r="O716" s="91"/>
      <c r="P716" s="225">
        <f>O716*H716</f>
        <v>0</v>
      </c>
      <c r="Q716" s="225">
        <v>0</v>
      </c>
      <c r="R716" s="225">
        <f>Q716*H716</f>
        <v>0</v>
      </c>
      <c r="S716" s="225">
        <v>0</v>
      </c>
      <c r="T716" s="226">
        <f>S716*H716</f>
        <v>0</v>
      </c>
      <c r="U716" s="38"/>
      <c r="V716" s="38"/>
      <c r="W716" s="38"/>
      <c r="X716" s="38"/>
      <c r="Y716" s="38"/>
      <c r="Z716" s="38"/>
      <c r="AA716" s="38"/>
      <c r="AB716" s="38"/>
      <c r="AC716" s="38"/>
      <c r="AD716" s="38"/>
      <c r="AE716" s="38"/>
      <c r="AR716" s="227" t="s">
        <v>251</v>
      </c>
      <c r="AT716" s="227" t="s">
        <v>154</v>
      </c>
      <c r="AU716" s="227" t="s">
        <v>88</v>
      </c>
      <c r="AY716" s="17" t="s">
        <v>152</v>
      </c>
      <c r="BE716" s="228">
        <f>IF(N716="základní",J716,0)</f>
        <v>0</v>
      </c>
      <c r="BF716" s="228">
        <f>IF(N716="snížená",J716,0)</f>
        <v>0</v>
      </c>
      <c r="BG716" s="228">
        <f>IF(N716="zákl. přenesená",J716,0)</f>
        <v>0</v>
      </c>
      <c r="BH716" s="228">
        <f>IF(N716="sníž. přenesená",J716,0)</f>
        <v>0</v>
      </c>
      <c r="BI716" s="228">
        <f>IF(N716="nulová",J716,0)</f>
        <v>0</v>
      </c>
      <c r="BJ716" s="17" t="s">
        <v>21</v>
      </c>
      <c r="BK716" s="228">
        <f>ROUND(I716*H716,2)</f>
        <v>0</v>
      </c>
      <c r="BL716" s="17" t="s">
        <v>251</v>
      </c>
      <c r="BM716" s="227" t="s">
        <v>1168</v>
      </c>
    </row>
    <row r="717" s="2" customFormat="1">
      <c r="A717" s="38"/>
      <c r="B717" s="39"/>
      <c r="C717" s="40"/>
      <c r="D717" s="229" t="s">
        <v>160</v>
      </c>
      <c r="E717" s="40"/>
      <c r="F717" s="230" t="s">
        <v>1167</v>
      </c>
      <c r="G717" s="40"/>
      <c r="H717" s="40"/>
      <c r="I717" s="231"/>
      <c r="J717" s="40"/>
      <c r="K717" s="40"/>
      <c r="L717" s="44"/>
      <c r="M717" s="232"/>
      <c r="N717" s="233"/>
      <c r="O717" s="91"/>
      <c r="P717" s="91"/>
      <c r="Q717" s="91"/>
      <c r="R717" s="91"/>
      <c r="S717" s="91"/>
      <c r="T717" s="92"/>
      <c r="U717" s="38"/>
      <c r="V717" s="38"/>
      <c r="W717" s="38"/>
      <c r="X717" s="38"/>
      <c r="Y717" s="38"/>
      <c r="Z717" s="38"/>
      <c r="AA717" s="38"/>
      <c r="AB717" s="38"/>
      <c r="AC717" s="38"/>
      <c r="AD717" s="38"/>
      <c r="AE717" s="38"/>
      <c r="AT717" s="17" t="s">
        <v>160</v>
      </c>
      <c r="AU717" s="17" t="s">
        <v>88</v>
      </c>
    </row>
    <row r="718" s="2" customFormat="1" ht="37.8" customHeight="1">
      <c r="A718" s="38"/>
      <c r="B718" s="39"/>
      <c r="C718" s="215" t="s">
        <v>1169</v>
      </c>
      <c r="D718" s="215" t="s">
        <v>154</v>
      </c>
      <c r="E718" s="216" t="s">
        <v>1170</v>
      </c>
      <c r="F718" s="217" t="s">
        <v>1171</v>
      </c>
      <c r="G718" s="218" t="s">
        <v>210</v>
      </c>
      <c r="H718" s="219">
        <v>7</v>
      </c>
      <c r="I718" s="220"/>
      <c r="J718" s="221">
        <f>ROUND(I718*H718,2)</f>
        <v>0</v>
      </c>
      <c r="K718" s="222"/>
      <c r="L718" s="44"/>
      <c r="M718" s="223" t="s">
        <v>1</v>
      </c>
      <c r="N718" s="224" t="s">
        <v>44</v>
      </c>
      <c r="O718" s="91"/>
      <c r="P718" s="225">
        <f>O718*H718</f>
        <v>0</v>
      </c>
      <c r="Q718" s="225">
        <v>0</v>
      </c>
      <c r="R718" s="225">
        <f>Q718*H718</f>
        <v>0</v>
      </c>
      <c r="S718" s="225">
        <v>0</v>
      </c>
      <c r="T718" s="226">
        <f>S718*H718</f>
        <v>0</v>
      </c>
      <c r="U718" s="38"/>
      <c r="V718" s="38"/>
      <c r="W718" s="38"/>
      <c r="X718" s="38"/>
      <c r="Y718" s="38"/>
      <c r="Z718" s="38"/>
      <c r="AA718" s="38"/>
      <c r="AB718" s="38"/>
      <c r="AC718" s="38"/>
      <c r="AD718" s="38"/>
      <c r="AE718" s="38"/>
      <c r="AR718" s="227" t="s">
        <v>251</v>
      </c>
      <c r="AT718" s="227" t="s">
        <v>154</v>
      </c>
      <c r="AU718" s="227" t="s">
        <v>88</v>
      </c>
      <c r="AY718" s="17" t="s">
        <v>152</v>
      </c>
      <c r="BE718" s="228">
        <f>IF(N718="základní",J718,0)</f>
        <v>0</v>
      </c>
      <c r="BF718" s="228">
        <f>IF(N718="snížená",J718,0)</f>
        <v>0</v>
      </c>
      <c r="BG718" s="228">
        <f>IF(N718="zákl. přenesená",J718,0)</f>
        <v>0</v>
      </c>
      <c r="BH718" s="228">
        <f>IF(N718="sníž. přenesená",J718,0)</f>
        <v>0</v>
      </c>
      <c r="BI718" s="228">
        <f>IF(N718="nulová",J718,0)</f>
        <v>0</v>
      </c>
      <c r="BJ718" s="17" t="s">
        <v>21</v>
      </c>
      <c r="BK718" s="228">
        <f>ROUND(I718*H718,2)</f>
        <v>0</v>
      </c>
      <c r="BL718" s="17" t="s">
        <v>251</v>
      </c>
      <c r="BM718" s="227" t="s">
        <v>1172</v>
      </c>
    </row>
    <row r="719" s="2" customFormat="1">
      <c r="A719" s="38"/>
      <c r="B719" s="39"/>
      <c r="C719" s="40"/>
      <c r="D719" s="229" t="s">
        <v>160</v>
      </c>
      <c r="E719" s="40"/>
      <c r="F719" s="230" t="s">
        <v>1171</v>
      </c>
      <c r="G719" s="40"/>
      <c r="H719" s="40"/>
      <c r="I719" s="231"/>
      <c r="J719" s="40"/>
      <c r="K719" s="40"/>
      <c r="L719" s="44"/>
      <c r="M719" s="232"/>
      <c r="N719" s="233"/>
      <c r="O719" s="91"/>
      <c r="P719" s="91"/>
      <c r="Q719" s="91"/>
      <c r="R719" s="91"/>
      <c r="S719" s="91"/>
      <c r="T719" s="92"/>
      <c r="U719" s="38"/>
      <c r="V719" s="38"/>
      <c r="W719" s="38"/>
      <c r="X719" s="38"/>
      <c r="Y719" s="38"/>
      <c r="Z719" s="38"/>
      <c r="AA719" s="38"/>
      <c r="AB719" s="38"/>
      <c r="AC719" s="38"/>
      <c r="AD719" s="38"/>
      <c r="AE719" s="38"/>
      <c r="AT719" s="17" t="s">
        <v>160</v>
      </c>
      <c r="AU719" s="17" t="s">
        <v>88</v>
      </c>
    </row>
    <row r="720" s="2" customFormat="1" ht="37.8" customHeight="1">
      <c r="A720" s="38"/>
      <c r="B720" s="39"/>
      <c r="C720" s="215" t="s">
        <v>1173</v>
      </c>
      <c r="D720" s="215" t="s">
        <v>154</v>
      </c>
      <c r="E720" s="216" t="s">
        <v>1174</v>
      </c>
      <c r="F720" s="217" t="s">
        <v>1175</v>
      </c>
      <c r="G720" s="218" t="s">
        <v>210</v>
      </c>
      <c r="H720" s="219">
        <v>7</v>
      </c>
      <c r="I720" s="220"/>
      <c r="J720" s="221">
        <f>ROUND(I720*H720,2)</f>
        <v>0</v>
      </c>
      <c r="K720" s="222"/>
      <c r="L720" s="44"/>
      <c r="M720" s="223" t="s">
        <v>1</v>
      </c>
      <c r="N720" s="224" t="s">
        <v>44</v>
      </c>
      <c r="O720" s="91"/>
      <c r="P720" s="225">
        <f>O720*H720</f>
        <v>0</v>
      </c>
      <c r="Q720" s="225">
        <v>0</v>
      </c>
      <c r="R720" s="225">
        <f>Q720*H720</f>
        <v>0</v>
      </c>
      <c r="S720" s="225">
        <v>0</v>
      </c>
      <c r="T720" s="226">
        <f>S720*H720</f>
        <v>0</v>
      </c>
      <c r="U720" s="38"/>
      <c r="V720" s="38"/>
      <c r="W720" s="38"/>
      <c r="X720" s="38"/>
      <c r="Y720" s="38"/>
      <c r="Z720" s="38"/>
      <c r="AA720" s="38"/>
      <c r="AB720" s="38"/>
      <c r="AC720" s="38"/>
      <c r="AD720" s="38"/>
      <c r="AE720" s="38"/>
      <c r="AR720" s="227" t="s">
        <v>251</v>
      </c>
      <c r="AT720" s="227" t="s">
        <v>154</v>
      </c>
      <c r="AU720" s="227" t="s">
        <v>88</v>
      </c>
      <c r="AY720" s="17" t="s">
        <v>152</v>
      </c>
      <c r="BE720" s="228">
        <f>IF(N720="základní",J720,0)</f>
        <v>0</v>
      </c>
      <c r="BF720" s="228">
        <f>IF(N720="snížená",J720,0)</f>
        <v>0</v>
      </c>
      <c r="BG720" s="228">
        <f>IF(N720="zákl. přenesená",J720,0)</f>
        <v>0</v>
      </c>
      <c r="BH720" s="228">
        <f>IF(N720="sníž. přenesená",J720,0)</f>
        <v>0</v>
      </c>
      <c r="BI720" s="228">
        <f>IF(N720="nulová",J720,0)</f>
        <v>0</v>
      </c>
      <c r="BJ720" s="17" t="s">
        <v>21</v>
      </c>
      <c r="BK720" s="228">
        <f>ROUND(I720*H720,2)</f>
        <v>0</v>
      </c>
      <c r="BL720" s="17" t="s">
        <v>251</v>
      </c>
      <c r="BM720" s="227" t="s">
        <v>1176</v>
      </c>
    </row>
    <row r="721" s="2" customFormat="1">
      <c r="A721" s="38"/>
      <c r="B721" s="39"/>
      <c r="C721" s="40"/>
      <c r="D721" s="229" t="s">
        <v>160</v>
      </c>
      <c r="E721" s="40"/>
      <c r="F721" s="230" t="s">
        <v>1175</v>
      </c>
      <c r="G721" s="40"/>
      <c r="H721" s="40"/>
      <c r="I721" s="231"/>
      <c r="J721" s="40"/>
      <c r="K721" s="40"/>
      <c r="L721" s="44"/>
      <c r="M721" s="232"/>
      <c r="N721" s="233"/>
      <c r="O721" s="91"/>
      <c r="P721" s="91"/>
      <c r="Q721" s="91"/>
      <c r="R721" s="91"/>
      <c r="S721" s="91"/>
      <c r="T721" s="92"/>
      <c r="U721" s="38"/>
      <c r="V721" s="38"/>
      <c r="W721" s="38"/>
      <c r="X721" s="38"/>
      <c r="Y721" s="38"/>
      <c r="Z721" s="38"/>
      <c r="AA721" s="38"/>
      <c r="AB721" s="38"/>
      <c r="AC721" s="38"/>
      <c r="AD721" s="38"/>
      <c r="AE721" s="38"/>
      <c r="AT721" s="17" t="s">
        <v>160</v>
      </c>
      <c r="AU721" s="17" t="s">
        <v>88</v>
      </c>
    </row>
    <row r="722" s="2" customFormat="1" ht="24.15" customHeight="1">
      <c r="A722" s="38"/>
      <c r="B722" s="39"/>
      <c r="C722" s="215" t="s">
        <v>1177</v>
      </c>
      <c r="D722" s="215" t="s">
        <v>154</v>
      </c>
      <c r="E722" s="216" t="s">
        <v>1178</v>
      </c>
      <c r="F722" s="217" t="s">
        <v>1179</v>
      </c>
      <c r="G722" s="218" t="s">
        <v>210</v>
      </c>
      <c r="H722" s="219">
        <v>1</v>
      </c>
      <c r="I722" s="220"/>
      <c r="J722" s="221">
        <f>ROUND(I722*H722,2)</f>
        <v>0</v>
      </c>
      <c r="K722" s="222"/>
      <c r="L722" s="44"/>
      <c r="M722" s="223" t="s">
        <v>1</v>
      </c>
      <c r="N722" s="224" t="s">
        <v>44</v>
      </c>
      <c r="O722" s="91"/>
      <c r="P722" s="225">
        <f>O722*H722</f>
        <v>0</v>
      </c>
      <c r="Q722" s="225">
        <v>0</v>
      </c>
      <c r="R722" s="225">
        <f>Q722*H722</f>
        <v>0</v>
      </c>
      <c r="S722" s="225">
        <v>0</v>
      </c>
      <c r="T722" s="226">
        <f>S722*H722</f>
        <v>0</v>
      </c>
      <c r="U722" s="38"/>
      <c r="V722" s="38"/>
      <c r="W722" s="38"/>
      <c r="X722" s="38"/>
      <c r="Y722" s="38"/>
      <c r="Z722" s="38"/>
      <c r="AA722" s="38"/>
      <c r="AB722" s="38"/>
      <c r="AC722" s="38"/>
      <c r="AD722" s="38"/>
      <c r="AE722" s="38"/>
      <c r="AR722" s="227" t="s">
        <v>251</v>
      </c>
      <c r="AT722" s="227" t="s">
        <v>154</v>
      </c>
      <c r="AU722" s="227" t="s">
        <v>88</v>
      </c>
      <c r="AY722" s="17" t="s">
        <v>152</v>
      </c>
      <c r="BE722" s="228">
        <f>IF(N722="základní",J722,0)</f>
        <v>0</v>
      </c>
      <c r="BF722" s="228">
        <f>IF(N722="snížená",J722,0)</f>
        <v>0</v>
      </c>
      <c r="BG722" s="228">
        <f>IF(N722="zákl. přenesená",J722,0)</f>
        <v>0</v>
      </c>
      <c r="BH722" s="228">
        <f>IF(N722="sníž. přenesená",J722,0)</f>
        <v>0</v>
      </c>
      <c r="BI722" s="228">
        <f>IF(N722="nulová",J722,0)</f>
        <v>0</v>
      </c>
      <c r="BJ722" s="17" t="s">
        <v>21</v>
      </c>
      <c r="BK722" s="228">
        <f>ROUND(I722*H722,2)</f>
        <v>0</v>
      </c>
      <c r="BL722" s="17" t="s">
        <v>251</v>
      </c>
      <c r="BM722" s="227" t="s">
        <v>1180</v>
      </c>
    </row>
    <row r="723" s="2" customFormat="1">
      <c r="A723" s="38"/>
      <c r="B723" s="39"/>
      <c r="C723" s="40"/>
      <c r="D723" s="229" t="s">
        <v>160</v>
      </c>
      <c r="E723" s="40"/>
      <c r="F723" s="230" t="s">
        <v>1179</v>
      </c>
      <c r="G723" s="40"/>
      <c r="H723" s="40"/>
      <c r="I723" s="231"/>
      <c r="J723" s="40"/>
      <c r="K723" s="40"/>
      <c r="L723" s="44"/>
      <c r="M723" s="232"/>
      <c r="N723" s="233"/>
      <c r="O723" s="91"/>
      <c r="P723" s="91"/>
      <c r="Q723" s="91"/>
      <c r="R723" s="91"/>
      <c r="S723" s="91"/>
      <c r="T723" s="92"/>
      <c r="U723" s="38"/>
      <c r="V723" s="38"/>
      <c r="W723" s="38"/>
      <c r="X723" s="38"/>
      <c r="Y723" s="38"/>
      <c r="Z723" s="38"/>
      <c r="AA723" s="38"/>
      <c r="AB723" s="38"/>
      <c r="AC723" s="38"/>
      <c r="AD723" s="38"/>
      <c r="AE723" s="38"/>
      <c r="AT723" s="17" t="s">
        <v>160</v>
      </c>
      <c r="AU723" s="17" t="s">
        <v>88</v>
      </c>
    </row>
    <row r="724" s="2" customFormat="1" ht="24.15" customHeight="1">
      <c r="A724" s="38"/>
      <c r="B724" s="39"/>
      <c r="C724" s="215" t="s">
        <v>1181</v>
      </c>
      <c r="D724" s="215" t="s">
        <v>154</v>
      </c>
      <c r="E724" s="216" t="s">
        <v>1182</v>
      </c>
      <c r="F724" s="217" t="s">
        <v>1183</v>
      </c>
      <c r="G724" s="218" t="s">
        <v>210</v>
      </c>
      <c r="H724" s="219">
        <v>1</v>
      </c>
      <c r="I724" s="220"/>
      <c r="J724" s="221">
        <f>ROUND(I724*H724,2)</f>
        <v>0</v>
      </c>
      <c r="K724" s="222"/>
      <c r="L724" s="44"/>
      <c r="M724" s="223" t="s">
        <v>1</v>
      </c>
      <c r="N724" s="224" t="s">
        <v>44</v>
      </c>
      <c r="O724" s="91"/>
      <c r="P724" s="225">
        <f>O724*H724</f>
        <v>0</v>
      </c>
      <c r="Q724" s="225">
        <v>0</v>
      </c>
      <c r="R724" s="225">
        <f>Q724*H724</f>
        <v>0</v>
      </c>
      <c r="S724" s="225">
        <v>0</v>
      </c>
      <c r="T724" s="226">
        <f>S724*H724</f>
        <v>0</v>
      </c>
      <c r="U724" s="38"/>
      <c r="V724" s="38"/>
      <c r="W724" s="38"/>
      <c r="X724" s="38"/>
      <c r="Y724" s="38"/>
      <c r="Z724" s="38"/>
      <c r="AA724" s="38"/>
      <c r="AB724" s="38"/>
      <c r="AC724" s="38"/>
      <c r="AD724" s="38"/>
      <c r="AE724" s="38"/>
      <c r="AR724" s="227" t="s">
        <v>251</v>
      </c>
      <c r="AT724" s="227" t="s">
        <v>154</v>
      </c>
      <c r="AU724" s="227" t="s">
        <v>88</v>
      </c>
      <c r="AY724" s="17" t="s">
        <v>152</v>
      </c>
      <c r="BE724" s="228">
        <f>IF(N724="základní",J724,0)</f>
        <v>0</v>
      </c>
      <c r="BF724" s="228">
        <f>IF(N724="snížená",J724,0)</f>
        <v>0</v>
      </c>
      <c r="BG724" s="228">
        <f>IF(N724="zákl. přenesená",J724,0)</f>
        <v>0</v>
      </c>
      <c r="BH724" s="228">
        <f>IF(N724="sníž. přenesená",J724,0)</f>
        <v>0</v>
      </c>
      <c r="BI724" s="228">
        <f>IF(N724="nulová",J724,0)</f>
        <v>0</v>
      </c>
      <c r="BJ724" s="17" t="s">
        <v>21</v>
      </c>
      <c r="BK724" s="228">
        <f>ROUND(I724*H724,2)</f>
        <v>0</v>
      </c>
      <c r="BL724" s="17" t="s">
        <v>251</v>
      </c>
      <c r="BM724" s="227" t="s">
        <v>1184</v>
      </c>
    </row>
    <row r="725" s="2" customFormat="1">
      <c r="A725" s="38"/>
      <c r="B725" s="39"/>
      <c r="C725" s="40"/>
      <c r="D725" s="229" t="s">
        <v>160</v>
      </c>
      <c r="E725" s="40"/>
      <c r="F725" s="230" t="s">
        <v>1183</v>
      </c>
      <c r="G725" s="40"/>
      <c r="H725" s="40"/>
      <c r="I725" s="231"/>
      <c r="J725" s="40"/>
      <c r="K725" s="40"/>
      <c r="L725" s="44"/>
      <c r="M725" s="232"/>
      <c r="N725" s="233"/>
      <c r="O725" s="91"/>
      <c r="P725" s="91"/>
      <c r="Q725" s="91"/>
      <c r="R725" s="91"/>
      <c r="S725" s="91"/>
      <c r="T725" s="92"/>
      <c r="U725" s="38"/>
      <c r="V725" s="38"/>
      <c r="W725" s="38"/>
      <c r="X725" s="38"/>
      <c r="Y725" s="38"/>
      <c r="Z725" s="38"/>
      <c r="AA725" s="38"/>
      <c r="AB725" s="38"/>
      <c r="AC725" s="38"/>
      <c r="AD725" s="38"/>
      <c r="AE725" s="38"/>
      <c r="AT725" s="17" t="s">
        <v>160</v>
      </c>
      <c r="AU725" s="17" t="s">
        <v>88</v>
      </c>
    </row>
    <row r="726" s="2" customFormat="1" ht="16.5" customHeight="1">
      <c r="A726" s="38"/>
      <c r="B726" s="39"/>
      <c r="C726" s="215" t="s">
        <v>1185</v>
      </c>
      <c r="D726" s="215" t="s">
        <v>154</v>
      </c>
      <c r="E726" s="216" t="s">
        <v>1186</v>
      </c>
      <c r="F726" s="217" t="s">
        <v>1103</v>
      </c>
      <c r="G726" s="218" t="s">
        <v>210</v>
      </c>
      <c r="H726" s="219">
        <v>1</v>
      </c>
      <c r="I726" s="220"/>
      <c r="J726" s="221">
        <f>ROUND(I726*H726,2)</f>
        <v>0</v>
      </c>
      <c r="K726" s="222"/>
      <c r="L726" s="44"/>
      <c r="M726" s="223" t="s">
        <v>1</v>
      </c>
      <c r="N726" s="224" t="s">
        <v>44</v>
      </c>
      <c r="O726" s="91"/>
      <c r="P726" s="225">
        <f>O726*H726</f>
        <v>0</v>
      </c>
      <c r="Q726" s="225">
        <v>0</v>
      </c>
      <c r="R726" s="225">
        <f>Q726*H726</f>
        <v>0</v>
      </c>
      <c r="S726" s="225">
        <v>0</v>
      </c>
      <c r="T726" s="226">
        <f>S726*H726</f>
        <v>0</v>
      </c>
      <c r="U726" s="38"/>
      <c r="V726" s="38"/>
      <c r="W726" s="38"/>
      <c r="X726" s="38"/>
      <c r="Y726" s="38"/>
      <c r="Z726" s="38"/>
      <c r="AA726" s="38"/>
      <c r="AB726" s="38"/>
      <c r="AC726" s="38"/>
      <c r="AD726" s="38"/>
      <c r="AE726" s="38"/>
      <c r="AR726" s="227" t="s">
        <v>251</v>
      </c>
      <c r="AT726" s="227" t="s">
        <v>154</v>
      </c>
      <c r="AU726" s="227" t="s">
        <v>88</v>
      </c>
      <c r="AY726" s="17" t="s">
        <v>152</v>
      </c>
      <c r="BE726" s="228">
        <f>IF(N726="základní",J726,0)</f>
        <v>0</v>
      </c>
      <c r="BF726" s="228">
        <f>IF(N726="snížená",J726,0)</f>
        <v>0</v>
      </c>
      <c r="BG726" s="228">
        <f>IF(N726="zákl. přenesená",J726,0)</f>
        <v>0</v>
      </c>
      <c r="BH726" s="228">
        <f>IF(N726="sníž. přenesená",J726,0)</f>
        <v>0</v>
      </c>
      <c r="BI726" s="228">
        <f>IF(N726="nulová",J726,0)</f>
        <v>0</v>
      </c>
      <c r="BJ726" s="17" t="s">
        <v>21</v>
      </c>
      <c r="BK726" s="228">
        <f>ROUND(I726*H726,2)</f>
        <v>0</v>
      </c>
      <c r="BL726" s="17" t="s">
        <v>251</v>
      </c>
      <c r="BM726" s="227" t="s">
        <v>1187</v>
      </c>
    </row>
    <row r="727" s="2" customFormat="1">
      <c r="A727" s="38"/>
      <c r="B727" s="39"/>
      <c r="C727" s="40"/>
      <c r="D727" s="229" t="s">
        <v>160</v>
      </c>
      <c r="E727" s="40"/>
      <c r="F727" s="230" t="s">
        <v>1103</v>
      </c>
      <c r="G727" s="40"/>
      <c r="H727" s="40"/>
      <c r="I727" s="231"/>
      <c r="J727" s="40"/>
      <c r="K727" s="40"/>
      <c r="L727" s="44"/>
      <c r="M727" s="232"/>
      <c r="N727" s="233"/>
      <c r="O727" s="91"/>
      <c r="P727" s="91"/>
      <c r="Q727" s="91"/>
      <c r="R727" s="91"/>
      <c r="S727" s="91"/>
      <c r="T727" s="92"/>
      <c r="U727" s="38"/>
      <c r="V727" s="38"/>
      <c r="W727" s="38"/>
      <c r="X727" s="38"/>
      <c r="Y727" s="38"/>
      <c r="Z727" s="38"/>
      <c r="AA727" s="38"/>
      <c r="AB727" s="38"/>
      <c r="AC727" s="38"/>
      <c r="AD727" s="38"/>
      <c r="AE727" s="38"/>
      <c r="AT727" s="17" t="s">
        <v>160</v>
      </c>
      <c r="AU727" s="17" t="s">
        <v>88</v>
      </c>
    </row>
    <row r="728" s="2" customFormat="1" ht="24.15" customHeight="1">
      <c r="A728" s="38"/>
      <c r="B728" s="39"/>
      <c r="C728" s="215" t="s">
        <v>1188</v>
      </c>
      <c r="D728" s="215" t="s">
        <v>154</v>
      </c>
      <c r="E728" s="216" t="s">
        <v>1189</v>
      </c>
      <c r="F728" s="217" t="s">
        <v>1190</v>
      </c>
      <c r="G728" s="218" t="s">
        <v>210</v>
      </c>
      <c r="H728" s="219">
        <v>4</v>
      </c>
      <c r="I728" s="220"/>
      <c r="J728" s="221">
        <f>ROUND(I728*H728,2)</f>
        <v>0</v>
      </c>
      <c r="K728" s="222"/>
      <c r="L728" s="44"/>
      <c r="M728" s="223" t="s">
        <v>1</v>
      </c>
      <c r="N728" s="224" t="s">
        <v>44</v>
      </c>
      <c r="O728" s="91"/>
      <c r="P728" s="225">
        <f>O728*H728</f>
        <v>0</v>
      </c>
      <c r="Q728" s="225">
        <v>0</v>
      </c>
      <c r="R728" s="225">
        <f>Q728*H728</f>
        <v>0</v>
      </c>
      <c r="S728" s="225">
        <v>0</v>
      </c>
      <c r="T728" s="226">
        <f>S728*H728</f>
        <v>0</v>
      </c>
      <c r="U728" s="38"/>
      <c r="V728" s="38"/>
      <c r="W728" s="38"/>
      <c r="X728" s="38"/>
      <c r="Y728" s="38"/>
      <c r="Z728" s="38"/>
      <c r="AA728" s="38"/>
      <c r="AB728" s="38"/>
      <c r="AC728" s="38"/>
      <c r="AD728" s="38"/>
      <c r="AE728" s="38"/>
      <c r="AR728" s="227" t="s">
        <v>251</v>
      </c>
      <c r="AT728" s="227" t="s">
        <v>154</v>
      </c>
      <c r="AU728" s="227" t="s">
        <v>88</v>
      </c>
      <c r="AY728" s="17" t="s">
        <v>152</v>
      </c>
      <c r="BE728" s="228">
        <f>IF(N728="základní",J728,0)</f>
        <v>0</v>
      </c>
      <c r="BF728" s="228">
        <f>IF(N728="snížená",J728,0)</f>
        <v>0</v>
      </c>
      <c r="BG728" s="228">
        <f>IF(N728="zákl. přenesená",J728,0)</f>
        <v>0</v>
      </c>
      <c r="BH728" s="228">
        <f>IF(N728="sníž. přenesená",J728,0)</f>
        <v>0</v>
      </c>
      <c r="BI728" s="228">
        <f>IF(N728="nulová",J728,0)</f>
        <v>0</v>
      </c>
      <c r="BJ728" s="17" t="s">
        <v>21</v>
      </c>
      <c r="BK728" s="228">
        <f>ROUND(I728*H728,2)</f>
        <v>0</v>
      </c>
      <c r="BL728" s="17" t="s">
        <v>251</v>
      </c>
      <c r="BM728" s="227" t="s">
        <v>1191</v>
      </c>
    </row>
    <row r="729" s="2" customFormat="1">
      <c r="A729" s="38"/>
      <c r="B729" s="39"/>
      <c r="C729" s="40"/>
      <c r="D729" s="229" t="s">
        <v>160</v>
      </c>
      <c r="E729" s="40"/>
      <c r="F729" s="230" t="s">
        <v>1190</v>
      </c>
      <c r="G729" s="40"/>
      <c r="H729" s="40"/>
      <c r="I729" s="231"/>
      <c r="J729" s="40"/>
      <c r="K729" s="40"/>
      <c r="L729" s="44"/>
      <c r="M729" s="232"/>
      <c r="N729" s="233"/>
      <c r="O729" s="91"/>
      <c r="P729" s="91"/>
      <c r="Q729" s="91"/>
      <c r="R729" s="91"/>
      <c r="S729" s="91"/>
      <c r="T729" s="92"/>
      <c r="U729" s="38"/>
      <c r="V729" s="38"/>
      <c r="W729" s="38"/>
      <c r="X729" s="38"/>
      <c r="Y729" s="38"/>
      <c r="Z729" s="38"/>
      <c r="AA729" s="38"/>
      <c r="AB729" s="38"/>
      <c r="AC729" s="38"/>
      <c r="AD729" s="38"/>
      <c r="AE729" s="38"/>
      <c r="AT729" s="17" t="s">
        <v>160</v>
      </c>
      <c r="AU729" s="17" t="s">
        <v>88</v>
      </c>
    </row>
    <row r="730" s="2" customFormat="1" ht="16.5" customHeight="1">
      <c r="A730" s="38"/>
      <c r="B730" s="39"/>
      <c r="C730" s="215" t="s">
        <v>1192</v>
      </c>
      <c r="D730" s="215" t="s">
        <v>154</v>
      </c>
      <c r="E730" s="216" t="s">
        <v>1193</v>
      </c>
      <c r="F730" s="217" t="s">
        <v>1194</v>
      </c>
      <c r="G730" s="218" t="s">
        <v>493</v>
      </c>
      <c r="H730" s="219">
        <v>118</v>
      </c>
      <c r="I730" s="220"/>
      <c r="J730" s="221">
        <f>ROUND(I730*H730,2)</f>
        <v>0</v>
      </c>
      <c r="K730" s="222"/>
      <c r="L730" s="44"/>
      <c r="M730" s="223" t="s">
        <v>1</v>
      </c>
      <c r="N730" s="224" t="s">
        <v>44</v>
      </c>
      <c r="O730" s="91"/>
      <c r="P730" s="225">
        <f>O730*H730</f>
        <v>0</v>
      </c>
      <c r="Q730" s="225">
        <v>0</v>
      </c>
      <c r="R730" s="225">
        <f>Q730*H730</f>
        <v>0</v>
      </c>
      <c r="S730" s="225">
        <v>0</v>
      </c>
      <c r="T730" s="226">
        <f>S730*H730</f>
        <v>0</v>
      </c>
      <c r="U730" s="38"/>
      <c r="V730" s="38"/>
      <c r="W730" s="38"/>
      <c r="X730" s="38"/>
      <c r="Y730" s="38"/>
      <c r="Z730" s="38"/>
      <c r="AA730" s="38"/>
      <c r="AB730" s="38"/>
      <c r="AC730" s="38"/>
      <c r="AD730" s="38"/>
      <c r="AE730" s="38"/>
      <c r="AR730" s="227" t="s">
        <v>251</v>
      </c>
      <c r="AT730" s="227" t="s">
        <v>154</v>
      </c>
      <c r="AU730" s="227" t="s">
        <v>88</v>
      </c>
      <c r="AY730" s="17" t="s">
        <v>152</v>
      </c>
      <c r="BE730" s="228">
        <f>IF(N730="základní",J730,0)</f>
        <v>0</v>
      </c>
      <c r="BF730" s="228">
        <f>IF(N730="snížená",J730,0)</f>
        <v>0</v>
      </c>
      <c r="BG730" s="228">
        <f>IF(N730="zákl. přenesená",J730,0)</f>
        <v>0</v>
      </c>
      <c r="BH730" s="228">
        <f>IF(N730="sníž. přenesená",J730,0)</f>
        <v>0</v>
      </c>
      <c r="BI730" s="228">
        <f>IF(N730="nulová",J730,0)</f>
        <v>0</v>
      </c>
      <c r="BJ730" s="17" t="s">
        <v>21</v>
      </c>
      <c r="BK730" s="228">
        <f>ROUND(I730*H730,2)</f>
        <v>0</v>
      </c>
      <c r="BL730" s="17" t="s">
        <v>251</v>
      </c>
      <c r="BM730" s="227" t="s">
        <v>1195</v>
      </c>
    </row>
    <row r="731" s="2" customFormat="1">
      <c r="A731" s="38"/>
      <c r="B731" s="39"/>
      <c r="C731" s="40"/>
      <c r="D731" s="229" t="s">
        <v>160</v>
      </c>
      <c r="E731" s="40"/>
      <c r="F731" s="230" t="s">
        <v>1194</v>
      </c>
      <c r="G731" s="40"/>
      <c r="H731" s="40"/>
      <c r="I731" s="231"/>
      <c r="J731" s="40"/>
      <c r="K731" s="40"/>
      <c r="L731" s="44"/>
      <c r="M731" s="232"/>
      <c r="N731" s="233"/>
      <c r="O731" s="91"/>
      <c r="P731" s="91"/>
      <c r="Q731" s="91"/>
      <c r="R731" s="91"/>
      <c r="S731" s="91"/>
      <c r="T731" s="92"/>
      <c r="U731" s="38"/>
      <c r="V731" s="38"/>
      <c r="W731" s="38"/>
      <c r="X731" s="38"/>
      <c r="Y731" s="38"/>
      <c r="Z731" s="38"/>
      <c r="AA731" s="38"/>
      <c r="AB731" s="38"/>
      <c r="AC731" s="38"/>
      <c r="AD731" s="38"/>
      <c r="AE731" s="38"/>
      <c r="AT731" s="17" t="s">
        <v>160</v>
      </c>
      <c r="AU731" s="17" t="s">
        <v>88</v>
      </c>
    </row>
    <row r="732" s="2" customFormat="1" ht="16.5" customHeight="1">
      <c r="A732" s="38"/>
      <c r="B732" s="39"/>
      <c r="C732" s="215" t="s">
        <v>1196</v>
      </c>
      <c r="D732" s="215" t="s">
        <v>154</v>
      </c>
      <c r="E732" s="216" t="s">
        <v>1197</v>
      </c>
      <c r="F732" s="217" t="s">
        <v>1198</v>
      </c>
      <c r="G732" s="218" t="s">
        <v>493</v>
      </c>
      <c r="H732" s="219">
        <v>118</v>
      </c>
      <c r="I732" s="220"/>
      <c r="J732" s="221">
        <f>ROUND(I732*H732,2)</f>
        <v>0</v>
      </c>
      <c r="K732" s="222"/>
      <c r="L732" s="44"/>
      <c r="M732" s="223" t="s">
        <v>1</v>
      </c>
      <c r="N732" s="224" t="s">
        <v>44</v>
      </c>
      <c r="O732" s="91"/>
      <c r="P732" s="225">
        <f>O732*H732</f>
        <v>0</v>
      </c>
      <c r="Q732" s="225">
        <v>0</v>
      </c>
      <c r="R732" s="225">
        <f>Q732*H732</f>
        <v>0</v>
      </c>
      <c r="S732" s="225">
        <v>0</v>
      </c>
      <c r="T732" s="226">
        <f>S732*H732</f>
        <v>0</v>
      </c>
      <c r="U732" s="38"/>
      <c r="V732" s="38"/>
      <c r="W732" s="38"/>
      <c r="X732" s="38"/>
      <c r="Y732" s="38"/>
      <c r="Z732" s="38"/>
      <c r="AA732" s="38"/>
      <c r="AB732" s="38"/>
      <c r="AC732" s="38"/>
      <c r="AD732" s="38"/>
      <c r="AE732" s="38"/>
      <c r="AR732" s="227" t="s">
        <v>251</v>
      </c>
      <c r="AT732" s="227" t="s">
        <v>154</v>
      </c>
      <c r="AU732" s="227" t="s">
        <v>88</v>
      </c>
      <c r="AY732" s="17" t="s">
        <v>152</v>
      </c>
      <c r="BE732" s="228">
        <f>IF(N732="základní",J732,0)</f>
        <v>0</v>
      </c>
      <c r="BF732" s="228">
        <f>IF(N732="snížená",J732,0)</f>
        <v>0</v>
      </c>
      <c r="BG732" s="228">
        <f>IF(N732="zákl. přenesená",J732,0)</f>
        <v>0</v>
      </c>
      <c r="BH732" s="228">
        <f>IF(N732="sníž. přenesená",J732,0)</f>
        <v>0</v>
      </c>
      <c r="BI732" s="228">
        <f>IF(N732="nulová",J732,0)</f>
        <v>0</v>
      </c>
      <c r="BJ732" s="17" t="s">
        <v>21</v>
      </c>
      <c r="BK732" s="228">
        <f>ROUND(I732*H732,2)</f>
        <v>0</v>
      </c>
      <c r="BL732" s="17" t="s">
        <v>251</v>
      </c>
      <c r="BM732" s="227" t="s">
        <v>1199</v>
      </c>
    </row>
    <row r="733" s="2" customFormat="1">
      <c r="A733" s="38"/>
      <c r="B733" s="39"/>
      <c r="C733" s="40"/>
      <c r="D733" s="229" t="s">
        <v>160</v>
      </c>
      <c r="E733" s="40"/>
      <c r="F733" s="230" t="s">
        <v>1198</v>
      </c>
      <c r="G733" s="40"/>
      <c r="H733" s="40"/>
      <c r="I733" s="231"/>
      <c r="J733" s="40"/>
      <c r="K733" s="40"/>
      <c r="L733" s="44"/>
      <c r="M733" s="232"/>
      <c r="N733" s="233"/>
      <c r="O733" s="91"/>
      <c r="P733" s="91"/>
      <c r="Q733" s="91"/>
      <c r="R733" s="91"/>
      <c r="S733" s="91"/>
      <c r="T733" s="92"/>
      <c r="U733" s="38"/>
      <c r="V733" s="38"/>
      <c r="W733" s="38"/>
      <c r="X733" s="38"/>
      <c r="Y733" s="38"/>
      <c r="Z733" s="38"/>
      <c r="AA733" s="38"/>
      <c r="AB733" s="38"/>
      <c r="AC733" s="38"/>
      <c r="AD733" s="38"/>
      <c r="AE733" s="38"/>
      <c r="AT733" s="17" t="s">
        <v>160</v>
      </c>
      <c r="AU733" s="17" t="s">
        <v>88</v>
      </c>
    </row>
    <row r="734" s="2" customFormat="1" ht="16.5" customHeight="1">
      <c r="A734" s="38"/>
      <c r="B734" s="39"/>
      <c r="C734" s="215" t="s">
        <v>1200</v>
      </c>
      <c r="D734" s="215" t="s">
        <v>154</v>
      </c>
      <c r="E734" s="216" t="s">
        <v>1201</v>
      </c>
      <c r="F734" s="217" t="s">
        <v>1202</v>
      </c>
      <c r="G734" s="218" t="s">
        <v>1116</v>
      </c>
      <c r="H734" s="219">
        <v>1</v>
      </c>
      <c r="I734" s="220"/>
      <c r="J734" s="221">
        <f>ROUND(I734*H734,2)</f>
        <v>0</v>
      </c>
      <c r="K734" s="222"/>
      <c r="L734" s="44"/>
      <c r="M734" s="223" t="s">
        <v>1</v>
      </c>
      <c r="N734" s="224" t="s">
        <v>44</v>
      </c>
      <c r="O734" s="91"/>
      <c r="P734" s="225">
        <f>O734*H734</f>
        <v>0</v>
      </c>
      <c r="Q734" s="225">
        <v>0</v>
      </c>
      <c r="R734" s="225">
        <f>Q734*H734</f>
        <v>0</v>
      </c>
      <c r="S734" s="225">
        <v>0</v>
      </c>
      <c r="T734" s="226">
        <f>S734*H734</f>
        <v>0</v>
      </c>
      <c r="U734" s="38"/>
      <c r="V734" s="38"/>
      <c r="W734" s="38"/>
      <c r="X734" s="38"/>
      <c r="Y734" s="38"/>
      <c r="Z734" s="38"/>
      <c r="AA734" s="38"/>
      <c r="AB734" s="38"/>
      <c r="AC734" s="38"/>
      <c r="AD734" s="38"/>
      <c r="AE734" s="38"/>
      <c r="AR734" s="227" t="s">
        <v>251</v>
      </c>
      <c r="AT734" s="227" t="s">
        <v>154</v>
      </c>
      <c r="AU734" s="227" t="s">
        <v>88</v>
      </c>
      <c r="AY734" s="17" t="s">
        <v>152</v>
      </c>
      <c r="BE734" s="228">
        <f>IF(N734="základní",J734,0)</f>
        <v>0</v>
      </c>
      <c r="BF734" s="228">
        <f>IF(N734="snížená",J734,0)</f>
        <v>0</v>
      </c>
      <c r="BG734" s="228">
        <f>IF(N734="zákl. přenesená",J734,0)</f>
        <v>0</v>
      </c>
      <c r="BH734" s="228">
        <f>IF(N734="sníž. přenesená",J734,0)</f>
        <v>0</v>
      </c>
      <c r="BI734" s="228">
        <f>IF(N734="nulová",J734,0)</f>
        <v>0</v>
      </c>
      <c r="BJ734" s="17" t="s">
        <v>21</v>
      </c>
      <c r="BK734" s="228">
        <f>ROUND(I734*H734,2)</f>
        <v>0</v>
      </c>
      <c r="BL734" s="17" t="s">
        <v>251</v>
      </c>
      <c r="BM734" s="227" t="s">
        <v>1203</v>
      </c>
    </row>
    <row r="735" s="2" customFormat="1">
      <c r="A735" s="38"/>
      <c r="B735" s="39"/>
      <c r="C735" s="40"/>
      <c r="D735" s="229" t="s">
        <v>160</v>
      </c>
      <c r="E735" s="40"/>
      <c r="F735" s="230" t="s">
        <v>1202</v>
      </c>
      <c r="G735" s="40"/>
      <c r="H735" s="40"/>
      <c r="I735" s="231"/>
      <c r="J735" s="40"/>
      <c r="K735" s="40"/>
      <c r="L735" s="44"/>
      <c r="M735" s="232"/>
      <c r="N735" s="233"/>
      <c r="O735" s="91"/>
      <c r="P735" s="91"/>
      <c r="Q735" s="91"/>
      <c r="R735" s="91"/>
      <c r="S735" s="91"/>
      <c r="T735" s="92"/>
      <c r="U735" s="38"/>
      <c r="V735" s="38"/>
      <c r="W735" s="38"/>
      <c r="X735" s="38"/>
      <c r="Y735" s="38"/>
      <c r="Z735" s="38"/>
      <c r="AA735" s="38"/>
      <c r="AB735" s="38"/>
      <c r="AC735" s="38"/>
      <c r="AD735" s="38"/>
      <c r="AE735" s="38"/>
      <c r="AT735" s="17" t="s">
        <v>160</v>
      </c>
      <c r="AU735" s="17" t="s">
        <v>88</v>
      </c>
    </row>
    <row r="736" s="2" customFormat="1" ht="24.15" customHeight="1">
      <c r="A736" s="38"/>
      <c r="B736" s="39"/>
      <c r="C736" s="215" t="s">
        <v>1204</v>
      </c>
      <c r="D736" s="215" t="s">
        <v>154</v>
      </c>
      <c r="E736" s="216" t="s">
        <v>1205</v>
      </c>
      <c r="F736" s="217" t="s">
        <v>1120</v>
      </c>
      <c r="G736" s="218" t="s">
        <v>1116</v>
      </c>
      <c r="H736" s="219">
        <v>1</v>
      </c>
      <c r="I736" s="220"/>
      <c r="J736" s="221">
        <f>ROUND(I736*H736,2)</f>
        <v>0</v>
      </c>
      <c r="K736" s="222"/>
      <c r="L736" s="44"/>
      <c r="M736" s="223" t="s">
        <v>1</v>
      </c>
      <c r="N736" s="224" t="s">
        <v>44</v>
      </c>
      <c r="O736" s="91"/>
      <c r="P736" s="225">
        <f>O736*H736</f>
        <v>0</v>
      </c>
      <c r="Q736" s="225">
        <v>0</v>
      </c>
      <c r="R736" s="225">
        <f>Q736*H736</f>
        <v>0</v>
      </c>
      <c r="S736" s="225">
        <v>0</v>
      </c>
      <c r="T736" s="226">
        <f>S736*H736</f>
        <v>0</v>
      </c>
      <c r="U736" s="38"/>
      <c r="V736" s="38"/>
      <c r="W736" s="38"/>
      <c r="X736" s="38"/>
      <c r="Y736" s="38"/>
      <c r="Z736" s="38"/>
      <c r="AA736" s="38"/>
      <c r="AB736" s="38"/>
      <c r="AC736" s="38"/>
      <c r="AD736" s="38"/>
      <c r="AE736" s="38"/>
      <c r="AR736" s="227" t="s">
        <v>251</v>
      </c>
      <c r="AT736" s="227" t="s">
        <v>154</v>
      </c>
      <c r="AU736" s="227" t="s">
        <v>88</v>
      </c>
      <c r="AY736" s="17" t="s">
        <v>152</v>
      </c>
      <c r="BE736" s="228">
        <f>IF(N736="základní",J736,0)</f>
        <v>0</v>
      </c>
      <c r="BF736" s="228">
        <f>IF(N736="snížená",J736,0)</f>
        <v>0</v>
      </c>
      <c r="BG736" s="228">
        <f>IF(N736="zákl. přenesená",J736,0)</f>
        <v>0</v>
      </c>
      <c r="BH736" s="228">
        <f>IF(N736="sníž. přenesená",J736,0)</f>
        <v>0</v>
      </c>
      <c r="BI736" s="228">
        <f>IF(N736="nulová",J736,0)</f>
        <v>0</v>
      </c>
      <c r="BJ736" s="17" t="s">
        <v>21</v>
      </c>
      <c r="BK736" s="228">
        <f>ROUND(I736*H736,2)</f>
        <v>0</v>
      </c>
      <c r="BL736" s="17" t="s">
        <v>251</v>
      </c>
      <c r="BM736" s="227" t="s">
        <v>1206</v>
      </c>
    </row>
    <row r="737" s="2" customFormat="1">
      <c r="A737" s="38"/>
      <c r="B737" s="39"/>
      <c r="C737" s="40"/>
      <c r="D737" s="229" t="s">
        <v>160</v>
      </c>
      <c r="E737" s="40"/>
      <c r="F737" s="230" t="s">
        <v>1120</v>
      </c>
      <c r="G737" s="40"/>
      <c r="H737" s="40"/>
      <c r="I737" s="231"/>
      <c r="J737" s="40"/>
      <c r="K737" s="40"/>
      <c r="L737" s="44"/>
      <c r="M737" s="232"/>
      <c r="N737" s="233"/>
      <c r="O737" s="91"/>
      <c r="P737" s="91"/>
      <c r="Q737" s="91"/>
      <c r="R737" s="91"/>
      <c r="S737" s="91"/>
      <c r="T737" s="92"/>
      <c r="U737" s="38"/>
      <c r="V737" s="38"/>
      <c r="W737" s="38"/>
      <c r="X737" s="38"/>
      <c r="Y737" s="38"/>
      <c r="Z737" s="38"/>
      <c r="AA737" s="38"/>
      <c r="AB737" s="38"/>
      <c r="AC737" s="38"/>
      <c r="AD737" s="38"/>
      <c r="AE737" s="38"/>
      <c r="AT737" s="17" t="s">
        <v>160</v>
      </c>
      <c r="AU737" s="17" t="s">
        <v>88</v>
      </c>
    </row>
    <row r="738" s="2" customFormat="1" ht="16.5" customHeight="1">
      <c r="A738" s="38"/>
      <c r="B738" s="39"/>
      <c r="C738" s="215" t="s">
        <v>1207</v>
      </c>
      <c r="D738" s="215" t="s">
        <v>154</v>
      </c>
      <c r="E738" s="216" t="s">
        <v>1208</v>
      </c>
      <c r="F738" s="217" t="s">
        <v>1209</v>
      </c>
      <c r="G738" s="218" t="s">
        <v>1116</v>
      </c>
      <c r="H738" s="219">
        <v>1</v>
      </c>
      <c r="I738" s="220"/>
      <c r="J738" s="221">
        <f>ROUND(I738*H738,2)</f>
        <v>0</v>
      </c>
      <c r="K738" s="222"/>
      <c r="L738" s="44"/>
      <c r="M738" s="223" t="s">
        <v>1</v>
      </c>
      <c r="N738" s="224" t="s">
        <v>44</v>
      </c>
      <c r="O738" s="91"/>
      <c r="P738" s="225">
        <f>O738*H738</f>
        <v>0</v>
      </c>
      <c r="Q738" s="225">
        <v>0</v>
      </c>
      <c r="R738" s="225">
        <f>Q738*H738</f>
        <v>0</v>
      </c>
      <c r="S738" s="225">
        <v>0</v>
      </c>
      <c r="T738" s="226">
        <f>S738*H738</f>
        <v>0</v>
      </c>
      <c r="U738" s="38"/>
      <c r="V738" s="38"/>
      <c r="W738" s="38"/>
      <c r="X738" s="38"/>
      <c r="Y738" s="38"/>
      <c r="Z738" s="38"/>
      <c r="AA738" s="38"/>
      <c r="AB738" s="38"/>
      <c r="AC738" s="38"/>
      <c r="AD738" s="38"/>
      <c r="AE738" s="38"/>
      <c r="AR738" s="227" t="s">
        <v>251</v>
      </c>
      <c r="AT738" s="227" t="s">
        <v>154</v>
      </c>
      <c r="AU738" s="227" t="s">
        <v>88</v>
      </c>
      <c r="AY738" s="17" t="s">
        <v>152</v>
      </c>
      <c r="BE738" s="228">
        <f>IF(N738="základní",J738,0)</f>
        <v>0</v>
      </c>
      <c r="BF738" s="228">
        <f>IF(N738="snížená",J738,0)</f>
        <v>0</v>
      </c>
      <c r="BG738" s="228">
        <f>IF(N738="zákl. přenesená",J738,0)</f>
        <v>0</v>
      </c>
      <c r="BH738" s="228">
        <f>IF(N738="sníž. přenesená",J738,0)</f>
        <v>0</v>
      </c>
      <c r="BI738" s="228">
        <f>IF(N738="nulová",J738,0)</f>
        <v>0</v>
      </c>
      <c r="BJ738" s="17" t="s">
        <v>21</v>
      </c>
      <c r="BK738" s="228">
        <f>ROUND(I738*H738,2)</f>
        <v>0</v>
      </c>
      <c r="BL738" s="17" t="s">
        <v>251</v>
      </c>
      <c r="BM738" s="227" t="s">
        <v>1210</v>
      </c>
    </row>
    <row r="739" s="2" customFormat="1">
      <c r="A739" s="38"/>
      <c r="B739" s="39"/>
      <c r="C739" s="40"/>
      <c r="D739" s="229" t="s">
        <v>160</v>
      </c>
      <c r="E739" s="40"/>
      <c r="F739" s="230" t="s">
        <v>1209</v>
      </c>
      <c r="G739" s="40"/>
      <c r="H739" s="40"/>
      <c r="I739" s="231"/>
      <c r="J739" s="40"/>
      <c r="K739" s="40"/>
      <c r="L739" s="44"/>
      <c r="M739" s="232"/>
      <c r="N739" s="233"/>
      <c r="O739" s="91"/>
      <c r="P739" s="91"/>
      <c r="Q739" s="91"/>
      <c r="R739" s="91"/>
      <c r="S739" s="91"/>
      <c r="T739" s="92"/>
      <c r="U739" s="38"/>
      <c r="V739" s="38"/>
      <c r="W739" s="38"/>
      <c r="X739" s="38"/>
      <c r="Y739" s="38"/>
      <c r="Z739" s="38"/>
      <c r="AA739" s="38"/>
      <c r="AB739" s="38"/>
      <c r="AC739" s="38"/>
      <c r="AD739" s="38"/>
      <c r="AE739" s="38"/>
      <c r="AT739" s="17" t="s">
        <v>160</v>
      </c>
      <c r="AU739" s="17" t="s">
        <v>88</v>
      </c>
    </row>
    <row r="740" s="2" customFormat="1" ht="24.15" customHeight="1">
      <c r="A740" s="38"/>
      <c r="B740" s="39"/>
      <c r="C740" s="215" t="s">
        <v>1211</v>
      </c>
      <c r="D740" s="215" t="s">
        <v>154</v>
      </c>
      <c r="E740" s="216" t="s">
        <v>1212</v>
      </c>
      <c r="F740" s="217" t="s">
        <v>1213</v>
      </c>
      <c r="G740" s="218" t="s">
        <v>980</v>
      </c>
      <c r="H740" s="277"/>
      <c r="I740" s="220"/>
      <c r="J740" s="221">
        <f>ROUND(I740*H740,2)</f>
        <v>0</v>
      </c>
      <c r="K740" s="222"/>
      <c r="L740" s="44"/>
      <c r="M740" s="223" t="s">
        <v>1</v>
      </c>
      <c r="N740" s="224" t="s">
        <v>44</v>
      </c>
      <c r="O740" s="91"/>
      <c r="P740" s="225">
        <f>O740*H740</f>
        <v>0</v>
      </c>
      <c r="Q740" s="225">
        <v>0</v>
      </c>
      <c r="R740" s="225">
        <f>Q740*H740</f>
        <v>0</v>
      </c>
      <c r="S740" s="225">
        <v>0</v>
      </c>
      <c r="T740" s="226">
        <f>S740*H740</f>
        <v>0</v>
      </c>
      <c r="U740" s="38"/>
      <c r="V740" s="38"/>
      <c r="W740" s="38"/>
      <c r="X740" s="38"/>
      <c r="Y740" s="38"/>
      <c r="Z740" s="38"/>
      <c r="AA740" s="38"/>
      <c r="AB740" s="38"/>
      <c r="AC740" s="38"/>
      <c r="AD740" s="38"/>
      <c r="AE740" s="38"/>
      <c r="AR740" s="227" t="s">
        <v>251</v>
      </c>
      <c r="AT740" s="227" t="s">
        <v>154</v>
      </c>
      <c r="AU740" s="227" t="s">
        <v>88</v>
      </c>
      <c r="AY740" s="17" t="s">
        <v>152</v>
      </c>
      <c r="BE740" s="228">
        <f>IF(N740="základní",J740,0)</f>
        <v>0</v>
      </c>
      <c r="BF740" s="228">
        <f>IF(N740="snížená",J740,0)</f>
        <v>0</v>
      </c>
      <c r="BG740" s="228">
        <f>IF(N740="zákl. přenesená",J740,0)</f>
        <v>0</v>
      </c>
      <c r="BH740" s="228">
        <f>IF(N740="sníž. přenesená",J740,0)</f>
        <v>0</v>
      </c>
      <c r="BI740" s="228">
        <f>IF(N740="nulová",J740,0)</f>
        <v>0</v>
      </c>
      <c r="BJ740" s="17" t="s">
        <v>21</v>
      </c>
      <c r="BK740" s="228">
        <f>ROUND(I740*H740,2)</f>
        <v>0</v>
      </c>
      <c r="BL740" s="17" t="s">
        <v>251</v>
      </c>
      <c r="BM740" s="227" t="s">
        <v>1214</v>
      </c>
    </row>
    <row r="741" s="2" customFormat="1">
      <c r="A741" s="38"/>
      <c r="B741" s="39"/>
      <c r="C741" s="40"/>
      <c r="D741" s="229" t="s">
        <v>160</v>
      </c>
      <c r="E741" s="40"/>
      <c r="F741" s="230" t="s">
        <v>1215</v>
      </c>
      <c r="G741" s="40"/>
      <c r="H741" s="40"/>
      <c r="I741" s="231"/>
      <c r="J741" s="40"/>
      <c r="K741" s="40"/>
      <c r="L741" s="44"/>
      <c r="M741" s="232"/>
      <c r="N741" s="233"/>
      <c r="O741" s="91"/>
      <c r="P741" s="91"/>
      <c r="Q741" s="91"/>
      <c r="R741" s="91"/>
      <c r="S741" s="91"/>
      <c r="T741" s="92"/>
      <c r="U741" s="38"/>
      <c r="V741" s="38"/>
      <c r="W741" s="38"/>
      <c r="X741" s="38"/>
      <c r="Y741" s="38"/>
      <c r="Z741" s="38"/>
      <c r="AA741" s="38"/>
      <c r="AB741" s="38"/>
      <c r="AC741" s="38"/>
      <c r="AD741" s="38"/>
      <c r="AE741" s="38"/>
      <c r="AT741" s="17" t="s">
        <v>160</v>
      </c>
      <c r="AU741" s="17" t="s">
        <v>88</v>
      </c>
    </row>
    <row r="742" s="12" customFormat="1" ht="22.8" customHeight="1">
      <c r="A742" s="12"/>
      <c r="B742" s="199"/>
      <c r="C742" s="200"/>
      <c r="D742" s="201" t="s">
        <v>78</v>
      </c>
      <c r="E742" s="213" t="s">
        <v>1216</v>
      </c>
      <c r="F742" s="213" t="s">
        <v>1217</v>
      </c>
      <c r="G742" s="200"/>
      <c r="H742" s="200"/>
      <c r="I742" s="203"/>
      <c r="J742" s="214">
        <f>BK742</f>
        <v>0</v>
      </c>
      <c r="K742" s="200"/>
      <c r="L742" s="205"/>
      <c r="M742" s="206"/>
      <c r="N742" s="207"/>
      <c r="O742" s="207"/>
      <c r="P742" s="208">
        <f>SUM(P743:P760)</f>
        <v>0</v>
      </c>
      <c r="Q742" s="207"/>
      <c r="R742" s="208">
        <f>SUM(R743:R760)</f>
        <v>0</v>
      </c>
      <c r="S742" s="207"/>
      <c r="T742" s="209">
        <f>SUM(T743:T760)</f>
        <v>0</v>
      </c>
      <c r="U742" s="12"/>
      <c r="V742" s="12"/>
      <c r="W742" s="12"/>
      <c r="X742" s="12"/>
      <c r="Y742" s="12"/>
      <c r="Z742" s="12"/>
      <c r="AA742" s="12"/>
      <c r="AB742" s="12"/>
      <c r="AC742" s="12"/>
      <c r="AD742" s="12"/>
      <c r="AE742" s="12"/>
      <c r="AR742" s="210" t="s">
        <v>88</v>
      </c>
      <c r="AT742" s="211" t="s">
        <v>78</v>
      </c>
      <c r="AU742" s="211" t="s">
        <v>21</v>
      </c>
      <c r="AY742" s="210" t="s">
        <v>152</v>
      </c>
      <c r="BK742" s="212">
        <f>SUM(BK743:BK760)</f>
        <v>0</v>
      </c>
    </row>
    <row r="743" s="2" customFormat="1" ht="37.8" customHeight="1">
      <c r="A743" s="38"/>
      <c r="B743" s="39"/>
      <c r="C743" s="215" t="s">
        <v>1218</v>
      </c>
      <c r="D743" s="215" t="s">
        <v>154</v>
      </c>
      <c r="E743" s="216" t="s">
        <v>1219</v>
      </c>
      <c r="F743" s="217" t="s">
        <v>1220</v>
      </c>
      <c r="G743" s="218" t="s">
        <v>210</v>
      </c>
      <c r="H743" s="219">
        <v>2</v>
      </c>
      <c r="I743" s="220"/>
      <c r="J743" s="221">
        <f>ROUND(I743*H743,2)</f>
        <v>0</v>
      </c>
      <c r="K743" s="222"/>
      <c r="L743" s="44"/>
      <c r="M743" s="223" t="s">
        <v>1</v>
      </c>
      <c r="N743" s="224" t="s">
        <v>44</v>
      </c>
      <c r="O743" s="91"/>
      <c r="P743" s="225">
        <f>O743*H743</f>
        <v>0</v>
      </c>
      <c r="Q743" s="225">
        <v>0</v>
      </c>
      <c r="R743" s="225">
        <f>Q743*H743</f>
        <v>0</v>
      </c>
      <c r="S743" s="225">
        <v>0</v>
      </c>
      <c r="T743" s="226">
        <f>S743*H743</f>
        <v>0</v>
      </c>
      <c r="U743" s="38"/>
      <c r="V743" s="38"/>
      <c r="W743" s="38"/>
      <c r="X743" s="38"/>
      <c r="Y743" s="38"/>
      <c r="Z743" s="38"/>
      <c r="AA743" s="38"/>
      <c r="AB743" s="38"/>
      <c r="AC743" s="38"/>
      <c r="AD743" s="38"/>
      <c r="AE743" s="38"/>
      <c r="AR743" s="227" t="s">
        <v>251</v>
      </c>
      <c r="AT743" s="227" t="s">
        <v>154</v>
      </c>
      <c r="AU743" s="227" t="s">
        <v>88</v>
      </c>
      <c r="AY743" s="17" t="s">
        <v>152</v>
      </c>
      <c r="BE743" s="228">
        <f>IF(N743="základní",J743,0)</f>
        <v>0</v>
      </c>
      <c r="BF743" s="228">
        <f>IF(N743="snížená",J743,0)</f>
        <v>0</v>
      </c>
      <c r="BG743" s="228">
        <f>IF(N743="zákl. přenesená",J743,0)</f>
        <v>0</v>
      </c>
      <c r="BH743" s="228">
        <f>IF(N743="sníž. přenesená",J743,0)</f>
        <v>0</v>
      </c>
      <c r="BI743" s="228">
        <f>IF(N743="nulová",J743,0)</f>
        <v>0</v>
      </c>
      <c r="BJ743" s="17" t="s">
        <v>21</v>
      </c>
      <c r="BK743" s="228">
        <f>ROUND(I743*H743,2)</f>
        <v>0</v>
      </c>
      <c r="BL743" s="17" t="s">
        <v>251</v>
      </c>
      <c r="BM743" s="227" t="s">
        <v>1221</v>
      </c>
    </row>
    <row r="744" s="2" customFormat="1">
      <c r="A744" s="38"/>
      <c r="B744" s="39"/>
      <c r="C744" s="40"/>
      <c r="D744" s="229" t="s">
        <v>160</v>
      </c>
      <c r="E744" s="40"/>
      <c r="F744" s="230" t="s">
        <v>1220</v>
      </c>
      <c r="G744" s="40"/>
      <c r="H744" s="40"/>
      <c r="I744" s="231"/>
      <c r="J744" s="40"/>
      <c r="K744" s="40"/>
      <c r="L744" s="44"/>
      <c r="M744" s="232"/>
      <c r="N744" s="233"/>
      <c r="O744" s="91"/>
      <c r="P744" s="91"/>
      <c r="Q744" s="91"/>
      <c r="R744" s="91"/>
      <c r="S744" s="91"/>
      <c r="T744" s="92"/>
      <c r="U744" s="38"/>
      <c r="V744" s="38"/>
      <c r="W744" s="38"/>
      <c r="X744" s="38"/>
      <c r="Y744" s="38"/>
      <c r="Z744" s="38"/>
      <c r="AA744" s="38"/>
      <c r="AB744" s="38"/>
      <c r="AC744" s="38"/>
      <c r="AD744" s="38"/>
      <c r="AE744" s="38"/>
      <c r="AT744" s="17" t="s">
        <v>160</v>
      </c>
      <c r="AU744" s="17" t="s">
        <v>88</v>
      </c>
    </row>
    <row r="745" s="2" customFormat="1" ht="24.15" customHeight="1">
      <c r="A745" s="38"/>
      <c r="B745" s="39"/>
      <c r="C745" s="215" t="s">
        <v>1222</v>
      </c>
      <c r="D745" s="215" t="s">
        <v>154</v>
      </c>
      <c r="E745" s="216" t="s">
        <v>1223</v>
      </c>
      <c r="F745" s="217" t="s">
        <v>1224</v>
      </c>
      <c r="G745" s="218" t="s">
        <v>210</v>
      </c>
      <c r="H745" s="219">
        <v>2</v>
      </c>
      <c r="I745" s="220"/>
      <c r="J745" s="221">
        <f>ROUND(I745*H745,2)</f>
        <v>0</v>
      </c>
      <c r="K745" s="222"/>
      <c r="L745" s="44"/>
      <c r="M745" s="223" t="s">
        <v>1</v>
      </c>
      <c r="N745" s="224" t="s">
        <v>44</v>
      </c>
      <c r="O745" s="91"/>
      <c r="P745" s="225">
        <f>O745*H745</f>
        <v>0</v>
      </c>
      <c r="Q745" s="225">
        <v>0</v>
      </c>
      <c r="R745" s="225">
        <f>Q745*H745</f>
        <v>0</v>
      </c>
      <c r="S745" s="225">
        <v>0</v>
      </c>
      <c r="T745" s="226">
        <f>S745*H745</f>
        <v>0</v>
      </c>
      <c r="U745" s="38"/>
      <c r="V745" s="38"/>
      <c r="W745" s="38"/>
      <c r="X745" s="38"/>
      <c r="Y745" s="38"/>
      <c r="Z745" s="38"/>
      <c r="AA745" s="38"/>
      <c r="AB745" s="38"/>
      <c r="AC745" s="38"/>
      <c r="AD745" s="38"/>
      <c r="AE745" s="38"/>
      <c r="AR745" s="227" t="s">
        <v>251</v>
      </c>
      <c r="AT745" s="227" t="s">
        <v>154</v>
      </c>
      <c r="AU745" s="227" t="s">
        <v>88</v>
      </c>
      <c r="AY745" s="17" t="s">
        <v>152</v>
      </c>
      <c r="BE745" s="228">
        <f>IF(N745="základní",J745,0)</f>
        <v>0</v>
      </c>
      <c r="BF745" s="228">
        <f>IF(N745="snížená",J745,0)</f>
        <v>0</v>
      </c>
      <c r="BG745" s="228">
        <f>IF(N745="zákl. přenesená",J745,0)</f>
        <v>0</v>
      </c>
      <c r="BH745" s="228">
        <f>IF(N745="sníž. přenesená",J745,0)</f>
        <v>0</v>
      </c>
      <c r="BI745" s="228">
        <f>IF(N745="nulová",J745,0)</f>
        <v>0</v>
      </c>
      <c r="BJ745" s="17" t="s">
        <v>21</v>
      </c>
      <c r="BK745" s="228">
        <f>ROUND(I745*H745,2)</f>
        <v>0</v>
      </c>
      <c r="BL745" s="17" t="s">
        <v>251</v>
      </c>
      <c r="BM745" s="227" t="s">
        <v>1225</v>
      </c>
    </row>
    <row r="746" s="2" customFormat="1">
      <c r="A746" s="38"/>
      <c r="B746" s="39"/>
      <c r="C746" s="40"/>
      <c r="D746" s="229" t="s">
        <v>160</v>
      </c>
      <c r="E746" s="40"/>
      <c r="F746" s="230" t="s">
        <v>1224</v>
      </c>
      <c r="G746" s="40"/>
      <c r="H746" s="40"/>
      <c r="I746" s="231"/>
      <c r="J746" s="40"/>
      <c r="K746" s="40"/>
      <c r="L746" s="44"/>
      <c r="M746" s="232"/>
      <c r="N746" s="233"/>
      <c r="O746" s="91"/>
      <c r="P746" s="91"/>
      <c r="Q746" s="91"/>
      <c r="R746" s="91"/>
      <c r="S746" s="91"/>
      <c r="T746" s="92"/>
      <c r="U746" s="38"/>
      <c r="V746" s="38"/>
      <c r="W746" s="38"/>
      <c r="X746" s="38"/>
      <c r="Y746" s="38"/>
      <c r="Z746" s="38"/>
      <c r="AA746" s="38"/>
      <c r="AB746" s="38"/>
      <c r="AC746" s="38"/>
      <c r="AD746" s="38"/>
      <c r="AE746" s="38"/>
      <c r="AT746" s="17" t="s">
        <v>160</v>
      </c>
      <c r="AU746" s="17" t="s">
        <v>88</v>
      </c>
    </row>
    <row r="747" s="2" customFormat="1" ht="16.5" customHeight="1">
      <c r="A747" s="38"/>
      <c r="B747" s="39"/>
      <c r="C747" s="215" t="s">
        <v>1226</v>
      </c>
      <c r="D747" s="215" t="s">
        <v>154</v>
      </c>
      <c r="E747" s="216" t="s">
        <v>1227</v>
      </c>
      <c r="F747" s="217" t="s">
        <v>1228</v>
      </c>
      <c r="G747" s="218" t="s">
        <v>210</v>
      </c>
      <c r="H747" s="219">
        <v>2</v>
      </c>
      <c r="I747" s="220"/>
      <c r="J747" s="221">
        <f>ROUND(I747*H747,2)</f>
        <v>0</v>
      </c>
      <c r="K747" s="222"/>
      <c r="L747" s="44"/>
      <c r="M747" s="223" t="s">
        <v>1</v>
      </c>
      <c r="N747" s="224" t="s">
        <v>44</v>
      </c>
      <c r="O747" s="91"/>
      <c r="P747" s="225">
        <f>O747*H747</f>
        <v>0</v>
      </c>
      <c r="Q747" s="225">
        <v>0</v>
      </c>
      <c r="R747" s="225">
        <f>Q747*H747</f>
        <v>0</v>
      </c>
      <c r="S747" s="225">
        <v>0</v>
      </c>
      <c r="T747" s="226">
        <f>S747*H747</f>
        <v>0</v>
      </c>
      <c r="U747" s="38"/>
      <c r="V747" s="38"/>
      <c r="W747" s="38"/>
      <c r="X747" s="38"/>
      <c r="Y747" s="38"/>
      <c r="Z747" s="38"/>
      <c r="AA747" s="38"/>
      <c r="AB747" s="38"/>
      <c r="AC747" s="38"/>
      <c r="AD747" s="38"/>
      <c r="AE747" s="38"/>
      <c r="AR747" s="227" t="s">
        <v>251</v>
      </c>
      <c r="AT747" s="227" t="s">
        <v>154</v>
      </c>
      <c r="AU747" s="227" t="s">
        <v>88</v>
      </c>
      <c r="AY747" s="17" t="s">
        <v>152</v>
      </c>
      <c r="BE747" s="228">
        <f>IF(N747="základní",J747,0)</f>
        <v>0</v>
      </c>
      <c r="BF747" s="228">
        <f>IF(N747="snížená",J747,0)</f>
        <v>0</v>
      </c>
      <c r="BG747" s="228">
        <f>IF(N747="zákl. přenesená",J747,0)</f>
        <v>0</v>
      </c>
      <c r="BH747" s="228">
        <f>IF(N747="sníž. přenesená",J747,0)</f>
        <v>0</v>
      </c>
      <c r="BI747" s="228">
        <f>IF(N747="nulová",J747,0)</f>
        <v>0</v>
      </c>
      <c r="BJ747" s="17" t="s">
        <v>21</v>
      </c>
      <c r="BK747" s="228">
        <f>ROUND(I747*H747,2)</f>
        <v>0</v>
      </c>
      <c r="BL747" s="17" t="s">
        <v>251</v>
      </c>
      <c r="BM747" s="227" t="s">
        <v>1229</v>
      </c>
    </row>
    <row r="748" s="2" customFormat="1">
      <c r="A748" s="38"/>
      <c r="B748" s="39"/>
      <c r="C748" s="40"/>
      <c r="D748" s="229" t="s">
        <v>160</v>
      </c>
      <c r="E748" s="40"/>
      <c r="F748" s="230" t="s">
        <v>1228</v>
      </c>
      <c r="G748" s="40"/>
      <c r="H748" s="40"/>
      <c r="I748" s="231"/>
      <c r="J748" s="40"/>
      <c r="K748" s="40"/>
      <c r="L748" s="44"/>
      <c r="M748" s="232"/>
      <c r="N748" s="233"/>
      <c r="O748" s="91"/>
      <c r="P748" s="91"/>
      <c r="Q748" s="91"/>
      <c r="R748" s="91"/>
      <c r="S748" s="91"/>
      <c r="T748" s="92"/>
      <c r="U748" s="38"/>
      <c r="V748" s="38"/>
      <c r="W748" s="38"/>
      <c r="X748" s="38"/>
      <c r="Y748" s="38"/>
      <c r="Z748" s="38"/>
      <c r="AA748" s="38"/>
      <c r="AB748" s="38"/>
      <c r="AC748" s="38"/>
      <c r="AD748" s="38"/>
      <c r="AE748" s="38"/>
      <c r="AT748" s="17" t="s">
        <v>160</v>
      </c>
      <c r="AU748" s="17" t="s">
        <v>88</v>
      </c>
    </row>
    <row r="749" s="2" customFormat="1" ht="24.15" customHeight="1">
      <c r="A749" s="38"/>
      <c r="B749" s="39"/>
      <c r="C749" s="215" t="s">
        <v>1230</v>
      </c>
      <c r="D749" s="215" t="s">
        <v>154</v>
      </c>
      <c r="E749" s="216" t="s">
        <v>1231</v>
      </c>
      <c r="F749" s="217" t="s">
        <v>1232</v>
      </c>
      <c r="G749" s="218" t="s">
        <v>210</v>
      </c>
      <c r="H749" s="219">
        <v>2</v>
      </c>
      <c r="I749" s="220"/>
      <c r="J749" s="221">
        <f>ROUND(I749*H749,2)</f>
        <v>0</v>
      </c>
      <c r="K749" s="222"/>
      <c r="L749" s="44"/>
      <c r="M749" s="223" t="s">
        <v>1</v>
      </c>
      <c r="N749" s="224" t="s">
        <v>44</v>
      </c>
      <c r="O749" s="91"/>
      <c r="P749" s="225">
        <f>O749*H749</f>
        <v>0</v>
      </c>
      <c r="Q749" s="225">
        <v>0</v>
      </c>
      <c r="R749" s="225">
        <f>Q749*H749</f>
        <v>0</v>
      </c>
      <c r="S749" s="225">
        <v>0</v>
      </c>
      <c r="T749" s="226">
        <f>S749*H749</f>
        <v>0</v>
      </c>
      <c r="U749" s="38"/>
      <c r="V749" s="38"/>
      <c r="W749" s="38"/>
      <c r="X749" s="38"/>
      <c r="Y749" s="38"/>
      <c r="Z749" s="38"/>
      <c r="AA749" s="38"/>
      <c r="AB749" s="38"/>
      <c r="AC749" s="38"/>
      <c r="AD749" s="38"/>
      <c r="AE749" s="38"/>
      <c r="AR749" s="227" t="s">
        <v>251</v>
      </c>
      <c r="AT749" s="227" t="s">
        <v>154</v>
      </c>
      <c r="AU749" s="227" t="s">
        <v>88</v>
      </c>
      <c r="AY749" s="17" t="s">
        <v>152</v>
      </c>
      <c r="BE749" s="228">
        <f>IF(N749="základní",J749,0)</f>
        <v>0</v>
      </c>
      <c r="BF749" s="228">
        <f>IF(N749="snížená",J749,0)</f>
        <v>0</v>
      </c>
      <c r="BG749" s="228">
        <f>IF(N749="zákl. přenesená",J749,0)</f>
        <v>0</v>
      </c>
      <c r="BH749" s="228">
        <f>IF(N749="sníž. přenesená",J749,0)</f>
        <v>0</v>
      </c>
      <c r="BI749" s="228">
        <f>IF(N749="nulová",J749,0)</f>
        <v>0</v>
      </c>
      <c r="BJ749" s="17" t="s">
        <v>21</v>
      </c>
      <c r="BK749" s="228">
        <f>ROUND(I749*H749,2)</f>
        <v>0</v>
      </c>
      <c r="BL749" s="17" t="s">
        <v>251</v>
      </c>
      <c r="BM749" s="227" t="s">
        <v>1233</v>
      </c>
    </row>
    <row r="750" s="2" customFormat="1">
      <c r="A750" s="38"/>
      <c r="B750" s="39"/>
      <c r="C750" s="40"/>
      <c r="D750" s="229" t="s">
        <v>160</v>
      </c>
      <c r="E750" s="40"/>
      <c r="F750" s="230" t="s">
        <v>1232</v>
      </c>
      <c r="G750" s="40"/>
      <c r="H750" s="40"/>
      <c r="I750" s="231"/>
      <c r="J750" s="40"/>
      <c r="K750" s="40"/>
      <c r="L750" s="44"/>
      <c r="M750" s="232"/>
      <c r="N750" s="233"/>
      <c r="O750" s="91"/>
      <c r="P750" s="91"/>
      <c r="Q750" s="91"/>
      <c r="R750" s="91"/>
      <c r="S750" s="91"/>
      <c r="T750" s="92"/>
      <c r="U750" s="38"/>
      <c r="V750" s="38"/>
      <c r="W750" s="38"/>
      <c r="X750" s="38"/>
      <c r="Y750" s="38"/>
      <c r="Z750" s="38"/>
      <c r="AA750" s="38"/>
      <c r="AB750" s="38"/>
      <c r="AC750" s="38"/>
      <c r="AD750" s="38"/>
      <c r="AE750" s="38"/>
      <c r="AT750" s="17" t="s">
        <v>160</v>
      </c>
      <c r="AU750" s="17" t="s">
        <v>88</v>
      </c>
    </row>
    <row r="751" s="2" customFormat="1" ht="33" customHeight="1">
      <c r="A751" s="38"/>
      <c r="B751" s="39"/>
      <c r="C751" s="215" t="s">
        <v>1234</v>
      </c>
      <c r="D751" s="215" t="s">
        <v>154</v>
      </c>
      <c r="E751" s="216" t="s">
        <v>1235</v>
      </c>
      <c r="F751" s="217" t="s">
        <v>1236</v>
      </c>
      <c r="G751" s="218" t="s">
        <v>210</v>
      </c>
      <c r="H751" s="219">
        <v>1</v>
      </c>
      <c r="I751" s="220"/>
      <c r="J751" s="221">
        <f>ROUND(I751*H751,2)</f>
        <v>0</v>
      </c>
      <c r="K751" s="222"/>
      <c r="L751" s="44"/>
      <c r="M751" s="223" t="s">
        <v>1</v>
      </c>
      <c r="N751" s="224" t="s">
        <v>44</v>
      </c>
      <c r="O751" s="91"/>
      <c r="P751" s="225">
        <f>O751*H751</f>
        <v>0</v>
      </c>
      <c r="Q751" s="225">
        <v>0</v>
      </c>
      <c r="R751" s="225">
        <f>Q751*H751</f>
        <v>0</v>
      </c>
      <c r="S751" s="225">
        <v>0</v>
      </c>
      <c r="T751" s="226">
        <f>S751*H751</f>
        <v>0</v>
      </c>
      <c r="U751" s="38"/>
      <c r="V751" s="38"/>
      <c r="W751" s="38"/>
      <c r="X751" s="38"/>
      <c r="Y751" s="38"/>
      <c r="Z751" s="38"/>
      <c r="AA751" s="38"/>
      <c r="AB751" s="38"/>
      <c r="AC751" s="38"/>
      <c r="AD751" s="38"/>
      <c r="AE751" s="38"/>
      <c r="AR751" s="227" t="s">
        <v>251</v>
      </c>
      <c r="AT751" s="227" t="s">
        <v>154</v>
      </c>
      <c r="AU751" s="227" t="s">
        <v>88</v>
      </c>
      <c r="AY751" s="17" t="s">
        <v>152</v>
      </c>
      <c r="BE751" s="228">
        <f>IF(N751="základní",J751,0)</f>
        <v>0</v>
      </c>
      <c r="BF751" s="228">
        <f>IF(N751="snížená",J751,0)</f>
        <v>0</v>
      </c>
      <c r="BG751" s="228">
        <f>IF(N751="zákl. přenesená",J751,0)</f>
        <v>0</v>
      </c>
      <c r="BH751" s="228">
        <f>IF(N751="sníž. přenesená",J751,0)</f>
        <v>0</v>
      </c>
      <c r="BI751" s="228">
        <f>IF(N751="nulová",J751,0)</f>
        <v>0</v>
      </c>
      <c r="BJ751" s="17" t="s">
        <v>21</v>
      </c>
      <c r="BK751" s="228">
        <f>ROUND(I751*H751,2)</f>
        <v>0</v>
      </c>
      <c r="BL751" s="17" t="s">
        <v>251</v>
      </c>
      <c r="BM751" s="227" t="s">
        <v>1237</v>
      </c>
    </row>
    <row r="752" s="2" customFormat="1">
      <c r="A752" s="38"/>
      <c r="B752" s="39"/>
      <c r="C752" s="40"/>
      <c r="D752" s="229" t="s">
        <v>160</v>
      </c>
      <c r="E752" s="40"/>
      <c r="F752" s="230" t="s">
        <v>1236</v>
      </c>
      <c r="G752" s="40"/>
      <c r="H752" s="40"/>
      <c r="I752" s="231"/>
      <c r="J752" s="40"/>
      <c r="K752" s="40"/>
      <c r="L752" s="44"/>
      <c r="M752" s="232"/>
      <c r="N752" s="233"/>
      <c r="O752" s="91"/>
      <c r="P752" s="91"/>
      <c r="Q752" s="91"/>
      <c r="R752" s="91"/>
      <c r="S752" s="91"/>
      <c r="T752" s="92"/>
      <c r="U752" s="38"/>
      <c r="V752" s="38"/>
      <c r="W752" s="38"/>
      <c r="X752" s="38"/>
      <c r="Y752" s="38"/>
      <c r="Z752" s="38"/>
      <c r="AA752" s="38"/>
      <c r="AB752" s="38"/>
      <c r="AC752" s="38"/>
      <c r="AD752" s="38"/>
      <c r="AE752" s="38"/>
      <c r="AT752" s="17" t="s">
        <v>160</v>
      </c>
      <c r="AU752" s="17" t="s">
        <v>88</v>
      </c>
    </row>
    <row r="753" s="2" customFormat="1" ht="49.05" customHeight="1">
      <c r="A753" s="38"/>
      <c r="B753" s="39"/>
      <c r="C753" s="215" t="s">
        <v>1238</v>
      </c>
      <c r="D753" s="215" t="s">
        <v>154</v>
      </c>
      <c r="E753" s="216" t="s">
        <v>1239</v>
      </c>
      <c r="F753" s="217" t="s">
        <v>1240</v>
      </c>
      <c r="G753" s="218" t="s">
        <v>210</v>
      </c>
      <c r="H753" s="219">
        <v>1</v>
      </c>
      <c r="I753" s="220"/>
      <c r="J753" s="221">
        <f>ROUND(I753*H753,2)</f>
        <v>0</v>
      </c>
      <c r="K753" s="222"/>
      <c r="L753" s="44"/>
      <c r="M753" s="223" t="s">
        <v>1</v>
      </c>
      <c r="N753" s="224" t="s">
        <v>44</v>
      </c>
      <c r="O753" s="91"/>
      <c r="P753" s="225">
        <f>O753*H753</f>
        <v>0</v>
      </c>
      <c r="Q753" s="225">
        <v>0</v>
      </c>
      <c r="R753" s="225">
        <f>Q753*H753</f>
        <v>0</v>
      </c>
      <c r="S753" s="225">
        <v>0</v>
      </c>
      <c r="T753" s="226">
        <f>S753*H753</f>
        <v>0</v>
      </c>
      <c r="U753" s="38"/>
      <c r="V753" s="38"/>
      <c r="W753" s="38"/>
      <c r="X753" s="38"/>
      <c r="Y753" s="38"/>
      <c r="Z753" s="38"/>
      <c r="AA753" s="38"/>
      <c r="AB753" s="38"/>
      <c r="AC753" s="38"/>
      <c r="AD753" s="38"/>
      <c r="AE753" s="38"/>
      <c r="AR753" s="227" t="s">
        <v>251</v>
      </c>
      <c r="AT753" s="227" t="s">
        <v>154</v>
      </c>
      <c r="AU753" s="227" t="s">
        <v>88</v>
      </c>
      <c r="AY753" s="17" t="s">
        <v>152</v>
      </c>
      <c r="BE753" s="228">
        <f>IF(N753="základní",J753,0)</f>
        <v>0</v>
      </c>
      <c r="BF753" s="228">
        <f>IF(N753="snížená",J753,0)</f>
        <v>0</v>
      </c>
      <c r="BG753" s="228">
        <f>IF(N753="zákl. přenesená",J753,0)</f>
        <v>0</v>
      </c>
      <c r="BH753" s="228">
        <f>IF(N753="sníž. přenesená",J753,0)</f>
        <v>0</v>
      </c>
      <c r="BI753" s="228">
        <f>IF(N753="nulová",J753,0)</f>
        <v>0</v>
      </c>
      <c r="BJ753" s="17" t="s">
        <v>21</v>
      </c>
      <c r="BK753" s="228">
        <f>ROUND(I753*H753,2)</f>
        <v>0</v>
      </c>
      <c r="BL753" s="17" t="s">
        <v>251</v>
      </c>
      <c r="BM753" s="227" t="s">
        <v>1241</v>
      </c>
    </row>
    <row r="754" s="2" customFormat="1">
      <c r="A754" s="38"/>
      <c r="B754" s="39"/>
      <c r="C754" s="40"/>
      <c r="D754" s="229" t="s">
        <v>160</v>
      </c>
      <c r="E754" s="40"/>
      <c r="F754" s="230" t="s">
        <v>1240</v>
      </c>
      <c r="G754" s="40"/>
      <c r="H754" s="40"/>
      <c r="I754" s="231"/>
      <c r="J754" s="40"/>
      <c r="K754" s="40"/>
      <c r="L754" s="44"/>
      <c r="M754" s="232"/>
      <c r="N754" s="233"/>
      <c r="O754" s="91"/>
      <c r="P754" s="91"/>
      <c r="Q754" s="91"/>
      <c r="R754" s="91"/>
      <c r="S754" s="91"/>
      <c r="T754" s="92"/>
      <c r="U754" s="38"/>
      <c r="V754" s="38"/>
      <c r="W754" s="38"/>
      <c r="X754" s="38"/>
      <c r="Y754" s="38"/>
      <c r="Z754" s="38"/>
      <c r="AA754" s="38"/>
      <c r="AB754" s="38"/>
      <c r="AC754" s="38"/>
      <c r="AD754" s="38"/>
      <c r="AE754" s="38"/>
      <c r="AT754" s="17" t="s">
        <v>160</v>
      </c>
      <c r="AU754" s="17" t="s">
        <v>88</v>
      </c>
    </row>
    <row r="755" s="2" customFormat="1" ht="24.15" customHeight="1">
      <c r="A755" s="38"/>
      <c r="B755" s="39"/>
      <c r="C755" s="215" t="s">
        <v>1242</v>
      </c>
      <c r="D755" s="215" t="s">
        <v>154</v>
      </c>
      <c r="E755" s="216" t="s">
        <v>1243</v>
      </c>
      <c r="F755" s="217" t="s">
        <v>1244</v>
      </c>
      <c r="G755" s="218" t="s">
        <v>210</v>
      </c>
      <c r="H755" s="219">
        <v>2</v>
      </c>
      <c r="I755" s="220"/>
      <c r="J755" s="221">
        <f>ROUND(I755*H755,2)</f>
        <v>0</v>
      </c>
      <c r="K755" s="222"/>
      <c r="L755" s="44"/>
      <c r="M755" s="223" t="s">
        <v>1</v>
      </c>
      <c r="N755" s="224" t="s">
        <v>44</v>
      </c>
      <c r="O755" s="91"/>
      <c r="P755" s="225">
        <f>O755*H755</f>
        <v>0</v>
      </c>
      <c r="Q755" s="225">
        <v>0</v>
      </c>
      <c r="R755" s="225">
        <f>Q755*H755</f>
        <v>0</v>
      </c>
      <c r="S755" s="225">
        <v>0</v>
      </c>
      <c r="T755" s="226">
        <f>S755*H755</f>
        <v>0</v>
      </c>
      <c r="U755" s="38"/>
      <c r="V755" s="38"/>
      <c r="W755" s="38"/>
      <c r="X755" s="38"/>
      <c r="Y755" s="38"/>
      <c r="Z755" s="38"/>
      <c r="AA755" s="38"/>
      <c r="AB755" s="38"/>
      <c r="AC755" s="38"/>
      <c r="AD755" s="38"/>
      <c r="AE755" s="38"/>
      <c r="AR755" s="227" t="s">
        <v>251</v>
      </c>
      <c r="AT755" s="227" t="s">
        <v>154</v>
      </c>
      <c r="AU755" s="227" t="s">
        <v>88</v>
      </c>
      <c r="AY755" s="17" t="s">
        <v>152</v>
      </c>
      <c r="BE755" s="228">
        <f>IF(N755="základní",J755,0)</f>
        <v>0</v>
      </c>
      <c r="BF755" s="228">
        <f>IF(N755="snížená",J755,0)</f>
        <v>0</v>
      </c>
      <c r="BG755" s="228">
        <f>IF(N755="zákl. přenesená",J755,0)</f>
        <v>0</v>
      </c>
      <c r="BH755" s="228">
        <f>IF(N755="sníž. přenesená",J755,0)</f>
        <v>0</v>
      </c>
      <c r="BI755" s="228">
        <f>IF(N755="nulová",J755,0)</f>
        <v>0</v>
      </c>
      <c r="BJ755" s="17" t="s">
        <v>21</v>
      </c>
      <c r="BK755" s="228">
        <f>ROUND(I755*H755,2)</f>
        <v>0</v>
      </c>
      <c r="BL755" s="17" t="s">
        <v>251</v>
      </c>
      <c r="BM755" s="227" t="s">
        <v>1245</v>
      </c>
    </row>
    <row r="756" s="2" customFormat="1">
      <c r="A756" s="38"/>
      <c r="B756" s="39"/>
      <c r="C756" s="40"/>
      <c r="D756" s="229" t="s">
        <v>160</v>
      </c>
      <c r="E756" s="40"/>
      <c r="F756" s="230" t="s">
        <v>1244</v>
      </c>
      <c r="G756" s="40"/>
      <c r="H756" s="40"/>
      <c r="I756" s="231"/>
      <c r="J756" s="40"/>
      <c r="K756" s="40"/>
      <c r="L756" s="44"/>
      <c r="M756" s="232"/>
      <c r="N756" s="233"/>
      <c r="O756" s="91"/>
      <c r="P756" s="91"/>
      <c r="Q756" s="91"/>
      <c r="R756" s="91"/>
      <c r="S756" s="91"/>
      <c r="T756" s="92"/>
      <c r="U756" s="38"/>
      <c r="V756" s="38"/>
      <c r="W756" s="38"/>
      <c r="X756" s="38"/>
      <c r="Y756" s="38"/>
      <c r="Z756" s="38"/>
      <c r="AA756" s="38"/>
      <c r="AB756" s="38"/>
      <c r="AC756" s="38"/>
      <c r="AD756" s="38"/>
      <c r="AE756" s="38"/>
      <c r="AT756" s="17" t="s">
        <v>160</v>
      </c>
      <c r="AU756" s="17" t="s">
        <v>88</v>
      </c>
    </row>
    <row r="757" s="2" customFormat="1" ht="16.5" customHeight="1">
      <c r="A757" s="38"/>
      <c r="B757" s="39"/>
      <c r="C757" s="215" t="s">
        <v>1246</v>
      </c>
      <c r="D757" s="215" t="s">
        <v>154</v>
      </c>
      <c r="E757" s="216" t="s">
        <v>1247</v>
      </c>
      <c r="F757" s="217" t="s">
        <v>1248</v>
      </c>
      <c r="G757" s="218" t="s">
        <v>1116</v>
      </c>
      <c r="H757" s="219">
        <v>1</v>
      </c>
      <c r="I757" s="220"/>
      <c r="J757" s="221">
        <f>ROUND(I757*H757,2)</f>
        <v>0</v>
      </c>
      <c r="K757" s="222"/>
      <c r="L757" s="44"/>
      <c r="M757" s="223" t="s">
        <v>1</v>
      </c>
      <c r="N757" s="224" t="s">
        <v>44</v>
      </c>
      <c r="O757" s="91"/>
      <c r="P757" s="225">
        <f>O757*H757</f>
        <v>0</v>
      </c>
      <c r="Q757" s="225">
        <v>0</v>
      </c>
      <c r="R757" s="225">
        <f>Q757*H757</f>
        <v>0</v>
      </c>
      <c r="S757" s="225">
        <v>0</v>
      </c>
      <c r="T757" s="226">
        <f>S757*H757</f>
        <v>0</v>
      </c>
      <c r="U757" s="38"/>
      <c r="V757" s="38"/>
      <c r="W757" s="38"/>
      <c r="X757" s="38"/>
      <c r="Y757" s="38"/>
      <c r="Z757" s="38"/>
      <c r="AA757" s="38"/>
      <c r="AB757" s="38"/>
      <c r="AC757" s="38"/>
      <c r="AD757" s="38"/>
      <c r="AE757" s="38"/>
      <c r="AR757" s="227" t="s">
        <v>251</v>
      </c>
      <c r="AT757" s="227" t="s">
        <v>154</v>
      </c>
      <c r="AU757" s="227" t="s">
        <v>88</v>
      </c>
      <c r="AY757" s="17" t="s">
        <v>152</v>
      </c>
      <c r="BE757" s="228">
        <f>IF(N757="základní",J757,0)</f>
        <v>0</v>
      </c>
      <c r="BF757" s="228">
        <f>IF(N757="snížená",J757,0)</f>
        <v>0</v>
      </c>
      <c r="BG757" s="228">
        <f>IF(N757="zákl. přenesená",J757,0)</f>
        <v>0</v>
      </c>
      <c r="BH757" s="228">
        <f>IF(N757="sníž. přenesená",J757,0)</f>
        <v>0</v>
      </c>
      <c r="BI757" s="228">
        <f>IF(N757="nulová",J757,0)</f>
        <v>0</v>
      </c>
      <c r="BJ757" s="17" t="s">
        <v>21</v>
      </c>
      <c r="BK757" s="228">
        <f>ROUND(I757*H757,2)</f>
        <v>0</v>
      </c>
      <c r="BL757" s="17" t="s">
        <v>251</v>
      </c>
      <c r="BM757" s="227" t="s">
        <v>1249</v>
      </c>
    </row>
    <row r="758" s="2" customFormat="1">
      <c r="A758" s="38"/>
      <c r="B758" s="39"/>
      <c r="C758" s="40"/>
      <c r="D758" s="229" t="s">
        <v>160</v>
      </c>
      <c r="E758" s="40"/>
      <c r="F758" s="230" t="s">
        <v>1248</v>
      </c>
      <c r="G758" s="40"/>
      <c r="H758" s="40"/>
      <c r="I758" s="231"/>
      <c r="J758" s="40"/>
      <c r="K758" s="40"/>
      <c r="L758" s="44"/>
      <c r="M758" s="232"/>
      <c r="N758" s="233"/>
      <c r="O758" s="91"/>
      <c r="P758" s="91"/>
      <c r="Q758" s="91"/>
      <c r="R758" s="91"/>
      <c r="S758" s="91"/>
      <c r="T758" s="92"/>
      <c r="U758" s="38"/>
      <c r="V758" s="38"/>
      <c r="W758" s="38"/>
      <c r="X758" s="38"/>
      <c r="Y758" s="38"/>
      <c r="Z758" s="38"/>
      <c r="AA758" s="38"/>
      <c r="AB758" s="38"/>
      <c r="AC758" s="38"/>
      <c r="AD758" s="38"/>
      <c r="AE758" s="38"/>
      <c r="AT758" s="17" t="s">
        <v>160</v>
      </c>
      <c r="AU758" s="17" t="s">
        <v>88</v>
      </c>
    </row>
    <row r="759" s="2" customFormat="1" ht="24.15" customHeight="1">
      <c r="A759" s="38"/>
      <c r="B759" s="39"/>
      <c r="C759" s="215" t="s">
        <v>1250</v>
      </c>
      <c r="D759" s="215" t="s">
        <v>154</v>
      </c>
      <c r="E759" s="216" t="s">
        <v>1251</v>
      </c>
      <c r="F759" s="217" t="s">
        <v>1252</v>
      </c>
      <c r="G759" s="218" t="s">
        <v>980</v>
      </c>
      <c r="H759" s="277"/>
      <c r="I759" s="220"/>
      <c r="J759" s="221">
        <f>ROUND(I759*H759,2)</f>
        <v>0</v>
      </c>
      <c r="K759" s="222"/>
      <c r="L759" s="44"/>
      <c r="M759" s="223" t="s">
        <v>1</v>
      </c>
      <c r="N759" s="224" t="s">
        <v>44</v>
      </c>
      <c r="O759" s="91"/>
      <c r="P759" s="225">
        <f>O759*H759</f>
        <v>0</v>
      </c>
      <c r="Q759" s="225">
        <v>0</v>
      </c>
      <c r="R759" s="225">
        <f>Q759*H759</f>
        <v>0</v>
      </c>
      <c r="S759" s="225">
        <v>0</v>
      </c>
      <c r="T759" s="226">
        <f>S759*H759</f>
        <v>0</v>
      </c>
      <c r="U759" s="38"/>
      <c r="V759" s="38"/>
      <c r="W759" s="38"/>
      <c r="X759" s="38"/>
      <c r="Y759" s="38"/>
      <c r="Z759" s="38"/>
      <c r="AA759" s="38"/>
      <c r="AB759" s="38"/>
      <c r="AC759" s="38"/>
      <c r="AD759" s="38"/>
      <c r="AE759" s="38"/>
      <c r="AR759" s="227" t="s">
        <v>251</v>
      </c>
      <c r="AT759" s="227" t="s">
        <v>154</v>
      </c>
      <c r="AU759" s="227" t="s">
        <v>88</v>
      </c>
      <c r="AY759" s="17" t="s">
        <v>152</v>
      </c>
      <c r="BE759" s="228">
        <f>IF(N759="základní",J759,0)</f>
        <v>0</v>
      </c>
      <c r="BF759" s="228">
        <f>IF(N759="snížená",J759,0)</f>
        <v>0</v>
      </c>
      <c r="BG759" s="228">
        <f>IF(N759="zákl. přenesená",J759,0)</f>
        <v>0</v>
      </c>
      <c r="BH759" s="228">
        <f>IF(N759="sníž. přenesená",J759,0)</f>
        <v>0</v>
      </c>
      <c r="BI759" s="228">
        <f>IF(N759="nulová",J759,0)</f>
        <v>0</v>
      </c>
      <c r="BJ759" s="17" t="s">
        <v>21</v>
      </c>
      <c r="BK759" s="228">
        <f>ROUND(I759*H759,2)</f>
        <v>0</v>
      </c>
      <c r="BL759" s="17" t="s">
        <v>251</v>
      </c>
      <c r="BM759" s="227" t="s">
        <v>1253</v>
      </c>
    </row>
    <row r="760" s="2" customFormat="1">
      <c r="A760" s="38"/>
      <c r="B760" s="39"/>
      <c r="C760" s="40"/>
      <c r="D760" s="229" t="s">
        <v>160</v>
      </c>
      <c r="E760" s="40"/>
      <c r="F760" s="230" t="s">
        <v>1254</v>
      </c>
      <c r="G760" s="40"/>
      <c r="H760" s="40"/>
      <c r="I760" s="231"/>
      <c r="J760" s="40"/>
      <c r="K760" s="40"/>
      <c r="L760" s="44"/>
      <c r="M760" s="232"/>
      <c r="N760" s="233"/>
      <c r="O760" s="91"/>
      <c r="P760" s="91"/>
      <c r="Q760" s="91"/>
      <c r="R760" s="91"/>
      <c r="S760" s="91"/>
      <c r="T760" s="92"/>
      <c r="U760" s="38"/>
      <c r="V760" s="38"/>
      <c r="W760" s="38"/>
      <c r="X760" s="38"/>
      <c r="Y760" s="38"/>
      <c r="Z760" s="38"/>
      <c r="AA760" s="38"/>
      <c r="AB760" s="38"/>
      <c r="AC760" s="38"/>
      <c r="AD760" s="38"/>
      <c r="AE760" s="38"/>
      <c r="AT760" s="17" t="s">
        <v>160</v>
      </c>
      <c r="AU760" s="17" t="s">
        <v>88</v>
      </c>
    </row>
    <row r="761" s="12" customFormat="1" ht="22.8" customHeight="1">
      <c r="A761" s="12"/>
      <c r="B761" s="199"/>
      <c r="C761" s="200"/>
      <c r="D761" s="201" t="s">
        <v>78</v>
      </c>
      <c r="E761" s="213" t="s">
        <v>1255</v>
      </c>
      <c r="F761" s="213" t="s">
        <v>1256</v>
      </c>
      <c r="G761" s="200"/>
      <c r="H761" s="200"/>
      <c r="I761" s="203"/>
      <c r="J761" s="214">
        <f>BK761</f>
        <v>0</v>
      </c>
      <c r="K761" s="200"/>
      <c r="L761" s="205"/>
      <c r="M761" s="206"/>
      <c r="N761" s="207"/>
      <c r="O761" s="207"/>
      <c r="P761" s="208">
        <f>SUM(P762:P861)</f>
        <v>0</v>
      </c>
      <c r="Q761" s="207"/>
      <c r="R761" s="208">
        <f>SUM(R762:R861)</f>
        <v>0</v>
      </c>
      <c r="S761" s="207"/>
      <c r="T761" s="209">
        <f>SUM(T762:T861)</f>
        <v>0</v>
      </c>
      <c r="U761" s="12"/>
      <c r="V761" s="12"/>
      <c r="W761" s="12"/>
      <c r="X761" s="12"/>
      <c r="Y761" s="12"/>
      <c r="Z761" s="12"/>
      <c r="AA761" s="12"/>
      <c r="AB761" s="12"/>
      <c r="AC761" s="12"/>
      <c r="AD761" s="12"/>
      <c r="AE761" s="12"/>
      <c r="AR761" s="210" t="s">
        <v>88</v>
      </c>
      <c r="AT761" s="211" t="s">
        <v>78</v>
      </c>
      <c r="AU761" s="211" t="s">
        <v>21</v>
      </c>
      <c r="AY761" s="210" t="s">
        <v>152</v>
      </c>
      <c r="BK761" s="212">
        <f>SUM(BK762:BK861)</f>
        <v>0</v>
      </c>
    </row>
    <row r="762" s="2" customFormat="1" ht="24.15" customHeight="1">
      <c r="A762" s="38"/>
      <c r="B762" s="39"/>
      <c r="C762" s="215" t="s">
        <v>1257</v>
      </c>
      <c r="D762" s="215" t="s">
        <v>154</v>
      </c>
      <c r="E762" s="216" t="s">
        <v>1258</v>
      </c>
      <c r="F762" s="217" t="s">
        <v>1259</v>
      </c>
      <c r="G762" s="218" t="s">
        <v>210</v>
      </c>
      <c r="H762" s="219">
        <v>36</v>
      </c>
      <c r="I762" s="220"/>
      <c r="J762" s="221">
        <f>ROUND(I762*H762,2)</f>
        <v>0</v>
      </c>
      <c r="K762" s="222"/>
      <c r="L762" s="44"/>
      <c r="M762" s="223" t="s">
        <v>1</v>
      </c>
      <c r="N762" s="224" t="s">
        <v>44</v>
      </c>
      <c r="O762" s="91"/>
      <c r="P762" s="225">
        <f>O762*H762</f>
        <v>0</v>
      </c>
      <c r="Q762" s="225">
        <v>0</v>
      </c>
      <c r="R762" s="225">
        <f>Q762*H762</f>
        <v>0</v>
      </c>
      <c r="S762" s="225">
        <v>0</v>
      </c>
      <c r="T762" s="226">
        <f>S762*H762</f>
        <v>0</v>
      </c>
      <c r="U762" s="38"/>
      <c r="V762" s="38"/>
      <c r="W762" s="38"/>
      <c r="X762" s="38"/>
      <c r="Y762" s="38"/>
      <c r="Z762" s="38"/>
      <c r="AA762" s="38"/>
      <c r="AB762" s="38"/>
      <c r="AC762" s="38"/>
      <c r="AD762" s="38"/>
      <c r="AE762" s="38"/>
      <c r="AR762" s="227" t="s">
        <v>251</v>
      </c>
      <c r="AT762" s="227" t="s">
        <v>154</v>
      </c>
      <c r="AU762" s="227" t="s">
        <v>88</v>
      </c>
      <c r="AY762" s="17" t="s">
        <v>152</v>
      </c>
      <c r="BE762" s="228">
        <f>IF(N762="základní",J762,0)</f>
        <v>0</v>
      </c>
      <c r="BF762" s="228">
        <f>IF(N762="snížená",J762,0)</f>
        <v>0</v>
      </c>
      <c r="BG762" s="228">
        <f>IF(N762="zákl. přenesená",J762,0)</f>
        <v>0</v>
      </c>
      <c r="BH762" s="228">
        <f>IF(N762="sníž. přenesená",J762,0)</f>
        <v>0</v>
      </c>
      <c r="BI762" s="228">
        <f>IF(N762="nulová",J762,0)</f>
        <v>0</v>
      </c>
      <c r="BJ762" s="17" t="s">
        <v>21</v>
      </c>
      <c r="BK762" s="228">
        <f>ROUND(I762*H762,2)</f>
        <v>0</v>
      </c>
      <c r="BL762" s="17" t="s">
        <v>251</v>
      </c>
      <c r="BM762" s="227" t="s">
        <v>1260</v>
      </c>
    </row>
    <row r="763" s="2" customFormat="1">
      <c r="A763" s="38"/>
      <c r="B763" s="39"/>
      <c r="C763" s="40"/>
      <c r="D763" s="229" t="s">
        <v>160</v>
      </c>
      <c r="E763" s="40"/>
      <c r="F763" s="230" t="s">
        <v>1259</v>
      </c>
      <c r="G763" s="40"/>
      <c r="H763" s="40"/>
      <c r="I763" s="231"/>
      <c r="J763" s="40"/>
      <c r="K763" s="40"/>
      <c r="L763" s="44"/>
      <c r="M763" s="232"/>
      <c r="N763" s="233"/>
      <c r="O763" s="91"/>
      <c r="P763" s="91"/>
      <c r="Q763" s="91"/>
      <c r="R763" s="91"/>
      <c r="S763" s="91"/>
      <c r="T763" s="92"/>
      <c r="U763" s="38"/>
      <c r="V763" s="38"/>
      <c r="W763" s="38"/>
      <c r="X763" s="38"/>
      <c r="Y763" s="38"/>
      <c r="Z763" s="38"/>
      <c r="AA763" s="38"/>
      <c r="AB763" s="38"/>
      <c r="AC763" s="38"/>
      <c r="AD763" s="38"/>
      <c r="AE763" s="38"/>
      <c r="AT763" s="17" t="s">
        <v>160</v>
      </c>
      <c r="AU763" s="17" t="s">
        <v>88</v>
      </c>
    </row>
    <row r="764" s="2" customFormat="1" ht="24.15" customHeight="1">
      <c r="A764" s="38"/>
      <c r="B764" s="39"/>
      <c r="C764" s="215" t="s">
        <v>1261</v>
      </c>
      <c r="D764" s="215" t="s">
        <v>154</v>
      </c>
      <c r="E764" s="216" t="s">
        <v>1262</v>
      </c>
      <c r="F764" s="217" t="s">
        <v>1263</v>
      </c>
      <c r="G764" s="218" t="s">
        <v>210</v>
      </c>
      <c r="H764" s="219">
        <v>72</v>
      </c>
      <c r="I764" s="220"/>
      <c r="J764" s="221">
        <f>ROUND(I764*H764,2)</f>
        <v>0</v>
      </c>
      <c r="K764" s="222"/>
      <c r="L764" s="44"/>
      <c r="M764" s="223" t="s">
        <v>1</v>
      </c>
      <c r="N764" s="224" t="s">
        <v>44</v>
      </c>
      <c r="O764" s="91"/>
      <c r="P764" s="225">
        <f>O764*H764</f>
        <v>0</v>
      </c>
      <c r="Q764" s="225">
        <v>0</v>
      </c>
      <c r="R764" s="225">
        <f>Q764*H764</f>
        <v>0</v>
      </c>
      <c r="S764" s="225">
        <v>0</v>
      </c>
      <c r="T764" s="226">
        <f>S764*H764</f>
        <v>0</v>
      </c>
      <c r="U764" s="38"/>
      <c r="V764" s="38"/>
      <c r="W764" s="38"/>
      <c r="X764" s="38"/>
      <c r="Y764" s="38"/>
      <c r="Z764" s="38"/>
      <c r="AA764" s="38"/>
      <c r="AB764" s="38"/>
      <c r="AC764" s="38"/>
      <c r="AD764" s="38"/>
      <c r="AE764" s="38"/>
      <c r="AR764" s="227" t="s">
        <v>251</v>
      </c>
      <c r="AT764" s="227" t="s">
        <v>154</v>
      </c>
      <c r="AU764" s="227" t="s">
        <v>88</v>
      </c>
      <c r="AY764" s="17" t="s">
        <v>152</v>
      </c>
      <c r="BE764" s="228">
        <f>IF(N764="základní",J764,0)</f>
        <v>0</v>
      </c>
      <c r="BF764" s="228">
        <f>IF(N764="snížená",J764,0)</f>
        <v>0</v>
      </c>
      <c r="BG764" s="228">
        <f>IF(N764="zákl. přenesená",J764,0)</f>
        <v>0</v>
      </c>
      <c r="BH764" s="228">
        <f>IF(N764="sníž. přenesená",J764,0)</f>
        <v>0</v>
      </c>
      <c r="BI764" s="228">
        <f>IF(N764="nulová",J764,0)</f>
        <v>0</v>
      </c>
      <c r="BJ764" s="17" t="s">
        <v>21</v>
      </c>
      <c r="BK764" s="228">
        <f>ROUND(I764*H764,2)</f>
        <v>0</v>
      </c>
      <c r="BL764" s="17" t="s">
        <v>251</v>
      </c>
      <c r="BM764" s="227" t="s">
        <v>1264</v>
      </c>
    </row>
    <row r="765" s="2" customFormat="1">
      <c r="A765" s="38"/>
      <c r="B765" s="39"/>
      <c r="C765" s="40"/>
      <c r="D765" s="229" t="s">
        <v>160</v>
      </c>
      <c r="E765" s="40"/>
      <c r="F765" s="230" t="s">
        <v>1263</v>
      </c>
      <c r="G765" s="40"/>
      <c r="H765" s="40"/>
      <c r="I765" s="231"/>
      <c r="J765" s="40"/>
      <c r="K765" s="40"/>
      <c r="L765" s="44"/>
      <c r="M765" s="232"/>
      <c r="N765" s="233"/>
      <c r="O765" s="91"/>
      <c r="P765" s="91"/>
      <c r="Q765" s="91"/>
      <c r="R765" s="91"/>
      <c r="S765" s="91"/>
      <c r="T765" s="92"/>
      <c r="U765" s="38"/>
      <c r="V765" s="38"/>
      <c r="W765" s="38"/>
      <c r="X765" s="38"/>
      <c r="Y765" s="38"/>
      <c r="Z765" s="38"/>
      <c r="AA765" s="38"/>
      <c r="AB765" s="38"/>
      <c r="AC765" s="38"/>
      <c r="AD765" s="38"/>
      <c r="AE765" s="38"/>
      <c r="AT765" s="17" t="s">
        <v>160</v>
      </c>
      <c r="AU765" s="17" t="s">
        <v>88</v>
      </c>
    </row>
    <row r="766" s="2" customFormat="1" ht="16.5" customHeight="1">
      <c r="A766" s="38"/>
      <c r="B766" s="39"/>
      <c r="C766" s="215" t="s">
        <v>1265</v>
      </c>
      <c r="D766" s="215" t="s">
        <v>154</v>
      </c>
      <c r="E766" s="216" t="s">
        <v>1266</v>
      </c>
      <c r="F766" s="217" t="s">
        <v>1267</v>
      </c>
      <c r="G766" s="218" t="s">
        <v>210</v>
      </c>
      <c r="H766" s="219">
        <v>72</v>
      </c>
      <c r="I766" s="220"/>
      <c r="J766" s="221">
        <f>ROUND(I766*H766,2)</f>
        <v>0</v>
      </c>
      <c r="K766" s="222"/>
      <c r="L766" s="44"/>
      <c r="M766" s="223" t="s">
        <v>1</v>
      </c>
      <c r="N766" s="224" t="s">
        <v>44</v>
      </c>
      <c r="O766" s="91"/>
      <c r="P766" s="225">
        <f>O766*H766</f>
        <v>0</v>
      </c>
      <c r="Q766" s="225">
        <v>0</v>
      </c>
      <c r="R766" s="225">
        <f>Q766*H766</f>
        <v>0</v>
      </c>
      <c r="S766" s="225">
        <v>0</v>
      </c>
      <c r="T766" s="226">
        <f>S766*H766</f>
        <v>0</v>
      </c>
      <c r="U766" s="38"/>
      <c r="V766" s="38"/>
      <c r="W766" s="38"/>
      <c r="X766" s="38"/>
      <c r="Y766" s="38"/>
      <c r="Z766" s="38"/>
      <c r="AA766" s="38"/>
      <c r="AB766" s="38"/>
      <c r="AC766" s="38"/>
      <c r="AD766" s="38"/>
      <c r="AE766" s="38"/>
      <c r="AR766" s="227" t="s">
        <v>251</v>
      </c>
      <c r="AT766" s="227" t="s">
        <v>154</v>
      </c>
      <c r="AU766" s="227" t="s">
        <v>88</v>
      </c>
      <c r="AY766" s="17" t="s">
        <v>152</v>
      </c>
      <c r="BE766" s="228">
        <f>IF(N766="základní",J766,0)</f>
        <v>0</v>
      </c>
      <c r="BF766" s="228">
        <f>IF(N766="snížená",J766,0)</f>
        <v>0</v>
      </c>
      <c r="BG766" s="228">
        <f>IF(N766="zákl. přenesená",J766,0)</f>
        <v>0</v>
      </c>
      <c r="BH766" s="228">
        <f>IF(N766="sníž. přenesená",J766,0)</f>
        <v>0</v>
      </c>
      <c r="BI766" s="228">
        <f>IF(N766="nulová",J766,0)</f>
        <v>0</v>
      </c>
      <c r="BJ766" s="17" t="s">
        <v>21</v>
      </c>
      <c r="BK766" s="228">
        <f>ROUND(I766*H766,2)</f>
        <v>0</v>
      </c>
      <c r="BL766" s="17" t="s">
        <v>251</v>
      </c>
      <c r="BM766" s="227" t="s">
        <v>1268</v>
      </c>
    </row>
    <row r="767" s="2" customFormat="1">
      <c r="A767" s="38"/>
      <c r="B767" s="39"/>
      <c r="C767" s="40"/>
      <c r="D767" s="229" t="s">
        <v>160</v>
      </c>
      <c r="E767" s="40"/>
      <c r="F767" s="230" t="s">
        <v>1267</v>
      </c>
      <c r="G767" s="40"/>
      <c r="H767" s="40"/>
      <c r="I767" s="231"/>
      <c r="J767" s="40"/>
      <c r="K767" s="40"/>
      <c r="L767" s="44"/>
      <c r="M767" s="232"/>
      <c r="N767" s="233"/>
      <c r="O767" s="91"/>
      <c r="P767" s="91"/>
      <c r="Q767" s="91"/>
      <c r="R767" s="91"/>
      <c r="S767" s="91"/>
      <c r="T767" s="92"/>
      <c r="U767" s="38"/>
      <c r="V767" s="38"/>
      <c r="W767" s="38"/>
      <c r="X767" s="38"/>
      <c r="Y767" s="38"/>
      <c r="Z767" s="38"/>
      <c r="AA767" s="38"/>
      <c r="AB767" s="38"/>
      <c r="AC767" s="38"/>
      <c r="AD767" s="38"/>
      <c r="AE767" s="38"/>
      <c r="AT767" s="17" t="s">
        <v>160</v>
      </c>
      <c r="AU767" s="17" t="s">
        <v>88</v>
      </c>
    </row>
    <row r="768" s="2" customFormat="1" ht="37.8" customHeight="1">
      <c r="A768" s="38"/>
      <c r="B768" s="39"/>
      <c r="C768" s="215" t="s">
        <v>1269</v>
      </c>
      <c r="D768" s="215" t="s">
        <v>154</v>
      </c>
      <c r="E768" s="216" t="s">
        <v>1270</v>
      </c>
      <c r="F768" s="217" t="s">
        <v>1271</v>
      </c>
      <c r="G768" s="218" t="s">
        <v>493</v>
      </c>
      <c r="H768" s="219">
        <v>2294</v>
      </c>
      <c r="I768" s="220"/>
      <c r="J768" s="221">
        <f>ROUND(I768*H768,2)</f>
        <v>0</v>
      </c>
      <c r="K768" s="222"/>
      <c r="L768" s="44"/>
      <c r="M768" s="223" t="s">
        <v>1</v>
      </c>
      <c r="N768" s="224" t="s">
        <v>44</v>
      </c>
      <c r="O768" s="91"/>
      <c r="P768" s="225">
        <f>O768*H768</f>
        <v>0</v>
      </c>
      <c r="Q768" s="225">
        <v>0</v>
      </c>
      <c r="R768" s="225">
        <f>Q768*H768</f>
        <v>0</v>
      </c>
      <c r="S768" s="225">
        <v>0</v>
      </c>
      <c r="T768" s="226">
        <f>S768*H768</f>
        <v>0</v>
      </c>
      <c r="U768" s="38"/>
      <c r="V768" s="38"/>
      <c r="W768" s="38"/>
      <c r="X768" s="38"/>
      <c r="Y768" s="38"/>
      <c r="Z768" s="38"/>
      <c r="AA768" s="38"/>
      <c r="AB768" s="38"/>
      <c r="AC768" s="38"/>
      <c r="AD768" s="38"/>
      <c r="AE768" s="38"/>
      <c r="AR768" s="227" t="s">
        <v>251</v>
      </c>
      <c r="AT768" s="227" t="s">
        <v>154</v>
      </c>
      <c r="AU768" s="227" t="s">
        <v>88</v>
      </c>
      <c r="AY768" s="17" t="s">
        <v>152</v>
      </c>
      <c r="BE768" s="228">
        <f>IF(N768="základní",J768,0)</f>
        <v>0</v>
      </c>
      <c r="BF768" s="228">
        <f>IF(N768="snížená",J768,0)</f>
        <v>0</v>
      </c>
      <c r="BG768" s="228">
        <f>IF(N768="zákl. přenesená",J768,0)</f>
        <v>0</v>
      </c>
      <c r="BH768" s="228">
        <f>IF(N768="sníž. přenesená",J768,0)</f>
        <v>0</v>
      </c>
      <c r="BI768" s="228">
        <f>IF(N768="nulová",J768,0)</f>
        <v>0</v>
      </c>
      <c r="BJ768" s="17" t="s">
        <v>21</v>
      </c>
      <c r="BK768" s="228">
        <f>ROUND(I768*H768,2)</f>
        <v>0</v>
      </c>
      <c r="BL768" s="17" t="s">
        <v>251</v>
      </c>
      <c r="BM768" s="227" t="s">
        <v>1272</v>
      </c>
    </row>
    <row r="769" s="2" customFormat="1">
      <c r="A769" s="38"/>
      <c r="B769" s="39"/>
      <c r="C769" s="40"/>
      <c r="D769" s="229" t="s">
        <v>160</v>
      </c>
      <c r="E769" s="40"/>
      <c r="F769" s="230" t="s">
        <v>1271</v>
      </c>
      <c r="G769" s="40"/>
      <c r="H769" s="40"/>
      <c r="I769" s="231"/>
      <c r="J769" s="40"/>
      <c r="K769" s="40"/>
      <c r="L769" s="44"/>
      <c r="M769" s="232"/>
      <c r="N769" s="233"/>
      <c r="O769" s="91"/>
      <c r="P769" s="91"/>
      <c r="Q769" s="91"/>
      <c r="R769" s="91"/>
      <c r="S769" s="91"/>
      <c r="T769" s="92"/>
      <c r="U769" s="38"/>
      <c r="V769" s="38"/>
      <c r="W769" s="38"/>
      <c r="X769" s="38"/>
      <c r="Y769" s="38"/>
      <c r="Z769" s="38"/>
      <c r="AA769" s="38"/>
      <c r="AB769" s="38"/>
      <c r="AC769" s="38"/>
      <c r="AD769" s="38"/>
      <c r="AE769" s="38"/>
      <c r="AT769" s="17" t="s">
        <v>160</v>
      </c>
      <c r="AU769" s="17" t="s">
        <v>88</v>
      </c>
    </row>
    <row r="770" s="2" customFormat="1" ht="16.5" customHeight="1">
      <c r="A770" s="38"/>
      <c r="B770" s="39"/>
      <c r="C770" s="215" t="s">
        <v>1273</v>
      </c>
      <c r="D770" s="215" t="s">
        <v>154</v>
      </c>
      <c r="E770" s="216" t="s">
        <v>1274</v>
      </c>
      <c r="F770" s="217" t="s">
        <v>1275</v>
      </c>
      <c r="G770" s="218" t="s">
        <v>493</v>
      </c>
      <c r="H770" s="219">
        <v>269</v>
      </c>
      <c r="I770" s="220"/>
      <c r="J770" s="221">
        <f>ROUND(I770*H770,2)</f>
        <v>0</v>
      </c>
      <c r="K770" s="222"/>
      <c r="L770" s="44"/>
      <c r="M770" s="223" t="s">
        <v>1</v>
      </c>
      <c r="N770" s="224" t="s">
        <v>44</v>
      </c>
      <c r="O770" s="91"/>
      <c r="P770" s="225">
        <f>O770*H770</f>
        <v>0</v>
      </c>
      <c r="Q770" s="225">
        <v>0</v>
      </c>
      <c r="R770" s="225">
        <f>Q770*H770</f>
        <v>0</v>
      </c>
      <c r="S770" s="225">
        <v>0</v>
      </c>
      <c r="T770" s="226">
        <f>S770*H770</f>
        <v>0</v>
      </c>
      <c r="U770" s="38"/>
      <c r="V770" s="38"/>
      <c r="W770" s="38"/>
      <c r="X770" s="38"/>
      <c r="Y770" s="38"/>
      <c r="Z770" s="38"/>
      <c r="AA770" s="38"/>
      <c r="AB770" s="38"/>
      <c r="AC770" s="38"/>
      <c r="AD770" s="38"/>
      <c r="AE770" s="38"/>
      <c r="AR770" s="227" t="s">
        <v>251</v>
      </c>
      <c r="AT770" s="227" t="s">
        <v>154</v>
      </c>
      <c r="AU770" s="227" t="s">
        <v>88</v>
      </c>
      <c r="AY770" s="17" t="s">
        <v>152</v>
      </c>
      <c r="BE770" s="228">
        <f>IF(N770="základní",J770,0)</f>
        <v>0</v>
      </c>
      <c r="BF770" s="228">
        <f>IF(N770="snížená",J770,0)</f>
        <v>0</v>
      </c>
      <c r="BG770" s="228">
        <f>IF(N770="zákl. přenesená",J770,0)</f>
        <v>0</v>
      </c>
      <c r="BH770" s="228">
        <f>IF(N770="sníž. přenesená",J770,0)</f>
        <v>0</v>
      </c>
      <c r="BI770" s="228">
        <f>IF(N770="nulová",J770,0)</f>
        <v>0</v>
      </c>
      <c r="BJ770" s="17" t="s">
        <v>21</v>
      </c>
      <c r="BK770" s="228">
        <f>ROUND(I770*H770,2)</f>
        <v>0</v>
      </c>
      <c r="BL770" s="17" t="s">
        <v>251</v>
      </c>
      <c r="BM770" s="227" t="s">
        <v>1276</v>
      </c>
    </row>
    <row r="771" s="2" customFormat="1">
      <c r="A771" s="38"/>
      <c r="B771" s="39"/>
      <c r="C771" s="40"/>
      <c r="D771" s="229" t="s">
        <v>160</v>
      </c>
      <c r="E771" s="40"/>
      <c r="F771" s="230" t="s">
        <v>1275</v>
      </c>
      <c r="G771" s="40"/>
      <c r="H771" s="40"/>
      <c r="I771" s="231"/>
      <c r="J771" s="40"/>
      <c r="K771" s="40"/>
      <c r="L771" s="44"/>
      <c r="M771" s="232"/>
      <c r="N771" s="233"/>
      <c r="O771" s="91"/>
      <c r="P771" s="91"/>
      <c r="Q771" s="91"/>
      <c r="R771" s="91"/>
      <c r="S771" s="91"/>
      <c r="T771" s="92"/>
      <c r="U771" s="38"/>
      <c r="V771" s="38"/>
      <c r="W771" s="38"/>
      <c r="X771" s="38"/>
      <c r="Y771" s="38"/>
      <c r="Z771" s="38"/>
      <c r="AA771" s="38"/>
      <c r="AB771" s="38"/>
      <c r="AC771" s="38"/>
      <c r="AD771" s="38"/>
      <c r="AE771" s="38"/>
      <c r="AT771" s="17" t="s">
        <v>160</v>
      </c>
      <c r="AU771" s="17" t="s">
        <v>88</v>
      </c>
    </row>
    <row r="772" s="2" customFormat="1" ht="16.5" customHeight="1">
      <c r="A772" s="38"/>
      <c r="B772" s="39"/>
      <c r="C772" s="215" t="s">
        <v>1277</v>
      </c>
      <c r="D772" s="215" t="s">
        <v>154</v>
      </c>
      <c r="E772" s="216" t="s">
        <v>1278</v>
      </c>
      <c r="F772" s="217" t="s">
        <v>1279</v>
      </c>
      <c r="G772" s="218" t="s">
        <v>493</v>
      </c>
      <c r="H772" s="219">
        <v>85</v>
      </c>
      <c r="I772" s="220"/>
      <c r="J772" s="221">
        <f>ROUND(I772*H772,2)</f>
        <v>0</v>
      </c>
      <c r="K772" s="222"/>
      <c r="L772" s="44"/>
      <c r="M772" s="223" t="s">
        <v>1</v>
      </c>
      <c r="N772" s="224" t="s">
        <v>44</v>
      </c>
      <c r="O772" s="91"/>
      <c r="P772" s="225">
        <f>O772*H772</f>
        <v>0</v>
      </c>
      <c r="Q772" s="225">
        <v>0</v>
      </c>
      <c r="R772" s="225">
        <f>Q772*H772</f>
        <v>0</v>
      </c>
      <c r="S772" s="225">
        <v>0</v>
      </c>
      <c r="T772" s="226">
        <f>S772*H772</f>
        <v>0</v>
      </c>
      <c r="U772" s="38"/>
      <c r="V772" s="38"/>
      <c r="W772" s="38"/>
      <c r="X772" s="38"/>
      <c r="Y772" s="38"/>
      <c r="Z772" s="38"/>
      <c r="AA772" s="38"/>
      <c r="AB772" s="38"/>
      <c r="AC772" s="38"/>
      <c r="AD772" s="38"/>
      <c r="AE772" s="38"/>
      <c r="AR772" s="227" t="s">
        <v>251</v>
      </c>
      <c r="AT772" s="227" t="s">
        <v>154</v>
      </c>
      <c r="AU772" s="227" t="s">
        <v>88</v>
      </c>
      <c r="AY772" s="17" t="s">
        <v>152</v>
      </c>
      <c r="BE772" s="228">
        <f>IF(N772="základní",J772,0)</f>
        <v>0</v>
      </c>
      <c r="BF772" s="228">
        <f>IF(N772="snížená",J772,0)</f>
        <v>0</v>
      </c>
      <c r="BG772" s="228">
        <f>IF(N772="zákl. přenesená",J772,0)</f>
        <v>0</v>
      </c>
      <c r="BH772" s="228">
        <f>IF(N772="sníž. přenesená",J772,0)</f>
        <v>0</v>
      </c>
      <c r="BI772" s="228">
        <f>IF(N772="nulová",J772,0)</f>
        <v>0</v>
      </c>
      <c r="BJ772" s="17" t="s">
        <v>21</v>
      </c>
      <c r="BK772" s="228">
        <f>ROUND(I772*H772,2)</f>
        <v>0</v>
      </c>
      <c r="BL772" s="17" t="s">
        <v>251</v>
      </c>
      <c r="BM772" s="227" t="s">
        <v>1280</v>
      </c>
    </row>
    <row r="773" s="2" customFormat="1">
      <c r="A773" s="38"/>
      <c r="B773" s="39"/>
      <c r="C773" s="40"/>
      <c r="D773" s="229" t="s">
        <v>160</v>
      </c>
      <c r="E773" s="40"/>
      <c r="F773" s="230" t="s">
        <v>1279</v>
      </c>
      <c r="G773" s="40"/>
      <c r="H773" s="40"/>
      <c r="I773" s="231"/>
      <c r="J773" s="40"/>
      <c r="K773" s="40"/>
      <c r="L773" s="44"/>
      <c r="M773" s="232"/>
      <c r="N773" s="233"/>
      <c r="O773" s="91"/>
      <c r="P773" s="91"/>
      <c r="Q773" s="91"/>
      <c r="R773" s="91"/>
      <c r="S773" s="91"/>
      <c r="T773" s="92"/>
      <c r="U773" s="38"/>
      <c r="V773" s="38"/>
      <c r="W773" s="38"/>
      <c r="X773" s="38"/>
      <c r="Y773" s="38"/>
      <c r="Z773" s="38"/>
      <c r="AA773" s="38"/>
      <c r="AB773" s="38"/>
      <c r="AC773" s="38"/>
      <c r="AD773" s="38"/>
      <c r="AE773" s="38"/>
      <c r="AT773" s="17" t="s">
        <v>160</v>
      </c>
      <c r="AU773" s="17" t="s">
        <v>88</v>
      </c>
    </row>
    <row r="774" s="2" customFormat="1" ht="16.5" customHeight="1">
      <c r="A774" s="38"/>
      <c r="B774" s="39"/>
      <c r="C774" s="215" t="s">
        <v>1281</v>
      </c>
      <c r="D774" s="215" t="s">
        <v>154</v>
      </c>
      <c r="E774" s="216" t="s">
        <v>1282</v>
      </c>
      <c r="F774" s="217" t="s">
        <v>1283</v>
      </c>
      <c r="G774" s="218" t="s">
        <v>493</v>
      </c>
      <c r="H774" s="219">
        <v>246</v>
      </c>
      <c r="I774" s="220"/>
      <c r="J774" s="221">
        <f>ROUND(I774*H774,2)</f>
        <v>0</v>
      </c>
      <c r="K774" s="222"/>
      <c r="L774" s="44"/>
      <c r="M774" s="223" t="s">
        <v>1</v>
      </c>
      <c r="N774" s="224" t="s">
        <v>44</v>
      </c>
      <c r="O774" s="91"/>
      <c r="P774" s="225">
        <f>O774*H774</f>
        <v>0</v>
      </c>
      <c r="Q774" s="225">
        <v>0</v>
      </c>
      <c r="R774" s="225">
        <f>Q774*H774</f>
        <v>0</v>
      </c>
      <c r="S774" s="225">
        <v>0</v>
      </c>
      <c r="T774" s="226">
        <f>S774*H774</f>
        <v>0</v>
      </c>
      <c r="U774" s="38"/>
      <c r="V774" s="38"/>
      <c r="W774" s="38"/>
      <c r="X774" s="38"/>
      <c r="Y774" s="38"/>
      <c r="Z774" s="38"/>
      <c r="AA774" s="38"/>
      <c r="AB774" s="38"/>
      <c r="AC774" s="38"/>
      <c r="AD774" s="38"/>
      <c r="AE774" s="38"/>
      <c r="AR774" s="227" t="s">
        <v>251</v>
      </c>
      <c r="AT774" s="227" t="s">
        <v>154</v>
      </c>
      <c r="AU774" s="227" t="s">
        <v>88</v>
      </c>
      <c r="AY774" s="17" t="s">
        <v>152</v>
      </c>
      <c r="BE774" s="228">
        <f>IF(N774="základní",J774,0)</f>
        <v>0</v>
      </c>
      <c r="BF774" s="228">
        <f>IF(N774="snížená",J774,0)</f>
        <v>0</v>
      </c>
      <c r="BG774" s="228">
        <f>IF(N774="zákl. přenesená",J774,0)</f>
        <v>0</v>
      </c>
      <c r="BH774" s="228">
        <f>IF(N774="sníž. přenesená",J774,0)</f>
        <v>0</v>
      </c>
      <c r="BI774" s="228">
        <f>IF(N774="nulová",J774,0)</f>
        <v>0</v>
      </c>
      <c r="BJ774" s="17" t="s">
        <v>21</v>
      </c>
      <c r="BK774" s="228">
        <f>ROUND(I774*H774,2)</f>
        <v>0</v>
      </c>
      <c r="BL774" s="17" t="s">
        <v>251</v>
      </c>
      <c r="BM774" s="227" t="s">
        <v>1284</v>
      </c>
    </row>
    <row r="775" s="2" customFormat="1">
      <c r="A775" s="38"/>
      <c r="B775" s="39"/>
      <c r="C775" s="40"/>
      <c r="D775" s="229" t="s">
        <v>160</v>
      </c>
      <c r="E775" s="40"/>
      <c r="F775" s="230" t="s">
        <v>1283</v>
      </c>
      <c r="G775" s="40"/>
      <c r="H775" s="40"/>
      <c r="I775" s="231"/>
      <c r="J775" s="40"/>
      <c r="K775" s="40"/>
      <c r="L775" s="44"/>
      <c r="M775" s="232"/>
      <c r="N775" s="233"/>
      <c r="O775" s="91"/>
      <c r="P775" s="91"/>
      <c r="Q775" s="91"/>
      <c r="R775" s="91"/>
      <c r="S775" s="91"/>
      <c r="T775" s="92"/>
      <c r="U775" s="38"/>
      <c r="V775" s="38"/>
      <c r="W775" s="38"/>
      <c r="X775" s="38"/>
      <c r="Y775" s="38"/>
      <c r="Z775" s="38"/>
      <c r="AA775" s="38"/>
      <c r="AB775" s="38"/>
      <c r="AC775" s="38"/>
      <c r="AD775" s="38"/>
      <c r="AE775" s="38"/>
      <c r="AT775" s="17" t="s">
        <v>160</v>
      </c>
      <c r="AU775" s="17" t="s">
        <v>88</v>
      </c>
    </row>
    <row r="776" s="2" customFormat="1" ht="37.8" customHeight="1">
      <c r="A776" s="38"/>
      <c r="B776" s="39"/>
      <c r="C776" s="215" t="s">
        <v>1285</v>
      </c>
      <c r="D776" s="215" t="s">
        <v>154</v>
      </c>
      <c r="E776" s="216" t="s">
        <v>1286</v>
      </c>
      <c r="F776" s="217" t="s">
        <v>1287</v>
      </c>
      <c r="G776" s="218" t="s">
        <v>229</v>
      </c>
      <c r="H776" s="219">
        <v>307.5</v>
      </c>
      <c r="I776" s="220"/>
      <c r="J776" s="221">
        <f>ROUND(I776*H776,2)</f>
        <v>0</v>
      </c>
      <c r="K776" s="222"/>
      <c r="L776" s="44"/>
      <c r="M776" s="223" t="s">
        <v>1</v>
      </c>
      <c r="N776" s="224" t="s">
        <v>44</v>
      </c>
      <c r="O776" s="91"/>
      <c r="P776" s="225">
        <f>O776*H776</f>
        <v>0</v>
      </c>
      <c r="Q776" s="225">
        <v>0</v>
      </c>
      <c r="R776" s="225">
        <f>Q776*H776</f>
        <v>0</v>
      </c>
      <c r="S776" s="225">
        <v>0</v>
      </c>
      <c r="T776" s="226">
        <f>S776*H776</f>
        <v>0</v>
      </c>
      <c r="U776" s="38"/>
      <c r="V776" s="38"/>
      <c r="W776" s="38"/>
      <c r="X776" s="38"/>
      <c r="Y776" s="38"/>
      <c r="Z776" s="38"/>
      <c r="AA776" s="38"/>
      <c r="AB776" s="38"/>
      <c r="AC776" s="38"/>
      <c r="AD776" s="38"/>
      <c r="AE776" s="38"/>
      <c r="AR776" s="227" t="s">
        <v>251</v>
      </c>
      <c r="AT776" s="227" t="s">
        <v>154</v>
      </c>
      <c r="AU776" s="227" t="s">
        <v>88</v>
      </c>
      <c r="AY776" s="17" t="s">
        <v>152</v>
      </c>
      <c r="BE776" s="228">
        <f>IF(N776="základní",J776,0)</f>
        <v>0</v>
      </c>
      <c r="BF776" s="228">
        <f>IF(N776="snížená",J776,0)</f>
        <v>0</v>
      </c>
      <c r="BG776" s="228">
        <f>IF(N776="zákl. přenesená",J776,0)</f>
        <v>0</v>
      </c>
      <c r="BH776" s="228">
        <f>IF(N776="sníž. přenesená",J776,0)</f>
        <v>0</v>
      </c>
      <c r="BI776" s="228">
        <f>IF(N776="nulová",J776,0)</f>
        <v>0</v>
      </c>
      <c r="BJ776" s="17" t="s">
        <v>21</v>
      </c>
      <c r="BK776" s="228">
        <f>ROUND(I776*H776,2)</f>
        <v>0</v>
      </c>
      <c r="BL776" s="17" t="s">
        <v>251</v>
      </c>
      <c r="BM776" s="227" t="s">
        <v>1288</v>
      </c>
    </row>
    <row r="777" s="2" customFormat="1">
      <c r="A777" s="38"/>
      <c r="B777" s="39"/>
      <c r="C777" s="40"/>
      <c r="D777" s="229" t="s">
        <v>160</v>
      </c>
      <c r="E777" s="40"/>
      <c r="F777" s="230" t="s">
        <v>1287</v>
      </c>
      <c r="G777" s="40"/>
      <c r="H777" s="40"/>
      <c r="I777" s="231"/>
      <c r="J777" s="40"/>
      <c r="K777" s="40"/>
      <c r="L777" s="44"/>
      <c r="M777" s="232"/>
      <c r="N777" s="233"/>
      <c r="O777" s="91"/>
      <c r="P777" s="91"/>
      <c r="Q777" s="91"/>
      <c r="R777" s="91"/>
      <c r="S777" s="91"/>
      <c r="T777" s="92"/>
      <c r="U777" s="38"/>
      <c r="V777" s="38"/>
      <c r="W777" s="38"/>
      <c r="X777" s="38"/>
      <c r="Y777" s="38"/>
      <c r="Z777" s="38"/>
      <c r="AA777" s="38"/>
      <c r="AB777" s="38"/>
      <c r="AC777" s="38"/>
      <c r="AD777" s="38"/>
      <c r="AE777" s="38"/>
      <c r="AT777" s="17" t="s">
        <v>160</v>
      </c>
      <c r="AU777" s="17" t="s">
        <v>88</v>
      </c>
    </row>
    <row r="778" s="2" customFormat="1" ht="24.15" customHeight="1">
      <c r="A778" s="38"/>
      <c r="B778" s="39"/>
      <c r="C778" s="215" t="s">
        <v>1289</v>
      </c>
      <c r="D778" s="215" t="s">
        <v>154</v>
      </c>
      <c r="E778" s="216" t="s">
        <v>1290</v>
      </c>
      <c r="F778" s="217" t="s">
        <v>1291</v>
      </c>
      <c r="G778" s="218" t="s">
        <v>1292</v>
      </c>
      <c r="H778" s="219">
        <v>86</v>
      </c>
      <c r="I778" s="220"/>
      <c r="J778" s="221">
        <f>ROUND(I778*H778,2)</f>
        <v>0</v>
      </c>
      <c r="K778" s="222"/>
      <c r="L778" s="44"/>
      <c r="M778" s="223" t="s">
        <v>1</v>
      </c>
      <c r="N778" s="224" t="s">
        <v>44</v>
      </c>
      <c r="O778" s="91"/>
      <c r="P778" s="225">
        <f>O778*H778</f>
        <v>0</v>
      </c>
      <c r="Q778" s="225">
        <v>0</v>
      </c>
      <c r="R778" s="225">
        <f>Q778*H778</f>
        <v>0</v>
      </c>
      <c r="S778" s="225">
        <v>0</v>
      </c>
      <c r="T778" s="226">
        <f>S778*H778</f>
        <v>0</v>
      </c>
      <c r="U778" s="38"/>
      <c r="V778" s="38"/>
      <c r="W778" s="38"/>
      <c r="X778" s="38"/>
      <c r="Y778" s="38"/>
      <c r="Z778" s="38"/>
      <c r="AA778" s="38"/>
      <c r="AB778" s="38"/>
      <c r="AC778" s="38"/>
      <c r="AD778" s="38"/>
      <c r="AE778" s="38"/>
      <c r="AR778" s="227" t="s">
        <v>251</v>
      </c>
      <c r="AT778" s="227" t="s">
        <v>154</v>
      </c>
      <c r="AU778" s="227" t="s">
        <v>88</v>
      </c>
      <c r="AY778" s="17" t="s">
        <v>152</v>
      </c>
      <c r="BE778" s="228">
        <f>IF(N778="základní",J778,0)</f>
        <v>0</v>
      </c>
      <c r="BF778" s="228">
        <f>IF(N778="snížená",J778,0)</f>
        <v>0</v>
      </c>
      <c r="BG778" s="228">
        <f>IF(N778="zákl. přenesená",J778,0)</f>
        <v>0</v>
      </c>
      <c r="BH778" s="228">
        <f>IF(N778="sníž. přenesená",J778,0)</f>
        <v>0</v>
      </c>
      <c r="BI778" s="228">
        <f>IF(N778="nulová",J778,0)</f>
        <v>0</v>
      </c>
      <c r="BJ778" s="17" t="s">
        <v>21</v>
      </c>
      <c r="BK778" s="228">
        <f>ROUND(I778*H778,2)</f>
        <v>0</v>
      </c>
      <c r="BL778" s="17" t="s">
        <v>251</v>
      </c>
      <c r="BM778" s="227" t="s">
        <v>1293</v>
      </c>
    </row>
    <row r="779" s="2" customFormat="1">
      <c r="A779" s="38"/>
      <c r="B779" s="39"/>
      <c r="C779" s="40"/>
      <c r="D779" s="229" t="s">
        <v>160</v>
      </c>
      <c r="E779" s="40"/>
      <c r="F779" s="230" t="s">
        <v>1291</v>
      </c>
      <c r="G779" s="40"/>
      <c r="H779" s="40"/>
      <c r="I779" s="231"/>
      <c r="J779" s="40"/>
      <c r="K779" s="40"/>
      <c r="L779" s="44"/>
      <c r="M779" s="232"/>
      <c r="N779" s="233"/>
      <c r="O779" s="91"/>
      <c r="P779" s="91"/>
      <c r="Q779" s="91"/>
      <c r="R779" s="91"/>
      <c r="S779" s="91"/>
      <c r="T779" s="92"/>
      <c r="U779" s="38"/>
      <c r="V779" s="38"/>
      <c r="W779" s="38"/>
      <c r="X779" s="38"/>
      <c r="Y779" s="38"/>
      <c r="Z779" s="38"/>
      <c r="AA779" s="38"/>
      <c r="AB779" s="38"/>
      <c r="AC779" s="38"/>
      <c r="AD779" s="38"/>
      <c r="AE779" s="38"/>
      <c r="AT779" s="17" t="s">
        <v>160</v>
      </c>
      <c r="AU779" s="17" t="s">
        <v>88</v>
      </c>
    </row>
    <row r="780" s="2" customFormat="1" ht="24.15" customHeight="1">
      <c r="A780" s="38"/>
      <c r="B780" s="39"/>
      <c r="C780" s="215" t="s">
        <v>1294</v>
      </c>
      <c r="D780" s="215" t="s">
        <v>154</v>
      </c>
      <c r="E780" s="216" t="s">
        <v>1295</v>
      </c>
      <c r="F780" s="217" t="s">
        <v>1296</v>
      </c>
      <c r="G780" s="218" t="s">
        <v>210</v>
      </c>
      <c r="H780" s="219">
        <v>1620</v>
      </c>
      <c r="I780" s="220"/>
      <c r="J780" s="221">
        <f>ROUND(I780*H780,2)</f>
        <v>0</v>
      </c>
      <c r="K780" s="222"/>
      <c r="L780" s="44"/>
      <c r="M780" s="223" t="s">
        <v>1</v>
      </c>
      <c r="N780" s="224" t="s">
        <v>44</v>
      </c>
      <c r="O780" s="91"/>
      <c r="P780" s="225">
        <f>O780*H780</f>
        <v>0</v>
      </c>
      <c r="Q780" s="225">
        <v>0</v>
      </c>
      <c r="R780" s="225">
        <f>Q780*H780</f>
        <v>0</v>
      </c>
      <c r="S780" s="225">
        <v>0</v>
      </c>
      <c r="T780" s="226">
        <f>S780*H780</f>
        <v>0</v>
      </c>
      <c r="U780" s="38"/>
      <c r="V780" s="38"/>
      <c r="W780" s="38"/>
      <c r="X780" s="38"/>
      <c r="Y780" s="38"/>
      <c r="Z780" s="38"/>
      <c r="AA780" s="38"/>
      <c r="AB780" s="38"/>
      <c r="AC780" s="38"/>
      <c r="AD780" s="38"/>
      <c r="AE780" s="38"/>
      <c r="AR780" s="227" t="s">
        <v>251</v>
      </c>
      <c r="AT780" s="227" t="s">
        <v>154</v>
      </c>
      <c r="AU780" s="227" t="s">
        <v>88</v>
      </c>
      <c r="AY780" s="17" t="s">
        <v>152</v>
      </c>
      <c r="BE780" s="228">
        <f>IF(N780="základní",J780,0)</f>
        <v>0</v>
      </c>
      <c r="BF780" s="228">
        <f>IF(N780="snížená",J780,0)</f>
        <v>0</v>
      </c>
      <c r="BG780" s="228">
        <f>IF(N780="zákl. přenesená",J780,0)</f>
        <v>0</v>
      </c>
      <c r="BH780" s="228">
        <f>IF(N780="sníž. přenesená",J780,0)</f>
        <v>0</v>
      </c>
      <c r="BI780" s="228">
        <f>IF(N780="nulová",J780,0)</f>
        <v>0</v>
      </c>
      <c r="BJ780" s="17" t="s">
        <v>21</v>
      </c>
      <c r="BK780" s="228">
        <f>ROUND(I780*H780,2)</f>
        <v>0</v>
      </c>
      <c r="BL780" s="17" t="s">
        <v>251</v>
      </c>
      <c r="BM780" s="227" t="s">
        <v>1297</v>
      </c>
    </row>
    <row r="781" s="2" customFormat="1">
      <c r="A781" s="38"/>
      <c r="B781" s="39"/>
      <c r="C781" s="40"/>
      <c r="D781" s="229" t="s">
        <v>160</v>
      </c>
      <c r="E781" s="40"/>
      <c r="F781" s="230" t="s">
        <v>1296</v>
      </c>
      <c r="G781" s="40"/>
      <c r="H781" s="40"/>
      <c r="I781" s="231"/>
      <c r="J781" s="40"/>
      <c r="K781" s="40"/>
      <c r="L781" s="44"/>
      <c r="M781" s="232"/>
      <c r="N781" s="233"/>
      <c r="O781" s="91"/>
      <c r="P781" s="91"/>
      <c r="Q781" s="91"/>
      <c r="R781" s="91"/>
      <c r="S781" s="91"/>
      <c r="T781" s="92"/>
      <c r="U781" s="38"/>
      <c r="V781" s="38"/>
      <c r="W781" s="38"/>
      <c r="X781" s="38"/>
      <c r="Y781" s="38"/>
      <c r="Z781" s="38"/>
      <c r="AA781" s="38"/>
      <c r="AB781" s="38"/>
      <c r="AC781" s="38"/>
      <c r="AD781" s="38"/>
      <c r="AE781" s="38"/>
      <c r="AT781" s="17" t="s">
        <v>160</v>
      </c>
      <c r="AU781" s="17" t="s">
        <v>88</v>
      </c>
    </row>
    <row r="782" s="2" customFormat="1" ht="24.15" customHeight="1">
      <c r="A782" s="38"/>
      <c r="B782" s="39"/>
      <c r="C782" s="215" t="s">
        <v>1298</v>
      </c>
      <c r="D782" s="215" t="s">
        <v>154</v>
      </c>
      <c r="E782" s="216" t="s">
        <v>1299</v>
      </c>
      <c r="F782" s="217" t="s">
        <v>1300</v>
      </c>
      <c r="G782" s="218" t="s">
        <v>493</v>
      </c>
      <c r="H782" s="219">
        <v>32</v>
      </c>
      <c r="I782" s="220"/>
      <c r="J782" s="221">
        <f>ROUND(I782*H782,2)</f>
        <v>0</v>
      </c>
      <c r="K782" s="222"/>
      <c r="L782" s="44"/>
      <c r="M782" s="223" t="s">
        <v>1</v>
      </c>
      <c r="N782" s="224" t="s">
        <v>44</v>
      </c>
      <c r="O782" s="91"/>
      <c r="P782" s="225">
        <f>O782*H782</f>
        <v>0</v>
      </c>
      <c r="Q782" s="225">
        <v>0</v>
      </c>
      <c r="R782" s="225">
        <f>Q782*H782</f>
        <v>0</v>
      </c>
      <c r="S782" s="225">
        <v>0</v>
      </c>
      <c r="T782" s="226">
        <f>S782*H782</f>
        <v>0</v>
      </c>
      <c r="U782" s="38"/>
      <c r="V782" s="38"/>
      <c r="W782" s="38"/>
      <c r="X782" s="38"/>
      <c r="Y782" s="38"/>
      <c r="Z782" s="38"/>
      <c r="AA782" s="38"/>
      <c r="AB782" s="38"/>
      <c r="AC782" s="38"/>
      <c r="AD782" s="38"/>
      <c r="AE782" s="38"/>
      <c r="AR782" s="227" t="s">
        <v>251</v>
      </c>
      <c r="AT782" s="227" t="s">
        <v>154</v>
      </c>
      <c r="AU782" s="227" t="s">
        <v>88</v>
      </c>
      <c r="AY782" s="17" t="s">
        <v>152</v>
      </c>
      <c r="BE782" s="228">
        <f>IF(N782="základní",J782,0)</f>
        <v>0</v>
      </c>
      <c r="BF782" s="228">
        <f>IF(N782="snížená",J782,0)</f>
        <v>0</v>
      </c>
      <c r="BG782" s="228">
        <f>IF(N782="zákl. přenesená",J782,0)</f>
        <v>0</v>
      </c>
      <c r="BH782" s="228">
        <f>IF(N782="sníž. přenesená",J782,0)</f>
        <v>0</v>
      </c>
      <c r="BI782" s="228">
        <f>IF(N782="nulová",J782,0)</f>
        <v>0</v>
      </c>
      <c r="BJ782" s="17" t="s">
        <v>21</v>
      </c>
      <c r="BK782" s="228">
        <f>ROUND(I782*H782,2)</f>
        <v>0</v>
      </c>
      <c r="BL782" s="17" t="s">
        <v>251</v>
      </c>
      <c r="BM782" s="227" t="s">
        <v>1301</v>
      </c>
    </row>
    <row r="783" s="2" customFormat="1">
      <c r="A783" s="38"/>
      <c r="B783" s="39"/>
      <c r="C783" s="40"/>
      <c r="D783" s="229" t="s">
        <v>160</v>
      </c>
      <c r="E783" s="40"/>
      <c r="F783" s="230" t="s">
        <v>1300</v>
      </c>
      <c r="G783" s="40"/>
      <c r="H783" s="40"/>
      <c r="I783" s="231"/>
      <c r="J783" s="40"/>
      <c r="K783" s="40"/>
      <c r="L783" s="44"/>
      <c r="M783" s="232"/>
      <c r="N783" s="233"/>
      <c r="O783" s="91"/>
      <c r="P783" s="91"/>
      <c r="Q783" s="91"/>
      <c r="R783" s="91"/>
      <c r="S783" s="91"/>
      <c r="T783" s="92"/>
      <c r="U783" s="38"/>
      <c r="V783" s="38"/>
      <c r="W783" s="38"/>
      <c r="X783" s="38"/>
      <c r="Y783" s="38"/>
      <c r="Z783" s="38"/>
      <c r="AA783" s="38"/>
      <c r="AB783" s="38"/>
      <c r="AC783" s="38"/>
      <c r="AD783" s="38"/>
      <c r="AE783" s="38"/>
      <c r="AT783" s="17" t="s">
        <v>160</v>
      </c>
      <c r="AU783" s="17" t="s">
        <v>88</v>
      </c>
    </row>
    <row r="784" s="2" customFormat="1" ht="24.15" customHeight="1">
      <c r="A784" s="38"/>
      <c r="B784" s="39"/>
      <c r="C784" s="215" t="s">
        <v>1302</v>
      </c>
      <c r="D784" s="215" t="s">
        <v>154</v>
      </c>
      <c r="E784" s="216" t="s">
        <v>1303</v>
      </c>
      <c r="F784" s="217" t="s">
        <v>1304</v>
      </c>
      <c r="G784" s="218" t="s">
        <v>493</v>
      </c>
      <c r="H784" s="219">
        <v>165</v>
      </c>
      <c r="I784" s="220"/>
      <c r="J784" s="221">
        <f>ROUND(I784*H784,2)</f>
        <v>0</v>
      </c>
      <c r="K784" s="222"/>
      <c r="L784" s="44"/>
      <c r="M784" s="223" t="s">
        <v>1</v>
      </c>
      <c r="N784" s="224" t="s">
        <v>44</v>
      </c>
      <c r="O784" s="91"/>
      <c r="P784" s="225">
        <f>O784*H784</f>
        <v>0</v>
      </c>
      <c r="Q784" s="225">
        <v>0</v>
      </c>
      <c r="R784" s="225">
        <f>Q784*H784</f>
        <v>0</v>
      </c>
      <c r="S784" s="225">
        <v>0</v>
      </c>
      <c r="T784" s="226">
        <f>S784*H784</f>
        <v>0</v>
      </c>
      <c r="U784" s="38"/>
      <c r="V784" s="38"/>
      <c r="W784" s="38"/>
      <c r="X784" s="38"/>
      <c r="Y784" s="38"/>
      <c r="Z784" s="38"/>
      <c r="AA784" s="38"/>
      <c r="AB784" s="38"/>
      <c r="AC784" s="38"/>
      <c r="AD784" s="38"/>
      <c r="AE784" s="38"/>
      <c r="AR784" s="227" t="s">
        <v>251</v>
      </c>
      <c r="AT784" s="227" t="s">
        <v>154</v>
      </c>
      <c r="AU784" s="227" t="s">
        <v>88</v>
      </c>
      <c r="AY784" s="17" t="s">
        <v>152</v>
      </c>
      <c r="BE784" s="228">
        <f>IF(N784="základní",J784,0)</f>
        <v>0</v>
      </c>
      <c r="BF784" s="228">
        <f>IF(N784="snížená",J784,0)</f>
        <v>0</v>
      </c>
      <c r="BG784" s="228">
        <f>IF(N784="zákl. přenesená",J784,0)</f>
        <v>0</v>
      </c>
      <c r="BH784" s="228">
        <f>IF(N784="sníž. přenesená",J784,0)</f>
        <v>0</v>
      </c>
      <c r="BI784" s="228">
        <f>IF(N784="nulová",J784,0)</f>
        <v>0</v>
      </c>
      <c r="BJ784" s="17" t="s">
        <v>21</v>
      </c>
      <c r="BK784" s="228">
        <f>ROUND(I784*H784,2)</f>
        <v>0</v>
      </c>
      <c r="BL784" s="17" t="s">
        <v>251</v>
      </c>
      <c r="BM784" s="227" t="s">
        <v>1305</v>
      </c>
    </row>
    <row r="785" s="2" customFormat="1">
      <c r="A785" s="38"/>
      <c r="B785" s="39"/>
      <c r="C785" s="40"/>
      <c r="D785" s="229" t="s">
        <v>160</v>
      </c>
      <c r="E785" s="40"/>
      <c r="F785" s="230" t="s">
        <v>1304</v>
      </c>
      <c r="G785" s="40"/>
      <c r="H785" s="40"/>
      <c r="I785" s="231"/>
      <c r="J785" s="40"/>
      <c r="K785" s="40"/>
      <c r="L785" s="44"/>
      <c r="M785" s="232"/>
      <c r="N785" s="233"/>
      <c r="O785" s="91"/>
      <c r="P785" s="91"/>
      <c r="Q785" s="91"/>
      <c r="R785" s="91"/>
      <c r="S785" s="91"/>
      <c r="T785" s="92"/>
      <c r="U785" s="38"/>
      <c r="V785" s="38"/>
      <c r="W785" s="38"/>
      <c r="X785" s="38"/>
      <c r="Y785" s="38"/>
      <c r="Z785" s="38"/>
      <c r="AA785" s="38"/>
      <c r="AB785" s="38"/>
      <c r="AC785" s="38"/>
      <c r="AD785" s="38"/>
      <c r="AE785" s="38"/>
      <c r="AT785" s="17" t="s">
        <v>160</v>
      </c>
      <c r="AU785" s="17" t="s">
        <v>88</v>
      </c>
    </row>
    <row r="786" s="2" customFormat="1" ht="24.15" customHeight="1">
      <c r="A786" s="38"/>
      <c r="B786" s="39"/>
      <c r="C786" s="215" t="s">
        <v>1306</v>
      </c>
      <c r="D786" s="215" t="s">
        <v>154</v>
      </c>
      <c r="E786" s="216" t="s">
        <v>1307</v>
      </c>
      <c r="F786" s="217" t="s">
        <v>1308</v>
      </c>
      <c r="G786" s="218" t="s">
        <v>493</v>
      </c>
      <c r="H786" s="219">
        <v>15</v>
      </c>
      <c r="I786" s="220"/>
      <c r="J786" s="221">
        <f>ROUND(I786*H786,2)</f>
        <v>0</v>
      </c>
      <c r="K786" s="222"/>
      <c r="L786" s="44"/>
      <c r="M786" s="223" t="s">
        <v>1</v>
      </c>
      <c r="N786" s="224" t="s">
        <v>44</v>
      </c>
      <c r="O786" s="91"/>
      <c r="P786" s="225">
        <f>O786*H786</f>
        <v>0</v>
      </c>
      <c r="Q786" s="225">
        <v>0</v>
      </c>
      <c r="R786" s="225">
        <f>Q786*H786</f>
        <v>0</v>
      </c>
      <c r="S786" s="225">
        <v>0</v>
      </c>
      <c r="T786" s="226">
        <f>S786*H786</f>
        <v>0</v>
      </c>
      <c r="U786" s="38"/>
      <c r="V786" s="38"/>
      <c r="W786" s="38"/>
      <c r="X786" s="38"/>
      <c r="Y786" s="38"/>
      <c r="Z786" s="38"/>
      <c r="AA786" s="38"/>
      <c r="AB786" s="38"/>
      <c r="AC786" s="38"/>
      <c r="AD786" s="38"/>
      <c r="AE786" s="38"/>
      <c r="AR786" s="227" t="s">
        <v>251</v>
      </c>
      <c r="AT786" s="227" t="s">
        <v>154</v>
      </c>
      <c r="AU786" s="227" t="s">
        <v>88</v>
      </c>
      <c r="AY786" s="17" t="s">
        <v>152</v>
      </c>
      <c r="BE786" s="228">
        <f>IF(N786="základní",J786,0)</f>
        <v>0</v>
      </c>
      <c r="BF786" s="228">
        <f>IF(N786="snížená",J786,0)</f>
        <v>0</v>
      </c>
      <c r="BG786" s="228">
        <f>IF(N786="zákl. přenesená",J786,0)</f>
        <v>0</v>
      </c>
      <c r="BH786" s="228">
        <f>IF(N786="sníž. přenesená",J786,0)</f>
        <v>0</v>
      </c>
      <c r="BI786" s="228">
        <f>IF(N786="nulová",J786,0)</f>
        <v>0</v>
      </c>
      <c r="BJ786" s="17" t="s">
        <v>21</v>
      </c>
      <c r="BK786" s="228">
        <f>ROUND(I786*H786,2)</f>
        <v>0</v>
      </c>
      <c r="BL786" s="17" t="s">
        <v>251</v>
      </c>
      <c r="BM786" s="227" t="s">
        <v>1309</v>
      </c>
    </row>
    <row r="787" s="2" customFormat="1">
      <c r="A787" s="38"/>
      <c r="B787" s="39"/>
      <c r="C787" s="40"/>
      <c r="D787" s="229" t="s">
        <v>160</v>
      </c>
      <c r="E787" s="40"/>
      <c r="F787" s="230" t="s">
        <v>1308</v>
      </c>
      <c r="G787" s="40"/>
      <c r="H787" s="40"/>
      <c r="I787" s="231"/>
      <c r="J787" s="40"/>
      <c r="K787" s="40"/>
      <c r="L787" s="44"/>
      <c r="M787" s="232"/>
      <c r="N787" s="233"/>
      <c r="O787" s="91"/>
      <c r="P787" s="91"/>
      <c r="Q787" s="91"/>
      <c r="R787" s="91"/>
      <c r="S787" s="91"/>
      <c r="T787" s="92"/>
      <c r="U787" s="38"/>
      <c r="V787" s="38"/>
      <c r="W787" s="38"/>
      <c r="X787" s="38"/>
      <c r="Y787" s="38"/>
      <c r="Z787" s="38"/>
      <c r="AA787" s="38"/>
      <c r="AB787" s="38"/>
      <c r="AC787" s="38"/>
      <c r="AD787" s="38"/>
      <c r="AE787" s="38"/>
      <c r="AT787" s="17" t="s">
        <v>160</v>
      </c>
      <c r="AU787" s="17" t="s">
        <v>88</v>
      </c>
    </row>
    <row r="788" s="2" customFormat="1" ht="24.15" customHeight="1">
      <c r="A788" s="38"/>
      <c r="B788" s="39"/>
      <c r="C788" s="215" t="s">
        <v>1310</v>
      </c>
      <c r="D788" s="215" t="s">
        <v>154</v>
      </c>
      <c r="E788" s="216" t="s">
        <v>1311</v>
      </c>
      <c r="F788" s="217" t="s">
        <v>1312</v>
      </c>
      <c r="G788" s="218" t="s">
        <v>493</v>
      </c>
      <c r="H788" s="219">
        <v>30</v>
      </c>
      <c r="I788" s="220"/>
      <c r="J788" s="221">
        <f>ROUND(I788*H788,2)</f>
        <v>0</v>
      </c>
      <c r="K788" s="222"/>
      <c r="L788" s="44"/>
      <c r="M788" s="223" t="s">
        <v>1</v>
      </c>
      <c r="N788" s="224" t="s">
        <v>44</v>
      </c>
      <c r="O788" s="91"/>
      <c r="P788" s="225">
        <f>O788*H788</f>
        <v>0</v>
      </c>
      <c r="Q788" s="225">
        <v>0</v>
      </c>
      <c r="R788" s="225">
        <f>Q788*H788</f>
        <v>0</v>
      </c>
      <c r="S788" s="225">
        <v>0</v>
      </c>
      <c r="T788" s="226">
        <f>S788*H788</f>
        <v>0</v>
      </c>
      <c r="U788" s="38"/>
      <c r="V788" s="38"/>
      <c r="W788" s="38"/>
      <c r="X788" s="38"/>
      <c r="Y788" s="38"/>
      <c r="Z788" s="38"/>
      <c r="AA788" s="38"/>
      <c r="AB788" s="38"/>
      <c r="AC788" s="38"/>
      <c r="AD788" s="38"/>
      <c r="AE788" s="38"/>
      <c r="AR788" s="227" t="s">
        <v>251</v>
      </c>
      <c r="AT788" s="227" t="s">
        <v>154</v>
      </c>
      <c r="AU788" s="227" t="s">
        <v>88</v>
      </c>
      <c r="AY788" s="17" t="s">
        <v>152</v>
      </c>
      <c r="BE788" s="228">
        <f>IF(N788="základní",J788,0)</f>
        <v>0</v>
      </c>
      <c r="BF788" s="228">
        <f>IF(N788="snížená",J788,0)</f>
        <v>0</v>
      </c>
      <c r="BG788" s="228">
        <f>IF(N788="zákl. přenesená",J788,0)</f>
        <v>0</v>
      </c>
      <c r="BH788" s="228">
        <f>IF(N788="sníž. přenesená",J788,0)</f>
        <v>0</v>
      </c>
      <c r="BI788" s="228">
        <f>IF(N788="nulová",J788,0)</f>
        <v>0</v>
      </c>
      <c r="BJ788" s="17" t="s">
        <v>21</v>
      </c>
      <c r="BK788" s="228">
        <f>ROUND(I788*H788,2)</f>
        <v>0</v>
      </c>
      <c r="BL788" s="17" t="s">
        <v>251</v>
      </c>
      <c r="BM788" s="227" t="s">
        <v>1313</v>
      </c>
    </row>
    <row r="789" s="2" customFormat="1">
      <c r="A789" s="38"/>
      <c r="B789" s="39"/>
      <c r="C789" s="40"/>
      <c r="D789" s="229" t="s">
        <v>160</v>
      </c>
      <c r="E789" s="40"/>
      <c r="F789" s="230" t="s">
        <v>1312</v>
      </c>
      <c r="G789" s="40"/>
      <c r="H789" s="40"/>
      <c r="I789" s="231"/>
      <c r="J789" s="40"/>
      <c r="K789" s="40"/>
      <c r="L789" s="44"/>
      <c r="M789" s="232"/>
      <c r="N789" s="233"/>
      <c r="O789" s="91"/>
      <c r="P789" s="91"/>
      <c r="Q789" s="91"/>
      <c r="R789" s="91"/>
      <c r="S789" s="91"/>
      <c r="T789" s="92"/>
      <c r="U789" s="38"/>
      <c r="V789" s="38"/>
      <c r="W789" s="38"/>
      <c r="X789" s="38"/>
      <c r="Y789" s="38"/>
      <c r="Z789" s="38"/>
      <c r="AA789" s="38"/>
      <c r="AB789" s="38"/>
      <c r="AC789" s="38"/>
      <c r="AD789" s="38"/>
      <c r="AE789" s="38"/>
      <c r="AT789" s="17" t="s">
        <v>160</v>
      </c>
      <c r="AU789" s="17" t="s">
        <v>88</v>
      </c>
    </row>
    <row r="790" s="2" customFormat="1" ht="24.15" customHeight="1">
      <c r="A790" s="38"/>
      <c r="B790" s="39"/>
      <c r="C790" s="215" t="s">
        <v>1314</v>
      </c>
      <c r="D790" s="215" t="s">
        <v>154</v>
      </c>
      <c r="E790" s="216" t="s">
        <v>1315</v>
      </c>
      <c r="F790" s="217" t="s">
        <v>1316</v>
      </c>
      <c r="G790" s="218" t="s">
        <v>493</v>
      </c>
      <c r="H790" s="219">
        <v>145</v>
      </c>
      <c r="I790" s="220"/>
      <c r="J790" s="221">
        <f>ROUND(I790*H790,2)</f>
        <v>0</v>
      </c>
      <c r="K790" s="222"/>
      <c r="L790" s="44"/>
      <c r="M790" s="223" t="s">
        <v>1</v>
      </c>
      <c r="N790" s="224" t="s">
        <v>44</v>
      </c>
      <c r="O790" s="91"/>
      <c r="P790" s="225">
        <f>O790*H790</f>
        <v>0</v>
      </c>
      <c r="Q790" s="225">
        <v>0</v>
      </c>
      <c r="R790" s="225">
        <f>Q790*H790</f>
        <v>0</v>
      </c>
      <c r="S790" s="225">
        <v>0</v>
      </c>
      <c r="T790" s="226">
        <f>S790*H790</f>
        <v>0</v>
      </c>
      <c r="U790" s="38"/>
      <c r="V790" s="38"/>
      <c r="W790" s="38"/>
      <c r="X790" s="38"/>
      <c r="Y790" s="38"/>
      <c r="Z790" s="38"/>
      <c r="AA790" s="38"/>
      <c r="AB790" s="38"/>
      <c r="AC790" s="38"/>
      <c r="AD790" s="38"/>
      <c r="AE790" s="38"/>
      <c r="AR790" s="227" t="s">
        <v>251</v>
      </c>
      <c r="AT790" s="227" t="s">
        <v>154</v>
      </c>
      <c r="AU790" s="227" t="s">
        <v>88</v>
      </c>
      <c r="AY790" s="17" t="s">
        <v>152</v>
      </c>
      <c r="BE790" s="228">
        <f>IF(N790="základní",J790,0)</f>
        <v>0</v>
      </c>
      <c r="BF790" s="228">
        <f>IF(N790="snížená",J790,0)</f>
        <v>0</v>
      </c>
      <c r="BG790" s="228">
        <f>IF(N790="zákl. přenesená",J790,0)</f>
        <v>0</v>
      </c>
      <c r="BH790" s="228">
        <f>IF(N790="sníž. přenesená",J790,0)</f>
        <v>0</v>
      </c>
      <c r="BI790" s="228">
        <f>IF(N790="nulová",J790,0)</f>
        <v>0</v>
      </c>
      <c r="BJ790" s="17" t="s">
        <v>21</v>
      </c>
      <c r="BK790" s="228">
        <f>ROUND(I790*H790,2)</f>
        <v>0</v>
      </c>
      <c r="BL790" s="17" t="s">
        <v>251</v>
      </c>
      <c r="BM790" s="227" t="s">
        <v>1317</v>
      </c>
    </row>
    <row r="791" s="2" customFormat="1">
      <c r="A791" s="38"/>
      <c r="B791" s="39"/>
      <c r="C791" s="40"/>
      <c r="D791" s="229" t="s">
        <v>160</v>
      </c>
      <c r="E791" s="40"/>
      <c r="F791" s="230" t="s">
        <v>1316</v>
      </c>
      <c r="G791" s="40"/>
      <c r="H791" s="40"/>
      <c r="I791" s="231"/>
      <c r="J791" s="40"/>
      <c r="K791" s="40"/>
      <c r="L791" s="44"/>
      <c r="M791" s="232"/>
      <c r="N791" s="233"/>
      <c r="O791" s="91"/>
      <c r="P791" s="91"/>
      <c r="Q791" s="91"/>
      <c r="R791" s="91"/>
      <c r="S791" s="91"/>
      <c r="T791" s="92"/>
      <c r="U791" s="38"/>
      <c r="V791" s="38"/>
      <c r="W791" s="38"/>
      <c r="X791" s="38"/>
      <c r="Y791" s="38"/>
      <c r="Z791" s="38"/>
      <c r="AA791" s="38"/>
      <c r="AB791" s="38"/>
      <c r="AC791" s="38"/>
      <c r="AD791" s="38"/>
      <c r="AE791" s="38"/>
      <c r="AT791" s="17" t="s">
        <v>160</v>
      </c>
      <c r="AU791" s="17" t="s">
        <v>88</v>
      </c>
    </row>
    <row r="792" s="2" customFormat="1" ht="24.15" customHeight="1">
      <c r="A792" s="38"/>
      <c r="B792" s="39"/>
      <c r="C792" s="215" t="s">
        <v>1318</v>
      </c>
      <c r="D792" s="215" t="s">
        <v>154</v>
      </c>
      <c r="E792" s="216" t="s">
        <v>1319</v>
      </c>
      <c r="F792" s="217" t="s">
        <v>1320</v>
      </c>
      <c r="G792" s="218" t="s">
        <v>493</v>
      </c>
      <c r="H792" s="219">
        <v>110</v>
      </c>
      <c r="I792" s="220"/>
      <c r="J792" s="221">
        <f>ROUND(I792*H792,2)</f>
        <v>0</v>
      </c>
      <c r="K792" s="222"/>
      <c r="L792" s="44"/>
      <c r="M792" s="223" t="s">
        <v>1</v>
      </c>
      <c r="N792" s="224" t="s">
        <v>44</v>
      </c>
      <c r="O792" s="91"/>
      <c r="P792" s="225">
        <f>O792*H792</f>
        <v>0</v>
      </c>
      <c r="Q792" s="225">
        <v>0</v>
      </c>
      <c r="R792" s="225">
        <f>Q792*H792</f>
        <v>0</v>
      </c>
      <c r="S792" s="225">
        <v>0</v>
      </c>
      <c r="T792" s="226">
        <f>S792*H792</f>
        <v>0</v>
      </c>
      <c r="U792" s="38"/>
      <c r="V792" s="38"/>
      <c r="W792" s="38"/>
      <c r="X792" s="38"/>
      <c r="Y792" s="38"/>
      <c r="Z792" s="38"/>
      <c r="AA792" s="38"/>
      <c r="AB792" s="38"/>
      <c r="AC792" s="38"/>
      <c r="AD792" s="38"/>
      <c r="AE792" s="38"/>
      <c r="AR792" s="227" t="s">
        <v>251</v>
      </c>
      <c r="AT792" s="227" t="s">
        <v>154</v>
      </c>
      <c r="AU792" s="227" t="s">
        <v>88</v>
      </c>
      <c r="AY792" s="17" t="s">
        <v>152</v>
      </c>
      <c r="BE792" s="228">
        <f>IF(N792="základní",J792,0)</f>
        <v>0</v>
      </c>
      <c r="BF792" s="228">
        <f>IF(N792="snížená",J792,0)</f>
        <v>0</v>
      </c>
      <c r="BG792" s="228">
        <f>IF(N792="zákl. přenesená",J792,0)</f>
        <v>0</v>
      </c>
      <c r="BH792" s="228">
        <f>IF(N792="sníž. přenesená",J792,0)</f>
        <v>0</v>
      </c>
      <c r="BI792" s="228">
        <f>IF(N792="nulová",J792,0)</f>
        <v>0</v>
      </c>
      <c r="BJ792" s="17" t="s">
        <v>21</v>
      </c>
      <c r="BK792" s="228">
        <f>ROUND(I792*H792,2)</f>
        <v>0</v>
      </c>
      <c r="BL792" s="17" t="s">
        <v>251</v>
      </c>
      <c r="BM792" s="227" t="s">
        <v>1321</v>
      </c>
    </row>
    <row r="793" s="2" customFormat="1">
      <c r="A793" s="38"/>
      <c r="B793" s="39"/>
      <c r="C793" s="40"/>
      <c r="D793" s="229" t="s">
        <v>160</v>
      </c>
      <c r="E793" s="40"/>
      <c r="F793" s="230" t="s">
        <v>1320</v>
      </c>
      <c r="G793" s="40"/>
      <c r="H793" s="40"/>
      <c r="I793" s="231"/>
      <c r="J793" s="40"/>
      <c r="K793" s="40"/>
      <c r="L793" s="44"/>
      <c r="M793" s="232"/>
      <c r="N793" s="233"/>
      <c r="O793" s="91"/>
      <c r="P793" s="91"/>
      <c r="Q793" s="91"/>
      <c r="R793" s="91"/>
      <c r="S793" s="91"/>
      <c r="T793" s="92"/>
      <c r="U793" s="38"/>
      <c r="V793" s="38"/>
      <c r="W793" s="38"/>
      <c r="X793" s="38"/>
      <c r="Y793" s="38"/>
      <c r="Z793" s="38"/>
      <c r="AA793" s="38"/>
      <c r="AB793" s="38"/>
      <c r="AC793" s="38"/>
      <c r="AD793" s="38"/>
      <c r="AE793" s="38"/>
      <c r="AT793" s="17" t="s">
        <v>160</v>
      </c>
      <c r="AU793" s="17" t="s">
        <v>88</v>
      </c>
    </row>
    <row r="794" s="2" customFormat="1" ht="24.15" customHeight="1">
      <c r="A794" s="38"/>
      <c r="B794" s="39"/>
      <c r="C794" s="215" t="s">
        <v>1322</v>
      </c>
      <c r="D794" s="215" t="s">
        <v>154</v>
      </c>
      <c r="E794" s="216" t="s">
        <v>1323</v>
      </c>
      <c r="F794" s="217" t="s">
        <v>1324</v>
      </c>
      <c r="G794" s="218" t="s">
        <v>493</v>
      </c>
      <c r="H794" s="219">
        <v>50</v>
      </c>
      <c r="I794" s="220"/>
      <c r="J794" s="221">
        <f>ROUND(I794*H794,2)</f>
        <v>0</v>
      </c>
      <c r="K794" s="222"/>
      <c r="L794" s="44"/>
      <c r="M794" s="223" t="s">
        <v>1</v>
      </c>
      <c r="N794" s="224" t="s">
        <v>44</v>
      </c>
      <c r="O794" s="91"/>
      <c r="P794" s="225">
        <f>O794*H794</f>
        <v>0</v>
      </c>
      <c r="Q794" s="225">
        <v>0</v>
      </c>
      <c r="R794" s="225">
        <f>Q794*H794</f>
        <v>0</v>
      </c>
      <c r="S794" s="225">
        <v>0</v>
      </c>
      <c r="T794" s="226">
        <f>S794*H794</f>
        <v>0</v>
      </c>
      <c r="U794" s="38"/>
      <c r="V794" s="38"/>
      <c r="W794" s="38"/>
      <c r="X794" s="38"/>
      <c r="Y794" s="38"/>
      <c r="Z794" s="38"/>
      <c r="AA794" s="38"/>
      <c r="AB794" s="38"/>
      <c r="AC794" s="38"/>
      <c r="AD794" s="38"/>
      <c r="AE794" s="38"/>
      <c r="AR794" s="227" t="s">
        <v>251</v>
      </c>
      <c r="AT794" s="227" t="s">
        <v>154</v>
      </c>
      <c r="AU794" s="227" t="s">
        <v>88</v>
      </c>
      <c r="AY794" s="17" t="s">
        <v>152</v>
      </c>
      <c r="BE794" s="228">
        <f>IF(N794="základní",J794,0)</f>
        <v>0</v>
      </c>
      <c r="BF794" s="228">
        <f>IF(N794="snížená",J794,0)</f>
        <v>0</v>
      </c>
      <c r="BG794" s="228">
        <f>IF(N794="zákl. přenesená",J794,0)</f>
        <v>0</v>
      </c>
      <c r="BH794" s="228">
        <f>IF(N794="sníž. přenesená",J794,0)</f>
        <v>0</v>
      </c>
      <c r="BI794" s="228">
        <f>IF(N794="nulová",J794,0)</f>
        <v>0</v>
      </c>
      <c r="BJ794" s="17" t="s">
        <v>21</v>
      </c>
      <c r="BK794" s="228">
        <f>ROUND(I794*H794,2)</f>
        <v>0</v>
      </c>
      <c r="BL794" s="17" t="s">
        <v>251</v>
      </c>
      <c r="BM794" s="227" t="s">
        <v>1325</v>
      </c>
    </row>
    <row r="795" s="2" customFormat="1">
      <c r="A795" s="38"/>
      <c r="B795" s="39"/>
      <c r="C795" s="40"/>
      <c r="D795" s="229" t="s">
        <v>160</v>
      </c>
      <c r="E795" s="40"/>
      <c r="F795" s="230" t="s">
        <v>1324</v>
      </c>
      <c r="G795" s="40"/>
      <c r="H795" s="40"/>
      <c r="I795" s="231"/>
      <c r="J795" s="40"/>
      <c r="K795" s="40"/>
      <c r="L795" s="44"/>
      <c r="M795" s="232"/>
      <c r="N795" s="233"/>
      <c r="O795" s="91"/>
      <c r="P795" s="91"/>
      <c r="Q795" s="91"/>
      <c r="R795" s="91"/>
      <c r="S795" s="91"/>
      <c r="T795" s="92"/>
      <c r="U795" s="38"/>
      <c r="V795" s="38"/>
      <c r="W795" s="38"/>
      <c r="X795" s="38"/>
      <c r="Y795" s="38"/>
      <c r="Z795" s="38"/>
      <c r="AA795" s="38"/>
      <c r="AB795" s="38"/>
      <c r="AC795" s="38"/>
      <c r="AD795" s="38"/>
      <c r="AE795" s="38"/>
      <c r="AT795" s="17" t="s">
        <v>160</v>
      </c>
      <c r="AU795" s="17" t="s">
        <v>88</v>
      </c>
    </row>
    <row r="796" s="2" customFormat="1" ht="33" customHeight="1">
      <c r="A796" s="38"/>
      <c r="B796" s="39"/>
      <c r="C796" s="215" t="s">
        <v>1326</v>
      </c>
      <c r="D796" s="215" t="s">
        <v>154</v>
      </c>
      <c r="E796" s="216" t="s">
        <v>1327</v>
      </c>
      <c r="F796" s="217" t="s">
        <v>1328</v>
      </c>
      <c r="G796" s="218" t="s">
        <v>493</v>
      </c>
      <c r="H796" s="219">
        <v>32</v>
      </c>
      <c r="I796" s="220"/>
      <c r="J796" s="221">
        <f>ROUND(I796*H796,2)</f>
        <v>0</v>
      </c>
      <c r="K796" s="222"/>
      <c r="L796" s="44"/>
      <c r="M796" s="223" t="s">
        <v>1</v>
      </c>
      <c r="N796" s="224" t="s">
        <v>44</v>
      </c>
      <c r="O796" s="91"/>
      <c r="P796" s="225">
        <f>O796*H796</f>
        <v>0</v>
      </c>
      <c r="Q796" s="225">
        <v>0</v>
      </c>
      <c r="R796" s="225">
        <f>Q796*H796</f>
        <v>0</v>
      </c>
      <c r="S796" s="225">
        <v>0</v>
      </c>
      <c r="T796" s="226">
        <f>S796*H796</f>
        <v>0</v>
      </c>
      <c r="U796" s="38"/>
      <c r="V796" s="38"/>
      <c r="W796" s="38"/>
      <c r="X796" s="38"/>
      <c r="Y796" s="38"/>
      <c r="Z796" s="38"/>
      <c r="AA796" s="38"/>
      <c r="AB796" s="38"/>
      <c r="AC796" s="38"/>
      <c r="AD796" s="38"/>
      <c r="AE796" s="38"/>
      <c r="AR796" s="227" t="s">
        <v>251</v>
      </c>
      <c r="AT796" s="227" t="s">
        <v>154</v>
      </c>
      <c r="AU796" s="227" t="s">
        <v>88</v>
      </c>
      <c r="AY796" s="17" t="s">
        <v>152</v>
      </c>
      <c r="BE796" s="228">
        <f>IF(N796="základní",J796,0)</f>
        <v>0</v>
      </c>
      <c r="BF796" s="228">
        <f>IF(N796="snížená",J796,0)</f>
        <v>0</v>
      </c>
      <c r="BG796" s="228">
        <f>IF(N796="zákl. přenesená",J796,0)</f>
        <v>0</v>
      </c>
      <c r="BH796" s="228">
        <f>IF(N796="sníž. přenesená",J796,0)</f>
        <v>0</v>
      </c>
      <c r="BI796" s="228">
        <f>IF(N796="nulová",J796,0)</f>
        <v>0</v>
      </c>
      <c r="BJ796" s="17" t="s">
        <v>21</v>
      </c>
      <c r="BK796" s="228">
        <f>ROUND(I796*H796,2)</f>
        <v>0</v>
      </c>
      <c r="BL796" s="17" t="s">
        <v>251</v>
      </c>
      <c r="BM796" s="227" t="s">
        <v>1329</v>
      </c>
    </row>
    <row r="797" s="2" customFormat="1">
      <c r="A797" s="38"/>
      <c r="B797" s="39"/>
      <c r="C797" s="40"/>
      <c r="D797" s="229" t="s">
        <v>160</v>
      </c>
      <c r="E797" s="40"/>
      <c r="F797" s="230" t="s">
        <v>1328</v>
      </c>
      <c r="G797" s="40"/>
      <c r="H797" s="40"/>
      <c r="I797" s="231"/>
      <c r="J797" s="40"/>
      <c r="K797" s="40"/>
      <c r="L797" s="44"/>
      <c r="M797" s="232"/>
      <c r="N797" s="233"/>
      <c r="O797" s="91"/>
      <c r="P797" s="91"/>
      <c r="Q797" s="91"/>
      <c r="R797" s="91"/>
      <c r="S797" s="91"/>
      <c r="T797" s="92"/>
      <c r="U797" s="38"/>
      <c r="V797" s="38"/>
      <c r="W797" s="38"/>
      <c r="X797" s="38"/>
      <c r="Y797" s="38"/>
      <c r="Z797" s="38"/>
      <c r="AA797" s="38"/>
      <c r="AB797" s="38"/>
      <c r="AC797" s="38"/>
      <c r="AD797" s="38"/>
      <c r="AE797" s="38"/>
      <c r="AT797" s="17" t="s">
        <v>160</v>
      </c>
      <c r="AU797" s="17" t="s">
        <v>88</v>
      </c>
    </row>
    <row r="798" s="2" customFormat="1" ht="24.15" customHeight="1">
      <c r="A798" s="38"/>
      <c r="B798" s="39"/>
      <c r="C798" s="215" t="s">
        <v>1330</v>
      </c>
      <c r="D798" s="215" t="s">
        <v>154</v>
      </c>
      <c r="E798" s="216" t="s">
        <v>1331</v>
      </c>
      <c r="F798" s="217" t="s">
        <v>1332</v>
      </c>
      <c r="G798" s="218" t="s">
        <v>493</v>
      </c>
      <c r="H798" s="219">
        <v>165</v>
      </c>
      <c r="I798" s="220"/>
      <c r="J798" s="221">
        <f>ROUND(I798*H798,2)</f>
        <v>0</v>
      </c>
      <c r="K798" s="222"/>
      <c r="L798" s="44"/>
      <c r="M798" s="223" t="s">
        <v>1</v>
      </c>
      <c r="N798" s="224" t="s">
        <v>44</v>
      </c>
      <c r="O798" s="91"/>
      <c r="P798" s="225">
        <f>O798*H798</f>
        <v>0</v>
      </c>
      <c r="Q798" s="225">
        <v>0</v>
      </c>
      <c r="R798" s="225">
        <f>Q798*H798</f>
        <v>0</v>
      </c>
      <c r="S798" s="225">
        <v>0</v>
      </c>
      <c r="T798" s="226">
        <f>S798*H798</f>
        <v>0</v>
      </c>
      <c r="U798" s="38"/>
      <c r="V798" s="38"/>
      <c r="W798" s="38"/>
      <c r="X798" s="38"/>
      <c r="Y798" s="38"/>
      <c r="Z798" s="38"/>
      <c r="AA798" s="38"/>
      <c r="AB798" s="38"/>
      <c r="AC798" s="38"/>
      <c r="AD798" s="38"/>
      <c r="AE798" s="38"/>
      <c r="AR798" s="227" t="s">
        <v>251</v>
      </c>
      <c r="AT798" s="227" t="s">
        <v>154</v>
      </c>
      <c r="AU798" s="227" t="s">
        <v>88</v>
      </c>
      <c r="AY798" s="17" t="s">
        <v>152</v>
      </c>
      <c r="BE798" s="228">
        <f>IF(N798="základní",J798,0)</f>
        <v>0</v>
      </c>
      <c r="BF798" s="228">
        <f>IF(N798="snížená",J798,0)</f>
        <v>0</v>
      </c>
      <c r="BG798" s="228">
        <f>IF(N798="zákl. přenesená",J798,0)</f>
        <v>0</v>
      </c>
      <c r="BH798" s="228">
        <f>IF(N798="sníž. přenesená",J798,0)</f>
        <v>0</v>
      </c>
      <c r="BI798" s="228">
        <f>IF(N798="nulová",J798,0)</f>
        <v>0</v>
      </c>
      <c r="BJ798" s="17" t="s">
        <v>21</v>
      </c>
      <c r="BK798" s="228">
        <f>ROUND(I798*H798,2)</f>
        <v>0</v>
      </c>
      <c r="BL798" s="17" t="s">
        <v>251</v>
      </c>
      <c r="BM798" s="227" t="s">
        <v>1333</v>
      </c>
    </row>
    <row r="799" s="2" customFormat="1">
      <c r="A799" s="38"/>
      <c r="B799" s="39"/>
      <c r="C799" s="40"/>
      <c r="D799" s="229" t="s">
        <v>160</v>
      </c>
      <c r="E799" s="40"/>
      <c r="F799" s="230" t="s">
        <v>1332</v>
      </c>
      <c r="G799" s="40"/>
      <c r="H799" s="40"/>
      <c r="I799" s="231"/>
      <c r="J799" s="40"/>
      <c r="K799" s="40"/>
      <c r="L799" s="44"/>
      <c r="M799" s="232"/>
      <c r="N799" s="233"/>
      <c r="O799" s="91"/>
      <c r="P799" s="91"/>
      <c r="Q799" s="91"/>
      <c r="R799" s="91"/>
      <c r="S799" s="91"/>
      <c r="T799" s="92"/>
      <c r="U799" s="38"/>
      <c r="V799" s="38"/>
      <c r="W799" s="38"/>
      <c r="X799" s="38"/>
      <c r="Y799" s="38"/>
      <c r="Z799" s="38"/>
      <c r="AA799" s="38"/>
      <c r="AB799" s="38"/>
      <c r="AC799" s="38"/>
      <c r="AD799" s="38"/>
      <c r="AE799" s="38"/>
      <c r="AT799" s="17" t="s">
        <v>160</v>
      </c>
      <c r="AU799" s="17" t="s">
        <v>88</v>
      </c>
    </row>
    <row r="800" s="2" customFormat="1" ht="24.15" customHeight="1">
      <c r="A800" s="38"/>
      <c r="B800" s="39"/>
      <c r="C800" s="215" t="s">
        <v>1334</v>
      </c>
      <c r="D800" s="215" t="s">
        <v>154</v>
      </c>
      <c r="E800" s="216" t="s">
        <v>1335</v>
      </c>
      <c r="F800" s="217" t="s">
        <v>1336</v>
      </c>
      <c r="G800" s="218" t="s">
        <v>493</v>
      </c>
      <c r="H800" s="219">
        <v>15</v>
      </c>
      <c r="I800" s="220"/>
      <c r="J800" s="221">
        <f>ROUND(I800*H800,2)</f>
        <v>0</v>
      </c>
      <c r="K800" s="222"/>
      <c r="L800" s="44"/>
      <c r="M800" s="223" t="s">
        <v>1</v>
      </c>
      <c r="N800" s="224" t="s">
        <v>44</v>
      </c>
      <c r="O800" s="91"/>
      <c r="P800" s="225">
        <f>O800*H800</f>
        <v>0</v>
      </c>
      <c r="Q800" s="225">
        <v>0</v>
      </c>
      <c r="R800" s="225">
        <f>Q800*H800</f>
        <v>0</v>
      </c>
      <c r="S800" s="225">
        <v>0</v>
      </c>
      <c r="T800" s="226">
        <f>S800*H800</f>
        <v>0</v>
      </c>
      <c r="U800" s="38"/>
      <c r="V800" s="38"/>
      <c r="W800" s="38"/>
      <c r="X800" s="38"/>
      <c r="Y800" s="38"/>
      <c r="Z800" s="38"/>
      <c r="AA800" s="38"/>
      <c r="AB800" s="38"/>
      <c r="AC800" s="38"/>
      <c r="AD800" s="38"/>
      <c r="AE800" s="38"/>
      <c r="AR800" s="227" t="s">
        <v>251</v>
      </c>
      <c r="AT800" s="227" t="s">
        <v>154</v>
      </c>
      <c r="AU800" s="227" t="s">
        <v>88</v>
      </c>
      <c r="AY800" s="17" t="s">
        <v>152</v>
      </c>
      <c r="BE800" s="228">
        <f>IF(N800="základní",J800,0)</f>
        <v>0</v>
      </c>
      <c r="BF800" s="228">
        <f>IF(N800="snížená",J800,0)</f>
        <v>0</v>
      </c>
      <c r="BG800" s="228">
        <f>IF(N800="zákl. přenesená",J800,0)</f>
        <v>0</v>
      </c>
      <c r="BH800" s="228">
        <f>IF(N800="sníž. přenesená",J800,0)</f>
        <v>0</v>
      </c>
      <c r="BI800" s="228">
        <f>IF(N800="nulová",J800,0)</f>
        <v>0</v>
      </c>
      <c r="BJ800" s="17" t="s">
        <v>21</v>
      </c>
      <c r="BK800" s="228">
        <f>ROUND(I800*H800,2)</f>
        <v>0</v>
      </c>
      <c r="BL800" s="17" t="s">
        <v>251</v>
      </c>
      <c r="BM800" s="227" t="s">
        <v>1337</v>
      </c>
    </row>
    <row r="801" s="2" customFormat="1">
      <c r="A801" s="38"/>
      <c r="B801" s="39"/>
      <c r="C801" s="40"/>
      <c r="D801" s="229" t="s">
        <v>160</v>
      </c>
      <c r="E801" s="40"/>
      <c r="F801" s="230" t="s">
        <v>1336</v>
      </c>
      <c r="G801" s="40"/>
      <c r="H801" s="40"/>
      <c r="I801" s="231"/>
      <c r="J801" s="40"/>
      <c r="K801" s="40"/>
      <c r="L801" s="44"/>
      <c r="M801" s="232"/>
      <c r="N801" s="233"/>
      <c r="O801" s="91"/>
      <c r="P801" s="91"/>
      <c r="Q801" s="91"/>
      <c r="R801" s="91"/>
      <c r="S801" s="91"/>
      <c r="T801" s="92"/>
      <c r="U801" s="38"/>
      <c r="V801" s="38"/>
      <c r="W801" s="38"/>
      <c r="X801" s="38"/>
      <c r="Y801" s="38"/>
      <c r="Z801" s="38"/>
      <c r="AA801" s="38"/>
      <c r="AB801" s="38"/>
      <c r="AC801" s="38"/>
      <c r="AD801" s="38"/>
      <c r="AE801" s="38"/>
      <c r="AT801" s="17" t="s">
        <v>160</v>
      </c>
      <c r="AU801" s="17" t="s">
        <v>88</v>
      </c>
    </row>
    <row r="802" s="2" customFormat="1" ht="24.15" customHeight="1">
      <c r="A802" s="38"/>
      <c r="B802" s="39"/>
      <c r="C802" s="215" t="s">
        <v>1338</v>
      </c>
      <c r="D802" s="215" t="s">
        <v>154</v>
      </c>
      <c r="E802" s="216" t="s">
        <v>1339</v>
      </c>
      <c r="F802" s="217" t="s">
        <v>1340</v>
      </c>
      <c r="G802" s="218" t="s">
        <v>493</v>
      </c>
      <c r="H802" s="219">
        <v>30</v>
      </c>
      <c r="I802" s="220"/>
      <c r="J802" s="221">
        <f>ROUND(I802*H802,2)</f>
        <v>0</v>
      </c>
      <c r="K802" s="222"/>
      <c r="L802" s="44"/>
      <c r="M802" s="223" t="s">
        <v>1</v>
      </c>
      <c r="N802" s="224" t="s">
        <v>44</v>
      </c>
      <c r="O802" s="91"/>
      <c r="P802" s="225">
        <f>O802*H802</f>
        <v>0</v>
      </c>
      <c r="Q802" s="225">
        <v>0</v>
      </c>
      <c r="R802" s="225">
        <f>Q802*H802</f>
        <v>0</v>
      </c>
      <c r="S802" s="225">
        <v>0</v>
      </c>
      <c r="T802" s="226">
        <f>S802*H802</f>
        <v>0</v>
      </c>
      <c r="U802" s="38"/>
      <c r="V802" s="38"/>
      <c r="W802" s="38"/>
      <c r="X802" s="38"/>
      <c r="Y802" s="38"/>
      <c r="Z802" s="38"/>
      <c r="AA802" s="38"/>
      <c r="AB802" s="38"/>
      <c r="AC802" s="38"/>
      <c r="AD802" s="38"/>
      <c r="AE802" s="38"/>
      <c r="AR802" s="227" t="s">
        <v>251</v>
      </c>
      <c r="AT802" s="227" t="s">
        <v>154</v>
      </c>
      <c r="AU802" s="227" t="s">
        <v>88</v>
      </c>
      <c r="AY802" s="17" t="s">
        <v>152</v>
      </c>
      <c r="BE802" s="228">
        <f>IF(N802="základní",J802,0)</f>
        <v>0</v>
      </c>
      <c r="BF802" s="228">
        <f>IF(N802="snížená",J802,0)</f>
        <v>0</v>
      </c>
      <c r="BG802" s="228">
        <f>IF(N802="zákl. přenesená",J802,0)</f>
        <v>0</v>
      </c>
      <c r="BH802" s="228">
        <f>IF(N802="sníž. přenesená",J802,0)</f>
        <v>0</v>
      </c>
      <c r="BI802" s="228">
        <f>IF(N802="nulová",J802,0)</f>
        <v>0</v>
      </c>
      <c r="BJ802" s="17" t="s">
        <v>21</v>
      </c>
      <c r="BK802" s="228">
        <f>ROUND(I802*H802,2)</f>
        <v>0</v>
      </c>
      <c r="BL802" s="17" t="s">
        <v>251</v>
      </c>
      <c r="BM802" s="227" t="s">
        <v>1341</v>
      </c>
    </row>
    <row r="803" s="2" customFormat="1">
      <c r="A803" s="38"/>
      <c r="B803" s="39"/>
      <c r="C803" s="40"/>
      <c r="D803" s="229" t="s">
        <v>160</v>
      </c>
      <c r="E803" s="40"/>
      <c r="F803" s="230" t="s">
        <v>1340</v>
      </c>
      <c r="G803" s="40"/>
      <c r="H803" s="40"/>
      <c r="I803" s="231"/>
      <c r="J803" s="40"/>
      <c r="K803" s="40"/>
      <c r="L803" s="44"/>
      <c r="M803" s="232"/>
      <c r="N803" s="233"/>
      <c r="O803" s="91"/>
      <c r="P803" s="91"/>
      <c r="Q803" s="91"/>
      <c r="R803" s="91"/>
      <c r="S803" s="91"/>
      <c r="T803" s="92"/>
      <c r="U803" s="38"/>
      <c r="V803" s="38"/>
      <c r="W803" s="38"/>
      <c r="X803" s="38"/>
      <c r="Y803" s="38"/>
      <c r="Z803" s="38"/>
      <c r="AA803" s="38"/>
      <c r="AB803" s="38"/>
      <c r="AC803" s="38"/>
      <c r="AD803" s="38"/>
      <c r="AE803" s="38"/>
      <c r="AT803" s="17" t="s">
        <v>160</v>
      </c>
      <c r="AU803" s="17" t="s">
        <v>88</v>
      </c>
    </row>
    <row r="804" s="2" customFormat="1" ht="24.15" customHeight="1">
      <c r="A804" s="38"/>
      <c r="B804" s="39"/>
      <c r="C804" s="215" t="s">
        <v>1342</v>
      </c>
      <c r="D804" s="215" t="s">
        <v>154</v>
      </c>
      <c r="E804" s="216" t="s">
        <v>1343</v>
      </c>
      <c r="F804" s="217" t="s">
        <v>1344</v>
      </c>
      <c r="G804" s="218" t="s">
        <v>493</v>
      </c>
      <c r="H804" s="219">
        <v>145</v>
      </c>
      <c r="I804" s="220"/>
      <c r="J804" s="221">
        <f>ROUND(I804*H804,2)</f>
        <v>0</v>
      </c>
      <c r="K804" s="222"/>
      <c r="L804" s="44"/>
      <c r="M804" s="223" t="s">
        <v>1</v>
      </c>
      <c r="N804" s="224" t="s">
        <v>44</v>
      </c>
      <c r="O804" s="91"/>
      <c r="P804" s="225">
        <f>O804*H804</f>
        <v>0</v>
      </c>
      <c r="Q804" s="225">
        <v>0</v>
      </c>
      <c r="R804" s="225">
        <f>Q804*H804</f>
        <v>0</v>
      </c>
      <c r="S804" s="225">
        <v>0</v>
      </c>
      <c r="T804" s="226">
        <f>S804*H804</f>
        <v>0</v>
      </c>
      <c r="U804" s="38"/>
      <c r="V804" s="38"/>
      <c r="W804" s="38"/>
      <c r="X804" s="38"/>
      <c r="Y804" s="38"/>
      <c r="Z804" s="38"/>
      <c r="AA804" s="38"/>
      <c r="AB804" s="38"/>
      <c r="AC804" s="38"/>
      <c r="AD804" s="38"/>
      <c r="AE804" s="38"/>
      <c r="AR804" s="227" t="s">
        <v>251</v>
      </c>
      <c r="AT804" s="227" t="s">
        <v>154</v>
      </c>
      <c r="AU804" s="227" t="s">
        <v>88</v>
      </c>
      <c r="AY804" s="17" t="s">
        <v>152</v>
      </c>
      <c r="BE804" s="228">
        <f>IF(N804="základní",J804,0)</f>
        <v>0</v>
      </c>
      <c r="BF804" s="228">
        <f>IF(N804="snížená",J804,0)</f>
        <v>0</v>
      </c>
      <c r="BG804" s="228">
        <f>IF(N804="zákl. přenesená",J804,0)</f>
        <v>0</v>
      </c>
      <c r="BH804" s="228">
        <f>IF(N804="sníž. přenesená",J804,0)</f>
        <v>0</v>
      </c>
      <c r="BI804" s="228">
        <f>IF(N804="nulová",J804,0)</f>
        <v>0</v>
      </c>
      <c r="BJ804" s="17" t="s">
        <v>21</v>
      </c>
      <c r="BK804" s="228">
        <f>ROUND(I804*H804,2)</f>
        <v>0</v>
      </c>
      <c r="BL804" s="17" t="s">
        <v>251</v>
      </c>
      <c r="BM804" s="227" t="s">
        <v>1345</v>
      </c>
    </row>
    <row r="805" s="2" customFormat="1">
      <c r="A805" s="38"/>
      <c r="B805" s="39"/>
      <c r="C805" s="40"/>
      <c r="D805" s="229" t="s">
        <v>160</v>
      </c>
      <c r="E805" s="40"/>
      <c r="F805" s="230" t="s">
        <v>1344</v>
      </c>
      <c r="G805" s="40"/>
      <c r="H805" s="40"/>
      <c r="I805" s="231"/>
      <c r="J805" s="40"/>
      <c r="K805" s="40"/>
      <c r="L805" s="44"/>
      <c r="M805" s="232"/>
      <c r="N805" s="233"/>
      <c r="O805" s="91"/>
      <c r="P805" s="91"/>
      <c r="Q805" s="91"/>
      <c r="R805" s="91"/>
      <c r="S805" s="91"/>
      <c r="T805" s="92"/>
      <c r="U805" s="38"/>
      <c r="V805" s="38"/>
      <c r="W805" s="38"/>
      <c r="X805" s="38"/>
      <c r="Y805" s="38"/>
      <c r="Z805" s="38"/>
      <c r="AA805" s="38"/>
      <c r="AB805" s="38"/>
      <c r="AC805" s="38"/>
      <c r="AD805" s="38"/>
      <c r="AE805" s="38"/>
      <c r="AT805" s="17" t="s">
        <v>160</v>
      </c>
      <c r="AU805" s="17" t="s">
        <v>88</v>
      </c>
    </row>
    <row r="806" s="2" customFormat="1" ht="24.15" customHeight="1">
      <c r="A806" s="38"/>
      <c r="B806" s="39"/>
      <c r="C806" s="215" t="s">
        <v>1346</v>
      </c>
      <c r="D806" s="215" t="s">
        <v>154</v>
      </c>
      <c r="E806" s="216" t="s">
        <v>1347</v>
      </c>
      <c r="F806" s="217" t="s">
        <v>1348</v>
      </c>
      <c r="G806" s="218" t="s">
        <v>493</v>
      </c>
      <c r="H806" s="219">
        <v>110</v>
      </c>
      <c r="I806" s="220"/>
      <c r="J806" s="221">
        <f>ROUND(I806*H806,2)</f>
        <v>0</v>
      </c>
      <c r="K806" s="222"/>
      <c r="L806" s="44"/>
      <c r="M806" s="223" t="s">
        <v>1</v>
      </c>
      <c r="N806" s="224" t="s">
        <v>44</v>
      </c>
      <c r="O806" s="91"/>
      <c r="P806" s="225">
        <f>O806*H806</f>
        <v>0</v>
      </c>
      <c r="Q806" s="225">
        <v>0</v>
      </c>
      <c r="R806" s="225">
        <f>Q806*H806</f>
        <v>0</v>
      </c>
      <c r="S806" s="225">
        <v>0</v>
      </c>
      <c r="T806" s="226">
        <f>S806*H806</f>
        <v>0</v>
      </c>
      <c r="U806" s="38"/>
      <c r="V806" s="38"/>
      <c r="W806" s="38"/>
      <c r="X806" s="38"/>
      <c r="Y806" s="38"/>
      <c r="Z806" s="38"/>
      <c r="AA806" s="38"/>
      <c r="AB806" s="38"/>
      <c r="AC806" s="38"/>
      <c r="AD806" s="38"/>
      <c r="AE806" s="38"/>
      <c r="AR806" s="227" t="s">
        <v>251</v>
      </c>
      <c r="AT806" s="227" t="s">
        <v>154</v>
      </c>
      <c r="AU806" s="227" t="s">
        <v>88</v>
      </c>
      <c r="AY806" s="17" t="s">
        <v>152</v>
      </c>
      <c r="BE806" s="228">
        <f>IF(N806="základní",J806,0)</f>
        <v>0</v>
      </c>
      <c r="BF806" s="228">
        <f>IF(N806="snížená",J806,0)</f>
        <v>0</v>
      </c>
      <c r="BG806" s="228">
        <f>IF(N806="zákl. přenesená",J806,0)</f>
        <v>0</v>
      </c>
      <c r="BH806" s="228">
        <f>IF(N806="sníž. přenesená",J806,0)</f>
        <v>0</v>
      </c>
      <c r="BI806" s="228">
        <f>IF(N806="nulová",J806,0)</f>
        <v>0</v>
      </c>
      <c r="BJ806" s="17" t="s">
        <v>21</v>
      </c>
      <c r="BK806" s="228">
        <f>ROUND(I806*H806,2)</f>
        <v>0</v>
      </c>
      <c r="BL806" s="17" t="s">
        <v>251</v>
      </c>
      <c r="BM806" s="227" t="s">
        <v>1349</v>
      </c>
    </row>
    <row r="807" s="2" customFormat="1">
      <c r="A807" s="38"/>
      <c r="B807" s="39"/>
      <c r="C807" s="40"/>
      <c r="D807" s="229" t="s">
        <v>160</v>
      </c>
      <c r="E807" s="40"/>
      <c r="F807" s="230" t="s">
        <v>1348</v>
      </c>
      <c r="G807" s="40"/>
      <c r="H807" s="40"/>
      <c r="I807" s="231"/>
      <c r="J807" s="40"/>
      <c r="K807" s="40"/>
      <c r="L807" s="44"/>
      <c r="M807" s="232"/>
      <c r="N807" s="233"/>
      <c r="O807" s="91"/>
      <c r="P807" s="91"/>
      <c r="Q807" s="91"/>
      <c r="R807" s="91"/>
      <c r="S807" s="91"/>
      <c r="T807" s="92"/>
      <c r="U807" s="38"/>
      <c r="V807" s="38"/>
      <c r="W807" s="38"/>
      <c r="X807" s="38"/>
      <c r="Y807" s="38"/>
      <c r="Z807" s="38"/>
      <c r="AA807" s="38"/>
      <c r="AB807" s="38"/>
      <c r="AC807" s="38"/>
      <c r="AD807" s="38"/>
      <c r="AE807" s="38"/>
      <c r="AT807" s="17" t="s">
        <v>160</v>
      </c>
      <c r="AU807" s="17" t="s">
        <v>88</v>
      </c>
    </row>
    <row r="808" s="2" customFormat="1" ht="24.15" customHeight="1">
      <c r="A808" s="38"/>
      <c r="B808" s="39"/>
      <c r="C808" s="215" t="s">
        <v>1350</v>
      </c>
      <c r="D808" s="215" t="s">
        <v>154</v>
      </c>
      <c r="E808" s="216" t="s">
        <v>1351</v>
      </c>
      <c r="F808" s="217" t="s">
        <v>1352</v>
      </c>
      <c r="G808" s="218" t="s">
        <v>493</v>
      </c>
      <c r="H808" s="219">
        <v>50</v>
      </c>
      <c r="I808" s="220"/>
      <c r="J808" s="221">
        <f>ROUND(I808*H808,2)</f>
        <v>0</v>
      </c>
      <c r="K808" s="222"/>
      <c r="L808" s="44"/>
      <c r="M808" s="223" t="s">
        <v>1</v>
      </c>
      <c r="N808" s="224" t="s">
        <v>44</v>
      </c>
      <c r="O808" s="91"/>
      <c r="P808" s="225">
        <f>O808*H808</f>
        <v>0</v>
      </c>
      <c r="Q808" s="225">
        <v>0</v>
      </c>
      <c r="R808" s="225">
        <f>Q808*H808</f>
        <v>0</v>
      </c>
      <c r="S808" s="225">
        <v>0</v>
      </c>
      <c r="T808" s="226">
        <f>S808*H808</f>
        <v>0</v>
      </c>
      <c r="U808" s="38"/>
      <c r="V808" s="38"/>
      <c r="W808" s="38"/>
      <c r="X808" s="38"/>
      <c r="Y808" s="38"/>
      <c r="Z808" s="38"/>
      <c r="AA808" s="38"/>
      <c r="AB808" s="38"/>
      <c r="AC808" s="38"/>
      <c r="AD808" s="38"/>
      <c r="AE808" s="38"/>
      <c r="AR808" s="227" t="s">
        <v>251</v>
      </c>
      <c r="AT808" s="227" t="s">
        <v>154</v>
      </c>
      <c r="AU808" s="227" t="s">
        <v>88</v>
      </c>
      <c r="AY808" s="17" t="s">
        <v>152</v>
      </c>
      <c r="BE808" s="228">
        <f>IF(N808="základní",J808,0)</f>
        <v>0</v>
      </c>
      <c r="BF808" s="228">
        <f>IF(N808="snížená",J808,0)</f>
        <v>0</v>
      </c>
      <c r="BG808" s="228">
        <f>IF(N808="zákl. přenesená",J808,0)</f>
        <v>0</v>
      </c>
      <c r="BH808" s="228">
        <f>IF(N808="sníž. přenesená",J808,0)</f>
        <v>0</v>
      </c>
      <c r="BI808" s="228">
        <f>IF(N808="nulová",J808,0)</f>
        <v>0</v>
      </c>
      <c r="BJ808" s="17" t="s">
        <v>21</v>
      </c>
      <c r="BK808" s="228">
        <f>ROUND(I808*H808,2)</f>
        <v>0</v>
      </c>
      <c r="BL808" s="17" t="s">
        <v>251</v>
      </c>
      <c r="BM808" s="227" t="s">
        <v>1353</v>
      </c>
    </row>
    <row r="809" s="2" customFormat="1">
      <c r="A809" s="38"/>
      <c r="B809" s="39"/>
      <c r="C809" s="40"/>
      <c r="D809" s="229" t="s">
        <v>160</v>
      </c>
      <c r="E809" s="40"/>
      <c r="F809" s="230" t="s">
        <v>1352</v>
      </c>
      <c r="G809" s="40"/>
      <c r="H809" s="40"/>
      <c r="I809" s="231"/>
      <c r="J809" s="40"/>
      <c r="K809" s="40"/>
      <c r="L809" s="44"/>
      <c r="M809" s="232"/>
      <c r="N809" s="233"/>
      <c r="O809" s="91"/>
      <c r="P809" s="91"/>
      <c r="Q809" s="91"/>
      <c r="R809" s="91"/>
      <c r="S809" s="91"/>
      <c r="T809" s="92"/>
      <c r="U809" s="38"/>
      <c r="V809" s="38"/>
      <c r="W809" s="38"/>
      <c r="X809" s="38"/>
      <c r="Y809" s="38"/>
      <c r="Z809" s="38"/>
      <c r="AA809" s="38"/>
      <c r="AB809" s="38"/>
      <c r="AC809" s="38"/>
      <c r="AD809" s="38"/>
      <c r="AE809" s="38"/>
      <c r="AT809" s="17" t="s">
        <v>160</v>
      </c>
      <c r="AU809" s="17" t="s">
        <v>88</v>
      </c>
    </row>
    <row r="810" s="2" customFormat="1" ht="37.8" customHeight="1">
      <c r="A810" s="38"/>
      <c r="B810" s="39"/>
      <c r="C810" s="215" t="s">
        <v>1354</v>
      </c>
      <c r="D810" s="215" t="s">
        <v>154</v>
      </c>
      <c r="E810" s="216" t="s">
        <v>1355</v>
      </c>
      <c r="F810" s="217" t="s">
        <v>1356</v>
      </c>
      <c r="G810" s="218" t="s">
        <v>210</v>
      </c>
      <c r="H810" s="219">
        <v>22</v>
      </c>
      <c r="I810" s="220"/>
      <c r="J810" s="221">
        <f>ROUND(I810*H810,2)</f>
        <v>0</v>
      </c>
      <c r="K810" s="222"/>
      <c r="L810" s="44"/>
      <c r="M810" s="223" t="s">
        <v>1</v>
      </c>
      <c r="N810" s="224" t="s">
        <v>44</v>
      </c>
      <c r="O810" s="91"/>
      <c r="P810" s="225">
        <f>O810*H810</f>
        <v>0</v>
      </c>
      <c r="Q810" s="225">
        <v>0</v>
      </c>
      <c r="R810" s="225">
        <f>Q810*H810</f>
        <v>0</v>
      </c>
      <c r="S810" s="225">
        <v>0</v>
      </c>
      <c r="T810" s="226">
        <f>S810*H810</f>
        <v>0</v>
      </c>
      <c r="U810" s="38"/>
      <c r="V810" s="38"/>
      <c r="W810" s="38"/>
      <c r="X810" s="38"/>
      <c r="Y810" s="38"/>
      <c r="Z810" s="38"/>
      <c r="AA810" s="38"/>
      <c r="AB810" s="38"/>
      <c r="AC810" s="38"/>
      <c r="AD810" s="38"/>
      <c r="AE810" s="38"/>
      <c r="AR810" s="227" t="s">
        <v>251</v>
      </c>
      <c r="AT810" s="227" t="s">
        <v>154</v>
      </c>
      <c r="AU810" s="227" t="s">
        <v>88</v>
      </c>
      <c r="AY810" s="17" t="s">
        <v>152</v>
      </c>
      <c r="BE810" s="228">
        <f>IF(N810="základní",J810,0)</f>
        <v>0</v>
      </c>
      <c r="BF810" s="228">
        <f>IF(N810="snížená",J810,0)</f>
        <v>0</v>
      </c>
      <c r="BG810" s="228">
        <f>IF(N810="zákl. přenesená",J810,0)</f>
        <v>0</v>
      </c>
      <c r="BH810" s="228">
        <f>IF(N810="sníž. přenesená",J810,0)</f>
        <v>0</v>
      </c>
      <c r="BI810" s="228">
        <f>IF(N810="nulová",J810,0)</f>
        <v>0</v>
      </c>
      <c r="BJ810" s="17" t="s">
        <v>21</v>
      </c>
      <c r="BK810" s="228">
        <f>ROUND(I810*H810,2)</f>
        <v>0</v>
      </c>
      <c r="BL810" s="17" t="s">
        <v>251</v>
      </c>
      <c r="BM810" s="227" t="s">
        <v>1357</v>
      </c>
    </row>
    <row r="811" s="2" customFormat="1">
      <c r="A811" s="38"/>
      <c r="B811" s="39"/>
      <c r="C811" s="40"/>
      <c r="D811" s="229" t="s">
        <v>160</v>
      </c>
      <c r="E811" s="40"/>
      <c r="F811" s="230" t="s">
        <v>1356</v>
      </c>
      <c r="G811" s="40"/>
      <c r="H811" s="40"/>
      <c r="I811" s="231"/>
      <c r="J811" s="40"/>
      <c r="K811" s="40"/>
      <c r="L811" s="44"/>
      <c r="M811" s="232"/>
      <c r="N811" s="233"/>
      <c r="O811" s="91"/>
      <c r="P811" s="91"/>
      <c r="Q811" s="91"/>
      <c r="R811" s="91"/>
      <c r="S811" s="91"/>
      <c r="T811" s="92"/>
      <c r="U811" s="38"/>
      <c r="V811" s="38"/>
      <c r="W811" s="38"/>
      <c r="X811" s="38"/>
      <c r="Y811" s="38"/>
      <c r="Z811" s="38"/>
      <c r="AA811" s="38"/>
      <c r="AB811" s="38"/>
      <c r="AC811" s="38"/>
      <c r="AD811" s="38"/>
      <c r="AE811" s="38"/>
      <c r="AT811" s="17" t="s">
        <v>160</v>
      </c>
      <c r="AU811" s="17" t="s">
        <v>88</v>
      </c>
    </row>
    <row r="812" s="2" customFormat="1" ht="33" customHeight="1">
      <c r="A812" s="38"/>
      <c r="B812" s="39"/>
      <c r="C812" s="215" t="s">
        <v>1358</v>
      </c>
      <c r="D812" s="215" t="s">
        <v>154</v>
      </c>
      <c r="E812" s="216" t="s">
        <v>1359</v>
      </c>
      <c r="F812" s="217" t="s">
        <v>1360</v>
      </c>
      <c r="G812" s="218" t="s">
        <v>210</v>
      </c>
      <c r="H812" s="219">
        <v>11</v>
      </c>
      <c r="I812" s="220"/>
      <c r="J812" s="221">
        <f>ROUND(I812*H812,2)</f>
        <v>0</v>
      </c>
      <c r="K812" s="222"/>
      <c r="L812" s="44"/>
      <c r="M812" s="223" t="s">
        <v>1</v>
      </c>
      <c r="N812" s="224" t="s">
        <v>44</v>
      </c>
      <c r="O812" s="91"/>
      <c r="P812" s="225">
        <f>O812*H812</f>
        <v>0</v>
      </c>
      <c r="Q812" s="225">
        <v>0</v>
      </c>
      <c r="R812" s="225">
        <f>Q812*H812</f>
        <v>0</v>
      </c>
      <c r="S812" s="225">
        <v>0</v>
      </c>
      <c r="T812" s="226">
        <f>S812*H812</f>
        <v>0</v>
      </c>
      <c r="U812" s="38"/>
      <c r="V812" s="38"/>
      <c r="W812" s="38"/>
      <c r="X812" s="38"/>
      <c r="Y812" s="38"/>
      <c r="Z812" s="38"/>
      <c r="AA812" s="38"/>
      <c r="AB812" s="38"/>
      <c r="AC812" s="38"/>
      <c r="AD812" s="38"/>
      <c r="AE812" s="38"/>
      <c r="AR812" s="227" t="s">
        <v>251</v>
      </c>
      <c r="AT812" s="227" t="s">
        <v>154</v>
      </c>
      <c r="AU812" s="227" t="s">
        <v>88</v>
      </c>
      <c r="AY812" s="17" t="s">
        <v>152</v>
      </c>
      <c r="BE812" s="228">
        <f>IF(N812="základní",J812,0)</f>
        <v>0</v>
      </c>
      <c r="BF812" s="228">
        <f>IF(N812="snížená",J812,0)</f>
        <v>0</v>
      </c>
      <c r="BG812" s="228">
        <f>IF(N812="zákl. přenesená",J812,0)</f>
        <v>0</v>
      </c>
      <c r="BH812" s="228">
        <f>IF(N812="sníž. přenesená",J812,0)</f>
        <v>0</v>
      </c>
      <c r="BI812" s="228">
        <f>IF(N812="nulová",J812,0)</f>
        <v>0</v>
      </c>
      <c r="BJ812" s="17" t="s">
        <v>21</v>
      </c>
      <c r="BK812" s="228">
        <f>ROUND(I812*H812,2)</f>
        <v>0</v>
      </c>
      <c r="BL812" s="17" t="s">
        <v>251</v>
      </c>
      <c r="BM812" s="227" t="s">
        <v>1361</v>
      </c>
    </row>
    <row r="813" s="2" customFormat="1">
      <c r="A813" s="38"/>
      <c r="B813" s="39"/>
      <c r="C813" s="40"/>
      <c r="D813" s="229" t="s">
        <v>160</v>
      </c>
      <c r="E813" s="40"/>
      <c r="F813" s="230" t="s">
        <v>1360</v>
      </c>
      <c r="G813" s="40"/>
      <c r="H813" s="40"/>
      <c r="I813" s="231"/>
      <c r="J813" s="40"/>
      <c r="K813" s="40"/>
      <c r="L813" s="44"/>
      <c r="M813" s="232"/>
      <c r="N813" s="233"/>
      <c r="O813" s="91"/>
      <c r="P813" s="91"/>
      <c r="Q813" s="91"/>
      <c r="R813" s="91"/>
      <c r="S813" s="91"/>
      <c r="T813" s="92"/>
      <c r="U813" s="38"/>
      <c r="V813" s="38"/>
      <c r="W813" s="38"/>
      <c r="X813" s="38"/>
      <c r="Y813" s="38"/>
      <c r="Z813" s="38"/>
      <c r="AA813" s="38"/>
      <c r="AB813" s="38"/>
      <c r="AC813" s="38"/>
      <c r="AD813" s="38"/>
      <c r="AE813" s="38"/>
      <c r="AT813" s="17" t="s">
        <v>160</v>
      </c>
      <c r="AU813" s="17" t="s">
        <v>88</v>
      </c>
    </row>
    <row r="814" s="2" customFormat="1" ht="55.5" customHeight="1">
      <c r="A814" s="38"/>
      <c r="B814" s="39"/>
      <c r="C814" s="215" t="s">
        <v>1362</v>
      </c>
      <c r="D814" s="215" t="s">
        <v>154</v>
      </c>
      <c r="E814" s="216" t="s">
        <v>1363</v>
      </c>
      <c r="F814" s="217" t="s">
        <v>1364</v>
      </c>
      <c r="G814" s="218" t="s">
        <v>210</v>
      </c>
      <c r="H814" s="219">
        <v>1</v>
      </c>
      <c r="I814" s="220"/>
      <c r="J814" s="221">
        <f>ROUND(I814*H814,2)</f>
        <v>0</v>
      </c>
      <c r="K814" s="222"/>
      <c r="L814" s="44"/>
      <c r="M814" s="223" t="s">
        <v>1</v>
      </c>
      <c r="N814" s="224" t="s">
        <v>44</v>
      </c>
      <c r="O814" s="91"/>
      <c r="P814" s="225">
        <f>O814*H814</f>
        <v>0</v>
      </c>
      <c r="Q814" s="225">
        <v>0</v>
      </c>
      <c r="R814" s="225">
        <f>Q814*H814</f>
        <v>0</v>
      </c>
      <c r="S814" s="225">
        <v>0</v>
      </c>
      <c r="T814" s="226">
        <f>S814*H814</f>
        <v>0</v>
      </c>
      <c r="U814" s="38"/>
      <c r="V814" s="38"/>
      <c r="W814" s="38"/>
      <c r="X814" s="38"/>
      <c r="Y814" s="38"/>
      <c r="Z814" s="38"/>
      <c r="AA814" s="38"/>
      <c r="AB814" s="38"/>
      <c r="AC814" s="38"/>
      <c r="AD814" s="38"/>
      <c r="AE814" s="38"/>
      <c r="AR814" s="227" t="s">
        <v>251</v>
      </c>
      <c r="AT814" s="227" t="s">
        <v>154</v>
      </c>
      <c r="AU814" s="227" t="s">
        <v>88</v>
      </c>
      <c r="AY814" s="17" t="s">
        <v>152</v>
      </c>
      <c r="BE814" s="228">
        <f>IF(N814="základní",J814,0)</f>
        <v>0</v>
      </c>
      <c r="BF814" s="228">
        <f>IF(N814="snížená",J814,0)</f>
        <v>0</v>
      </c>
      <c r="BG814" s="228">
        <f>IF(N814="zákl. přenesená",J814,0)</f>
        <v>0</v>
      </c>
      <c r="BH814" s="228">
        <f>IF(N814="sníž. přenesená",J814,0)</f>
        <v>0</v>
      </c>
      <c r="BI814" s="228">
        <f>IF(N814="nulová",J814,0)</f>
        <v>0</v>
      </c>
      <c r="BJ814" s="17" t="s">
        <v>21</v>
      </c>
      <c r="BK814" s="228">
        <f>ROUND(I814*H814,2)</f>
        <v>0</v>
      </c>
      <c r="BL814" s="17" t="s">
        <v>251</v>
      </c>
      <c r="BM814" s="227" t="s">
        <v>1365</v>
      </c>
    </row>
    <row r="815" s="2" customFormat="1">
      <c r="A815" s="38"/>
      <c r="B815" s="39"/>
      <c r="C815" s="40"/>
      <c r="D815" s="229" t="s">
        <v>160</v>
      </c>
      <c r="E815" s="40"/>
      <c r="F815" s="230" t="s">
        <v>1364</v>
      </c>
      <c r="G815" s="40"/>
      <c r="H815" s="40"/>
      <c r="I815" s="231"/>
      <c r="J815" s="40"/>
      <c r="K815" s="40"/>
      <c r="L815" s="44"/>
      <c r="M815" s="232"/>
      <c r="N815" s="233"/>
      <c r="O815" s="91"/>
      <c r="P815" s="91"/>
      <c r="Q815" s="91"/>
      <c r="R815" s="91"/>
      <c r="S815" s="91"/>
      <c r="T815" s="92"/>
      <c r="U815" s="38"/>
      <c r="V815" s="38"/>
      <c r="W815" s="38"/>
      <c r="X815" s="38"/>
      <c r="Y815" s="38"/>
      <c r="Z815" s="38"/>
      <c r="AA815" s="38"/>
      <c r="AB815" s="38"/>
      <c r="AC815" s="38"/>
      <c r="AD815" s="38"/>
      <c r="AE815" s="38"/>
      <c r="AT815" s="17" t="s">
        <v>160</v>
      </c>
      <c r="AU815" s="17" t="s">
        <v>88</v>
      </c>
    </row>
    <row r="816" s="2" customFormat="1" ht="24.15" customHeight="1">
      <c r="A816" s="38"/>
      <c r="B816" s="39"/>
      <c r="C816" s="215" t="s">
        <v>1366</v>
      </c>
      <c r="D816" s="215" t="s">
        <v>154</v>
      </c>
      <c r="E816" s="216" t="s">
        <v>1367</v>
      </c>
      <c r="F816" s="217" t="s">
        <v>1368</v>
      </c>
      <c r="G816" s="218" t="s">
        <v>210</v>
      </c>
      <c r="H816" s="219">
        <v>18</v>
      </c>
      <c r="I816" s="220"/>
      <c r="J816" s="221">
        <f>ROUND(I816*H816,2)</f>
        <v>0</v>
      </c>
      <c r="K816" s="222"/>
      <c r="L816" s="44"/>
      <c r="M816" s="223" t="s">
        <v>1</v>
      </c>
      <c r="N816" s="224" t="s">
        <v>44</v>
      </c>
      <c r="O816" s="91"/>
      <c r="P816" s="225">
        <f>O816*H816</f>
        <v>0</v>
      </c>
      <c r="Q816" s="225">
        <v>0</v>
      </c>
      <c r="R816" s="225">
        <f>Q816*H816</f>
        <v>0</v>
      </c>
      <c r="S816" s="225">
        <v>0</v>
      </c>
      <c r="T816" s="226">
        <f>S816*H816</f>
        <v>0</v>
      </c>
      <c r="U816" s="38"/>
      <c r="V816" s="38"/>
      <c r="W816" s="38"/>
      <c r="X816" s="38"/>
      <c r="Y816" s="38"/>
      <c r="Z816" s="38"/>
      <c r="AA816" s="38"/>
      <c r="AB816" s="38"/>
      <c r="AC816" s="38"/>
      <c r="AD816" s="38"/>
      <c r="AE816" s="38"/>
      <c r="AR816" s="227" t="s">
        <v>251</v>
      </c>
      <c r="AT816" s="227" t="s">
        <v>154</v>
      </c>
      <c r="AU816" s="227" t="s">
        <v>88</v>
      </c>
      <c r="AY816" s="17" t="s">
        <v>152</v>
      </c>
      <c r="BE816" s="228">
        <f>IF(N816="základní",J816,0)</f>
        <v>0</v>
      </c>
      <c r="BF816" s="228">
        <f>IF(N816="snížená",J816,0)</f>
        <v>0</v>
      </c>
      <c r="BG816" s="228">
        <f>IF(N816="zákl. přenesená",J816,0)</f>
        <v>0</v>
      </c>
      <c r="BH816" s="228">
        <f>IF(N816="sníž. přenesená",J816,0)</f>
        <v>0</v>
      </c>
      <c r="BI816" s="228">
        <f>IF(N816="nulová",J816,0)</f>
        <v>0</v>
      </c>
      <c r="BJ816" s="17" t="s">
        <v>21</v>
      </c>
      <c r="BK816" s="228">
        <f>ROUND(I816*H816,2)</f>
        <v>0</v>
      </c>
      <c r="BL816" s="17" t="s">
        <v>251</v>
      </c>
      <c r="BM816" s="227" t="s">
        <v>1369</v>
      </c>
    </row>
    <row r="817" s="2" customFormat="1">
      <c r="A817" s="38"/>
      <c r="B817" s="39"/>
      <c r="C817" s="40"/>
      <c r="D817" s="229" t="s">
        <v>160</v>
      </c>
      <c r="E817" s="40"/>
      <c r="F817" s="230" t="s">
        <v>1368</v>
      </c>
      <c r="G817" s="40"/>
      <c r="H817" s="40"/>
      <c r="I817" s="231"/>
      <c r="J817" s="40"/>
      <c r="K817" s="40"/>
      <c r="L817" s="44"/>
      <c r="M817" s="232"/>
      <c r="N817" s="233"/>
      <c r="O817" s="91"/>
      <c r="P817" s="91"/>
      <c r="Q817" s="91"/>
      <c r="R817" s="91"/>
      <c r="S817" s="91"/>
      <c r="T817" s="92"/>
      <c r="U817" s="38"/>
      <c r="V817" s="38"/>
      <c r="W817" s="38"/>
      <c r="X817" s="38"/>
      <c r="Y817" s="38"/>
      <c r="Z817" s="38"/>
      <c r="AA817" s="38"/>
      <c r="AB817" s="38"/>
      <c r="AC817" s="38"/>
      <c r="AD817" s="38"/>
      <c r="AE817" s="38"/>
      <c r="AT817" s="17" t="s">
        <v>160</v>
      </c>
      <c r="AU817" s="17" t="s">
        <v>88</v>
      </c>
    </row>
    <row r="818" s="2" customFormat="1" ht="24.15" customHeight="1">
      <c r="A818" s="38"/>
      <c r="B818" s="39"/>
      <c r="C818" s="215" t="s">
        <v>1370</v>
      </c>
      <c r="D818" s="215" t="s">
        <v>154</v>
      </c>
      <c r="E818" s="216" t="s">
        <v>1371</v>
      </c>
      <c r="F818" s="217" t="s">
        <v>1372</v>
      </c>
      <c r="G818" s="218" t="s">
        <v>210</v>
      </c>
      <c r="H818" s="219">
        <v>9</v>
      </c>
      <c r="I818" s="220"/>
      <c r="J818" s="221">
        <f>ROUND(I818*H818,2)</f>
        <v>0</v>
      </c>
      <c r="K818" s="222"/>
      <c r="L818" s="44"/>
      <c r="M818" s="223" t="s">
        <v>1</v>
      </c>
      <c r="N818" s="224" t="s">
        <v>44</v>
      </c>
      <c r="O818" s="91"/>
      <c r="P818" s="225">
        <f>O818*H818</f>
        <v>0</v>
      </c>
      <c r="Q818" s="225">
        <v>0</v>
      </c>
      <c r="R818" s="225">
        <f>Q818*H818</f>
        <v>0</v>
      </c>
      <c r="S818" s="225">
        <v>0</v>
      </c>
      <c r="T818" s="226">
        <f>S818*H818</f>
        <v>0</v>
      </c>
      <c r="U818" s="38"/>
      <c r="V818" s="38"/>
      <c r="W818" s="38"/>
      <c r="X818" s="38"/>
      <c r="Y818" s="38"/>
      <c r="Z818" s="38"/>
      <c r="AA818" s="38"/>
      <c r="AB818" s="38"/>
      <c r="AC818" s="38"/>
      <c r="AD818" s="38"/>
      <c r="AE818" s="38"/>
      <c r="AR818" s="227" t="s">
        <v>251</v>
      </c>
      <c r="AT818" s="227" t="s">
        <v>154</v>
      </c>
      <c r="AU818" s="227" t="s">
        <v>88</v>
      </c>
      <c r="AY818" s="17" t="s">
        <v>152</v>
      </c>
      <c r="BE818" s="228">
        <f>IF(N818="základní",J818,0)</f>
        <v>0</v>
      </c>
      <c r="BF818" s="228">
        <f>IF(N818="snížená",J818,0)</f>
        <v>0</v>
      </c>
      <c r="BG818" s="228">
        <f>IF(N818="zákl. přenesená",J818,0)</f>
        <v>0</v>
      </c>
      <c r="BH818" s="228">
        <f>IF(N818="sníž. přenesená",J818,0)</f>
        <v>0</v>
      </c>
      <c r="BI818" s="228">
        <f>IF(N818="nulová",J818,0)</f>
        <v>0</v>
      </c>
      <c r="BJ818" s="17" t="s">
        <v>21</v>
      </c>
      <c r="BK818" s="228">
        <f>ROUND(I818*H818,2)</f>
        <v>0</v>
      </c>
      <c r="BL818" s="17" t="s">
        <v>251</v>
      </c>
      <c r="BM818" s="227" t="s">
        <v>1373</v>
      </c>
    </row>
    <row r="819" s="2" customFormat="1">
      <c r="A819" s="38"/>
      <c r="B819" s="39"/>
      <c r="C819" s="40"/>
      <c r="D819" s="229" t="s">
        <v>160</v>
      </c>
      <c r="E819" s="40"/>
      <c r="F819" s="230" t="s">
        <v>1372</v>
      </c>
      <c r="G819" s="40"/>
      <c r="H819" s="40"/>
      <c r="I819" s="231"/>
      <c r="J819" s="40"/>
      <c r="K819" s="40"/>
      <c r="L819" s="44"/>
      <c r="M819" s="232"/>
      <c r="N819" s="233"/>
      <c r="O819" s="91"/>
      <c r="P819" s="91"/>
      <c r="Q819" s="91"/>
      <c r="R819" s="91"/>
      <c r="S819" s="91"/>
      <c r="T819" s="92"/>
      <c r="U819" s="38"/>
      <c r="V819" s="38"/>
      <c r="W819" s="38"/>
      <c r="X819" s="38"/>
      <c r="Y819" s="38"/>
      <c r="Z819" s="38"/>
      <c r="AA819" s="38"/>
      <c r="AB819" s="38"/>
      <c r="AC819" s="38"/>
      <c r="AD819" s="38"/>
      <c r="AE819" s="38"/>
      <c r="AT819" s="17" t="s">
        <v>160</v>
      </c>
      <c r="AU819" s="17" t="s">
        <v>88</v>
      </c>
    </row>
    <row r="820" s="2" customFormat="1" ht="44.25" customHeight="1">
      <c r="A820" s="38"/>
      <c r="B820" s="39"/>
      <c r="C820" s="215" t="s">
        <v>1374</v>
      </c>
      <c r="D820" s="215" t="s">
        <v>154</v>
      </c>
      <c r="E820" s="216" t="s">
        <v>1375</v>
      </c>
      <c r="F820" s="217" t="s">
        <v>1376</v>
      </c>
      <c r="G820" s="218" t="s">
        <v>210</v>
      </c>
      <c r="H820" s="219">
        <v>1</v>
      </c>
      <c r="I820" s="220"/>
      <c r="J820" s="221">
        <f>ROUND(I820*H820,2)</f>
        <v>0</v>
      </c>
      <c r="K820" s="222"/>
      <c r="L820" s="44"/>
      <c r="M820" s="223" t="s">
        <v>1</v>
      </c>
      <c r="N820" s="224" t="s">
        <v>44</v>
      </c>
      <c r="O820" s="91"/>
      <c r="P820" s="225">
        <f>O820*H820</f>
        <v>0</v>
      </c>
      <c r="Q820" s="225">
        <v>0</v>
      </c>
      <c r="R820" s="225">
        <f>Q820*H820</f>
        <v>0</v>
      </c>
      <c r="S820" s="225">
        <v>0</v>
      </c>
      <c r="T820" s="226">
        <f>S820*H820</f>
        <v>0</v>
      </c>
      <c r="U820" s="38"/>
      <c r="V820" s="38"/>
      <c r="W820" s="38"/>
      <c r="X820" s="38"/>
      <c r="Y820" s="38"/>
      <c r="Z820" s="38"/>
      <c r="AA820" s="38"/>
      <c r="AB820" s="38"/>
      <c r="AC820" s="38"/>
      <c r="AD820" s="38"/>
      <c r="AE820" s="38"/>
      <c r="AR820" s="227" t="s">
        <v>251</v>
      </c>
      <c r="AT820" s="227" t="s">
        <v>154</v>
      </c>
      <c r="AU820" s="227" t="s">
        <v>88</v>
      </c>
      <c r="AY820" s="17" t="s">
        <v>152</v>
      </c>
      <c r="BE820" s="228">
        <f>IF(N820="základní",J820,0)</f>
        <v>0</v>
      </c>
      <c r="BF820" s="228">
        <f>IF(N820="snížená",J820,0)</f>
        <v>0</v>
      </c>
      <c r="BG820" s="228">
        <f>IF(N820="zákl. přenesená",J820,0)</f>
        <v>0</v>
      </c>
      <c r="BH820" s="228">
        <f>IF(N820="sníž. přenesená",J820,0)</f>
        <v>0</v>
      </c>
      <c r="BI820" s="228">
        <f>IF(N820="nulová",J820,0)</f>
        <v>0</v>
      </c>
      <c r="BJ820" s="17" t="s">
        <v>21</v>
      </c>
      <c r="BK820" s="228">
        <f>ROUND(I820*H820,2)</f>
        <v>0</v>
      </c>
      <c r="BL820" s="17" t="s">
        <v>251</v>
      </c>
      <c r="BM820" s="227" t="s">
        <v>1377</v>
      </c>
    </row>
    <row r="821" s="2" customFormat="1">
      <c r="A821" s="38"/>
      <c r="B821" s="39"/>
      <c r="C821" s="40"/>
      <c r="D821" s="229" t="s">
        <v>160</v>
      </c>
      <c r="E821" s="40"/>
      <c r="F821" s="230" t="s">
        <v>1376</v>
      </c>
      <c r="G821" s="40"/>
      <c r="H821" s="40"/>
      <c r="I821" s="231"/>
      <c r="J821" s="40"/>
      <c r="K821" s="40"/>
      <c r="L821" s="44"/>
      <c r="M821" s="232"/>
      <c r="N821" s="233"/>
      <c r="O821" s="91"/>
      <c r="P821" s="91"/>
      <c r="Q821" s="91"/>
      <c r="R821" s="91"/>
      <c r="S821" s="91"/>
      <c r="T821" s="92"/>
      <c r="U821" s="38"/>
      <c r="V821" s="38"/>
      <c r="W821" s="38"/>
      <c r="X821" s="38"/>
      <c r="Y821" s="38"/>
      <c r="Z821" s="38"/>
      <c r="AA821" s="38"/>
      <c r="AB821" s="38"/>
      <c r="AC821" s="38"/>
      <c r="AD821" s="38"/>
      <c r="AE821" s="38"/>
      <c r="AT821" s="17" t="s">
        <v>160</v>
      </c>
      <c r="AU821" s="17" t="s">
        <v>88</v>
      </c>
    </row>
    <row r="822" s="2" customFormat="1" ht="24.15" customHeight="1">
      <c r="A822" s="38"/>
      <c r="B822" s="39"/>
      <c r="C822" s="215" t="s">
        <v>1378</v>
      </c>
      <c r="D822" s="215" t="s">
        <v>154</v>
      </c>
      <c r="E822" s="216" t="s">
        <v>1379</v>
      </c>
      <c r="F822" s="217" t="s">
        <v>1380</v>
      </c>
      <c r="G822" s="218" t="s">
        <v>210</v>
      </c>
      <c r="H822" s="219">
        <v>1</v>
      </c>
      <c r="I822" s="220"/>
      <c r="J822" s="221">
        <f>ROUND(I822*H822,2)</f>
        <v>0</v>
      </c>
      <c r="K822" s="222"/>
      <c r="L822" s="44"/>
      <c r="M822" s="223" t="s">
        <v>1</v>
      </c>
      <c r="N822" s="224" t="s">
        <v>44</v>
      </c>
      <c r="O822" s="91"/>
      <c r="P822" s="225">
        <f>O822*H822</f>
        <v>0</v>
      </c>
      <c r="Q822" s="225">
        <v>0</v>
      </c>
      <c r="R822" s="225">
        <f>Q822*H822</f>
        <v>0</v>
      </c>
      <c r="S822" s="225">
        <v>0</v>
      </c>
      <c r="T822" s="226">
        <f>S822*H822</f>
        <v>0</v>
      </c>
      <c r="U822" s="38"/>
      <c r="V822" s="38"/>
      <c r="W822" s="38"/>
      <c r="X822" s="38"/>
      <c r="Y822" s="38"/>
      <c r="Z822" s="38"/>
      <c r="AA822" s="38"/>
      <c r="AB822" s="38"/>
      <c r="AC822" s="38"/>
      <c r="AD822" s="38"/>
      <c r="AE822" s="38"/>
      <c r="AR822" s="227" t="s">
        <v>251</v>
      </c>
      <c r="AT822" s="227" t="s">
        <v>154</v>
      </c>
      <c r="AU822" s="227" t="s">
        <v>88</v>
      </c>
      <c r="AY822" s="17" t="s">
        <v>152</v>
      </c>
      <c r="BE822" s="228">
        <f>IF(N822="základní",J822,0)</f>
        <v>0</v>
      </c>
      <c r="BF822" s="228">
        <f>IF(N822="snížená",J822,0)</f>
        <v>0</v>
      </c>
      <c r="BG822" s="228">
        <f>IF(N822="zákl. přenesená",J822,0)</f>
        <v>0</v>
      </c>
      <c r="BH822" s="228">
        <f>IF(N822="sníž. přenesená",J822,0)</f>
        <v>0</v>
      </c>
      <c r="BI822" s="228">
        <f>IF(N822="nulová",J822,0)</f>
        <v>0</v>
      </c>
      <c r="BJ822" s="17" t="s">
        <v>21</v>
      </c>
      <c r="BK822" s="228">
        <f>ROUND(I822*H822,2)</f>
        <v>0</v>
      </c>
      <c r="BL822" s="17" t="s">
        <v>251</v>
      </c>
      <c r="BM822" s="227" t="s">
        <v>1381</v>
      </c>
    </row>
    <row r="823" s="2" customFormat="1">
      <c r="A823" s="38"/>
      <c r="B823" s="39"/>
      <c r="C823" s="40"/>
      <c r="D823" s="229" t="s">
        <v>160</v>
      </c>
      <c r="E823" s="40"/>
      <c r="F823" s="230" t="s">
        <v>1380</v>
      </c>
      <c r="G823" s="40"/>
      <c r="H823" s="40"/>
      <c r="I823" s="231"/>
      <c r="J823" s="40"/>
      <c r="K823" s="40"/>
      <c r="L823" s="44"/>
      <c r="M823" s="232"/>
      <c r="N823" s="233"/>
      <c r="O823" s="91"/>
      <c r="P823" s="91"/>
      <c r="Q823" s="91"/>
      <c r="R823" s="91"/>
      <c r="S823" s="91"/>
      <c r="T823" s="92"/>
      <c r="U823" s="38"/>
      <c r="V823" s="38"/>
      <c r="W823" s="38"/>
      <c r="X823" s="38"/>
      <c r="Y823" s="38"/>
      <c r="Z823" s="38"/>
      <c r="AA823" s="38"/>
      <c r="AB823" s="38"/>
      <c r="AC823" s="38"/>
      <c r="AD823" s="38"/>
      <c r="AE823" s="38"/>
      <c r="AT823" s="17" t="s">
        <v>160</v>
      </c>
      <c r="AU823" s="17" t="s">
        <v>88</v>
      </c>
    </row>
    <row r="824" s="2" customFormat="1" ht="24.15" customHeight="1">
      <c r="A824" s="38"/>
      <c r="B824" s="39"/>
      <c r="C824" s="215" t="s">
        <v>1382</v>
      </c>
      <c r="D824" s="215" t="s">
        <v>154</v>
      </c>
      <c r="E824" s="216" t="s">
        <v>1383</v>
      </c>
      <c r="F824" s="217" t="s">
        <v>1384</v>
      </c>
      <c r="G824" s="218" t="s">
        <v>210</v>
      </c>
      <c r="H824" s="219">
        <v>2</v>
      </c>
      <c r="I824" s="220"/>
      <c r="J824" s="221">
        <f>ROUND(I824*H824,2)</f>
        <v>0</v>
      </c>
      <c r="K824" s="222"/>
      <c r="L824" s="44"/>
      <c r="M824" s="223" t="s">
        <v>1</v>
      </c>
      <c r="N824" s="224" t="s">
        <v>44</v>
      </c>
      <c r="O824" s="91"/>
      <c r="P824" s="225">
        <f>O824*H824</f>
        <v>0</v>
      </c>
      <c r="Q824" s="225">
        <v>0</v>
      </c>
      <c r="R824" s="225">
        <f>Q824*H824</f>
        <v>0</v>
      </c>
      <c r="S824" s="225">
        <v>0</v>
      </c>
      <c r="T824" s="226">
        <f>S824*H824</f>
        <v>0</v>
      </c>
      <c r="U824" s="38"/>
      <c r="V824" s="38"/>
      <c r="W824" s="38"/>
      <c r="X824" s="38"/>
      <c r="Y824" s="38"/>
      <c r="Z824" s="38"/>
      <c r="AA824" s="38"/>
      <c r="AB824" s="38"/>
      <c r="AC824" s="38"/>
      <c r="AD824" s="38"/>
      <c r="AE824" s="38"/>
      <c r="AR824" s="227" t="s">
        <v>251</v>
      </c>
      <c r="AT824" s="227" t="s">
        <v>154</v>
      </c>
      <c r="AU824" s="227" t="s">
        <v>88</v>
      </c>
      <c r="AY824" s="17" t="s">
        <v>152</v>
      </c>
      <c r="BE824" s="228">
        <f>IF(N824="základní",J824,0)</f>
        <v>0</v>
      </c>
      <c r="BF824" s="228">
        <f>IF(N824="snížená",J824,0)</f>
        <v>0</v>
      </c>
      <c r="BG824" s="228">
        <f>IF(N824="zákl. přenesená",J824,0)</f>
        <v>0</v>
      </c>
      <c r="BH824" s="228">
        <f>IF(N824="sníž. přenesená",J824,0)</f>
        <v>0</v>
      </c>
      <c r="BI824" s="228">
        <f>IF(N824="nulová",J824,0)</f>
        <v>0</v>
      </c>
      <c r="BJ824" s="17" t="s">
        <v>21</v>
      </c>
      <c r="BK824" s="228">
        <f>ROUND(I824*H824,2)</f>
        <v>0</v>
      </c>
      <c r="BL824" s="17" t="s">
        <v>251</v>
      </c>
      <c r="BM824" s="227" t="s">
        <v>1385</v>
      </c>
    </row>
    <row r="825" s="2" customFormat="1">
      <c r="A825" s="38"/>
      <c r="B825" s="39"/>
      <c r="C825" s="40"/>
      <c r="D825" s="229" t="s">
        <v>160</v>
      </c>
      <c r="E825" s="40"/>
      <c r="F825" s="230" t="s">
        <v>1384</v>
      </c>
      <c r="G825" s="40"/>
      <c r="H825" s="40"/>
      <c r="I825" s="231"/>
      <c r="J825" s="40"/>
      <c r="K825" s="40"/>
      <c r="L825" s="44"/>
      <c r="M825" s="232"/>
      <c r="N825" s="233"/>
      <c r="O825" s="91"/>
      <c r="P825" s="91"/>
      <c r="Q825" s="91"/>
      <c r="R825" s="91"/>
      <c r="S825" s="91"/>
      <c r="T825" s="92"/>
      <c r="U825" s="38"/>
      <c r="V825" s="38"/>
      <c r="W825" s="38"/>
      <c r="X825" s="38"/>
      <c r="Y825" s="38"/>
      <c r="Z825" s="38"/>
      <c r="AA825" s="38"/>
      <c r="AB825" s="38"/>
      <c r="AC825" s="38"/>
      <c r="AD825" s="38"/>
      <c r="AE825" s="38"/>
      <c r="AT825" s="17" t="s">
        <v>160</v>
      </c>
      <c r="AU825" s="17" t="s">
        <v>88</v>
      </c>
    </row>
    <row r="826" s="2" customFormat="1" ht="55.5" customHeight="1">
      <c r="A826" s="38"/>
      <c r="B826" s="39"/>
      <c r="C826" s="215" t="s">
        <v>1386</v>
      </c>
      <c r="D826" s="215" t="s">
        <v>154</v>
      </c>
      <c r="E826" s="216" t="s">
        <v>1387</v>
      </c>
      <c r="F826" s="217" t="s">
        <v>1388</v>
      </c>
      <c r="G826" s="218" t="s">
        <v>210</v>
      </c>
      <c r="H826" s="219">
        <v>1</v>
      </c>
      <c r="I826" s="220"/>
      <c r="J826" s="221">
        <f>ROUND(I826*H826,2)</f>
        <v>0</v>
      </c>
      <c r="K826" s="222"/>
      <c r="L826" s="44"/>
      <c r="M826" s="223" t="s">
        <v>1</v>
      </c>
      <c r="N826" s="224" t="s">
        <v>44</v>
      </c>
      <c r="O826" s="91"/>
      <c r="P826" s="225">
        <f>O826*H826</f>
        <v>0</v>
      </c>
      <c r="Q826" s="225">
        <v>0</v>
      </c>
      <c r="R826" s="225">
        <f>Q826*H826</f>
        <v>0</v>
      </c>
      <c r="S826" s="225">
        <v>0</v>
      </c>
      <c r="T826" s="226">
        <f>S826*H826</f>
        <v>0</v>
      </c>
      <c r="U826" s="38"/>
      <c r="V826" s="38"/>
      <c r="W826" s="38"/>
      <c r="X826" s="38"/>
      <c r="Y826" s="38"/>
      <c r="Z826" s="38"/>
      <c r="AA826" s="38"/>
      <c r="AB826" s="38"/>
      <c r="AC826" s="38"/>
      <c r="AD826" s="38"/>
      <c r="AE826" s="38"/>
      <c r="AR826" s="227" t="s">
        <v>251</v>
      </c>
      <c r="AT826" s="227" t="s">
        <v>154</v>
      </c>
      <c r="AU826" s="227" t="s">
        <v>88</v>
      </c>
      <c r="AY826" s="17" t="s">
        <v>152</v>
      </c>
      <c r="BE826" s="228">
        <f>IF(N826="základní",J826,0)</f>
        <v>0</v>
      </c>
      <c r="BF826" s="228">
        <f>IF(N826="snížená",J826,0)</f>
        <v>0</v>
      </c>
      <c r="BG826" s="228">
        <f>IF(N826="zákl. přenesená",J826,0)</f>
        <v>0</v>
      </c>
      <c r="BH826" s="228">
        <f>IF(N826="sníž. přenesená",J826,0)</f>
        <v>0</v>
      </c>
      <c r="BI826" s="228">
        <f>IF(N826="nulová",J826,0)</f>
        <v>0</v>
      </c>
      <c r="BJ826" s="17" t="s">
        <v>21</v>
      </c>
      <c r="BK826" s="228">
        <f>ROUND(I826*H826,2)</f>
        <v>0</v>
      </c>
      <c r="BL826" s="17" t="s">
        <v>251</v>
      </c>
      <c r="BM826" s="227" t="s">
        <v>1389</v>
      </c>
    </row>
    <row r="827" s="2" customFormat="1">
      <c r="A827" s="38"/>
      <c r="B827" s="39"/>
      <c r="C827" s="40"/>
      <c r="D827" s="229" t="s">
        <v>160</v>
      </c>
      <c r="E827" s="40"/>
      <c r="F827" s="230" t="s">
        <v>1388</v>
      </c>
      <c r="G827" s="40"/>
      <c r="H827" s="40"/>
      <c r="I827" s="231"/>
      <c r="J827" s="40"/>
      <c r="K827" s="40"/>
      <c r="L827" s="44"/>
      <c r="M827" s="232"/>
      <c r="N827" s="233"/>
      <c r="O827" s="91"/>
      <c r="P827" s="91"/>
      <c r="Q827" s="91"/>
      <c r="R827" s="91"/>
      <c r="S827" s="91"/>
      <c r="T827" s="92"/>
      <c r="U827" s="38"/>
      <c r="V827" s="38"/>
      <c r="W827" s="38"/>
      <c r="X827" s="38"/>
      <c r="Y827" s="38"/>
      <c r="Z827" s="38"/>
      <c r="AA827" s="38"/>
      <c r="AB827" s="38"/>
      <c r="AC827" s="38"/>
      <c r="AD827" s="38"/>
      <c r="AE827" s="38"/>
      <c r="AT827" s="17" t="s">
        <v>160</v>
      </c>
      <c r="AU827" s="17" t="s">
        <v>88</v>
      </c>
    </row>
    <row r="828" s="2" customFormat="1" ht="24.15" customHeight="1">
      <c r="A828" s="38"/>
      <c r="B828" s="39"/>
      <c r="C828" s="215" t="s">
        <v>1390</v>
      </c>
      <c r="D828" s="215" t="s">
        <v>154</v>
      </c>
      <c r="E828" s="216" t="s">
        <v>1391</v>
      </c>
      <c r="F828" s="217" t="s">
        <v>1392</v>
      </c>
      <c r="G828" s="218" t="s">
        <v>210</v>
      </c>
      <c r="H828" s="219">
        <v>16</v>
      </c>
      <c r="I828" s="220"/>
      <c r="J828" s="221">
        <f>ROUND(I828*H828,2)</f>
        <v>0</v>
      </c>
      <c r="K828" s="222"/>
      <c r="L828" s="44"/>
      <c r="M828" s="223" t="s">
        <v>1</v>
      </c>
      <c r="N828" s="224" t="s">
        <v>44</v>
      </c>
      <c r="O828" s="91"/>
      <c r="P828" s="225">
        <f>O828*H828</f>
        <v>0</v>
      </c>
      <c r="Q828" s="225">
        <v>0</v>
      </c>
      <c r="R828" s="225">
        <f>Q828*H828</f>
        <v>0</v>
      </c>
      <c r="S828" s="225">
        <v>0</v>
      </c>
      <c r="T828" s="226">
        <f>S828*H828</f>
        <v>0</v>
      </c>
      <c r="U828" s="38"/>
      <c r="V828" s="38"/>
      <c r="W828" s="38"/>
      <c r="X828" s="38"/>
      <c r="Y828" s="38"/>
      <c r="Z828" s="38"/>
      <c r="AA828" s="38"/>
      <c r="AB828" s="38"/>
      <c r="AC828" s="38"/>
      <c r="AD828" s="38"/>
      <c r="AE828" s="38"/>
      <c r="AR828" s="227" t="s">
        <v>251</v>
      </c>
      <c r="AT828" s="227" t="s">
        <v>154</v>
      </c>
      <c r="AU828" s="227" t="s">
        <v>88</v>
      </c>
      <c r="AY828" s="17" t="s">
        <v>152</v>
      </c>
      <c r="BE828" s="228">
        <f>IF(N828="základní",J828,0)</f>
        <v>0</v>
      </c>
      <c r="BF828" s="228">
        <f>IF(N828="snížená",J828,0)</f>
        <v>0</v>
      </c>
      <c r="BG828" s="228">
        <f>IF(N828="zákl. přenesená",J828,0)</f>
        <v>0</v>
      </c>
      <c r="BH828" s="228">
        <f>IF(N828="sníž. přenesená",J828,0)</f>
        <v>0</v>
      </c>
      <c r="BI828" s="228">
        <f>IF(N828="nulová",J828,0)</f>
        <v>0</v>
      </c>
      <c r="BJ828" s="17" t="s">
        <v>21</v>
      </c>
      <c r="BK828" s="228">
        <f>ROUND(I828*H828,2)</f>
        <v>0</v>
      </c>
      <c r="BL828" s="17" t="s">
        <v>251</v>
      </c>
      <c r="BM828" s="227" t="s">
        <v>1393</v>
      </c>
    </row>
    <row r="829" s="2" customFormat="1">
      <c r="A829" s="38"/>
      <c r="B829" s="39"/>
      <c r="C829" s="40"/>
      <c r="D829" s="229" t="s">
        <v>160</v>
      </c>
      <c r="E829" s="40"/>
      <c r="F829" s="230" t="s">
        <v>1392</v>
      </c>
      <c r="G829" s="40"/>
      <c r="H829" s="40"/>
      <c r="I829" s="231"/>
      <c r="J829" s="40"/>
      <c r="K829" s="40"/>
      <c r="L829" s="44"/>
      <c r="M829" s="232"/>
      <c r="N829" s="233"/>
      <c r="O829" s="91"/>
      <c r="P829" s="91"/>
      <c r="Q829" s="91"/>
      <c r="R829" s="91"/>
      <c r="S829" s="91"/>
      <c r="T829" s="92"/>
      <c r="U829" s="38"/>
      <c r="V829" s="38"/>
      <c r="W829" s="38"/>
      <c r="X829" s="38"/>
      <c r="Y829" s="38"/>
      <c r="Z829" s="38"/>
      <c r="AA829" s="38"/>
      <c r="AB829" s="38"/>
      <c r="AC829" s="38"/>
      <c r="AD829" s="38"/>
      <c r="AE829" s="38"/>
      <c r="AT829" s="17" t="s">
        <v>160</v>
      </c>
      <c r="AU829" s="17" t="s">
        <v>88</v>
      </c>
    </row>
    <row r="830" s="2" customFormat="1" ht="24.15" customHeight="1">
      <c r="A830" s="38"/>
      <c r="B830" s="39"/>
      <c r="C830" s="215" t="s">
        <v>1394</v>
      </c>
      <c r="D830" s="215" t="s">
        <v>154</v>
      </c>
      <c r="E830" s="216" t="s">
        <v>1395</v>
      </c>
      <c r="F830" s="217" t="s">
        <v>1396</v>
      </c>
      <c r="G830" s="218" t="s">
        <v>210</v>
      </c>
      <c r="H830" s="219">
        <v>8</v>
      </c>
      <c r="I830" s="220"/>
      <c r="J830" s="221">
        <f>ROUND(I830*H830,2)</f>
        <v>0</v>
      </c>
      <c r="K830" s="222"/>
      <c r="L830" s="44"/>
      <c r="M830" s="223" t="s">
        <v>1</v>
      </c>
      <c r="N830" s="224" t="s">
        <v>44</v>
      </c>
      <c r="O830" s="91"/>
      <c r="P830" s="225">
        <f>O830*H830</f>
        <v>0</v>
      </c>
      <c r="Q830" s="225">
        <v>0</v>
      </c>
      <c r="R830" s="225">
        <f>Q830*H830</f>
        <v>0</v>
      </c>
      <c r="S830" s="225">
        <v>0</v>
      </c>
      <c r="T830" s="226">
        <f>S830*H830</f>
        <v>0</v>
      </c>
      <c r="U830" s="38"/>
      <c r="V830" s="38"/>
      <c r="W830" s="38"/>
      <c r="X830" s="38"/>
      <c r="Y830" s="38"/>
      <c r="Z830" s="38"/>
      <c r="AA830" s="38"/>
      <c r="AB830" s="38"/>
      <c r="AC830" s="38"/>
      <c r="AD830" s="38"/>
      <c r="AE830" s="38"/>
      <c r="AR830" s="227" t="s">
        <v>251</v>
      </c>
      <c r="AT830" s="227" t="s">
        <v>154</v>
      </c>
      <c r="AU830" s="227" t="s">
        <v>88</v>
      </c>
      <c r="AY830" s="17" t="s">
        <v>152</v>
      </c>
      <c r="BE830" s="228">
        <f>IF(N830="základní",J830,0)</f>
        <v>0</v>
      </c>
      <c r="BF830" s="228">
        <f>IF(N830="snížená",J830,0)</f>
        <v>0</v>
      </c>
      <c r="BG830" s="228">
        <f>IF(N830="zákl. přenesená",J830,0)</f>
        <v>0</v>
      </c>
      <c r="BH830" s="228">
        <f>IF(N830="sníž. přenesená",J830,0)</f>
        <v>0</v>
      </c>
      <c r="BI830" s="228">
        <f>IF(N830="nulová",J830,0)</f>
        <v>0</v>
      </c>
      <c r="BJ830" s="17" t="s">
        <v>21</v>
      </c>
      <c r="BK830" s="228">
        <f>ROUND(I830*H830,2)</f>
        <v>0</v>
      </c>
      <c r="BL830" s="17" t="s">
        <v>251</v>
      </c>
      <c r="BM830" s="227" t="s">
        <v>1397</v>
      </c>
    </row>
    <row r="831" s="2" customFormat="1">
      <c r="A831" s="38"/>
      <c r="B831" s="39"/>
      <c r="C831" s="40"/>
      <c r="D831" s="229" t="s">
        <v>160</v>
      </c>
      <c r="E831" s="40"/>
      <c r="F831" s="230" t="s">
        <v>1396</v>
      </c>
      <c r="G831" s="40"/>
      <c r="H831" s="40"/>
      <c r="I831" s="231"/>
      <c r="J831" s="40"/>
      <c r="K831" s="40"/>
      <c r="L831" s="44"/>
      <c r="M831" s="232"/>
      <c r="N831" s="233"/>
      <c r="O831" s="91"/>
      <c r="P831" s="91"/>
      <c r="Q831" s="91"/>
      <c r="R831" s="91"/>
      <c r="S831" s="91"/>
      <c r="T831" s="92"/>
      <c r="U831" s="38"/>
      <c r="V831" s="38"/>
      <c r="W831" s="38"/>
      <c r="X831" s="38"/>
      <c r="Y831" s="38"/>
      <c r="Z831" s="38"/>
      <c r="AA831" s="38"/>
      <c r="AB831" s="38"/>
      <c r="AC831" s="38"/>
      <c r="AD831" s="38"/>
      <c r="AE831" s="38"/>
      <c r="AT831" s="17" t="s">
        <v>160</v>
      </c>
      <c r="AU831" s="17" t="s">
        <v>88</v>
      </c>
    </row>
    <row r="832" s="2" customFormat="1" ht="44.25" customHeight="1">
      <c r="A832" s="38"/>
      <c r="B832" s="39"/>
      <c r="C832" s="215" t="s">
        <v>1398</v>
      </c>
      <c r="D832" s="215" t="s">
        <v>154</v>
      </c>
      <c r="E832" s="216" t="s">
        <v>1399</v>
      </c>
      <c r="F832" s="217" t="s">
        <v>1400</v>
      </c>
      <c r="G832" s="218" t="s">
        <v>210</v>
      </c>
      <c r="H832" s="219">
        <v>1</v>
      </c>
      <c r="I832" s="220"/>
      <c r="J832" s="221">
        <f>ROUND(I832*H832,2)</f>
        <v>0</v>
      </c>
      <c r="K832" s="222"/>
      <c r="L832" s="44"/>
      <c r="M832" s="223" t="s">
        <v>1</v>
      </c>
      <c r="N832" s="224" t="s">
        <v>44</v>
      </c>
      <c r="O832" s="91"/>
      <c r="P832" s="225">
        <f>O832*H832</f>
        <v>0</v>
      </c>
      <c r="Q832" s="225">
        <v>0</v>
      </c>
      <c r="R832" s="225">
        <f>Q832*H832</f>
        <v>0</v>
      </c>
      <c r="S832" s="225">
        <v>0</v>
      </c>
      <c r="T832" s="226">
        <f>S832*H832</f>
        <v>0</v>
      </c>
      <c r="U832" s="38"/>
      <c r="V832" s="38"/>
      <c r="W832" s="38"/>
      <c r="X832" s="38"/>
      <c r="Y832" s="38"/>
      <c r="Z832" s="38"/>
      <c r="AA832" s="38"/>
      <c r="AB832" s="38"/>
      <c r="AC832" s="38"/>
      <c r="AD832" s="38"/>
      <c r="AE832" s="38"/>
      <c r="AR832" s="227" t="s">
        <v>251</v>
      </c>
      <c r="AT832" s="227" t="s">
        <v>154</v>
      </c>
      <c r="AU832" s="227" t="s">
        <v>88</v>
      </c>
      <c r="AY832" s="17" t="s">
        <v>152</v>
      </c>
      <c r="BE832" s="228">
        <f>IF(N832="základní",J832,0)</f>
        <v>0</v>
      </c>
      <c r="BF832" s="228">
        <f>IF(N832="snížená",J832,0)</f>
        <v>0</v>
      </c>
      <c r="BG832" s="228">
        <f>IF(N832="zákl. přenesená",J832,0)</f>
        <v>0</v>
      </c>
      <c r="BH832" s="228">
        <f>IF(N832="sníž. přenesená",J832,0)</f>
        <v>0</v>
      </c>
      <c r="BI832" s="228">
        <f>IF(N832="nulová",J832,0)</f>
        <v>0</v>
      </c>
      <c r="BJ832" s="17" t="s">
        <v>21</v>
      </c>
      <c r="BK832" s="228">
        <f>ROUND(I832*H832,2)</f>
        <v>0</v>
      </c>
      <c r="BL832" s="17" t="s">
        <v>251</v>
      </c>
      <c r="BM832" s="227" t="s">
        <v>1401</v>
      </c>
    </row>
    <row r="833" s="2" customFormat="1">
      <c r="A833" s="38"/>
      <c r="B833" s="39"/>
      <c r="C833" s="40"/>
      <c r="D833" s="229" t="s">
        <v>160</v>
      </c>
      <c r="E833" s="40"/>
      <c r="F833" s="230" t="s">
        <v>1400</v>
      </c>
      <c r="G833" s="40"/>
      <c r="H833" s="40"/>
      <c r="I833" s="231"/>
      <c r="J833" s="40"/>
      <c r="K833" s="40"/>
      <c r="L833" s="44"/>
      <c r="M833" s="232"/>
      <c r="N833" s="233"/>
      <c r="O833" s="91"/>
      <c r="P833" s="91"/>
      <c r="Q833" s="91"/>
      <c r="R833" s="91"/>
      <c r="S833" s="91"/>
      <c r="T833" s="92"/>
      <c r="U833" s="38"/>
      <c r="V833" s="38"/>
      <c r="W833" s="38"/>
      <c r="X833" s="38"/>
      <c r="Y833" s="38"/>
      <c r="Z833" s="38"/>
      <c r="AA833" s="38"/>
      <c r="AB833" s="38"/>
      <c r="AC833" s="38"/>
      <c r="AD833" s="38"/>
      <c r="AE833" s="38"/>
      <c r="AT833" s="17" t="s">
        <v>160</v>
      </c>
      <c r="AU833" s="17" t="s">
        <v>88</v>
      </c>
    </row>
    <row r="834" s="2" customFormat="1" ht="24.15" customHeight="1">
      <c r="A834" s="38"/>
      <c r="B834" s="39"/>
      <c r="C834" s="215" t="s">
        <v>1402</v>
      </c>
      <c r="D834" s="215" t="s">
        <v>154</v>
      </c>
      <c r="E834" s="216" t="s">
        <v>1403</v>
      </c>
      <c r="F834" s="217" t="s">
        <v>1404</v>
      </c>
      <c r="G834" s="218" t="s">
        <v>210</v>
      </c>
      <c r="H834" s="219">
        <v>1</v>
      </c>
      <c r="I834" s="220"/>
      <c r="J834" s="221">
        <f>ROUND(I834*H834,2)</f>
        <v>0</v>
      </c>
      <c r="K834" s="222"/>
      <c r="L834" s="44"/>
      <c r="M834" s="223" t="s">
        <v>1</v>
      </c>
      <c r="N834" s="224" t="s">
        <v>44</v>
      </c>
      <c r="O834" s="91"/>
      <c r="P834" s="225">
        <f>O834*H834</f>
        <v>0</v>
      </c>
      <c r="Q834" s="225">
        <v>0</v>
      </c>
      <c r="R834" s="225">
        <f>Q834*H834</f>
        <v>0</v>
      </c>
      <c r="S834" s="225">
        <v>0</v>
      </c>
      <c r="T834" s="226">
        <f>S834*H834</f>
        <v>0</v>
      </c>
      <c r="U834" s="38"/>
      <c r="V834" s="38"/>
      <c r="W834" s="38"/>
      <c r="X834" s="38"/>
      <c r="Y834" s="38"/>
      <c r="Z834" s="38"/>
      <c r="AA834" s="38"/>
      <c r="AB834" s="38"/>
      <c r="AC834" s="38"/>
      <c r="AD834" s="38"/>
      <c r="AE834" s="38"/>
      <c r="AR834" s="227" t="s">
        <v>251</v>
      </c>
      <c r="AT834" s="227" t="s">
        <v>154</v>
      </c>
      <c r="AU834" s="227" t="s">
        <v>88</v>
      </c>
      <c r="AY834" s="17" t="s">
        <v>152</v>
      </c>
      <c r="BE834" s="228">
        <f>IF(N834="základní",J834,0)</f>
        <v>0</v>
      </c>
      <c r="BF834" s="228">
        <f>IF(N834="snížená",J834,0)</f>
        <v>0</v>
      </c>
      <c r="BG834" s="228">
        <f>IF(N834="zákl. přenesená",J834,0)</f>
        <v>0</v>
      </c>
      <c r="BH834" s="228">
        <f>IF(N834="sníž. přenesená",J834,0)</f>
        <v>0</v>
      </c>
      <c r="BI834" s="228">
        <f>IF(N834="nulová",J834,0)</f>
        <v>0</v>
      </c>
      <c r="BJ834" s="17" t="s">
        <v>21</v>
      </c>
      <c r="BK834" s="228">
        <f>ROUND(I834*H834,2)</f>
        <v>0</v>
      </c>
      <c r="BL834" s="17" t="s">
        <v>251</v>
      </c>
      <c r="BM834" s="227" t="s">
        <v>1405</v>
      </c>
    </row>
    <row r="835" s="2" customFormat="1">
      <c r="A835" s="38"/>
      <c r="B835" s="39"/>
      <c r="C835" s="40"/>
      <c r="D835" s="229" t="s">
        <v>160</v>
      </c>
      <c r="E835" s="40"/>
      <c r="F835" s="230" t="s">
        <v>1404</v>
      </c>
      <c r="G835" s="40"/>
      <c r="H835" s="40"/>
      <c r="I835" s="231"/>
      <c r="J835" s="40"/>
      <c r="K835" s="40"/>
      <c r="L835" s="44"/>
      <c r="M835" s="232"/>
      <c r="N835" s="233"/>
      <c r="O835" s="91"/>
      <c r="P835" s="91"/>
      <c r="Q835" s="91"/>
      <c r="R835" s="91"/>
      <c r="S835" s="91"/>
      <c r="T835" s="92"/>
      <c r="U835" s="38"/>
      <c r="V835" s="38"/>
      <c r="W835" s="38"/>
      <c r="X835" s="38"/>
      <c r="Y835" s="38"/>
      <c r="Z835" s="38"/>
      <c r="AA835" s="38"/>
      <c r="AB835" s="38"/>
      <c r="AC835" s="38"/>
      <c r="AD835" s="38"/>
      <c r="AE835" s="38"/>
      <c r="AT835" s="17" t="s">
        <v>160</v>
      </c>
      <c r="AU835" s="17" t="s">
        <v>88</v>
      </c>
    </row>
    <row r="836" s="2" customFormat="1" ht="24.15" customHeight="1">
      <c r="A836" s="38"/>
      <c r="B836" s="39"/>
      <c r="C836" s="215" t="s">
        <v>1406</v>
      </c>
      <c r="D836" s="215" t="s">
        <v>154</v>
      </c>
      <c r="E836" s="216" t="s">
        <v>1407</v>
      </c>
      <c r="F836" s="217" t="s">
        <v>1408</v>
      </c>
      <c r="G836" s="218" t="s">
        <v>210</v>
      </c>
      <c r="H836" s="219">
        <v>2</v>
      </c>
      <c r="I836" s="220"/>
      <c r="J836" s="221">
        <f>ROUND(I836*H836,2)</f>
        <v>0</v>
      </c>
      <c r="K836" s="222"/>
      <c r="L836" s="44"/>
      <c r="M836" s="223" t="s">
        <v>1</v>
      </c>
      <c r="N836" s="224" t="s">
        <v>44</v>
      </c>
      <c r="O836" s="91"/>
      <c r="P836" s="225">
        <f>O836*H836</f>
        <v>0</v>
      </c>
      <c r="Q836" s="225">
        <v>0</v>
      </c>
      <c r="R836" s="225">
        <f>Q836*H836</f>
        <v>0</v>
      </c>
      <c r="S836" s="225">
        <v>0</v>
      </c>
      <c r="T836" s="226">
        <f>S836*H836</f>
        <v>0</v>
      </c>
      <c r="U836" s="38"/>
      <c r="V836" s="38"/>
      <c r="W836" s="38"/>
      <c r="X836" s="38"/>
      <c r="Y836" s="38"/>
      <c r="Z836" s="38"/>
      <c r="AA836" s="38"/>
      <c r="AB836" s="38"/>
      <c r="AC836" s="38"/>
      <c r="AD836" s="38"/>
      <c r="AE836" s="38"/>
      <c r="AR836" s="227" t="s">
        <v>251</v>
      </c>
      <c r="AT836" s="227" t="s">
        <v>154</v>
      </c>
      <c r="AU836" s="227" t="s">
        <v>88</v>
      </c>
      <c r="AY836" s="17" t="s">
        <v>152</v>
      </c>
      <c r="BE836" s="228">
        <f>IF(N836="základní",J836,0)</f>
        <v>0</v>
      </c>
      <c r="BF836" s="228">
        <f>IF(N836="snížená",J836,0)</f>
        <v>0</v>
      </c>
      <c r="BG836" s="228">
        <f>IF(N836="zákl. přenesená",J836,0)</f>
        <v>0</v>
      </c>
      <c r="BH836" s="228">
        <f>IF(N836="sníž. přenesená",J836,0)</f>
        <v>0</v>
      </c>
      <c r="BI836" s="228">
        <f>IF(N836="nulová",J836,0)</f>
        <v>0</v>
      </c>
      <c r="BJ836" s="17" t="s">
        <v>21</v>
      </c>
      <c r="BK836" s="228">
        <f>ROUND(I836*H836,2)</f>
        <v>0</v>
      </c>
      <c r="BL836" s="17" t="s">
        <v>251</v>
      </c>
      <c r="BM836" s="227" t="s">
        <v>1409</v>
      </c>
    </row>
    <row r="837" s="2" customFormat="1">
      <c r="A837" s="38"/>
      <c r="B837" s="39"/>
      <c r="C837" s="40"/>
      <c r="D837" s="229" t="s">
        <v>160</v>
      </c>
      <c r="E837" s="40"/>
      <c r="F837" s="230" t="s">
        <v>1408</v>
      </c>
      <c r="G837" s="40"/>
      <c r="H837" s="40"/>
      <c r="I837" s="231"/>
      <c r="J837" s="40"/>
      <c r="K837" s="40"/>
      <c r="L837" s="44"/>
      <c r="M837" s="232"/>
      <c r="N837" s="233"/>
      <c r="O837" s="91"/>
      <c r="P837" s="91"/>
      <c r="Q837" s="91"/>
      <c r="R837" s="91"/>
      <c r="S837" s="91"/>
      <c r="T837" s="92"/>
      <c r="U837" s="38"/>
      <c r="V837" s="38"/>
      <c r="W837" s="38"/>
      <c r="X837" s="38"/>
      <c r="Y837" s="38"/>
      <c r="Z837" s="38"/>
      <c r="AA837" s="38"/>
      <c r="AB837" s="38"/>
      <c r="AC837" s="38"/>
      <c r="AD837" s="38"/>
      <c r="AE837" s="38"/>
      <c r="AT837" s="17" t="s">
        <v>160</v>
      </c>
      <c r="AU837" s="17" t="s">
        <v>88</v>
      </c>
    </row>
    <row r="838" s="2" customFormat="1" ht="33" customHeight="1">
      <c r="A838" s="38"/>
      <c r="B838" s="39"/>
      <c r="C838" s="215" t="s">
        <v>1410</v>
      </c>
      <c r="D838" s="215" t="s">
        <v>154</v>
      </c>
      <c r="E838" s="216" t="s">
        <v>1411</v>
      </c>
      <c r="F838" s="217" t="s">
        <v>1412</v>
      </c>
      <c r="G838" s="218" t="s">
        <v>1116</v>
      </c>
      <c r="H838" s="219">
        <v>1</v>
      </c>
      <c r="I838" s="220"/>
      <c r="J838" s="221">
        <f>ROUND(I838*H838,2)</f>
        <v>0</v>
      </c>
      <c r="K838" s="222"/>
      <c r="L838" s="44"/>
      <c r="M838" s="223" t="s">
        <v>1</v>
      </c>
      <c r="N838" s="224" t="s">
        <v>44</v>
      </c>
      <c r="O838" s="91"/>
      <c r="P838" s="225">
        <f>O838*H838</f>
        <v>0</v>
      </c>
      <c r="Q838" s="225">
        <v>0</v>
      </c>
      <c r="R838" s="225">
        <f>Q838*H838</f>
        <v>0</v>
      </c>
      <c r="S838" s="225">
        <v>0</v>
      </c>
      <c r="T838" s="226">
        <f>S838*H838</f>
        <v>0</v>
      </c>
      <c r="U838" s="38"/>
      <c r="V838" s="38"/>
      <c r="W838" s="38"/>
      <c r="X838" s="38"/>
      <c r="Y838" s="38"/>
      <c r="Z838" s="38"/>
      <c r="AA838" s="38"/>
      <c r="AB838" s="38"/>
      <c r="AC838" s="38"/>
      <c r="AD838" s="38"/>
      <c r="AE838" s="38"/>
      <c r="AR838" s="227" t="s">
        <v>251</v>
      </c>
      <c r="AT838" s="227" t="s">
        <v>154</v>
      </c>
      <c r="AU838" s="227" t="s">
        <v>88</v>
      </c>
      <c r="AY838" s="17" t="s">
        <v>152</v>
      </c>
      <c r="BE838" s="228">
        <f>IF(N838="základní",J838,0)</f>
        <v>0</v>
      </c>
      <c r="BF838" s="228">
        <f>IF(N838="snížená",J838,0)</f>
        <v>0</v>
      </c>
      <c r="BG838" s="228">
        <f>IF(N838="zákl. přenesená",J838,0)</f>
        <v>0</v>
      </c>
      <c r="BH838" s="228">
        <f>IF(N838="sníž. přenesená",J838,0)</f>
        <v>0</v>
      </c>
      <c r="BI838" s="228">
        <f>IF(N838="nulová",J838,0)</f>
        <v>0</v>
      </c>
      <c r="BJ838" s="17" t="s">
        <v>21</v>
      </c>
      <c r="BK838" s="228">
        <f>ROUND(I838*H838,2)</f>
        <v>0</v>
      </c>
      <c r="BL838" s="17" t="s">
        <v>251</v>
      </c>
      <c r="BM838" s="227" t="s">
        <v>1413</v>
      </c>
    </row>
    <row r="839" s="2" customFormat="1">
      <c r="A839" s="38"/>
      <c r="B839" s="39"/>
      <c r="C839" s="40"/>
      <c r="D839" s="229" t="s">
        <v>160</v>
      </c>
      <c r="E839" s="40"/>
      <c r="F839" s="230" t="s">
        <v>1412</v>
      </c>
      <c r="G839" s="40"/>
      <c r="H839" s="40"/>
      <c r="I839" s="231"/>
      <c r="J839" s="40"/>
      <c r="K839" s="40"/>
      <c r="L839" s="44"/>
      <c r="M839" s="232"/>
      <c r="N839" s="233"/>
      <c r="O839" s="91"/>
      <c r="P839" s="91"/>
      <c r="Q839" s="91"/>
      <c r="R839" s="91"/>
      <c r="S839" s="91"/>
      <c r="T839" s="92"/>
      <c r="U839" s="38"/>
      <c r="V839" s="38"/>
      <c r="W839" s="38"/>
      <c r="X839" s="38"/>
      <c r="Y839" s="38"/>
      <c r="Z839" s="38"/>
      <c r="AA839" s="38"/>
      <c r="AB839" s="38"/>
      <c r="AC839" s="38"/>
      <c r="AD839" s="38"/>
      <c r="AE839" s="38"/>
      <c r="AT839" s="17" t="s">
        <v>160</v>
      </c>
      <c r="AU839" s="17" t="s">
        <v>88</v>
      </c>
    </row>
    <row r="840" s="2" customFormat="1" ht="33" customHeight="1">
      <c r="A840" s="38"/>
      <c r="B840" s="39"/>
      <c r="C840" s="215" t="s">
        <v>1414</v>
      </c>
      <c r="D840" s="215" t="s">
        <v>154</v>
      </c>
      <c r="E840" s="216" t="s">
        <v>1415</v>
      </c>
      <c r="F840" s="217" t="s">
        <v>1416</v>
      </c>
      <c r="G840" s="218" t="s">
        <v>1116</v>
      </c>
      <c r="H840" s="219">
        <v>1</v>
      </c>
      <c r="I840" s="220"/>
      <c r="J840" s="221">
        <f>ROUND(I840*H840,2)</f>
        <v>0</v>
      </c>
      <c r="K840" s="222"/>
      <c r="L840" s="44"/>
      <c r="M840" s="223" t="s">
        <v>1</v>
      </c>
      <c r="N840" s="224" t="s">
        <v>44</v>
      </c>
      <c r="O840" s="91"/>
      <c r="P840" s="225">
        <f>O840*H840</f>
        <v>0</v>
      </c>
      <c r="Q840" s="225">
        <v>0</v>
      </c>
      <c r="R840" s="225">
        <f>Q840*H840</f>
        <v>0</v>
      </c>
      <c r="S840" s="225">
        <v>0</v>
      </c>
      <c r="T840" s="226">
        <f>S840*H840</f>
        <v>0</v>
      </c>
      <c r="U840" s="38"/>
      <c r="V840" s="38"/>
      <c r="W840" s="38"/>
      <c r="X840" s="38"/>
      <c r="Y840" s="38"/>
      <c r="Z840" s="38"/>
      <c r="AA840" s="38"/>
      <c r="AB840" s="38"/>
      <c r="AC840" s="38"/>
      <c r="AD840" s="38"/>
      <c r="AE840" s="38"/>
      <c r="AR840" s="227" t="s">
        <v>251</v>
      </c>
      <c r="AT840" s="227" t="s">
        <v>154</v>
      </c>
      <c r="AU840" s="227" t="s">
        <v>88</v>
      </c>
      <c r="AY840" s="17" t="s">
        <v>152</v>
      </c>
      <c r="BE840" s="228">
        <f>IF(N840="základní",J840,0)</f>
        <v>0</v>
      </c>
      <c r="BF840" s="228">
        <f>IF(N840="snížená",J840,0)</f>
        <v>0</v>
      </c>
      <c r="BG840" s="228">
        <f>IF(N840="zákl. přenesená",J840,0)</f>
        <v>0</v>
      </c>
      <c r="BH840" s="228">
        <f>IF(N840="sníž. přenesená",J840,0)</f>
        <v>0</v>
      </c>
      <c r="BI840" s="228">
        <f>IF(N840="nulová",J840,0)</f>
        <v>0</v>
      </c>
      <c r="BJ840" s="17" t="s">
        <v>21</v>
      </c>
      <c r="BK840" s="228">
        <f>ROUND(I840*H840,2)</f>
        <v>0</v>
      </c>
      <c r="BL840" s="17" t="s">
        <v>251</v>
      </c>
      <c r="BM840" s="227" t="s">
        <v>1417</v>
      </c>
    </row>
    <row r="841" s="2" customFormat="1">
      <c r="A841" s="38"/>
      <c r="B841" s="39"/>
      <c r="C841" s="40"/>
      <c r="D841" s="229" t="s">
        <v>160</v>
      </c>
      <c r="E841" s="40"/>
      <c r="F841" s="230" t="s">
        <v>1416</v>
      </c>
      <c r="G841" s="40"/>
      <c r="H841" s="40"/>
      <c r="I841" s="231"/>
      <c r="J841" s="40"/>
      <c r="K841" s="40"/>
      <c r="L841" s="44"/>
      <c r="M841" s="232"/>
      <c r="N841" s="233"/>
      <c r="O841" s="91"/>
      <c r="P841" s="91"/>
      <c r="Q841" s="91"/>
      <c r="R841" s="91"/>
      <c r="S841" s="91"/>
      <c r="T841" s="92"/>
      <c r="U841" s="38"/>
      <c r="V841" s="38"/>
      <c r="W841" s="38"/>
      <c r="X841" s="38"/>
      <c r="Y841" s="38"/>
      <c r="Z841" s="38"/>
      <c r="AA841" s="38"/>
      <c r="AB841" s="38"/>
      <c r="AC841" s="38"/>
      <c r="AD841" s="38"/>
      <c r="AE841" s="38"/>
      <c r="AT841" s="17" t="s">
        <v>160</v>
      </c>
      <c r="AU841" s="17" t="s">
        <v>88</v>
      </c>
    </row>
    <row r="842" s="2" customFormat="1" ht="37.8" customHeight="1">
      <c r="A842" s="38"/>
      <c r="B842" s="39"/>
      <c r="C842" s="215" t="s">
        <v>1418</v>
      </c>
      <c r="D842" s="215" t="s">
        <v>154</v>
      </c>
      <c r="E842" s="216" t="s">
        <v>1419</v>
      </c>
      <c r="F842" s="217" t="s">
        <v>1420</v>
      </c>
      <c r="G842" s="218" t="s">
        <v>1421</v>
      </c>
      <c r="H842" s="219">
        <v>5000</v>
      </c>
      <c r="I842" s="220"/>
      <c r="J842" s="221">
        <f>ROUND(I842*H842,2)</f>
        <v>0</v>
      </c>
      <c r="K842" s="222"/>
      <c r="L842" s="44"/>
      <c r="M842" s="223" t="s">
        <v>1</v>
      </c>
      <c r="N842" s="224" t="s">
        <v>44</v>
      </c>
      <c r="O842" s="91"/>
      <c r="P842" s="225">
        <f>O842*H842</f>
        <v>0</v>
      </c>
      <c r="Q842" s="225">
        <v>0</v>
      </c>
      <c r="R842" s="225">
        <f>Q842*H842</f>
        <v>0</v>
      </c>
      <c r="S842" s="225">
        <v>0</v>
      </c>
      <c r="T842" s="226">
        <f>S842*H842</f>
        <v>0</v>
      </c>
      <c r="U842" s="38"/>
      <c r="V842" s="38"/>
      <c r="W842" s="38"/>
      <c r="X842" s="38"/>
      <c r="Y842" s="38"/>
      <c r="Z842" s="38"/>
      <c r="AA842" s="38"/>
      <c r="AB842" s="38"/>
      <c r="AC842" s="38"/>
      <c r="AD842" s="38"/>
      <c r="AE842" s="38"/>
      <c r="AR842" s="227" t="s">
        <v>251</v>
      </c>
      <c r="AT842" s="227" t="s">
        <v>154</v>
      </c>
      <c r="AU842" s="227" t="s">
        <v>88</v>
      </c>
      <c r="AY842" s="17" t="s">
        <v>152</v>
      </c>
      <c r="BE842" s="228">
        <f>IF(N842="základní",J842,0)</f>
        <v>0</v>
      </c>
      <c r="BF842" s="228">
        <f>IF(N842="snížená",J842,0)</f>
        <v>0</v>
      </c>
      <c r="BG842" s="228">
        <f>IF(N842="zákl. přenesená",J842,0)</f>
        <v>0</v>
      </c>
      <c r="BH842" s="228">
        <f>IF(N842="sníž. přenesená",J842,0)</f>
        <v>0</v>
      </c>
      <c r="BI842" s="228">
        <f>IF(N842="nulová",J842,0)</f>
        <v>0</v>
      </c>
      <c r="BJ842" s="17" t="s">
        <v>21</v>
      </c>
      <c r="BK842" s="228">
        <f>ROUND(I842*H842,2)</f>
        <v>0</v>
      </c>
      <c r="BL842" s="17" t="s">
        <v>251</v>
      </c>
      <c r="BM842" s="227" t="s">
        <v>1422</v>
      </c>
    </row>
    <row r="843" s="2" customFormat="1">
      <c r="A843" s="38"/>
      <c r="B843" s="39"/>
      <c r="C843" s="40"/>
      <c r="D843" s="229" t="s">
        <v>160</v>
      </c>
      <c r="E843" s="40"/>
      <c r="F843" s="230" t="s">
        <v>1420</v>
      </c>
      <c r="G843" s="40"/>
      <c r="H843" s="40"/>
      <c r="I843" s="231"/>
      <c r="J843" s="40"/>
      <c r="K843" s="40"/>
      <c r="L843" s="44"/>
      <c r="M843" s="232"/>
      <c r="N843" s="233"/>
      <c r="O843" s="91"/>
      <c r="P843" s="91"/>
      <c r="Q843" s="91"/>
      <c r="R843" s="91"/>
      <c r="S843" s="91"/>
      <c r="T843" s="92"/>
      <c r="U843" s="38"/>
      <c r="V843" s="38"/>
      <c r="W843" s="38"/>
      <c r="X843" s="38"/>
      <c r="Y843" s="38"/>
      <c r="Z843" s="38"/>
      <c r="AA843" s="38"/>
      <c r="AB843" s="38"/>
      <c r="AC843" s="38"/>
      <c r="AD843" s="38"/>
      <c r="AE843" s="38"/>
      <c r="AT843" s="17" t="s">
        <v>160</v>
      </c>
      <c r="AU843" s="17" t="s">
        <v>88</v>
      </c>
    </row>
    <row r="844" s="2" customFormat="1" ht="33" customHeight="1">
      <c r="A844" s="38"/>
      <c r="B844" s="39"/>
      <c r="C844" s="215" t="s">
        <v>1423</v>
      </c>
      <c r="D844" s="215" t="s">
        <v>154</v>
      </c>
      <c r="E844" s="216" t="s">
        <v>1424</v>
      </c>
      <c r="F844" s="217" t="s">
        <v>1425</v>
      </c>
      <c r="G844" s="218" t="s">
        <v>229</v>
      </c>
      <c r="H844" s="219">
        <v>320</v>
      </c>
      <c r="I844" s="220"/>
      <c r="J844" s="221">
        <f>ROUND(I844*H844,2)</f>
        <v>0</v>
      </c>
      <c r="K844" s="222"/>
      <c r="L844" s="44"/>
      <c r="M844" s="223" t="s">
        <v>1</v>
      </c>
      <c r="N844" s="224" t="s">
        <v>44</v>
      </c>
      <c r="O844" s="91"/>
      <c r="P844" s="225">
        <f>O844*H844</f>
        <v>0</v>
      </c>
      <c r="Q844" s="225">
        <v>0</v>
      </c>
      <c r="R844" s="225">
        <f>Q844*H844</f>
        <v>0</v>
      </c>
      <c r="S844" s="225">
        <v>0</v>
      </c>
      <c r="T844" s="226">
        <f>S844*H844</f>
        <v>0</v>
      </c>
      <c r="U844" s="38"/>
      <c r="V844" s="38"/>
      <c r="W844" s="38"/>
      <c r="X844" s="38"/>
      <c r="Y844" s="38"/>
      <c r="Z844" s="38"/>
      <c r="AA844" s="38"/>
      <c r="AB844" s="38"/>
      <c r="AC844" s="38"/>
      <c r="AD844" s="38"/>
      <c r="AE844" s="38"/>
      <c r="AR844" s="227" t="s">
        <v>251</v>
      </c>
      <c r="AT844" s="227" t="s">
        <v>154</v>
      </c>
      <c r="AU844" s="227" t="s">
        <v>88</v>
      </c>
      <c r="AY844" s="17" t="s">
        <v>152</v>
      </c>
      <c r="BE844" s="228">
        <f>IF(N844="základní",J844,0)</f>
        <v>0</v>
      </c>
      <c r="BF844" s="228">
        <f>IF(N844="snížená",J844,0)</f>
        <v>0</v>
      </c>
      <c r="BG844" s="228">
        <f>IF(N844="zákl. přenesená",J844,0)</f>
        <v>0</v>
      </c>
      <c r="BH844" s="228">
        <f>IF(N844="sníž. přenesená",J844,0)</f>
        <v>0</v>
      </c>
      <c r="BI844" s="228">
        <f>IF(N844="nulová",J844,0)</f>
        <v>0</v>
      </c>
      <c r="BJ844" s="17" t="s">
        <v>21</v>
      </c>
      <c r="BK844" s="228">
        <f>ROUND(I844*H844,2)</f>
        <v>0</v>
      </c>
      <c r="BL844" s="17" t="s">
        <v>251</v>
      </c>
      <c r="BM844" s="227" t="s">
        <v>1426</v>
      </c>
    </row>
    <row r="845" s="2" customFormat="1">
      <c r="A845" s="38"/>
      <c r="B845" s="39"/>
      <c r="C845" s="40"/>
      <c r="D845" s="229" t="s">
        <v>160</v>
      </c>
      <c r="E845" s="40"/>
      <c r="F845" s="230" t="s">
        <v>1425</v>
      </c>
      <c r="G845" s="40"/>
      <c r="H845" s="40"/>
      <c r="I845" s="231"/>
      <c r="J845" s="40"/>
      <c r="K845" s="40"/>
      <c r="L845" s="44"/>
      <c r="M845" s="232"/>
      <c r="N845" s="233"/>
      <c r="O845" s="91"/>
      <c r="P845" s="91"/>
      <c r="Q845" s="91"/>
      <c r="R845" s="91"/>
      <c r="S845" s="91"/>
      <c r="T845" s="92"/>
      <c r="U845" s="38"/>
      <c r="V845" s="38"/>
      <c r="W845" s="38"/>
      <c r="X845" s="38"/>
      <c r="Y845" s="38"/>
      <c r="Z845" s="38"/>
      <c r="AA845" s="38"/>
      <c r="AB845" s="38"/>
      <c r="AC845" s="38"/>
      <c r="AD845" s="38"/>
      <c r="AE845" s="38"/>
      <c r="AT845" s="17" t="s">
        <v>160</v>
      </c>
      <c r="AU845" s="17" t="s">
        <v>88</v>
      </c>
    </row>
    <row r="846" s="2" customFormat="1" ht="24.15" customHeight="1">
      <c r="A846" s="38"/>
      <c r="B846" s="39"/>
      <c r="C846" s="215" t="s">
        <v>1427</v>
      </c>
      <c r="D846" s="215" t="s">
        <v>154</v>
      </c>
      <c r="E846" s="216" t="s">
        <v>1428</v>
      </c>
      <c r="F846" s="217" t="s">
        <v>1429</v>
      </c>
      <c r="G846" s="218" t="s">
        <v>1116</v>
      </c>
      <c r="H846" s="219">
        <v>1</v>
      </c>
      <c r="I846" s="220"/>
      <c r="J846" s="221">
        <f>ROUND(I846*H846,2)</f>
        <v>0</v>
      </c>
      <c r="K846" s="222"/>
      <c r="L846" s="44"/>
      <c r="M846" s="223" t="s">
        <v>1</v>
      </c>
      <c r="N846" s="224" t="s">
        <v>44</v>
      </c>
      <c r="O846" s="91"/>
      <c r="P846" s="225">
        <f>O846*H846</f>
        <v>0</v>
      </c>
      <c r="Q846" s="225">
        <v>0</v>
      </c>
      <c r="R846" s="225">
        <f>Q846*H846</f>
        <v>0</v>
      </c>
      <c r="S846" s="225">
        <v>0</v>
      </c>
      <c r="T846" s="226">
        <f>S846*H846</f>
        <v>0</v>
      </c>
      <c r="U846" s="38"/>
      <c r="V846" s="38"/>
      <c r="W846" s="38"/>
      <c r="X846" s="38"/>
      <c r="Y846" s="38"/>
      <c r="Z846" s="38"/>
      <c r="AA846" s="38"/>
      <c r="AB846" s="38"/>
      <c r="AC846" s="38"/>
      <c r="AD846" s="38"/>
      <c r="AE846" s="38"/>
      <c r="AR846" s="227" t="s">
        <v>251</v>
      </c>
      <c r="AT846" s="227" t="s">
        <v>154</v>
      </c>
      <c r="AU846" s="227" t="s">
        <v>88</v>
      </c>
      <c r="AY846" s="17" t="s">
        <v>152</v>
      </c>
      <c r="BE846" s="228">
        <f>IF(N846="základní",J846,0)</f>
        <v>0</v>
      </c>
      <c r="BF846" s="228">
        <f>IF(N846="snížená",J846,0)</f>
        <v>0</v>
      </c>
      <c r="BG846" s="228">
        <f>IF(N846="zákl. přenesená",J846,0)</f>
        <v>0</v>
      </c>
      <c r="BH846" s="228">
        <f>IF(N846="sníž. přenesená",J846,0)</f>
        <v>0</v>
      </c>
      <c r="BI846" s="228">
        <f>IF(N846="nulová",J846,0)</f>
        <v>0</v>
      </c>
      <c r="BJ846" s="17" t="s">
        <v>21</v>
      </c>
      <c r="BK846" s="228">
        <f>ROUND(I846*H846,2)</f>
        <v>0</v>
      </c>
      <c r="BL846" s="17" t="s">
        <v>251</v>
      </c>
      <c r="BM846" s="227" t="s">
        <v>1430</v>
      </c>
    </row>
    <row r="847" s="2" customFormat="1">
      <c r="A847" s="38"/>
      <c r="B847" s="39"/>
      <c r="C847" s="40"/>
      <c r="D847" s="229" t="s">
        <v>160</v>
      </c>
      <c r="E847" s="40"/>
      <c r="F847" s="230" t="s">
        <v>1429</v>
      </c>
      <c r="G847" s="40"/>
      <c r="H847" s="40"/>
      <c r="I847" s="231"/>
      <c r="J847" s="40"/>
      <c r="K847" s="40"/>
      <c r="L847" s="44"/>
      <c r="M847" s="232"/>
      <c r="N847" s="233"/>
      <c r="O847" s="91"/>
      <c r="P847" s="91"/>
      <c r="Q847" s="91"/>
      <c r="R847" s="91"/>
      <c r="S847" s="91"/>
      <c r="T847" s="92"/>
      <c r="U847" s="38"/>
      <c r="V847" s="38"/>
      <c r="W847" s="38"/>
      <c r="X847" s="38"/>
      <c r="Y847" s="38"/>
      <c r="Z847" s="38"/>
      <c r="AA847" s="38"/>
      <c r="AB847" s="38"/>
      <c r="AC847" s="38"/>
      <c r="AD847" s="38"/>
      <c r="AE847" s="38"/>
      <c r="AT847" s="17" t="s">
        <v>160</v>
      </c>
      <c r="AU847" s="17" t="s">
        <v>88</v>
      </c>
    </row>
    <row r="848" s="2" customFormat="1" ht="24.15" customHeight="1">
      <c r="A848" s="38"/>
      <c r="B848" s="39"/>
      <c r="C848" s="215" t="s">
        <v>1431</v>
      </c>
      <c r="D848" s="215" t="s">
        <v>154</v>
      </c>
      <c r="E848" s="216" t="s">
        <v>1432</v>
      </c>
      <c r="F848" s="217" t="s">
        <v>1433</v>
      </c>
      <c r="G848" s="218" t="s">
        <v>1116</v>
      </c>
      <c r="H848" s="219">
        <v>1</v>
      </c>
      <c r="I848" s="220"/>
      <c r="J848" s="221">
        <f>ROUND(I848*H848,2)</f>
        <v>0</v>
      </c>
      <c r="K848" s="222"/>
      <c r="L848" s="44"/>
      <c r="M848" s="223" t="s">
        <v>1</v>
      </c>
      <c r="N848" s="224" t="s">
        <v>44</v>
      </c>
      <c r="O848" s="91"/>
      <c r="P848" s="225">
        <f>O848*H848</f>
        <v>0</v>
      </c>
      <c r="Q848" s="225">
        <v>0</v>
      </c>
      <c r="R848" s="225">
        <f>Q848*H848</f>
        <v>0</v>
      </c>
      <c r="S848" s="225">
        <v>0</v>
      </c>
      <c r="T848" s="226">
        <f>S848*H848</f>
        <v>0</v>
      </c>
      <c r="U848" s="38"/>
      <c r="V848" s="38"/>
      <c r="W848" s="38"/>
      <c r="X848" s="38"/>
      <c r="Y848" s="38"/>
      <c r="Z848" s="38"/>
      <c r="AA848" s="38"/>
      <c r="AB848" s="38"/>
      <c r="AC848" s="38"/>
      <c r="AD848" s="38"/>
      <c r="AE848" s="38"/>
      <c r="AR848" s="227" t="s">
        <v>251</v>
      </c>
      <c r="AT848" s="227" t="s">
        <v>154</v>
      </c>
      <c r="AU848" s="227" t="s">
        <v>88</v>
      </c>
      <c r="AY848" s="17" t="s">
        <v>152</v>
      </c>
      <c r="BE848" s="228">
        <f>IF(N848="základní",J848,0)</f>
        <v>0</v>
      </c>
      <c r="BF848" s="228">
        <f>IF(N848="snížená",J848,0)</f>
        <v>0</v>
      </c>
      <c r="BG848" s="228">
        <f>IF(N848="zákl. přenesená",J848,0)</f>
        <v>0</v>
      </c>
      <c r="BH848" s="228">
        <f>IF(N848="sníž. přenesená",J848,0)</f>
        <v>0</v>
      </c>
      <c r="BI848" s="228">
        <f>IF(N848="nulová",J848,0)</f>
        <v>0</v>
      </c>
      <c r="BJ848" s="17" t="s">
        <v>21</v>
      </c>
      <c r="BK848" s="228">
        <f>ROUND(I848*H848,2)</f>
        <v>0</v>
      </c>
      <c r="BL848" s="17" t="s">
        <v>251</v>
      </c>
      <c r="BM848" s="227" t="s">
        <v>1434</v>
      </c>
    </row>
    <row r="849" s="2" customFormat="1">
      <c r="A849" s="38"/>
      <c r="B849" s="39"/>
      <c r="C849" s="40"/>
      <c r="D849" s="229" t="s">
        <v>160</v>
      </c>
      <c r="E849" s="40"/>
      <c r="F849" s="230" t="s">
        <v>1433</v>
      </c>
      <c r="G849" s="40"/>
      <c r="H849" s="40"/>
      <c r="I849" s="231"/>
      <c r="J849" s="40"/>
      <c r="K849" s="40"/>
      <c r="L849" s="44"/>
      <c r="M849" s="232"/>
      <c r="N849" s="233"/>
      <c r="O849" s="91"/>
      <c r="P849" s="91"/>
      <c r="Q849" s="91"/>
      <c r="R849" s="91"/>
      <c r="S849" s="91"/>
      <c r="T849" s="92"/>
      <c r="U849" s="38"/>
      <c r="V849" s="38"/>
      <c r="W849" s="38"/>
      <c r="X849" s="38"/>
      <c r="Y849" s="38"/>
      <c r="Z849" s="38"/>
      <c r="AA849" s="38"/>
      <c r="AB849" s="38"/>
      <c r="AC849" s="38"/>
      <c r="AD849" s="38"/>
      <c r="AE849" s="38"/>
      <c r="AT849" s="17" t="s">
        <v>160</v>
      </c>
      <c r="AU849" s="17" t="s">
        <v>88</v>
      </c>
    </row>
    <row r="850" s="2" customFormat="1" ht="21.75" customHeight="1">
      <c r="A850" s="38"/>
      <c r="B850" s="39"/>
      <c r="C850" s="215" t="s">
        <v>1435</v>
      </c>
      <c r="D850" s="215" t="s">
        <v>154</v>
      </c>
      <c r="E850" s="216" t="s">
        <v>1436</v>
      </c>
      <c r="F850" s="217" t="s">
        <v>1437</v>
      </c>
      <c r="G850" s="218" t="s">
        <v>1116</v>
      </c>
      <c r="H850" s="219">
        <v>1</v>
      </c>
      <c r="I850" s="220"/>
      <c r="J850" s="221">
        <f>ROUND(I850*H850,2)</f>
        <v>0</v>
      </c>
      <c r="K850" s="222"/>
      <c r="L850" s="44"/>
      <c r="M850" s="223" t="s">
        <v>1</v>
      </c>
      <c r="N850" s="224" t="s">
        <v>44</v>
      </c>
      <c r="O850" s="91"/>
      <c r="P850" s="225">
        <f>O850*H850</f>
        <v>0</v>
      </c>
      <c r="Q850" s="225">
        <v>0</v>
      </c>
      <c r="R850" s="225">
        <f>Q850*H850</f>
        <v>0</v>
      </c>
      <c r="S850" s="225">
        <v>0</v>
      </c>
      <c r="T850" s="226">
        <f>S850*H850</f>
        <v>0</v>
      </c>
      <c r="U850" s="38"/>
      <c r="V850" s="38"/>
      <c r="W850" s="38"/>
      <c r="X850" s="38"/>
      <c r="Y850" s="38"/>
      <c r="Z850" s="38"/>
      <c r="AA850" s="38"/>
      <c r="AB850" s="38"/>
      <c r="AC850" s="38"/>
      <c r="AD850" s="38"/>
      <c r="AE850" s="38"/>
      <c r="AR850" s="227" t="s">
        <v>251</v>
      </c>
      <c r="AT850" s="227" t="s">
        <v>154</v>
      </c>
      <c r="AU850" s="227" t="s">
        <v>88</v>
      </c>
      <c r="AY850" s="17" t="s">
        <v>152</v>
      </c>
      <c r="BE850" s="228">
        <f>IF(N850="základní",J850,0)</f>
        <v>0</v>
      </c>
      <c r="BF850" s="228">
        <f>IF(N850="snížená",J850,0)</f>
        <v>0</v>
      </c>
      <c r="BG850" s="228">
        <f>IF(N850="zákl. přenesená",J850,0)</f>
        <v>0</v>
      </c>
      <c r="BH850" s="228">
        <f>IF(N850="sníž. přenesená",J850,0)</f>
        <v>0</v>
      </c>
      <c r="BI850" s="228">
        <f>IF(N850="nulová",J850,0)</f>
        <v>0</v>
      </c>
      <c r="BJ850" s="17" t="s">
        <v>21</v>
      </c>
      <c r="BK850" s="228">
        <f>ROUND(I850*H850,2)</f>
        <v>0</v>
      </c>
      <c r="BL850" s="17" t="s">
        <v>251</v>
      </c>
      <c r="BM850" s="227" t="s">
        <v>1438</v>
      </c>
    </row>
    <row r="851" s="2" customFormat="1">
      <c r="A851" s="38"/>
      <c r="B851" s="39"/>
      <c r="C851" s="40"/>
      <c r="D851" s="229" t="s">
        <v>160</v>
      </c>
      <c r="E851" s="40"/>
      <c r="F851" s="230" t="s">
        <v>1437</v>
      </c>
      <c r="G851" s="40"/>
      <c r="H851" s="40"/>
      <c r="I851" s="231"/>
      <c r="J851" s="40"/>
      <c r="K851" s="40"/>
      <c r="L851" s="44"/>
      <c r="M851" s="232"/>
      <c r="N851" s="233"/>
      <c r="O851" s="91"/>
      <c r="P851" s="91"/>
      <c r="Q851" s="91"/>
      <c r="R851" s="91"/>
      <c r="S851" s="91"/>
      <c r="T851" s="92"/>
      <c r="U851" s="38"/>
      <c r="V851" s="38"/>
      <c r="W851" s="38"/>
      <c r="X851" s="38"/>
      <c r="Y851" s="38"/>
      <c r="Z851" s="38"/>
      <c r="AA851" s="38"/>
      <c r="AB851" s="38"/>
      <c r="AC851" s="38"/>
      <c r="AD851" s="38"/>
      <c r="AE851" s="38"/>
      <c r="AT851" s="17" t="s">
        <v>160</v>
      </c>
      <c r="AU851" s="17" t="s">
        <v>88</v>
      </c>
    </row>
    <row r="852" s="2" customFormat="1" ht="16.5" customHeight="1">
      <c r="A852" s="38"/>
      <c r="B852" s="39"/>
      <c r="C852" s="215" t="s">
        <v>1439</v>
      </c>
      <c r="D852" s="215" t="s">
        <v>154</v>
      </c>
      <c r="E852" s="216" t="s">
        <v>1440</v>
      </c>
      <c r="F852" s="217" t="s">
        <v>1441</v>
      </c>
      <c r="G852" s="218" t="s">
        <v>1116</v>
      </c>
      <c r="H852" s="219">
        <v>1</v>
      </c>
      <c r="I852" s="220"/>
      <c r="J852" s="221">
        <f>ROUND(I852*H852,2)</f>
        <v>0</v>
      </c>
      <c r="K852" s="222"/>
      <c r="L852" s="44"/>
      <c r="M852" s="223" t="s">
        <v>1</v>
      </c>
      <c r="N852" s="224" t="s">
        <v>44</v>
      </c>
      <c r="O852" s="91"/>
      <c r="P852" s="225">
        <f>O852*H852</f>
        <v>0</v>
      </c>
      <c r="Q852" s="225">
        <v>0</v>
      </c>
      <c r="R852" s="225">
        <f>Q852*H852</f>
        <v>0</v>
      </c>
      <c r="S852" s="225">
        <v>0</v>
      </c>
      <c r="T852" s="226">
        <f>S852*H852</f>
        <v>0</v>
      </c>
      <c r="U852" s="38"/>
      <c r="V852" s="38"/>
      <c r="W852" s="38"/>
      <c r="X852" s="38"/>
      <c r="Y852" s="38"/>
      <c r="Z852" s="38"/>
      <c r="AA852" s="38"/>
      <c r="AB852" s="38"/>
      <c r="AC852" s="38"/>
      <c r="AD852" s="38"/>
      <c r="AE852" s="38"/>
      <c r="AR852" s="227" t="s">
        <v>251</v>
      </c>
      <c r="AT852" s="227" t="s">
        <v>154</v>
      </c>
      <c r="AU852" s="227" t="s">
        <v>88</v>
      </c>
      <c r="AY852" s="17" t="s">
        <v>152</v>
      </c>
      <c r="BE852" s="228">
        <f>IF(N852="základní",J852,0)</f>
        <v>0</v>
      </c>
      <c r="BF852" s="228">
        <f>IF(N852="snížená",J852,0)</f>
        <v>0</v>
      </c>
      <c r="BG852" s="228">
        <f>IF(N852="zákl. přenesená",J852,0)</f>
        <v>0</v>
      </c>
      <c r="BH852" s="228">
        <f>IF(N852="sníž. přenesená",J852,0)</f>
        <v>0</v>
      </c>
      <c r="BI852" s="228">
        <f>IF(N852="nulová",J852,0)</f>
        <v>0</v>
      </c>
      <c r="BJ852" s="17" t="s">
        <v>21</v>
      </c>
      <c r="BK852" s="228">
        <f>ROUND(I852*H852,2)</f>
        <v>0</v>
      </c>
      <c r="BL852" s="17" t="s">
        <v>251</v>
      </c>
      <c r="BM852" s="227" t="s">
        <v>1442</v>
      </c>
    </row>
    <row r="853" s="2" customFormat="1">
      <c r="A853" s="38"/>
      <c r="B853" s="39"/>
      <c r="C853" s="40"/>
      <c r="D853" s="229" t="s">
        <v>160</v>
      </c>
      <c r="E853" s="40"/>
      <c r="F853" s="230" t="s">
        <v>1441</v>
      </c>
      <c r="G853" s="40"/>
      <c r="H853" s="40"/>
      <c r="I853" s="231"/>
      <c r="J853" s="40"/>
      <c r="K853" s="40"/>
      <c r="L853" s="44"/>
      <c r="M853" s="232"/>
      <c r="N853" s="233"/>
      <c r="O853" s="91"/>
      <c r="P853" s="91"/>
      <c r="Q853" s="91"/>
      <c r="R853" s="91"/>
      <c r="S853" s="91"/>
      <c r="T853" s="92"/>
      <c r="U853" s="38"/>
      <c r="V853" s="38"/>
      <c r="W853" s="38"/>
      <c r="X853" s="38"/>
      <c r="Y853" s="38"/>
      <c r="Z853" s="38"/>
      <c r="AA853" s="38"/>
      <c r="AB853" s="38"/>
      <c r="AC853" s="38"/>
      <c r="AD853" s="38"/>
      <c r="AE853" s="38"/>
      <c r="AT853" s="17" t="s">
        <v>160</v>
      </c>
      <c r="AU853" s="17" t="s">
        <v>88</v>
      </c>
    </row>
    <row r="854" s="2" customFormat="1" ht="24.15" customHeight="1">
      <c r="A854" s="38"/>
      <c r="B854" s="39"/>
      <c r="C854" s="215" t="s">
        <v>1443</v>
      </c>
      <c r="D854" s="215" t="s">
        <v>154</v>
      </c>
      <c r="E854" s="216" t="s">
        <v>1444</v>
      </c>
      <c r="F854" s="217" t="s">
        <v>1445</v>
      </c>
      <c r="G854" s="218" t="s">
        <v>1116</v>
      </c>
      <c r="H854" s="219">
        <v>1</v>
      </c>
      <c r="I854" s="220"/>
      <c r="J854" s="221">
        <f>ROUND(I854*H854,2)</f>
        <v>0</v>
      </c>
      <c r="K854" s="222"/>
      <c r="L854" s="44"/>
      <c r="M854" s="223" t="s">
        <v>1</v>
      </c>
      <c r="N854" s="224" t="s">
        <v>44</v>
      </c>
      <c r="O854" s="91"/>
      <c r="P854" s="225">
        <f>O854*H854</f>
        <v>0</v>
      </c>
      <c r="Q854" s="225">
        <v>0</v>
      </c>
      <c r="R854" s="225">
        <f>Q854*H854</f>
        <v>0</v>
      </c>
      <c r="S854" s="225">
        <v>0</v>
      </c>
      <c r="T854" s="226">
        <f>S854*H854</f>
        <v>0</v>
      </c>
      <c r="U854" s="38"/>
      <c r="V854" s="38"/>
      <c r="W854" s="38"/>
      <c r="X854" s="38"/>
      <c r="Y854" s="38"/>
      <c r="Z854" s="38"/>
      <c r="AA854" s="38"/>
      <c r="AB854" s="38"/>
      <c r="AC854" s="38"/>
      <c r="AD854" s="38"/>
      <c r="AE854" s="38"/>
      <c r="AR854" s="227" t="s">
        <v>251</v>
      </c>
      <c r="AT854" s="227" t="s">
        <v>154</v>
      </c>
      <c r="AU854" s="227" t="s">
        <v>88</v>
      </c>
      <c r="AY854" s="17" t="s">
        <v>152</v>
      </c>
      <c r="BE854" s="228">
        <f>IF(N854="základní",J854,0)</f>
        <v>0</v>
      </c>
      <c r="BF854" s="228">
        <f>IF(N854="snížená",J854,0)</f>
        <v>0</v>
      </c>
      <c r="BG854" s="228">
        <f>IF(N854="zákl. přenesená",J854,0)</f>
        <v>0</v>
      </c>
      <c r="BH854" s="228">
        <f>IF(N854="sníž. přenesená",J854,0)</f>
        <v>0</v>
      </c>
      <c r="BI854" s="228">
        <f>IF(N854="nulová",J854,0)</f>
        <v>0</v>
      </c>
      <c r="BJ854" s="17" t="s">
        <v>21</v>
      </c>
      <c r="BK854" s="228">
        <f>ROUND(I854*H854,2)</f>
        <v>0</v>
      </c>
      <c r="BL854" s="17" t="s">
        <v>251</v>
      </c>
      <c r="BM854" s="227" t="s">
        <v>1446</v>
      </c>
    </row>
    <row r="855" s="2" customFormat="1">
      <c r="A855" s="38"/>
      <c r="B855" s="39"/>
      <c r="C855" s="40"/>
      <c r="D855" s="229" t="s">
        <v>160</v>
      </c>
      <c r="E855" s="40"/>
      <c r="F855" s="230" t="s">
        <v>1445</v>
      </c>
      <c r="G855" s="40"/>
      <c r="H855" s="40"/>
      <c r="I855" s="231"/>
      <c r="J855" s="40"/>
      <c r="K855" s="40"/>
      <c r="L855" s="44"/>
      <c r="M855" s="232"/>
      <c r="N855" s="233"/>
      <c r="O855" s="91"/>
      <c r="P855" s="91"/>
      <c r="Q855" s="91"/>
      <c r="R855" s="91"/>
      <c r="S855" s="91"/>
      <c r="T855" s="92"/>
      <c r="U855" s="38"/>
      <c r="V855" s="38"/>
      <c r="W855" s="38"/>
      <c r="X855" s="38"/>
      <c r="Y855" s="38"/>
      <c r="Z855" s="38"/>
      <c r="AA855" s="38"/>
      <c r="AB855" s="38"/>
      <c r="AC855" s="38"/>
      <c r="AD855" s="38"/>
      <c r="AE855" s="38"/>
      <c r="AT855" s="17" t="s">
        <v>160</v>
      </c>
      <c r="AU855" s="17" t="s">
        <v>88</v>
      </c>
    </row>
    <row r="856" s="2" customFormat="1" ht="16.5" customHeight="1">
      <c r="A856" s="38"/>
      <c r="B856" s="39"/>
      <c r="C856" s="215" t="s">
        <v>1447</v>
      </c>
      <c r="D856" s="215" t="s">
        <v>154</v>
      </c>
      <c r="E856" s="216" t="s">
        <v>1448</v>
      </c>
      <c r="F856" s="217" t="s">
        <v>1449</v>
      </c>
      <c r="G856" s="218" t="s">
        <v>1116</v>
      </c>
      <c r="H856" s="219">
        <v>1</v>
      </c>
      <c r="I856" s="220"/>
      <c r="J856" s="221">
        <f>ROUND(I856*H856,2)</f>
        <v>0</v>
      </c>
      <c r="K856" s="222"/>
      <c r="L856" s="44"/>
      <c r="M856" s="223" t="s">
        <v>1</v>
      </c>
      <c r="N856" s="224" t="s">
        <v>44</v>
      </c>
      <c r="O856" s="91"/>
      <c r="P856" s="225">
        <f>O856*H856</f>
        <v>0</v>
      </c>
      <c r="Q856" s="225">
        <v>0</v>
      </c>
      <c r="R856" s="225">
        <f>Q856*H856</f>
        <v>0</v>
      </c>
      <c r="S856" s="225">
        <v>0</v>
      </c>
      <c r="T856" s="226">
        <f>S856*H856</f>
        <v>0</v>
      </c>
      <c r="U856" s="38"/>
      <c r="V856" s="38"/>
      <c r="W856" s="38"/>
      <c r="X856" s="38"/>
      <c r="Y856" s="38"/>
      <c r="Z856" s="38"/>
      <c r="AA856" s="38"/>
      <c r="AB856" s="38"/>
      <c r="AC856" s="38"/>
      <c r="AD856" s="38"/>
      <c r="AE856" s="38"/>
      <c r="AR856" s="227" t="s">
        <v>251</v>
      </c>
      <c r="AT856" s="227" t="s">
        <v>154</v>
      </c>
      <c r="AU856" s="227" t="s">
        <v>88</v>
      </c>
      <c r="AY856" s="17" t="s">
        <v>152</v>
      </c>
      <c r="BE856" s="228">
        <f>IF(N856="základní",J856,0)</f>
        <v>0</v>
      </c>
      <c r="BF856" s="228">
        <f>IF(N856="snížená",J856,0)</f>
        <v>0</v>
      </c>
      <c r="BG856" s="228">
        <f>IF(N856="zákl. přenesená",J856,0)</f>
        <v>0</v>
      </c>
      <c r="BH856" s="228">
        <f>IF(N856="sníž. přenesená",J856,0)</f>
        <v>0</v>
      </c>
      <c r="BI856" s="228">
        <f>IF(N856="nulová",J856,0)</f>
        <v>0</v>
      </c>
      <c r="BJ856" s="17" t="s">
        <v>21</v>
      </c>
      <c r="BK856" s="228">
        <f>ROUND(I856*H856,2)</f>
        <v>0</v>
      </c>
      <c r="BL856" s="17" t="s">
        <v>251</v>
      </c>
      <c r="BM856" s="227" t="s">
        <v>1450</v>
      </c>
    </row>
    <row r="857" s="2" customFormat="1">
      <c r="A857" s="38"/>
      <c r="B857" s="39"/>
      <c r="C857" s="40"/>
      <c r="D857" s="229" t="s">
        <v>160</v>
      </c>
      <c r="E857" s="40"/>
      <c r="F857" s="230" t="s">
        <v>1449</v>
      </c>
      <c r="G857" s="40"/>
      <c r="H857" s="40"/>
      <c r="I857" s="231"/>
      <c r="J857" s="40"/>
      <c r="K857" s="40"/>
      <c r="L857" s="44"/>
      <c r="M857" s="232"/>
      <c r="N857" s="233"/>
      <c r="O857" s="91"/>
      <c r="P857" s="91"/>
      <c r="Q857" s="91"/>
      <c r="R857" s="91"/>
      <c r="S857" s="91"/>
      <c r="T857" s="92"/>
      <c r="U857" s="38"/>
      <c r="V857" s="38"/>
      <c r="W857" s="38"/>
      <c r="X857" s="38"/>
      <c r="Y857" s="38"/>
      <c r="Z857" s="38"/>
      <c r="AA857" s="38"/>
      <c r="AB857" s="38"/>
      <c r="AC857" s="38"/>
      <c r="AD857" s="38"/>
      <c r="AE857" s="38"/>
      <c r="AT857" s="17" t="s">
        <v>160</v>
      </c>
      <c r="AU857" s="17" t="s">
        <v>88</v>
      </c>
    </row>
    <row r="858" s="2" customFormat="1" ht="16.5" customHeight="1">
      <c r="A858" s="38"/>
      <c r="B858" s="39"/>
      <c r="C858" s="215" t="s">
        <v>1451</v>
      </c>
      <c r="D858" s="215" t="s">
        <v>154</v>
      </c>
      <c r="E858" s="216" t="s">
        <v>1452</v>
      </c>
      <c r="F858" s="217" t="s">
        <v>1453</v>
      </c>
      <c r="G858" s="218" t="s">
        <v>1116</v>
      </c>
      <c r="H858" s="219">
        <v>1</v>
      </c>
      <c r="I858" s="220"/>
      <c r="J858" s="221">
        <f>ROUND(I858*H858,2)</f>
        <v>0</v>
      </c>
      <c r="K858" s="222"/>
      <c r="L858" s="44"/>
      <c r="M858" s="223" t="s">
        <v>1</v>
      </c>
      <c r="N858" s="224" t="s">
        <v>44</v>
      </c>
      <c r="O858" s="91"/>
      <c r="P858" s="225">
        <f>O858*H858</f>
        <v>0</v>
      </c>
      <c r="Q858" s="225">
        <v>0</v>
      </c>
      <c r="R858" s="225">
        <f>Q858*H858</f>
        <v>0</v>
      </c>
      <c r="S858" s="225">
        <v>0</v>
      </c>
      <c r="T858" s="226">
        <f>S858*H858</f>
        <v>0</v>
      </c>
      <c r="U858" s="38"/>
      <c r="V858" s="38"/>
      <c r="W858" s="38"/>
      <c r="X858" s="38"/>
      <c r="Y858" s="38"/>
      <c r="Z858" s="38"/>
      <c r="AA858" s="38"/>
      <c r="AB858" s="38"/>
      <c r="AC858" s="38"/>
      <c r="AD858" s="38"/>
      <c r="AE858" s="38"/>
      <c r="AR858" s="227" t="s">
        <v>251</v>
      </c>
      <c r="AT858" s="227" t="s">
        <v>154</v>
      </c>
      <c r="AU858" s="227" t="s">
        <v>88</v>
      </c>
      <c r="AY858" s="17" t="s">
        <v>152</v>
      </c>
      <c r="BE858" s="228">
        <f>IF(N858="základní",J858,0)</f>
        <v>0</v>
      </c>
      <c r="BF858" s="228">
        <f>IF(N858="snížená",J858,0)</f>
        <v>0</v>
      </c>
      <c r="BG858" s="228">
        <f>IF(N858="zákl. přenesená",J858,0)</f>
        <v>0</v>
      </c>
      <c r="BH858" s="228">
        <f>IF(N858="sníž. přenesená",J858,0)</f>
        <v>0</v>
      </c>
      <c r="BI858" s="228">
        <f>IF(N858="nulová",J858,0)</f>
        <v>0</v>
      </c>
      <c r="BJ858" s="17" t="s">
        <v>21</v>
      </c>
      <c r="BK858" s="228">
        <f>ROUND(I858*H858,2)</f>
        <v>0</v>
      </c>
      <c r="BL858" s="17" t="s">
        <v>251</v>
      </c>
      <c r="BM858" s="227" t="s">
        <v>1454</v>
      </c>
    </row>
    <row r="859" s="2" customFormat="1">
      <c r="A859" s="38"/>
      <c r="B859" s="39"/>
      <c r="C859" s="40"/>
      <c r="D859" s="229" t="s">
        <v>160</v>
      </c>
      <c r="E859" s="40"/>
      <c r="F859" s="230" t="s">
        <v>1453</v>
      </c>
      <c r="G859" s="40"/>
      <c r="H859" s="40"/>
      <c r="I859" s="231"/>
      <c r="J859" s="40"/>
      <c r="K859" s="40"/>
      <c r="L859" s="44"/>
      <c r="M859" s="232"/>
      <c r="N859" s="233"/>
      <c r="O859" s="91"/>
      <c r="P859" s="91"/>
      <c r="Q859" s="91"/>
      <c r="R859" s="91"/>
      <c r="S859" s="91"/>
      <c r="T859" s="92"/>
      <c r="U859" s="38"/>
      <c r="V859" s="38"/>
      <c r="W859" s="38"/>
      <c r="X859" s="38"/>
      <c r="Y859" s="38"/>
      <c r="Z859" s="38"/>
      <c r="AA859" s="38"/>
      <c r="AB859" s="38"/>
      <c r="AC859" s="38"/>
      <c r="AD859" s="38"/>
      <c r="AE859" s="38"/>
      <c r="AT859" s="17" t="s">
        <v>160</v>
      </c>
      <c r="AU859" s="17" t="s">
        <v>88</v>
      </c>
    </row>
    <row r="860" s="2" customFormat="1" ht="16.5" customHeight="1">
      <c r="A860" s="38"/>
      <c r="B860" s="39"/>
      <c r="C860" s="215" t="s">
        <v>1455</v>
      </c>
      <c r="D860" s="215" t="s">
        <v>154</v>
      </c>
      <c r="E860" s="216" t="s">
        <v>1456</v>
      </c>
      <c r="F860" s="217" t="s">
        <v>1457</v>
      </c>
      <c r="G860" s="218" t="s">
        <v>980</v>
      </c>
      <c r="H860" s="277"/>
      <c r="I860" s="220"/>
      <c r="J860" s="221">
        <f>ROUND(I860*H860,2)</f>
        <v>0</v>
      </c>
      <c r="K860" s="222"/>
      <c r="L860" s="44"/>
      <c r="M860" s="223" t="s">
        <v>1</v>
      </c>
      <c r="N860" s="224" t="s">
        <v>44</v>
      </c>
      <c r="O860" s="91"/>
      <c r="P860" s="225">
        <f>O860*H860</f>
        <v>0</v>
      </c>
      <c r="Q860" s="225">
        <v>0</v>
      </c>
      <c r="R860" s="225">
        <f>Q860*H860</f>
        <v>0</v>
      </c>
      <c r="S860" s="225">
        <v>0</v>
      </c>
      <c r="T860" s="226">
        <f>S860*H860</f>
        <v>0</v>
      </c>
      <c r="U860" s="38"/>
      <c r="V860" s="38"/>
      <c r="W860" s="38"/>
      <c r="X860" s="38"/>
      <c r="Y860" s="38"/>
      <c r="Z860" s="38"/>
      <c r="AA860" s="38"/>
      <c r="AB860" s="38"/>
      <c r="AC860" s="38"/>
      <c r="AD860" s="38"/>
      <c r="AE860" s="38"/>
      <c r="AR860" s="227" t="s">
        <v>251</v>
      </c>
      <c r="AT860" s="227" t="s">
        <v>154</v>
      </c>
      <c r="AU860" s="227" t="s">
        <v>88</v>
      </c>
      <c r="AY860" s="17" t="s">
        <v>152</v>
      </c>
      <c r="BE860" s="228">
        <f>IF(N860="základní",J860,0)</f>
        <v>0</v>
      </c>
      <c r="BF860" s="228">
        <f>IF(N860="snížená",J860,0)</f>
        <v>0</v>
      </c>
      <c r="BG860" s="228">
        <f>IF(N860="zákl. přenesená",J860,0)</f>
        <v>0</v>
      </c>
      <c r="BH860" s="228">
        <f>IF(N860="sníž. přenesená",J860,0)</f>
        <v>0</v>
      </c>
      <c r="BI860" s="228">
        <f>IF(N860="nulová",J860,0)</f>
        <v>0</v>
      </c>
      <c r="BJ860" s="17" t="s">
        <v>21</v>
      </c>
      <c r="BK860" s="228">
        <f>ROUND(I860*H860,2)</f>
        <v>0</v>
      </c>
      <c r="BL860" s="17" t="s">
        <v>251</v>
      </c>
      <c r="BM860" s="227" t="s">
        <v>1458</v>
      </c>
    </row>
    <row r="861" s="2" customFormat="1">
      <c r="A861" s="38"/>
      <c r="B861" s="39"/>
      <c r="C861" s="40"/>
      <c r="D861" s="229" t="s">
        <v>160</v>
      </c>
      <c r="E861" s="40"/>
      <c r="F861" s="230" t="s">
        <v>1459</v>
      </c>
      <c r="G861" s="40"/>
      <c r="H861" s="40"/>
      <c r="I861" s="231"/>
      <c r="J861" s="40"/>
      <c r="K861" s="40"/>
      <c r="L861" s="44"/>
      <c r="M861" s="232"/>
      <c r="N861" s="233"/>
      <c r="O861" s="91"/>
      <c r="P861" s="91"/>
      <c r="Q861" s="91"/>
      <c r="R861" s="91"/>
      <c r="S861" s="91"/>
      <c r="T861" s="92"/>
      <c r="U861" s="38"/>
      <c r="V861" s="38"/>
      <c r="W861" s="38"/>
      <c r="X861" s="38"/>
      <c r="Y861" s="38"/>
      <c r="Z861" s="38"/>
      <c r="AA861" s="38"/>
      <c r="AB861" s="38"/>
      <c r="AC861" s="38"/>
      <c r="AD861" s="38"/>
      <c r="AE861" s="38"/>
      <c r="AT861" s="17" t="s">
        <v>160</v>
      </c>
      <c r="AU861" s="17" t="s">
        <v>88</v>
      </c>
    </row>
    <row r="862" s="12" customFormat="1" ht="22.8" customHeight="1">
      <c r="A862" s="12"/>
      <c r="B862" s="199"/>
      <c r="C862" s="200"/>
      <c r="D862" s="201" t="s">
        <v>78</v>
      </c>
      <c r="E862" s="213" t="s">
        <v>1460</v>
      </c>
      <c r="F862" s="213" t="s">
        <v>1461</v>
      </c>
      <c r="G862" s="200"/>
      <c r="H862" s="200"/>
      <c r="I862" s="203"/>
      <c r="J862" s="214">
        <f>BK862</f>
        <v>0</v>
      </c>
      <c r="K862" s="200"/>
      <c r="L862" s="205"/>
      <c r="M862" s="206"/>
      <c r="N862" s="207"/>
      <c r="O862" s="207"/>
      <c r="P862" s="208">
        <f>SUM(P863:P870)</f>
        <v>0</v>
      </c>
      <c r="Q862" s="207"/>
      <c r="R862" s="208">
        <f>SUM(R863:R870)</f>
        <v>0</v>
      </c>
      <c r="S862" s="207"/>
      <c r="T862" s="209">
        <f>SUM(T863:T870)</f>
        <v>0</v>
      </c>
      <c r="U862" s="12"/>
      <c r="V862" s="12"/>
      <c r="W862" s="12"/>
      <c r="X862" s="12"/>
      <c r="Y862" s="12"/>
      <c r="Z862" s="12"/>
      <c r="AA862" s="12"/>
      <c r="AB862" s="12"/>
      <c r="AC862" s="12"/>
      <c r="AD862" s="12"/>
      <c r="AE862" s="12"/>
      <c r="AR862" s="210" t="s">
        <v>88</v>
      </c>
      <c r="AT862" s="211" t="s">
        <v>78</v>
      </c>
      <c r="AU862" s="211" t="s">
        <v>21</v>
      </c>
      <c r="AY862" s="210" t="s">
        <v>152</v>
      </c>
      <c r="BK862" s="212">
        <f>SUM(BK863:BK870)</f>
        <v>0</v>
      </c>
    </row>
    <row r="863" s="2" customFormat="1" ht="55.5" customHeight="1">
      <c r="A863" s="38"/>
      <c r="B863" s="39"/>
      <c r="C863" s="215" t="s">
        <v>1462</v>
      </c>
      <c r="D863" s="215" t="s">
        <v>154</v>
      </c>
      <c r="E863" s="216" t="s">
        <v>1463</v>
      </c>
      <c r="F863" s="217" t="s">
        <v>1464</v>
      </c>
      <c r="G863" s="218" t="s">
        <v>229</v>
      </c>
      <c r="H863" s="219">
        <v>826.89999999999998</v>
      </c>
      <c r="I863" s="220"/>
      <c r="J863" s="221">
        <f>ROUND(I863*H863,2)</f>
        <v>0</v>
      </c>
      <c r="K863" s="222"/>
      <c r="L863" s="44"/>
      <c r="M863" s="223" t="s">
        <v>1</v>
      </c>
      <c r="N863" s="224" t="s">
        <v>44</v>
      </c>
      <c r="O863" s="91"/>
      <c r="P863" s="225">
        <f>O863*H863</f>
        <v>0</v>
      </c>
      <c r="Q863" s="225">
        <v>0</v>
      </c>
      <c r="R863" s="225">
        <f>Q863*H863</f>
        <v>0</v>
      </c>
      <c r="S863" s="225">
        <v>0</v>
      </c>
      <c r="T863" s="226">
        <f>S863*H863</f>
        <v>0</v>
      </c>
      <c r="U863" s="38"/>
      <c r="V863" s="38"/>
      <c r="W863" s="38"/>
      <c r="X863" s="38"/>
      <c r="Y863" s="38"/>
      <c r="Z863" s="38"/>
      <c r="AA863" s="38"/>
      <c r="AB863" s="38"/>
      <c r="AC863" s="38"/>
      <c r="AD863" s="38"/>
      <c r="AE863" s="38"/>
      <c r="AR863" s="227" t="s">
        <v>251</v>
      </c>
      <c r="AT863" s="227" t="s">
        <v>154</v>
      </c>
      <c r="AU863" s="227" t="s">
        <v>88</v>
      </c>
      <c r="AY863" s="17" t="s">
        <v>152</v>
      </c>
      <c r="BE863" s="228">
        <f>IF(N863="základní",J863,0)</f>
        <v>0</v>
      </c>
      <c r="BF863" s="228">
        <f>IF(N863="snížená",J863,0)</f>
        <v>0</v>
      </c>
      <c r="BG863" s="228">
        <f>IF(N863="zákl. přenesená",J863,0)</f>
        <v>0</v>
      </c>
      <c r="BH863" s="228">
        <f>IF(N863="sníž. přenesená",J863,0)</f>
        <v>0</v>
      </c>
      <c r="BI863" s="228">
        <f>IF(N863="nulová",J863,0)</f>
        <v>0</v>
      </c>
      <c r="BJ863" s="17" t="s">
        <v>21</v>
      </c>
      <c r="BK863" s="228">
        <f>ROUND(I863*H863,2)</f>
        <v>0</v>
      </c>
      <c r="BL863" s="17" t="s">
        <v>251</v>
      </c>
      <c r="BM863" s="227" t="s">
        <v>1465</v>
      </c>
    </row>
    <row r="864" s="13" customFormat="1">
      <c r="A864" s="13"/>
      <c r="B864" s="234"/>
      <c r="C864" s="235"/>
      <c r="D864" s="229" t="s">
        <v>162</v>
      </c>
      <c r="E864" s="236" t="s">
        <v>1</v>
      </c>
      <c r="F864" s="237" t="s">
        <v>1466</v>
      </c>
      <c r="G864" s="235"/>
      <c r="H864" s="238">
        <v>826.89999999999998</v>
      </c>
      <c r="I864" s="239"/>
      <c r="J864" s="235"/>
      <c r="K864" s="235"/>
      <c r="L864" s="240"/>
      <c r="M864" s="241"/>
      <c r="N864" s="242"/>
      <c r="O864" s="242"/>
      <c r="P864" s="242"/>
      <c r="Q864" s="242"/>
      <c r="R864" s="242"/>
      <c r="S864" s="242"/>
      <c r="T864" s="243"/>
      <c r="U864" s="13"/>
      <c r="V864" s="13"/>
      <c r="W864" s="13"/>
      <c r="X864" s="13"/>
      <c r="Y864" s="13"/>
      <c r="Z864" s="13"/>
      <c r="AA864" s="13"/>
      <c r="AB864" s="13"/>
      <c r="AC864" s="13"/>
      <c r="AD864" s="13"/>
      <c r="AE864" s="13"/>
      <c r="AT864" s="244" t="s">
        <v>162</v>
      </c>
      <c r="AU864" s="244" t="s">
        <v>88</v>
      </c>
      <c r="AV864" s="13" t="s">
        <v>88</v>
      </c>
      <c r="AW864" s="13" t="s">
        <v>36</v>
      </c>
      <c r="AX864" s="13" t="s">
        <v>79</v>
      </c>
      <c r="AY864" s="244" t="s">
        <v>152</v>
      </c>
    </row>
    <row r="865" s="2" customFormat="1" ht="55.5" customHeight="1">
      <c r="A865" s="38"/>
      <c r="B865" s="39"/>
      <c r="C865" s="215" t="s">
        <v>1467</v>
      </c>
      <c r="D865" s="215" t="s">
        <v>154</v>
      </c>
      <c r="E865" s="216" t="s">
        <v>1468</v>
      </c>
      <c r="F865" s="217" t="s">
        <v>1469</v>
      </c>
      <c r="G865" s="218" t="s">
        <v>229</v>
      </c>
      <c r="H865" s="219">
        <v>59.100000000000001</v>
      </c>
      <c r="I865" s="220"/>
      <c r="J865" s="221">
        <f>ROUND(I865*H865,2)</f>
        <v>0</v>
      </c>
      <c r="K865" s="222"/>
      <c r="L865" s="44"/>
      <c r="M865" s="223" t="s">
        <v>1</v>
      </c>
      <c r="N865" s="224" t="s">
        <v>44</v>
      </c>
      <c r="O865" s="91"/>
      <c r="P865" s="225">
        <f>O865*H865</f>
        <v>0</v>
      </c>
      <c r="Q865" s="225">
        <v>0</v>
      </c>
      <c r="R865" s="225">
        <f>Q865*H865</f>
        <v>0</v>
      </c>
      <c r="S865" s="225">
        <v>0</v>
      </c>
      <c r="T865" s="226">
        <f>S865*H865</f>
        <v>0</v>
      </c>
      <c r="U865" s="38"/>
      <c r="V865" s="38"/>
      <c r="W865" s="38"/>
      <c r="X865" s="38"/>
      <c r="Y865" s="38"/>
      <c r="Z865" s="38"/>
      <c r="AA865" s="38"/>
      <c r="AB865" s="38"/>
      <c r="AC865" s="38"/>
      <c r="AD865" s="38"/>
      <c r="AE865" s="38"/>
      <c r="AR865" s="227" t="s">
        <v>251</v>
      </c>
      <c r="AT865" s="227" t="s">
        <v>154</v>
      </c>
      <c r="AU865" s="227" t="s">
        <v>88</v>
      </c>
      <c r="AY865" s="17" t="s">
        <v>152</v>
      </c>
      <c r="BE865" s="228">
        <f>IF(N865="základní",J865,0)</f>
        <v>0</v>
      </c>
      <c r="BF865" s="228">
        <f>IF(N865="snížená",J865,0)</f>
        <v>0</v>
      </c>
      <c r="BG865" s="228">
        <f>IF(N865="zákl. přenesená",J865,0)</f>
        <v>0</v>
      </c>
      <c r="BH865" s="228">
        <f>IF(N865="sníž. přenesená",J865,0)</f>
        <v>0</v>
      </c>
      <c r="BI865" s="228">
        <f>IF(N865="nulová",J865,0)</f>
        <v>0</v>
      </c>
      <c r="BJ865" s="17" t="s">
        <v>21</v>
      </c>
      <c r="BK865" s="228">
        <f>ROUND(I865*H865,2)</f>
        <v>0</v>
      </c>
      <c r="BL865" s="17" t="s">
        <v>251</v>
      </c>
      <c r="BM865" s="227" t="s">
        <v>1470</v>
      </c>
    </row>
    <row r="866" s="13" customFormat="1">
      <c r="A866" s="13"/>
      <c r="B866" s="234"/>
      <c r="C866" s="235"/>
      <c r="D866" s="229" t="s">
        <v>162</v>
      </c>
      <c r="E866" s="236" t="s">
        <v>1</v>
      </c>
      <c r="F866" s="237" t="s">
        <v>1471</v>
      </c>
      <c r="G866" s="235"/>
      <c r="H866" s="238">
        <v>59.100000000000001</v>
      </c>
      <c r="I866" s="239"/>
      <c r="J866" s="235"/>
      <c r="K866" s="235"/>
      <c r="L866" s="240"/>
      <c r="M866" s="241"/>
      <c r="N866" s="242"/>
      <c r="O866" s="242"/>
      <c r="P866" s="242"/>
      <c r="Q866" s="242"/>
      <c r="R866" s="242"/>
      <c r="S866" s="242"/>
      <c r="T866" s="243"/>
      <c r="U866" s="13"/>
      <c r="V866" s="13"/>
      <c r="W866" s="13"/>
      <c r="X866" s="13"/>
      <c r="Y866" s="13"/>
      <c r="Z866" s="13"/>
      <c r="AA866" s="13"/>
      <c r="AB866" s="13"/>
      <c r="AC866" s="13"/>
      <c r="AD866" s="13"/>
      <c r="AE866" s="13"/>
      <c r="AT866" s="244" t="s">
        <v>162</v>
      </c>
      <c r="AU866" s="244" t="s">
        <v>88</v>
      </c>
      <c r="AV866" s="13" t="s">
        <v>88</v>
      </c>
      <c r="AW866" s="13" t="s">
        <v>36</v>
      </c>
      <c r="AX866" s="13" t="s">
        <v>79</v>
      </c>
      <c r="AY866" s="244" t="s">
        <v>152</v>
      </c>
    </row>
    <row r="867" s="2" customFormat="1" ht="24.15" customHeight="1">
      <c r="A867" s="38"/>
      <c r="B867" s="39"/>
      <c r="C867" s="215" t="s">
        <v>1472</v>
      </c>
      <c r="D867" s="215" t="s">
        <v>154</v>
      </c>
      <c r="E867" s="216" t="s">
        <v>1473</v>
      </c>
      <c r="F867" s="217" t="s">
        <v>1474</v>
      </c>
      <c r="G867" s="218" t="s">
        <v>229</v>
      </c>
      <c r="H867" s="219">
        <v>78.200000000000003</v>
      </c>
      <c r="I867" s="220"/>
      <c r="J867" s="221">
        <f>ROUND(I867*H867,2)</f>
        <v>0</v>
      </c>
      <c r="K867" s="222"/>
      <c r="L867" s="44"/>
      <c r="M867" s="223" t="s">
        <v>1</v>
      </c>
      <c r="N867" s="224" t="s">
        <v>44</v>
      </c>
      <c r="O867" s="91"/>
      <c r="P867" s="225">
        <f>O867*H867</f>
        <v>0</v>
      </c>
      <c r="Q867" s="225">
        <v>0</v>
      </c>
      <c r="R867" s="225">
        <f>Q867*H867</f>
        <v>0</v>
      </c>
      <c r="S867" s="225">
        <v>0</v>
      </c>
      <c r="T867" s="226">
        <f>S867*H867</f>
        <v>0</v>
      </c>
      <c r="U867" s="38"/>
      <c r="V867" s="38"/>
      <c r="W867" s="38"/>
      <c r="X867" s="38"/>
      <c r="Y867" s="38"/>
      <c r="Z867" s="38"/>
      <c r="AA867" s="38"/>
      <c r="AB867" s="38"/>
      <c r="AC867" s="38"/>
      <c r="AD867" s="38"/>
      <c r="AE867" s="38"/>
      <c r="AR867" s="227" t="s">
        <v>251</v>
      </c>
      <c r="AT867" s="227" t="s">
        <v>154</v>
      </c>
      <c r="AU867" s="227" t="s">
        <v>88</v>
      </c>
      <c r="AY867" s="17" t="s">
        <v>152</v>
      </c>
      <c r="BE867" s="228">
        <f>IF(N867="základní",J867,0)</f>
        <v>0</v>
      </c>
      <c r="BF867" s="228">
        <f>IF(N867="snížená",J867,0)</f>
        <v>0</v>
      </c>
      <c r="BG867" s="228">
        <f>IF(N867="zákl. přenesená",J867,0)</f>
        <v>0</v>
      </c>
      <c r="BH867" s="228">
        <f>IF(N867="sníž. přenesená",J867,0)</f>
        <v>0</v>
      </c>
      <c r="BI867" s="228">
        <f>IF(N867="nulová",J867,0)</f>
        <v>0</v>
      </c>
      <c r="BJ867" s="17" t="s">
        <v>21</v>
      </c>
      <c r="BK867" s="228">
        <f>ROUND(I867*H867,2)</f>
        <v>0</v>
      </c>
      <c r="BL867" s="17" t="s">
        <v>251</v>
      </c>
      <c r="BM867" s="227" t="s">
        <v>1475</v>
      </c>
    </row>
    <row r="868" s="13" customFormat="1">
      <c r="A868" s="13"/>
      <c r="B868" s="234"/>
      <c r="C868" s="235"/>
      <c r="D868" s="229" t="s">
        <v>162</v>
      </c>
      <c r="E868" s="236" t="s">
        <v>1</v>
      </c>
      <c r="F868" s="237" t="s">
        <v>1476</v>
      </c>
      <c r="G868" s="235"/>
      <c r="H868" s="238">
        <v>78.200000000000003</v>
      </c>
      <c r="I868" s="239"/>
      <c r="J868" s="235"/>
      <c r="K868" s="235"/>
      <c r="L868" s="240"/>
      <c r="M868" s="241"/>
      <c r="N868" s="242"/>
      <c r="O868" s="242"/>
      <c r="P868" s="242"/>
      <c r="Q868" s="242"/>
      <c r="R868" s="242"/>
      <c r="S868" s="242"/>
      <c r="T868" s="243"/>
      <c r="U868" s="13"/>
      <c r="V868" s="13"/>
      <c r="W868" s="13"/>
      <c r="X868" s="13"/>
      <c r="Y868" s="13"/>
      <c r="Z868" s="13"/>
      <c r="AA868" s="13"/>
      <c r="AB868" s="13"/>
      <c r="AC868" s="13"/>
      <c r="AD868" s="13"/>
      <c r="AE868" s="13"/>
      <c r="AT868" s="244" t="s">
        <v>162</v>
      </c>
      <c r="AU868" s="244" t="s">
        <v>88</v>
      </c>
      <c r="AV868" s="13" t="s">
        <v>88</v>
      </c>
      <c r="AW868" s="13" t="s">
        <v>36</v>
      </c>
      <c r="AX868" s="13" t="s">
        <v>79</v>
      </c>
      <c r="AY868" s="244" t="s">
        <v>152</v>
      </c>
    </row>
    <row r="869" s="2" customFormat="1" ht="24.15" customHeight="1">
      <c r="A869" s="38"/>
      <c r="B869" s="39"/>
      <c r="C869" s="215" t="s">
        <v>1477</v>
      </c>
      <c r="D869" s="215" t="s">
        <v>154</v>
      </c>
      <c r="E869" s="216" t="s">
        <v>1478</v>
      </c>
      <c r="F869" s="217" t="s">
        <v>1479</v>
      </c>
      <c r="G869" s="218" t="s">
        <v>980</v>
      </c>
      <c r="H869" s="277"/>
      <c r="I869" s="220"/>
      <c r="J869" s="221">
        <f>ROUND(I869*H869,2)</f>
        <v>0</v>
      </c>
      <c r="K869" s="222"/>
      <c r="L869" s="44"/>
      <c r="M869" s="223" t="s">
        <v>1</v>
      </c>
      <c r="N869" s="224" t="s">
        <v>44</v>
      </c>
      <c r="O869" s="91"/>
      <c r="P869" s="225">
        <f>O869*H869</f>
        <v>0</v>
      </c>
      <c r="Q869" s="225">
        <v>0</v>
      </c>
      <c r="R869" s="225">
        <f>Q869*H869</f>
        <v>0</v>
      </c>
      <c r="S869" s="225">
        <v>0</v>
      </c>
      <c r="T869" s="226">
        <f>S869*H869</f>
        <v>0</v>
      </c>
      <c r="U869" s="38"/>
      <c r="V869" s="38"/>
      <c r="W869" s="38"/>
      <c r="X869" s="38"/>
      <c r="Y869" s="38"/>
      <c r="Z869" s="38"/>
      <c r="AA869" s="38"/>
      <c r="AB869" s="38"/>
      <c r="AC869" s="38"/>
      <c r="AD869" s="38"/>
      <c r="AE869" s="38"/>
      <c r="AR869" s="227" t="s">
        <v>251</v>
      </c>
      <c r="AT869" s="227" t="s">
        <v>154</v>
      </c>
      <c r="AU869" s="227" t="s">
        <v>88</v>
      </c>
      <c r="AY869" s="17" t="s">
        <v>152</v>
      </c>
      <c r="BE869" s="228">
        <f>IF(N869="základní",J869,0)</f>
        <v>0</v>
      </c>
      <c r="BF869" s="228">
        <f>IF(N869="snížená",J869,0)</f>
        <v>0</v>
      </c>
      <c r="BG869" s="228">
        <f>IF(N869="zákl. přenesená",J869,0)</f>
        <v>0</v>
      </c>
      <c r="BH869" s="228">
        <f>IF(N869="sníž. přenesená",J869,0)</f>
        <v>0</v>
      </c>
      <c r="BI869" s="228">
        <f>IF(N869="nulová",J869,0)</f>
        <v>0</v>
      </c>
      <c r="BJ869" s="17" t="s">
        <v>21</v>
      </c>
      <c r="BK869" s="228">
        <f>ROUND(I869*H869,2)</f>
        <v>0</v>
      </c>
      <c r="BL869" s="17" t="s">
        <v>251</v>
      </c>
      <c r="BM869" s="227" t="s">
        <v>1480</v>
      </c>
    </row>
    <row r="870" s="2" customFormat="1">
      <c r="A870" s="38"/>
      <c r="B870" s="39"/>
      <c r="C870" s="40"/>
      <c r="D870" s="229" t="s">
        <v>160</v>
      </c>
      <c r="E870" s="40"/>
      <c r="F870" s="230" t="s">
        <v>1481</v>
      </c>
      <c r="G870" s="40"/>
      <c r="H870" s="40"/>
      <c r="I870" s="231"/>
      <c r="J870" s="40"/>
      <c r="K870" s="40"/>
      <c r="L870" s="44"/>
      <c r="M870" s="232"/>
      <c r="N870" s="233"/>
      <c r="O870" s="91"/>
      <c r="P870" s="91"/>
      <c r="Q870" s="91"/>
      <c r="R870" s="91"/>
      <c r="S870" s="91"/>
      <c r="T870" s="92"/>
      <c r="U870" s="38"/>
      <c r="V870" s="38"/>
      <c r="W870" s="38"/>
      <c r="X870" s="38"/>
      <c r="Y870" s="38"/>
      <c r="Z870" s="38"/>
      <c r="AA870" s="38"/>
      <c r="AB870" s="38"/>
      <c r="AC870" s="38"/>
      <c r="AD870" s="38"/>
      <c r="AE870" s="38"/>
      <c r="AT870" s="17" t="s">
        <v>160</v>
      </c>
      <c r="AU870" s="17" t="s">
        <v>88</v>
      </c>
    </row>
    <row r="871" s="12" customFormat="1" ht="22.8" customHeight="1">
      <c r="A871" s="12"/>
      <c r="B871" s="199"/>
      <c r="C871" s="200"/>
      <c r="D871" s="201" t="s">
        <v>78</v>
      </c>
      <c r="E871" s="213" t="s">
        <v>1482</v>
      </c>
      <c r="F871" s="213" t="s">
        <v>1483</v>
      </c>
      <c r="G871" s="200"/>
      <c r="H871" s="200"/>
      <c r="I871" s="203"/>
      <c r="J871" s="214">
        <f>BK871</f>
        <v>0</v>
      </c>
      <c r="K871" s="200"/>
      <c r="L871" s="205"/>
      <c r="M871" s="206"/>
      <c r="N871" s="207"/>
      <c r="O871" s="207"/>
      <c r="P871" s="208">
        <f>SUM(P872:P886)</f>
        <v>0</v>
      </c>
      <c r="Q871" s="207"/>
      <c r="R871" s="208">
        <f>SUM(R872:R886)</f>
        <v>0</v>
      </c>
      <c r="S871" s="207"/>
      <c r="T871" s="209">
        <f>SUM(T872:T886)</f>
        <v>0</v>
      </c>
      <c r="U871" s="12"/>
      <c r="V871" s="12"/>
      <c r="W871" s="12"/>
      <c r="X871" s="12"/>
      <c r="Y871" s="12"/>
      <c r="Z871" s="12"/>
      <c r="AA871" s="12"/>
      <c r="AB871" s="12"/>
      <c r="AC871" s="12"/>
      <c r="AD871" s="12"/>
      <c r="AE871" s="12"/>
      <c r="AR871" s="210" t="s">
        <v>88</v>
      </c>
      <c r="AT871" s="211" t="s">
        <v>78</v>
      </c>
      <c r="AU871" s="211" t="s">
        <v>21</v>
      </c>
      <c r="AY871" s="210" t="s">
        <v>152</v>
      </c>
      <c r="BK871" s="212">
        <f>SUM(BK872:BK886)</f>
        <v>0</v>
      </c>
    </row>
    <row r="872" s="2" customFormat="1" ht="37.8" customHeight="1">
      <c r="A872" s="38"/>
      <c r="B872" s="39"/>
      <c r="C872" s="215" t="s">
        <v>1484</v>
      </c>
      <c r="D872" s="215" t="s">
        <v>154</v>
      </c>
      <c r="E872" s="216" t="s">
        <v>1485</v>
      </c>
      <c r="F872" s="217" t="s">
        <v>1486</v>
      </c>
      <c r="G872" s="218" t="s">
        <v>210</v>
      </c>
      <c r="H872" s="219">
        <v>1</v>
      </c>
      <c r="I872" s="220"/>
      <c r="J872" s="221">
        <f>ROUND(I872*H872,2)</f>
        <v>0</v>
      </c>
      <c r="K872" s="222"/>
      <c r="L872" s="44"/>
      <c r="M872" s="223" t="s">
        <v>1</v>
      </c>
      <c r="N872" s="224" t="s">
        <v>44</v>
      </c>
      <c r="O872" s="91"/>
      <c r="P872" s="225">
        <f>O872*H872</f>
        <v>0</v>
      </c>
      <c r="Q872" s="225">
        <v>0</v>
      </c>
      <c r="R872" s="225">
        <f>Q872*H872</f>
        <v>0</v>
      </c>
      <c r="S872" s="225">
        <v>0</v>
      </c>
      <c r="T872" s="226">
        <f>S872*H872</f>
        <v>0</v>
      </c>
      <c r="U872" s="38"/>
      <c r="V872" s="38"/>
      <c r="W872" s="38"/>
      <c r="X872" s="38"/>
      <c r="Y872" s="38"/>
      <c r="Z872" s="38"/>
      <c r="AA872" s="38"/>
      <c r="AB872" s="38"/>
      <c r="AC872" s="38"/>
      <c r="AD872" s="38"/>
      <c r="AE872" s="38"/>
      <c r="AR872" s="227" t="s">
        <v>251</v>
      </c>
      <c r="AT872" s="227" t="s">
        <v>154</v>
      </c>
      <c r="AU872" s="227" t="s">
        <v>88</v>
      </c>
      <c r="AY872" s="17" t="s">
        <v>152</v>
      </c>
      <c r="BE872" s="228">
        <f>IF(N872="základní",J872,0)</f>
        <v>0</v>
      </c>
      <c r="BF872" s="228">
        <f>IF(N872="snížená",J872,0)</f>
        <v>0</v>
      </c>
      <c r="BG872" s="228">
        <f>IF(N872="zákl. přenesená",J872,0)</f>
        <v>0</v>
      </c>
      <c r="BH872" s="228">
        <f>IF(N872="sníž. přenesená",J872,0)</f>
        <v>0</v>
      </c>
      <c r="BI872" s="228">
        <f>IF(N872="nulová",J872,0)</f>
        <v>0</v>
      </c>
      <c r="BJ872" s="17" t="s">
        <v>21</v>
      </c>
      <c r="BK872" s="228">
        <f>ROUND(I872*H872,2)</f>
        <v>0</v>
      </c>
      <c r="BL872" s="17" t="s">
        <v>251</v>
      </c>
      <c r="BM872" s="227" t="s">
        <v>1487</v>
      </c>
    </row>
    <row r="873" s="2" customFormat="1" ht="37.8" customHeight="1">
      <c r="A873" s="38"/>
      <c r="B873" s="39"/>
      <c r="C873" s="215" t="s">
        <v>1488</v>
      </c>
      <c r="D873" s="215" t="s">
        <v>154</v>
      </c>
      <c r="E873" s="216" t="s">
        <v>1489</v>
      </c>
      <c r="F873" s="217" t="s">
        <v>1490</v>
      </c>
      <c r="G873" s="218" t="s">
        <v>210</v>
      </c>
      <c r="H873" s="219">
        <v>1</v>
      </c>
      <c r="I873" s="220"/>
      <c r="J873" s="221">
        <f>ROUND(I873*H873,2)</f>
        <v>0</v>
      </c>
      <c r="K873" s="222"/>
      <c r="L873" s="44"/>
      <c r="M873" s="223" t="s">
        <v>1</v>
      </c>
      <c r="N873" s="224" t="s">
        <v>44</v>
      </c>
      <c r="O873" s="91"/>
      <c r="P873" s="225">
        <f>O873*H873</f>
        <v>0</v>
      </c>
      <c r="Q873" s="225">
        <v>0</v>
      </c>
      <c r="R873" s="225">
        <f>Q873*H873</f>
        <v>0</v>
      </c>
      <c r="S873" s="225">
        <v>0</v>
      </c>
      <c r="T873" s="226">
        <f>S873*H873</f>
        <v>0</v>
      </c>
      <c r="U873" s="38"/>
      <c r="V873" s="38"/>
      <c r="W873" s="38"/>
      <c r="X873" s="38"/>
      <c r="Y873" s="38"/>
      <c r="Z873" s="38"/>
      <c r="AA873" s="38"/>
      <c r="AB873" s="38"/>
      <c r="AC873" s="38"/>
      <c r="AD873" s="38"/>
      <c r="AE873" s="38"/>
      <c r="AR873" s="227" t="s">
        <v>251</v>
      </c>
      <c r="AT873" s="227" t="s">
        <v>154</v>
      </c>
      <c r="AU873" s="227" t="s">
        <v>88</v>
      </c>
      <c r="AY873" s="17" t="s">
        <v>152</v>
      </c>
      <c r="BE873" s="228">
        <f>IF(N873="základní",J873,0)</f>
        <v>0</v>
      </c>
      <c r="BF873" s="228">
        <f>IF(N873="snížená",J873,0)</f>
        <v>0</v>
      </c>
      <c r="BG873" s="228">
        <f>IF(N873="zákl. přenesená",J873,0)</f>
        <v>0</v>
      </c>
      <c r="BH873" s="228">
        <f>IF(N873="sníž. přenesená",J873,0)</f>
        <v>0</v>
      </c>
      <c r="BI873" s="228">
        <f>IF(N873="nulová",J873,0)</f>
        <v>0</v>
      </c>
      <c r="BJ873" s="17" t="s">
        <v>21</v>
      </c>
      <c r="BK873" s="228">
        <f>ROUND(I873*H873,2)</f>
        <v>0</v>
      </c>
      <c r="BL873" s="17" t="s">
        <v>251</v>
      </c>
      <c r="BM873" s="227" t="s">
        <v>1491</v>
      </c>
    </row>
    <row r="874" s="2" customFormat="1" ht="33" customHeight="1">
      <c r="A874" s="38"/>
      <c r="B874" s="39"/>
      <c r="C874" s="215" t="s">
        <v>1492</v>
      </c>
      <c r="D874" s="215" t="s">
        <v>154</v>
      </c>
      <c r="E874" s="216" t="s">
        <v>1493</v>
      </c>
      <c r="F874" s="217" t="s">
        <v>1494</v>
      </c>
      <c r="G874" s="218" t="s">
        <v>210</v>
      </c>
      <c r="H874" s="219">
        <v>1</v>
      </c>
      <c r="I874" s="220"/>
      <c r="J874" s="221">
        <f>ROUND(I874*H874,2)</f>
        <v>0</v>
      </c>
      <c r="K874" s="222"/>
      <c r="L874" s="44"/>
      <c r="M874" s="223" t="s">
        <v>1</v>
      </c>
      <c r="N874" s="224" t="s">
        <v>44</v>
      </c>
      <c r="O874" s="91"/>
      <c r="P874" s="225">
        <f>O874*H874</f>
        <v>0</v>
      </c>
      <c r="Q874" s="225">
        <v>0</v>
      </c>
      <c r="R874" s="225">
        <f>Q874*H874</f>
        <v>0</v>
      </c>
      <c r="S874" s="225">
        <v>0</v>
      </c>
      <c r="T874" s="226">
        <f>S874*H874</f>
        <v>0</v>
      </c>
      <c r="U874" s="38"/>
      <c r="V874" s="38"/>
      <c r="W874" s="38"/>
      <c r="X874" s="38"/>
      <c r="Y874" s="38"/>
      <c r="Z874" s="38"/>
      <c r="AA874" s="38"/>
      <c r="AB874" s="38"/>
      <c r="AC874" s="38"/>
      <c r="AD874" s="38"/>
      <c r="AE874" s="38"/>
      <c r="AR874" s="227" t="s">
        <v>251</v>
      </c>
      <c r="AT874" s="227" t="s">
        <v>154</v>
      </c>
      <c r="AU874" s="227" t="s">
        <v>88</v>
      </c>
      <c r="AY874" s="17" t="s">
        <v>152</v>
      </c>
      <c r="BE874" s="228">
        <f>IF(N874="základní",J874,0)</f>
        <v>0</v>
      </c>
      <c r="BF874" s="228">
        <f>IF(N874="snížená",J874,0)</f>
        <v>0</v>
      </c>
      <c r="BG874" s="228">
        <f>IF(N874="zákl. přenesená",J874,0)</f>
        <v>0</v>
      </c>
      <c r="BH874" s="228">
        <f>IF(N874="sníž. přenesená",J874,0)</f>
        <v>0</v>
      </c>
      <c r="BI874" s="228">
        <f>IF(N874="nulová",J874,0)</f>
        <v>0</v>
      </c>
      <c r="BJ874" s="17" t="s">
        <v>21</v>
      </c>
      <c r="BK874" s="228">
        <f>ROUND(I874*H874,2)</f>
        <v>0</v>
      </c>
      <c r="BL874" s="17" t="s">
        <v>251</v>
      </c>
      <c r="BM874" s="227" t="s">
        <v>1495</v>
      </c>
    </row>
    <row r="875" s="2" customFormat="1" ht="37.8" customHeight="1">
      <c r="A875" s="38"/>
      <c r="B875" s="39"/>
      <c r="C875" s="215" t="s">
        <v>1496</v>
      </c>
      <c r="D875" s="215" t="s">
        <v>154</v>
      </c>
      <c r="E875" s="216" t="s">
        <v>1497</v>
      </c>
      <c r="F875" s="217" t="s">
        <v>1498</v>
      </c>
      <c r="G875" s="218" t="s">
        <v>210</v>
      </c>
      <c r="H875" s="219">
        <v>4</v>
      </c>
      <c r="I875" s="220"/>
      <c r="J875" s="221">
        <f>ROUND(I875*H875,2)</f>
        <v>0</v>
      </c>
      <c r="K875" s="222"/>
      <c r="L875" s="44"/>
      <c r="M875" s="223" t="s">
        <v>1</v>
      </c>
      <c r="N875" s="224" t="s">
        <v>44</v>
      </c>
      <c r="O875" s="91"/>
      <c r="P875" s="225">
        <f>O875*H875</f>
        <v>0</v>
      </c>
      <c r="Q875" s="225">
        <v>0</v>
      </c>
      <c r="R875" s="225">
        <f>Q875*H875</f>
        <v>0</v>
      </c>
      <c r="S875" s="225">
        <v>0</v>
      </c>
      <c r="T875" s="226">
        <f>S875*H875</f>
        <v>0</v>
      </c>
      <c r="U875" s="38"/>
      <c r="V875" s="38"/>
      <c r="W875" s="38"/>
      <c r="X875" s="38"/>
      <c r="Y875" s="38"/>
      <c r="Z875" s="38"/>
      <c r="AA875" s="38"/>
      <c r="AB875" s="38"/>
      <c r="AC875" s="38"/>
      <c r="AD875" s="38"/>
      <c r="AE875" s="38"/>
      <c r="AR875" s="227" t="s">
        <v>251</v>
      </c>
      <c r="AT875" s="227" t="s">
        <v>154</v>
      </c>
      <c r="AU875" s="227" t="s">
        <v>88</v>
      </c>
      <c r="AY875" s="17" t="s">
        <v>152</v>
      </c>
      <c r="BE875" s="228">
        <f>IF(N875="základní",J875,0)</f>
        <v>0</v>
      </c>
      <c r="BF875" s="228">
        <f>IF(N875="snížená",J875,0)</f>
        <v>0</v>
      </c>
      <c r="BG875" s="228">
        <f>IF(N875="zákl. přenesená",J875,0)</f>
        <v>0</v>
      </c>
      <c r="BH875" s="228">
        <f>IF(N875="sníž. přenesená",J875,0)</f>
        <v>0</v>
      </c>
      <c r="BI875" s="228">
        <f>IF(N875="nulová",J875,0)</f>
        <v>0</v>
      </c>
      <c r="BJ875" s="17" t="s">
        <v>21</v>
      </c>
      <c r="BK875" s="228">
        <f>ROUND(I875*H875,2)</f>
        <v>0</v>
      </c>
      <c r="BL875" s="17" t="s">
        <v>251</v>
      </c>
      <c r="BM875" s="227" t="s">
        <v>1499</v>
      </c>
    </row>
    <row r="876" s="2" customFormat="1" ht="37.8" customHeight="1">
      <c r="A876" s="38"/>
      <c r="B876" s="39"/>
      <c r="C876" s="215" t="s">
        <v>1500</v>
      </c>
      <c r="D876" s="215" t="s">
        <v>154</v>
      </c>
      <c r="E876" s="216" t="s">
        <v>1501</v>
      </c>
      <c r="F876" s="217" t="s">
        <v>1502</v>
      </c>
      <c r="G876" s="218" t="s">
        <v>210</v>
      </c>
      <c r="H876" s="219">
        <v>3</v>
      </c>
      <c r="I876" s="220"/>
      <c r="J876" s="221">
        <f>ROUND(I876*H876,2)</f>
        <v>0</v>
      </c>
      <c r="K876" s="222"/>
      <c r="L876" s="44"/>
      <c r="M876" s="223" t="s">
        <v>1</v>
      </c>
      <c r="N876" s="224" t="s">
        <v>44</v>
      </c>
      <c r="O876" s="91"/>
      <c r="P876" s="225">
        <f>O876*H876</f>
        <v>0</v>
      </c>
      <c r="Q876" s="225">
        <v>0</v>
      </c>
      <c r="R876" s="225">
        <f>Q876*H876</f>
        <v>0</v>
      </c>
      <c r="S876" s="225">
        <v>0</v>
      </c>
      <c r="T876" s="226">
        <f>S876*H876</f>
        <v>0</v>
      </c>
      <c r="U876" s="38"/>
      <c r="V876" s="38"/>
      <c r="W876" s="38"/>
      <c r="X876" s="38"/>
      <c r="Y876" s="38"/>
      <c r="Z876" s="38"/>
      <c r="AA876" s="38"/>
      <c r="AB876" s="38"/>
      <c r="AC876" s="38"/>
      <c r="AD876" s="38"/>
      <c r="AE876" s="38"/>
      <c r="AR876" s="227" t="s">
        <v>251</v>
      </c>
      <c r="AT876" s="227" t="s">
        <v>154</v>
      </c>
      <c r="AU876" s="227" t="s">
        <v>88</v>
      </c>
      <c r="AY876" s="17" t="s">
        <v>152</v>
      </c>
      <c r="BE876" s="228">
        <f>IF(N876="základní",J876,0)</f>
        <v>0</v>
      </c>
      <c r="BF876" s="228">
        <f>IF(N876="snížená",J876,0)</f>
        <v>0</v>
      </c>
      <c r="BG876" s="228">
        <f>IF(N876="zákl. přenesená",J876,0)</f>
        <v>0</v>
      </c>
      <c r="BH876" s="228">
        <f>IF(N876="sníž. přenesená",J876,0)</f>
        <v>0</v>
      </c>
      <c r="BI876" s="228">
        <f>IF(N876="nulová",J876,0)</f>
        <v>0</v>
      </c>
      <c r="BJ876" s="17" t="s">
        <v>21</v>
      </c>
      <c r="BK876" s="228">
        <f>ROUND(I876*H876,2)</f>
        <v>0</v>
      </c>
      <c r="BL876" s="17" t="s">
        <v>251</v>
      </c>
      <c r="BM876" s="227" t="s">
        <v>1503</v>
      </c>
    </row>
    <row r="877" s="2" customFormat="1" ht="37.8" customHeight="1">
      <c r="A877" s="38"/>
      <c r="B877" s="39"/>
      <c r="C877" s="215" t="s">
        <v>1504</v>
      </c>
      <c r="D877" s="215" t="s">
        <v>154</v>
      </c>
      <c r="E877" s="216" t="s">
        <v>1505</v>
      </c>
      <c r="F877" s="217" t="s">
        <v>1506</v>
      </c>
      <c r="G877" s="218" t="s">
        <v>493</v>
      </c>
      <c r="H877" s="219">
        <v>55.200000000000003</v>
      </c>
      <c r="I877" s="220"/>
      <c r="J877" s="221">
        <f>ROUND(I877*H877,2)</f>
        <v>0</v>
      </c>
      <c r="K877" s="222"/>
      <c r="L877" s="44"/>
      <c r="M877" s="223" t="s">
        <v>1</v>
      </c>
      <c r="N877" s="224" t="s">
        <v>44</v>
      </c>
      <c r="O877" s="91"/>
      <c r="P877" s="225">
        <f>O877*H877</f>
        <v>0</v>
      </c>
      <c r="Q877" s="225">
        <v>0</v>
      </c>
      <c r="R877" s="225">
        <f>Q877*H877</f>
        <v>0</v>
      </c>
      <c r="S877" s="225">
        <v>0</v>
      </c>
      <c r="T877" s="226">
        <f>S877*H877</f>
        <v>0</v>
      </c>
      <c r="U877" s="38"/>
      <c r="V877" s="38"/>
      <c r="W877" s="38"/>
      <c r="X877" s="38"/>
      <c r="Y877" s="38"/>
      <c r="Z877" s="38"/>
      <c r="AA877" s="38"/>
      <c r="AB877" s="38"/>
      <c r="AC877" s="38"/>
      <c r="AD877" s="38"/>
      <c r="AE877" s="38"/>
      <c r="AR877" s="227" t="s">
        <v>251</v>
      </c>
      <c r="AT877" s="227" t="s">
        <v>154</v>
      </c>
      <c r="AU877" s="227" t="s">
        <v>88</v>
      </c>
      <c r="AY877" s="17" t="s">
        <v>152</v>
      </c>
      <c r="BE877" s="228">
        <f>IF(N877="základní",J877,0)</f>
        <v>0</v>
      </c>
      <c r="BF877" s="228">
        <f>IF(N877="snížená",J877,0)</f>
        <v>0</v>
      </c>
      <c r="BG877" s="228">
        <f>IF(N877="zákl. přenesená",J877,0)</f>
        <v>0</v>
      </c>
      <c r="BH877" s="228">
        <f>IF(N877="sníž. přenesená",J877,0)</f>
        <v>0</v>
      </c>
      <c r="BI877" s="228">
        <f>IF(N877="nulová",J877,0)</f>
        <v>0</v>
      </c>
      <c r="BJ877" s="17" t="s">
        <v>21</v>
      </c>
      <c r="BK877" s="228">
        <f>ROUND(I877*H877,2)</f>
        <v>0</v>
      </c>
      <c r="BL877" s="17" t="s">
        <v>251</v>
      </c>
      <c r="BM877" s="227" t="s">
        <v>1507</v>
      </c>
    </row>
    <row r="878" s="13" customFormat="1">
      <c r="A878" s="13"/>
      <c r="B878" s="234"/>
      <c r="C878" s="235"/>
      <c r="D878" s="229" t="s">
        <v>162</v>
      </c>
      <c r="E878" s="236" t="s">
        <v>1</v>
      </c>
      <c r="F878" s="237" t="s">
        <v>1508</v>
      </c>
      <c r="G878" s="235"/>
      <c r="H878" s="238">
        <v>55.200000000000003</v>
      </c>
      <c r="I878" s="239"/>
      <c r="J878" s="235"/>
      <c r="K878" s="235"/>
      <c r="L878" s="240"/>
      <c r="M878" s="241"/>
      <c r="N878" s="242"/>
      <c r="O878" s="242"/>
      <c r="P878" s="242"/>
      <c r="Q878" s="242"/>
      <c r="R878" s="242"/>
      <c r="S878" s="242"/>
      <c r="T878" s="243"/>
      <c r="U878" s="13"/>
      <c r="V878" s="13"/>
      <c r="W878" s="13"/>
      <c r="X878" s="13"/>
      <c r="Y878" s="13"/>
      <c r="Z878" s="13"/>
      <c r="AA878" s="13"/>
      <c r="AB878" s="13"/>
      <c r="AC878" s="13"/>
      <c r="AD878" s="13"/>
      <c r="AE878" s="13"/>
      <c r="AT878" s="244" t="s">
        <v>162</v>
      </c>
      <c r="AU878" s="244" t="s">
        <v>88</v>
      </c>
      <c r="AV878" s="13" t="s">
        <v>88</v>
      </c>
      <c r="AW878" s="13" t="s">
        <v>36</v>
      </c>
      <c r="AX878" s="13" t="s">
        <v>21</v>
      </c>
      <c r="AY878" s="244" t="s">
        <v>152</v>
      </c>
    </row>
    <row r="879" s="2" customFormat="1" ht="33" customHeight="1">
      <c r="A879" s="38"/>
      <c r="B879" s="39"/>
      <c r="C879" s="215" t="s">
        <v>1509</v>
      </c>
      <c r="D879" s="215" t="s">
        <v>154</v>
      </c>
      <c r="E879" s="216" t="s">
        <v>1510</v>
      </c>
      <c r="F879" s="217" t="s">
        <v>1511</v>
      </c>
      <c r="G879" s="218" t="s">
        <v>493</v>
      </c>
      <c r="H879" s="219">
        <v>55.200000000000003</v>
      </c>
      <c r="I879" s="220"/>
      <c r="J879" s="221">
        <f>ROUND(I879*H879,2)</f>
        <v>0</v>
      </c>
      <c r="K879" s="222"/>
      <c r="L879" s="44"/>
      <c r="M879" s="223" t="s">
        <v>1</v>
      </c>
      <c r="N879" s="224" t="s">
        <v>44</v>
      </c>
      <c r="O879" s="91"/>
      <c r="P879" s="225">
        <f>O879*H879</f>
        <v>0</v>
      </c>
      <c r="Q879" s="225">
        <v>0</v>
      </c>
      <c r="R879" s="225">
        <f>Q879*H879</f>
        <v>0</v>
      </c>
      <c r="S879" s="225">
        <v>0</v>
      </c>
      <c r="T879" s="226">
        <f>S879*H879</f>
        <v>0</v>
      </c>
      <c r="U879" s="38"/>
      <c r="V879" s="38"/>
      <c r="W879" s="38"/>
      <c r="X879" s="38"/>
      <c r="Y879" s="38"/>
      <c r="Z879" s="38"/>
      <c r="AA879" s="38"/>
      <c r="AB879" s="38"/>
      <c r="AC879" s="38"/>
      <c r="AD879" s="38"/>
      <c r="AE879" s="38"/>
      <c r="AR879" s="227" t="s">
        <v>251</v>
      </c>
      <c r="AT879" s="227" t="s">
        <v>154</v>
      </c>
      <c r="AU879" s="227" t="s">
        <v>88</v>
      </c>
      <c r="AY879" s="17" t="s">
        <v>152</v>
      </c>
      <c r="BE879" s="228">
        <f>IF(N879="základní",J879,0)</f>
        <v>0</v>
      </c>
      <c r="BF879" s="228">
        <f>IF(N879="snížená",J879,0)</f>
        <v>0</v>
      </c>
      <c r="BG879" s="228">
        <f>IF(N879="zákl. přenesená",J879,0)</f>
        <v>0</v>
      </c>
      <c r="BH879" s="228">
        <f>IF(N879="sníž. přenesená",J879,0)</f>
        <v>0</v>
      </c>
      <c r="BI879" s="228">
        <f>IF(N879="nulová",J879,0)</f>
        <v>0</v>
      </c>
      <c r="BJ879" s="17" t="s">
        <v>21</v>
      </c>
      <c r="BK879" s="228">
        <f>ROUND(I879*H879,2)</f>
        <v>0</v>
      </c>
      <c r="BL879" s="17" t="s">
        <v>251</v>
      </c>
      <c r="BM879" s="227" t="s">
        <v>1512</v>
      </c>
    </row>
    <row r="880" s="13" customFormat="1">
      <c r="A880" s="13"/>
      <c r="B880" s="234"/>
      <c r="C880" s="235"/>
      <c r="D880" s="229" t="s">
        <v>162</v>
      </c>
      <c r="E880" s="236" t="s">
        <v>1</v>
      </c>
      <c r="F880" s="237" t="s">
        <v>1508</v>
      </c>
      <c r="G880" s="235"/>
      <c r="H880" s="238">
        <v>55.200000000000003</v>
      </c>
      <c r="I880" s="239"/>
      <c r="J880" s="235"/>
      <c r="K880" s="235"/>
      <c r="L880" s="240"/>
      <c r="M880" s="241"/>
      <c r="N880" s="242"/>
      <c r="O880" s="242"/>
      <c r="P880" s="242"/>
      <c r="Q880" s="242"/>
      <c r="R880" s="242"/>
      <c r="S880" s="242"/>
      <c r="T880" s="243"/>
      <c r="U880" s="13"/>
      <c r="V880" s="13"/>
      <c r="W880" s="13"/>
      <c r="X880" s="13"/>
      <c r="Y880" s="13"/>
      <c r="Z880" s="13"/>
      <c r="AA880" s="13"/>
      <c r="AB880" s="13"/>
      <c r="AC880" s="13"/>
      <c r="AD880" s="13"/>
      <c r="AE880" s="13"/>
      <c r="AT880" s="244" t="s">
        <v>162</v>
      </c>
      <c r="AU880" s="244" t="s">
        <v>88</v>
      </c>
      <c r="AV880" s="13" t="s">
        <v>88</v>
      </c>
      <c r="AW880" s="13" t="s">
        <v>36</v>
      </c>
      <c r="AX880" s="13" t="s">
        <v>21</v>
      </c>
      <c r="AY880" s="244" t="s">
        <v>152</v>
      </c>
    </row>
    <row r="881" s="2" customFormat="1" ht="44.25" customHeight="1">
      <c r="A881" s="38"/>
      <c r="B881" s="39"/>
      <c r="C881" s="215" t="s">
        <v>1513</v>
      </c>
      <c r="D881" s="215" t="s">
        <v>154</v>
      </c>
      <c r="E881" s="216" t="s">
        <v>1514</v>
      </c>
      <c r="F881" s="217" t="s">
        <v>1515</v>
      </c>
      <c r="G881" s="218" t="s">
        <v>1421</v>
      </c>
      <c r="H881" s="219">
        <v>52.780000000000001</v>
      </c>
      <c r="I881" s="220"/>
      <c r="J881" s="221">
        <f>ROUND(I881*H881,2)</f>
        <v>0</v>
      </c>
      <c r="K881" s="222"/>
      <c r="L881" s="44"/>
      <c r="M881" s="223" t="s">
        <v>1</v>
      </c>
      <c r="N881" s="224" t="s">
        <v>44</v>
      </c>
      <c r="O881" s="91"/>
      <c r="P881" s="225">
        <f>O881*H881</f>
        <v>0</v>
      </c>
      <c r="Q881" s="225">
        <v>0</v>
      </c>
      <c r="R881" s="225">
        <f>Q881*H881</f>
        <v>0</v>
      </c>
      <c r="S881" s="225">
        <v>0</v>
      </c>
      <c r="T881" s="226">
        <f>S881*H881</f>
        <v>0</v>
      </c>
      <c r="U881" s="38"/>
      <c r="V881" s="38"/>
      <c r="W881" s="38"/>
      <c r="X881" s="38"/>
      <c r="Y881" s="38"/>
      <c r="Z881" s="38"/>
      <c r="AA881" s="38"/>
      <c r="AB881" s="38"/>
      <c r="AC881" s="38"/>
      <c r="AD881" s="38"/>
      <c r="AE881" s="38"/>
      <c r="AR881" s="227" t="s">
        <v>251</v>
      </c>
      <c r="AT881" s="227" t="s">
        <v>154</v>
      </c>
      <c r="AU881" s="227" t="s">
        <v>88</v>
      </c>
      <c r="AY881" s="17" t="s">
        <v>152</v>
      </c>
      <c r="BE881" s="228">
        <f>IF(N881="základní",J881,0)</f>
        <v>0</v>
      </c>
      <c r="BF881" s="228">
        <f>IF(N881="snížená",J881,0)</f>
        <v>0</v>
      </c>
      <c r="BG881" s="228">
        <f>IF(N881="zákl. přenesená",J881,0)</f>
        <v>0</v>
      </c>
      <c r="BH881" s="228">
        <f>IF(N881="sníž. přenesená",J881,0)</f>
        <v>0</v>
      </c>
      <c r="BI881" s="228">
        <f>IF(N881="nulová",J881,0)</f>
        <v>0</v>
      </c>
      <c r="BJ881" s="17" t="s">
        <v>21</v>
      </c>
      <c r="BK881" s="228">
        <f>ROUND(I881*H881,2)</f>
        <v>0</v>
      </c>
      <c r="BL881" s="17" t="s">
        <v>251</v>
      </c>
      <c r="BM881" s="227" t="s">
        <v>1516</v>
      </c>
    </row>
    <row r="882" s="13" customFormat="1">
      <c r="A882" s="13"/>
      <c r="B882" s="234"/>
      <c r="C882" s="235"/>
      <c r="D882" s="229" t="s">
        <v>162</v>
      </c>
      <c r="E882" s="236" t="s">
        <v>1</v>
      </c>
      <c r="F882" s="237" t="s">
        <v>1517</v>
      </c>
      <c r="G882" s="235"/>
      <c r="H882" s="238">
        <v>52.780000000000001</v>
      </c>
      <c r="I882" s="239"/>
      <c r="J882" s="235"/>
      <c r="K882" s="235"/>
      <c r="L882" s="240"/>
      <c r="M882" s="241"/>
      <c r="N882" s="242"/>
      <c r="O882" s="242"/>
      <c r="P882" s="242"/>
      <c r="Q882" s="242"/>
      <c r="R882" s="242"/>
      <c r="S882" s="242"/>
      <c r="T882" s="243"/>
      <c r="U882" s="13"/>
      <c r="V882" s="13"/>
      <c r="W882" s="13"/>
      <c r="X882" s="13"/>
      <c r="Y882" s="13"/>
      <c r="Z882" s="13"/>
      <c r="AA882" s="13"/>
      <c r="AB882" s="13"/>
      <c r="AC882" s="13"/>
      <c r="AD882" s="13"/>
      <c r="AE882" s="13"/>
      <c r="AT882" s="244" t="s">
        <v>162</v>
      </c>
      <c r="AU882" s="244" t="s">
        <v>88</v>
      </c>
      <c r="AV882" s="13" t="s">
        <v>88</v>
      </c>
      <c r="AW882" s="13" t="s">
        <v>36</v>
      </c>
      <c r="AX882" s="13" t="s">
        <v>21</v>
      </c>
      <c r="AY882" s="244" t="s">
        <v>152</v>
      </c>
    </row>
    <row r="883" s="2" customFormat="1" ht="33" customHeight="1">
      <c r="A883" s="38"/>
      <c r="B883" s="39"/>
      <c r="C883" s="215" t="s">
        <v>1518</v>
      </c>
      <c r="D883" s="215" t="s">
        <v>154</v>
      </c>
      <c r="E883" s="216" t="s">
        <v>1519</v>
      </c>
      <c r="F883" s="217" t="s">
        <v>1520</v>
      </c>
      <c r="G883" s="218" t="s">
        <v>493</v>
      </c>
      <c r="H883" s="219">
        <v>33</v>
      </c>
      <c r="I883" s="220"/>
      <c r="J883" s="221">
        <f>ROUND(I883*H883,2)</f>
        <v>0</v>
      </c>
      <c r="K883" s="222"/>
      <c r="L883" s="44"/>
      <c r="M883" s="223" t="s">
        <v>1</v>
      </c>
      <c r="N883" s="224" t="s">
        <v>44</v>
      </c>
      <c r="O883" s="91"/>
      <c r="P883" s="225">
        <f>O883*H883</f>
        <v>0</v>
      </c>
      <c r="Q883" s="225">
        <v>0</v>
      </c>
      <c r="R883" s="225">
        <f>Q883*H883</f>
        <v>0</v>
      </c>
      <c r="S883" s="225">
        <v>0</v>
      </c>
      <c r="T883" s="226">
        <f>S883*H883</f>
        <v>0</v>
      </c>
      <c r="U883" s="38"/>
      <c r="V883" s="38"/>
      <c r="W883" s="38"/>
      <c r="X883" s="38"/>
      <c r="Y883" s="38"/>
      <c r="Z883" s="38"/>
      <c r="AA883" s="38"/>
      <c r="AB883" s="38"/>
      <c r="AC883" s="38"/>
      <c r="AD883" s="38"/>
      <c r="AE883" s="38"/>
      <c r="AR883" s="227" t="s">
        <v>158</v>
      </c>
      <c r="AT883" s="227" t="s">
        <v>154</v>
      </c>
      <c r="AU883" s="227" t="s">
        <v>88</v>
      </c>
      <c r="AY883" s="17" t="s">
        <v>152</v>
      </c>
      <c r="BE883" s="228">
        <f>IF(N883="základní",J883,0)</f>
        <v>0</v>
      </c>
      <c r="BF883" s="228">
        <f>IF(N883="snížená",J883,0)</f>
        <v>0</v>
      </c>
      <c r="BG883" s="228">
        <f>IF(N883="zákl. přenesená",J883,0)</f>
        <v>0</v>
      </c>
      <c r="BH883" s="228">
        <f>IF(N883="sníž. přenesená",J883,0)</f>
        <v>0</v>
      </c>
      <c r="BI883" s="228">
        <f>IF(N883="nulová",J883,0)</f>
        <v>0</v>
      </c>
      <c r="BJ883" s="17" t="s">
        <v>21</v>
      </c>
      <c r="BK883" s="228">
        <f>ROUND(I883*H883,2)</f>
        <v>0</v>
      </c>
      <c r="BL883" s="17" t="s">
        <v>158</v>
      </c>
      <c r="BM883" s="227" t="s">
        <v>1521</v>
      </c>
    </row>
    <row r="884" s="13" customFormat="1">
      <c r="A884" s="13"/>
      <c r="B884" s="234"/>
      <c r="C884" s="235"/>
      <c r="D884" s="229" t="s">
        <v>162</v>
      </c>
      <c r="E884" s="236" t="s">
        <v>1</v>
      </c>
      <c r="F884" s="237" t="s">
        <v>1522</v>
      </c>
      <c r="G884" s="235"/>
      <c r="H884" s="238">
        <v>33</v>
      </c>
      <c r="I884" s="239"/>
      <c r="J884" s="235"/>
      <c r="K884" s="235"/>
      <c r="L884" s="240"/>
      <c r="M884" s="241"/>
      <c r="N884" s="242"/>
      <c r="O884" s="242"/>
      <c r="P884" s="242"/>
      <c r="Q884" s="242"/>
      <c r="R884" s="242"/>
      <c r="S884" s="242"/>
      <c r="T884" s="243"/>
      <c r="U884" s="13"/>
      <c r="V884" s="13"/>
      <c r="W884" s="13"/>
      <c r="X884" s="13"/>
      <c r="Y884" s="13"/>
      <c r="Z884" s="13"/>
      <c r="AA884" s="13"/>
      <c r="AB884" s="13"/>
      <c r="AC884" s="13"/>
      <c r="AD884" s="13"/>
      <c r="AE884" s="13"/>
      <c r="AT884" s="244" t="s">
        <v>162</v>
      </c>
      <c r="AU884" s="244" t="s">
        <v>88</v>
      </c>
      <c r="AV884" s="13" t="s">
        <v>88</v>
      </c>
      <c r="AW884" s="13" t="s">
        <v>36</v>
      </c>
      <c r="AX884" s="13" t="s">
        <v>21</v>
      </c>
      <c r="AY884" s="244" t="s">
        <v>152</v>
      </c>
    </row>
    <row r="885" s="2" customFormat="1" ht="24.15" customHeight="1">
      <c r="A885" s="38"/>
      <c r="B885" s="39"/>
      <c r="C885" s="215" t="s">
        <v>1523</v>
      </c>
      <c r="D885" s="215" t="s">
        <v>154</v>
      </c>
      <c r="E885" s="216" t="s">
        <v>1524</v>
      </c>
      <c r="F885" s="217" t="s">
        <v>1525</v>
      </c>
      <c r="G885" s="218" t="s">
        <v>980</v>
      </c>
      <c r="H885" s="277"/>
      <c r="I885" s="220"/>
      <c r="J885" s="221">
        <f>ROUND(I885*H885,2)</f>
        <v>0</v>
      </c>
      <c r="K885" s="222"/>
      <c r="L885" s="44"/>
      <c r="M885" s="223" t="s">
        <v>1</v>
      </c>
      <c r="N885" s="224" t="s">
        <v>44</v>
      </c>
      <c r="O885" s="91"/>
      <c r="P885" s="225">
        <f>O885*H885</f>
        <v>0</v>
      </c>
      <c r="Q885" s="225">
        <v>0</v>
      </c>
      <c r="R885" s="225">
        <f>Q885*H885</f>
        <v>0</v>
      </c>
      <c r="S885" s="225">
        <v>0</v>
      </c>
      <c r="T885" s="226">
        <f>S885*H885</f>
        <v>0</v>
      </c>
      <c r="U885" s="38"/>
      <c r="V885" s="38"/>
      <c r="W885" s="38"/>
      <c r="X885" s="38"/>
      <c r="Y885" s="38"/>
      <c r="Z885" s="38"/>
      <c r="AA885" s="38"/>
      <c r="AB885" s="38"/>
      <c r="AC885" s="38"/>
      <c r="AD885" s="38"/>
      <c r="AE885" s="38"/>
      <c r="AR885" s="227" t="s">
        <v>251</v>
      </c>
      <c r="AT885" s="227" t="s">
        <v>154</v>
      </c>
      <c r="AU885" s="227" t="s">
        <v>88</v>
      </c>
      <c r="AY885" s="17" t="s">
        <v>152</v>
      </c>
      <c r="BE885" s="228">
        <f>IF(N885="základní",J885,0)</f>
        <v>0</v>
      </c>
      <c r="BF885" s="228">
        <f>IF(N885="snížená",J885,0)</f>
        <v>0</v>
      </c>
      <c r="BG885" s="228">
        <f>IF(N885="zákl. přenesená",J885,0)</f>
        <v>0</v>
      </c>
      <c r="BH885" s="228">
        <f>IF(N885="sníž. přenesená",J885,0)</f>
        <v>0</v>
      </c>
      <c r="BI885" s="228">
        <f>IF(N885="nulová",J885,0)</f>
        <v>0</v>
      </c>
      <c r="BJ885" s="17" t="s">
        <v>21</v>
      </c>
      <c r="BK885" s="228">
        <f>ROUND(I885*H885,2)</f>
        <v>0</v>
      </c>
      <c r="BL885" s="17" t="s">
        <v>251</v>
      </c>
      <c r="BM885" s="227" t="s">
        <v>1526</v>
      </c>
    </row>
    <row r="886" s="2" customFormat="1">
      <c r="A886" s="38"/>
      <c r="B886" s="39"/>
      <c r="C886" s="40"/>
      <c r="D886" s="229" t="s">
        <v>160</v>
      </c>
      <c r="E886" s="40"/>
      <c r="F886" s="230" t="s">
        <v>1527</v>
      </c>
      <c r="G886" s="40"/>
      <c r="H886" s="40"/>
      <c r="I886" s="231"/>
      <c r="J886" s="40"/>
      <c r="K886" s="40"/>
      <c r="L886" s="44"/>
      <c r="M886" s="232"/>
      <c r="N886" s="233"/>
      <c r="O886" s="91"/>
      <c r="P886" s="91"/>
      <c r="Q886" s="91"/>
      <c r="R886" s="91"/>
      <c r="S886" s="91"/>
      <c r="T886" s="92"/>
      <c r="U886" s="38"/>
      <c r="V886" s="38"/>
      <c r="W886" s="38"/>
      <c r="X886" s="38"/>
      <c r="Y886" s="38"/>
      <c r="Z886" s="38"/>
      <c r="AA886" s="38"/>
      <c r="AB886" s="38"/>
      <c r="AC886" s="38"/>
      <c r="AD886" s="38"/>
      <c r="AE886" s="38"/>
      <c r="AT886" s="17" t="s">
        <v>160</v>
      </c>
      <c r="AU886" s="17" t="s">
        <v>88</v>
      </c>
    </row>
    <row r="887" s="12" customFormat="1" ht="22.8" customHeight="1">
      <c r="A887" s="12"/>
      <c r="B887" s="199"/>
      <c r="C887" s="200"/>
      <c r="D887" s="201" t="s">
        <v>78</v>
      </c>
      <c r="E887" s="213" t="s">
        <v>1528</v>
      </c>
      <c r="F887" s="213" t="s">
        <v>1529</v>
      </c>
      <c r="G887" s="200"/>
      <c r="H887" s="200"/>
      <c r="I887" s="203"/>
      <c r="J887" s="214">
        <f>BK887</f>
        <v>0</v>
      </c>
      <c r="K887" s="200"/>
      <c r="L887" s="205"/>
      <c r="M887" s="206"/>
      <c r="N887" s="207"/>
      <c r="O887" s="207"/>
      <c r="P887" s="208">
        <f>SUM(P888:P893)</f>
        <v>0</v>
      </c>
      <c r="Q887" s="207"/>
      <c r="R887" s="208">
        <f>SUM(R888:R893)</f>
        <v>0</v>
      </c>
      <c r="S887" s="207"/>
      <c r="T887" s="209">
        <f>SUM(T888:T893)</f>
        <v>0</v>
      </c>
      <c r="U887" s="12"/>
      <c r="V887" s="12"/>
      <c r="W887" s="12"/>
      <c r="X887" s="12"/>
      <c r="Y887" s="12"/>
      <c r="Z887" s="12"/>
      <c r="AA887" s="12"/>
      <c r="AB887" s="12"/>
      <c r="AC887" s="12"/>
      <c r="AD887" s="12"/>
      <c r="AE887" s="12"/>
      <c r="AR887" s="210" t="s">
        <v>88</v>
      </c>
      <c r="AT887" s="211" t="s">
        <v>78</v>
      </c>
      <c r="AU887" s="211" t="s">
        <v>21</v>
      </c>
      <c r="AY887" s="210" t="s">
        <v>152</v>
      </c>
      <c r="BK887" s="212">
        <f>SUM(BK888:BK893)</f>
        <v>0</v>
      </c>
    </row>
    <row r="888" s="2" customFormat="1" ht="37.8" customHeight="1">
      <c r="A888" s="38"/>
      <c r="B888" s="39"/>
      <c r="C888" s="215" t="s">
        <v>1530</v>
      </c>
      <c r="D888" s="215" t="s">
        <v>154</v>
      </c>
      <c r="E888" s="216" t="s">
        <v>1531</v>
      </c>
      <c r="F888" s="217" t="s">
        <v>1532</v>
      </c>
      <c r="G888" s="218" t="s">
        <v>210</v>
      </c>
      <c r="H888" s="219">
        <v>1</v>
      </c>
      <c r="I888" s="220"/>
      <c r="J888" s="221">
        <f>ROUND(I888*H888,2)</f>
        <v>0</v>
      </c>
      <c r="K888" s="222"/>
      <c r="L888" s="44"/>
      <c r="M888" s="223" t="s">
        <v>1</v>
      </c>
      <c r="N888" s="224" t="s">
        <v>44</v>
      </c>
      <c r="O888" s="91"/>
      <c r="P888" s="225">
        <f>O888*H888</f>
        <v>0</v>
      </c>
      <c r="Q888" s="225">
        <v>0</v>
      </c>
      <c r="R888" s="225">
        <f>Q888*H888</f>
        <v>0</v>
      </c>
      <c r="S888" s="225">
        <v>0</v>
      </c>
      <c r="T888" s="226">
        <f>S888*H888</f>
        <v>0</v>
      </c>
      <c r="U888" s="38"/>
      <c r="V888" s="38"/>
      <c r="W888" s="38"/>
      <c r="X888" s="38"/>
      <c r="Y888" s="38"/>
      <c r="Z888" s="38"/>
      <c r="AA888" s="38"/>
      <c r="AB888" s="38"/>
      <c r="AC888" s="38"/>
      <c r="AD888" s="38"/>
      <c r="AE888" s="38"/>
      <c r="AR888" s="227" t="s">
        <v>251</v>
      </c>
      <c r="AT888" s="227" t="s">
        <v>154</v>
      </c>
      <c r="AU888" s="227" t="s">
        <v>88</v>
      </c>
      <c r="AY888" s="17" t="s">
        <v>152</v>
      </c>
      <c r="BE888" s="228">
        <f>IF(N888="základní",J888,0)</f>
        <v>0</v>
      </c>
      <c r="BF888" s="228">
        <f>IF(N888="snížená",J888,0)</f>
        <v>0</v>
      </c>
      <c r="BG888" s="228">
        <f>IF(N888="zákl. přenesená",J888,0)</f>
        <v>0</v>
      </c>
      <c r="BH888" s="228">
        <f>IF(N888="sníž. přenesená",J888,0)</f>
        <v>0</v>
      </c>
      <c r="BI888" s="228">
        <f>IF(N888="nulová",J888,0)</f>
        <v>0</v>
      </c>
      <c r="BJ888" s="17" t="s">
        <v>21</v>
      </c>
      <c r="BK888" s="228">
        <f>ROUND(I888*H888,2)</f>
        <v>0</v>
      </c>
      <c r="BL888" s="17" t="s">
        <v>251</v>
      </c>
      <c r="BM888" s="227" t="s">
        <v>1533</v>
      </c>
    </row>
    <row r="889" s="2" customFormat="1" ht="37.8" customHeight="1">
      <c r="A889" s="38"/>
      <c r="B889" s="39"/>
      <c r="C889" s="215" t="s">
        <v>1534</v>
      </c>
      <c r="D889" s="215" t="s">
        <v>154</v>
      </c>
      <c r="E889" s="216" t="s">
        <v>1535</v>
      </c>
      <c r="F889" s="217" t="s">
        <v>1536</v>
      </c>
      <c r="G889" s="218" t="s">
        <v>210</v>
      </c>
      <c r="H889" s="219">
        <v>2</v>
      </c>
      <c r="I889" s="220"/>
      <c r="J889" s="221">
        <f>ROUND(I889*H889,2)</f>
        <v>0</v>
      </c>
      <c r="K889" s="222"/>
      <c r="L889" s="44"/>
      <c r="M889" s="223" t="s">
        <v>1</v>
      </c>
      <c r="N889" s="224" t="s">
        <v>44</v>
      </c>
      <c r="O889" s="91"/>
      <c r="P889" s="225">
        <f>O889*H889</f>
        <v>0</v>
      </c>
      <c r="Q889" s="225">
        <v>0</v>
      </c>
      <c r="R889" s="225">
        <f>Q889*H889</f>
        <v>0</v>
      </c>
      <c r="S889" s="225">
        <v>0</v>
      </c>
      <c r="T889" s="226">
        <f>S889*H889</f>
        <v>0</v>
      </c>
      <c r="U889" s="38"/>
      <c r="V889" s="38"/>
      <c r="W889" s="38"/>
      <c r="X889" s="38"/>
      <c r="Y889" s="38"/>
      <c r="Z889" s="38"/>
      <c r="AA889" s="38"/>
      <c r="AB889" s="38"/>
      <c r="AC889" s="38"/>
      <c r="AD889" s="38"/>
      <c r="AE889" s="38"/>
      <c r="AR889" s="227" t="s">
        <v>251</v>
      </c>
      <c r="AT889" s="227" t="s">
        <v>154</v>
      </c>
      <c r="AU889" s="227" t="s">
        <v>88</v>
      </c>
      <c r="AY889" s="17" t="s">
        <v>152</v>
      </c>
      <c r="BE889" s="228">
        <f>IF(N889="základní",J889,0)</f>
        <v>0</v>
      </c>
      <c r="BF889" s="228">
        <f>IF(N889="snížená",J889,0)</f>
        <v>0</v>
      </c>
      <c r="BG889" s="228">
        <f>IF(N889="zákl. přenesená",J889,0)</f>
        <v>0</v>
      </c>
      <c r="BH889" s="228">
        <f>IF(N889="sníž. přenesená",J889,0)</f>
        <v>0</v>
      </c>
      <c r="BI889" s="228">
        <f>IF(N889="nulová",J889,0)</f>
        <v>0</v>
      </c>
      <c r="BJ889" s="17" t="s">
        <v>21</v>
      </c>
      <c r="BK889" s="228">
        <f>ROUND(I889*H889,2)</f>
        <v>0</v>
      </c>
      <c r="BL889" s="17" t="s">
        <v>251</v>
      </c>
      <c r="BM889" s="227" t="s">
        <v>1537</v>
      </c>
    </row>
    <row r="890" s="2" customFormat="1" ht="37.8" customHeight="1">
      <c r="A890" s="38"/>
      <c r="B890" s="39"/>
      <c r="C890" s="215" t="s">
        <v>1538</v>
      </c>
      <c r="D890" s="215" t="s">
        <v>154</v>
      </c>
      <c r="E890" s="216" t="s">
        <v>1539</v>
      </c>
      <c r="F890" s="217" t="s">
        <v>1540</v>
      </c>
      <c r="G890" s="218" t="s">
        <v>210</v>
      </c>
      <c r="H890" s="219">
        <v>1</v>
      </c>
      <c r="I890" s="220"/>
      <c r="J890" s="221">
        <f>ROUND(I890*H890,2)</f>
        <v>0</v>
      </c>
      <c r="K890" s="222"/>
      <c r="L890" s="44"/>
      <c r="M890" s="223" t="s">
        <v>1</v>
      </c>
      <c r="N890" s="224" t="s">
        <v>44</v>
      </c>
      <c r="O890" s="91"/>
      <c r="P890" s="225">
        <f>O890*H890</f>
        <v>0</v>
      </c>
      <c r="Q890" s="225">
        <v>0</v>
      </c>
      <c r="R890" s="225">
        <f>Q890*H890</f>
        <v>0</v>
      </c>
      <c r="S890" s="225">
        <v>0</v>
      </c>
      <c r="T890" s="226">
        <f>S890*H890</f>
        <v>0</v>
      </c>
      <c r="U890" s="38"/>
      <c r="V890" s="38"/>
      <c r="W890" s="38"/>
      <c r="X890" s="38"/>
      <c r="Y890" s="38"/>
      <c r="Z890" s="38"/>
      <c r="AA890" s="38"/>
      <c r="AB890" s="38"/>
      <c r="AC890" s="38"/>
      <c r="AD890" s="38"/>
      <c r="AE890" s="38"/>
      <c r="AR890" s="227" t="s">
        <v>251</v>
      </c>
      <c r="AT890" s="227" t="s">
        <v>154</v>
      </c>
      <c r="AU890" s="227" t="s">
        <v>88</v>
      </c>
      <c r="AY890" s="17" t="s">
        <v>152</v>
      </c>
      <c r="BE890" s="228">
        <f>IF(N890="základní",J890,0)</f>
        <v>0</v>
      </c>
      <c r="BF890" s="228">
        <f>IF(N890="snížená",J890,0)</f>
        <v>0</v>
      </c>
      <c r="BG890" s="228">
        <f>IF(N890="zákl. přenesená",J890,0)</f>
        <v>0</v>
      </c>
      <c r="BH890" s="228">
        <f>IF(N890="sníž. přenesená",J890,0)</f>
        <v>0</v>
      </c>
      <c r="BI890" s="228">
        <f>IF(N890="nulová",J890,0)</f>
        <v>0</v>
      </c>
      <c r="BJ890" s="17" t="s">
        <v>21</v>
      </c>
      <c r="BK890" s="228">
        <f>ROUND(I890*H890,2)</f>
        <v>0</v>
      </c>
      <c r="BL890" s="17" t="s">
        <v>251</v>
      </c>
      <c r="BM890" s="227" t="s">
        <v>1541</v>
      </c>
    </row>
    <row r="891" s="2" customFormat="1" ht="37.8" customHeight="1">
      <c r="A891" s="38"/>
      <c r="B891" s="39"/>
      <c r="C891" s="215" t="s">
        <v>1542</v>
      </c>
      <c r="D891" s="215" t="s">
        <v>154</v>
      </c>
      <c r="E891" s="216" t="s">
        <v>1543</v>
      </c>
      <c r="F891" s="217" t="s">
        <v>1544</v>
      </c>
      <c r="G891" s="218" t="s">
        <v>210</v>
      </c>
      <c r="H891" s="219">
        <v>1</v>
      </c>
      <c r="I891" s="220"/>
      <c r="J891" s="221">
        <f>ROUND(I891*H891,2)</f>
        <v>0</v>
      </c>
      <c r="K891" s="222"/>
      <c r="L891" s="44"/>
      <c r="M891" s="223" t="s">
        <v>1</v>
      </c>
      <c r="N891" s="224" t="s">
        <v>44</v>
      </c>
      <c r="O891" s="91"/>
      <c r="P891" s="225">
        <f>O891*H891</f>
        <v>0</v>
      </c>
      <c r="Q891" s="225">
        <v>0</v>
      </c>
      <c r="R891" s="225">
        <f>Q891*H891</f>
        <v>0</v>
      </c>
      <c r="S891" s="225">
        <v>0</v>
      </c>
      <c r="T891" s="226">
        <f>S891*H891</f>
        <v>0</v>
      </c>
      <c r="U891" s="38"/>
      <c r="V891" s="38"/>
      <c r="W891" s="38"/>
      <c r="X891" s="38"/>
      <c r="Y891" s="38"/>
      <c r="Z891" s="38"/>
      <c r="AA891" s="38"/>
      <c r="AB891" s="38"/>
      <c r="AC891" s="38"/>
      <c r="AD891" s="38"/>
      <c r="AE891" s="38"/>
      <c r="AR891" s="227" t="s">
        <v>251</v>
      </c>
      <c r="AT891" s="227" t="s">
        <v>154</v>
      </c>
      <c r="AU891" s="227" t="s">
        <v>88</v>
      </c>
      <c r="AY891" s="17" t="s">
        <v>152</v>
      </c>
      <c r="BE891" s="228">
        <f>IF(N891="základní",J891,0)</f>
        <v>0</v>
      </c>
      <c r="BF891" s="228">
        <f>IF(N891="snížená",J891,0)</f>
        <v>0</v>
      </c>
      <c r="BG891" s="228">
        <f>IF(N891="zákl. přenesená",J891,0)</f>
        <v>0</v>
      </c>
      <c r="BH891" s="228">
        <f>IF(N891="sníž. přenesená",J891,0)</f>
        <v>0</v>
      </c>
      <c r="BI891" s="228">
        <f>IF(N891="nulová",J891,0)</f>
        <v>0</v>
      </c>
      <c r="BJ891" s="17" t="s">
        <v>21</v>
      </c>
      <c r="BK891" s="228">
        <f>ROUND(I891*H891,2)</f>
        <v>0</v>
      </c>
      <c r="BL891" s="17" t="s">
        <v>251</v>
      </c>
      <c r="BM891" s="227" t="s">
        <v>1545</v>
      </c>
    </row>
    <row r="892" s="2" customFormat="1" ht="37.8" customHeight="1">
      <c r="A892" s="38"/>
      <c r="B892" s="39"/>
      <c r="C892" s="215" t="s">
        <v>1546</v>
      </c>
      <c r="D892" s="215" t="s">
        <v>154</v>
      </c>
      <c r="E892" s="216" t="s">
        <v>1547</v>
      </c>
      <c r="F892" s="217" t="s">
        <v>1548</v>
      </c>
      <c r="G892" s="218" t="s">
        <v>210</v>
      </c>
      <c r="H892" s="219">
        <v>1</v>
      </c>
      <c r="I892" s="220"/>
      <c r="J892" s="221">
        <f>ROUND(I892*H892,2)</f>
        <v>0</v>
      </c>
      <c r="K892" s="222"/>
      <c r="L892" s="44"/>
      <c r="M892" s="223" t="s">
        <v>1</v>
      </c>
      <c r="N892" s="224" t="s">
        <v>44</v>
      </c>
      <c r="O892" s="91"/>
      <c r="P892" s="225">
        <f>O892*H892</f>
        <v>0</v>
      </c>
      <c r="Q892" s="225">
        <v>0</v>
      </c>
      <c r="R892" s="225">
        <f>Q892*H892</f>
        <v>0</v>
      </c>
      <c r="S892" s="225">
        <v>0</v>
      </c>
      <c r="T892" s="226">
        <f>S892*H892</f>
        <v>0</v>
      </c>
      <c r="U892" s="38"/>
      <c r="V892" s="38"/>
      <c r="W892" s="38"/>
      <c r="X892" s="38"/>
      <c r="Y892" s="38"/>
      <c r="Z892" s="38"/>
      <c r="AA892" s="38"/>
      <c r="AB892" s="38"/>
      <c r="AC892" s="38"/>
      <c r="AD892" s="38"/>
      <c r="AE892" s="38"/>
      <c r="AR892" s="227" t="s">
        <v>251</v>
      </c>
      <c r="AT892" s="227" t="s">
        <v>154</v>
      </c>
      <c r="AU892" s="227" t="s">
        <v>88</v>
      </c>
      <c r="AY892" s="17" t="s">
        <v>152</v>
      </c>
      <c r="BE892" s="228">
        <f>IF(N892="základní",J892,0)</f>
        <v>0</v>
      </c>
      <c r="BF892" s="228">
        <f>IF(N892="snížená",J892,0)</f>
        <v>0</v>
      </c>
      <c r="BG892" s="228">
        <f>IF(N892="zákl. přenesená",J892,0)</f>
        <v>0</v>
      </c>
      <c r="BH892" s="228">
        <f>IF(N892="sníž. přenesená",J892,0)</f>
        <v>0</v>
      </c>
      <c r="BI892" s="228">
        <f>IF(N892="nulová",J892,0)</f>
        <v>0</v>
      </c>
      <c r="BJ892" s="17" t="s">
        <v>21</v>
      </c>
      <c r="BK892" s="228">
        <f>ROUND(I892*H892,2)</f>
        <v>0</v>
      </c>
      <c r="BL892" s="17" t="s">
        <v>251</v>
      </c>
      <c r="BM892" s="227" t="s">
        <v>1549</v>
      </c>
    </row>
    <row r="893" s="2" customFormat="1" ht="37.8" customHeight="1">
      <c r="A893" s="38"/>
      <c r="B893" s="39"/>
      <c r="C893" s="215" t="s">
        <v>1550</v>
      </c>
      <c r="D893" s="215" t="s">
        <v>154</v>
      </c>
      <c r="E893" s="216" t="s">
        <v>1551</v>
      </c>
      <c r="F893" s="217" t="s">
        <v>1552</v>
      </c>
      <c r="G893" s="218" t="s">
        <v>210</v>
      </c>
      <c r="H893" s="219">
        <v>1</v>
      </c>
      <c r="I893" s="220"/>
      <c r="J893" s="221">
        <f>ROUND(I893*H893,2)</f>
        <v>0</v>
      </c>
      <c r="K893" s="222"/>
      <c r="L893" s="44"/>
      <c r="M893" s="223" t="s">
        <v>1</v>
      </c>
      <c r="N893" s="224" t="s">
        <v>44</v>
      </c>
      <c r="O893" s="91"/>
      <c r="P893" s="225">
        <f>O893*H893</f>
        <v>0</v>
      </c>
      <c r="Q893" s="225">
        <v>0</v>
      </c>
      <c r="R893" s="225">
        <f>Q893*H893</f>
        <v>0</v>
      </c>
      <c r="S893" s="225">
        <v>0</v>
      </c>
      <c r="T893" s="226">
        <f>S893*H893</f>
        <v>0</v>
      </c>
      <c r="U893" s="38"/>
      <c r="V893" s="38"/>
      <c r="W893" s="38"/>
      <c r="X893" s="38"/>
      <c r="Y893" s="38"/>
      <c r="Z893" s="38"/>
      <c r="AA893" s="38"/>
      <c r="AB893" s="38"/>
      <c r="AC893" s="38"/>
      <c r="AD893" s="38"/>
      <c r="AE893" s="38"/>
      <c r="AR893" s="227" t="s">
        <v>251</v>
      </c>
      <c r="AT893" s="227" t="s">
        <v>154</v>
      </c>
      <c r="AU893" s="227" t="s">
        <v>88</v>
      </c>
      <c r="AY893" s="17" t="s">
        <v>152</v>
      </c>
      <c r="BE893" s="228">
        <f>IF(N893="základní",J893,0)</f>
        <v>0</v>
      </c>
      <c r="BF893" s="228">
        <f>IF(N893="snížená",J893,0)</f>
        <v>0</v>
      </c>
      <c r="BG893" s="228">
        <f>IF(N893="zákl. přenesená",J893,0)</f>
        <v>0</v>
      </c>
      <c r="BH893" s="228">
        <f>IF(N893="sníž. přenesená",J893,0)</f>
        <v>0</v>
      </c>
      <c r="BI893" s="228">
        <f>IF(N893="nulová",J893,0)</f>
        <v>0</v>
      </c>
      <c r="BJ893" s="17" t="s">
        <v>21</v>
      </c>
      <c r="BK893" s="228">
        <f>ROUND(I893*H893,2)</f>
        <v>0</v>
      </c>
      <c r="BL893" s="17" t="s">
        <v>251</v>
      </c>
      <c r="BM893" s="227" t="s">
        <v>1553</v>
      </c>
    </row>
    <row r="894" s="12" customFormat="1" ht="22.8" customHeight="1">
      <c r="A894" s="12"/>
      <c r="B894" s="199"/>
      <c r="C894" s="200"/>
      <c r="D894" s="201" t="s">
        <v>78</v>
      </c>
      <c r="E894" s="213" t="s">
        <v>1554</v>
      </c>
      <c r="F894" s="213" t="s">
        <v>1555</v>
      </c>
      <c r="G894" s="200"/>
      <c r="H894" s="200"/>
      <c r="I894" s="203"/>
      <c r="J894" s="214">
        <f>BK894</f>
        <v>0</v>
      </c>
      <c r="K894" s="200"/>
      <c r="L894" s="205"/>
      <c r="M894" s="206"/>
      <c r="N894" s="207"/>
      <c r="O894" s="207"/>
      <c r="P894" s="208">
        <f>SUM(P895:P941)</f>
        <v>0</v>
      </c>
      <c r="Q894" s="207"/>
      <c r="R894" s="208">
        <f>SUM(R895:R941)</f>
        <v>12.388019999999999</v>
      </c>
      <c r="S894" s="207"/>
      <c r="T894" s="209">
        <f>SUM(T895:T941)</f>
        <v>0</v>
      </c>
      <c r="U894" s="12"/>
      <c r="V894" s="12"/>
      <c r="W894" s="12"/>
      <c r="X894" s="12"/>
      <c r="Y894" s="12"/>
      <c r="Z894" s="12"/>
      <c r="AA894" s="12"/>
      <c r="AB894" s="12"/>
      <c r="AC894" s="12"/>
      <c r="AD894" s="12"/>
      <c r="AE894" s="12"/>
      <c r="AR894" s="210" t="s">
        <v>88</v>
      </c>
      <c r="AT894" s="211" t="s">
        <v>78</v>
      </c>
      <c r="AU894" s="211" t="s">
        <v>21</v>
      </c>
      <c r="AY894" s="210" t="s">
        <v>152</v>
      </c>
      <c r="BK894" s="212">
        <f>SUM(BK895:BK941)</f>
        <v>0</v>
      </c>
    </row>
    <row r="895" s="2" customFormat="1" ht="24.15" customHeight="1">
      <c r="A895" s="38"/>
      <c r="B895" s="39"/>
      <c r="C895" s="215" t="s">
        <v>1556</v>
      </c>
      <c r="D895" s="215" t="s">
        <v>154</v>
      </c>
      <c r="E895" s="216" t="s">
        <v>1557</v>
      </c>
      <c r="F895" s="217" t="s">
        <v>1558</v>
      </c>
      <c r="G895" s="218" t="s">
        <v>493</v>
      </c>
      <c r="H895" s="219">
        <v>13.800000000000001</v>
      </c>
      <c r="I895" s="220"/>
      <c r="J895" s="221">
        <f>ROUND(I895*H895,2)</f>
        <v>0</v>
      </c>
      <c r="K895" s="222"/>
      <c r="L895" s="44"/>
      <c r="M895" s="223" t="s">
        <v>1</v>
      </c>
      <c r="N895" s="224" t="s">
        <v>44</v>
      </c>
      <c r="O895" s="91"/>
      <c r="P895" s="225">
        <f>O895*H895</f>
        <v>0</v>
      </c>
      <c r="Q895" s="225">
        <v>0.00147</v>
      </c>
      <c r="R895" s="225">
        <f>Q895*H895</f>
        <v>0.020286000000000002</v>
      </c>
      <c r="S895" s="225">
        <v>0</v>
      </c>
      <c r="T895" s="226">
        <f>S895*H895</f>
        <v>0</v>
      </c>
      <c r="U895" s="38"/>
      <c r="V895" s="38"/>
      <c r="W895" s="38"/>
      <c r="X895" s="38"/>
      <c r="Y895" s="38"/>
      <c r="Z895" s="38"/>
      <c r="AA895" s="38"/>
      <c r="AB895" s="38"/>
      <c r="AC895" s="38"/>
      <c r="AD895" s="38"/>
      <c r="AE895" s="38"/>
      <c r="AR895" s="227" t="s">
        <v>251</v>
      </c>
      <c r="AT895" s="227" t="s">
        <v>154</v>
      </c>
      <c r="AU895" s="227" t="s">
        <v>88</v>
      </c>
      <c r="AY895" s="17" t="s">
        <v>152</v>
      </c>
      <c r="BE895" s="228">
        <f>IF(N895="základní",J895,0)</f>
        <v>0</v>
      </c>
      <c r="BF895" s="228">
        <f>IF(N895="snížená",J895,0)</f>
        <v>0</v>
      </c>
      <c r="BG895" s="228">
        <f>IF(N895="zákl. přenesená",J895,0)</f>
        <v>0</v>
      </c>
      <c r="BH895" s="228">
        <f>IF(N895="sníž. přenesená",J895,0)</f>
        <v>0</v>
      </c>
      <c r="BI895" s="228">
        <f>IF(N895="nulová",J895,0)</f>
        <v>0</v>
      </c>
      <c r="BJ895" s="17" t="s">
        <v>21</v>
      </c>
      <c r="BK895" s="228">
        <f>ROUND(I895*H895,2)</f>
        <v>0</v>
      </c>
      <c r="BL895" s="17" t="s">
        <v>251</v>
      </c>
      <c r="BM895" s="227" t="s">
        <v>1559</v>
      </c>
    </row>
    <row r="896" s="2" customFormat="1">
      <c r="A896" s="38"/>
      <c r="B896" s="39"/>
      <c r="C896" s="40"/>
      <c r="D896" s="229" t="s">
        <v>160</v>
      </c>
      <c r="E896" s="40"/>
      <c r="F896" s="230" t="s">
        <v>1560</v>
      </c>
      <c r="G896" s="40"/>
      <c r="H896" s="40"/>
      <c r="I896" s="231"/>
      <c r="J896" s="40"/>
      <c r="K896" s="40"/>
      <c r="L896" s="44"/>
      <c r="M896" s="232"/>
      <c r="N896" s="233"/>
      <c r="O896" s="91"/>
      <c r="P896" s="91"/>
      <c r="Q896" s="91"/>
      <c r="R896" s="91"/>
      <c r="S896" s="91"/>
      <c r="T896" s="92"/>
      <c r="U896" s="38"/>
      <c r="V896" s="38"/>
      <c r="W896" s="38"/>
      <c r="X896" s="38"/>
      <c r="Y896" s="38"/>
      <c r="Z896" s="38"/>
      <c r="AA896" s="38"/>
      <c r="AB896" s="38"/>
      <c r="AC896" s="38"/>
      <c r="AD896" s="38"/>
      <c r="AE896" s="38"/>
      <c r="AT896" s="17" t="s">
        <v>160</v>
      </c>
      <c r="AU896" s="17" t="s">
        <v>88</v>
      </c>
    </row>
    <row r="897" s="13" customFormat="1">
      <c r="A897" s="13"/>
      <c r="B897" s="234"/>
      <c r="C897" s="235"/>
      <c r="D897" s="229" t="s">
        <v>162</v>
      </c>
      <c r="E897" s="236" t="s">
        <v>1</v>
      </c>
      <c r="F897" s="237" t="s">
        <v>1561</v>
      </c>
      <c r="G897" s="235"/>
      <c r="H897" s="238">
        <v>4.7999999999999998</v>
      </c>
      <c r="I897" s="239"/>
      <c r="J897" s="235"/>
      <c r="K897" s="235"/>
      <c r="L897" s="240"/>
      <c r="M897" s="241"/>
      <c r="N897" s="242"/>
      <c r="O897" s="242"/>
      <c r="P897" s="242"/>
      <c r="Q897" s="242"/>
      <c r="R897" s="242"/>
      <c r="S897" s="242"/>
      <c r="T897" s="243"/>
      <c r="U897" s="13"/>
      <c r="V897" s="13"/>
      <c r="W897" s="13"/>
      <c r="X897" s="13"/>
      <c r="Y897" s="13"/>
      <c r="Z897" s="13"/>
      <c r="AA897" s="13"/>
      <c r="AB897" s="13"/>
      <c r="AC897" s="13"/>
      <c r="AD897" s="13"/>
      <c r="AE897" s="13"/>
      <c r="AT897" s="244" t="s">
        <v>162</v>
      </c>
      <c r="AU897" s="244" t="s">
        <v>88</v>
      </c>
      <c r="AV897" s="13" t="s">
        <v>88</v>
      </c>
      <c r="AW897" s="13" t="s">
        <v>36</v>
      </c>
      <c r="AX897" s="13" t="s">
        <v>79</v>
      </c>
      <c r="AY897" s="244" t="s">
        <v>152</v>
      </c>
    </row>
    <row r="898" s="13" customFormat="1">
      <c r="A898" s="13"/>
      <c r="B898" s="234"/>
      <c r="C898" s="235"/>
      <c r="D898" s="229" t="s">
        <v>162</v>
      </c>
      <c r="E898" s="236" t="s">
        <v>1</v>
      </c>
      <c r="F898" s="237" t="s">
        <v>1562</v>
      </c>
      <c r="G898" s="235"/>
      <c r="H898" s="238">
        <v>9</v>
      </c>
      <c r="I898" s="239"/>
      <c r="J898" s="235"/>
      <c r="K898" s="235"/>
      <c r="L898" s="240"/>
      <c r="M898" s="241"/>
      <c r="N898" s="242"/>
      <c r="O898" s="242"/>
      <c r="P898" s="242"/>
      <c r="Q898" s="242"/>
      <c r="R898" s="242"/>
      <c r="S898" s="242"/>
      <c r="T898" s="243"/>
      <c r="U898" s="13"/>
      <c r="V898" s="13"/>
      <c r="W898" s="13"/>
      <c r="X898" s="13"/>
      <c r="Y898" s="13"/>
      <c r="Z898" s="13"/>
      <c r="AA898" s="13"/>
      <c r="AB898" s="13"/>
      <c r="AC898" s="13"/>
      <c r="AD898" s="13"/>
      <c r="AE898" s="13"/>
      <c r="AT898" s="244" t="s">
        <v>162</v>
      </c>
      <c r="AU898" s="244" t="s">
        <v>88</v>
      </c>
      <c r="AV898" s="13" t="s">
        <v>88</v>
      </c>
      <c r="AW898" s="13" t="s">
        <v>36</v>
      </c>
      <c r="AX898" s="13" t="s">
        <v>79</v>
      </c>
      <c r="AY898" s="244" t="s">
        <v>152</v>
      </c>
    </row>
    <row r="899" s="14" customFormat="1">
      <c r="A899" s="14"/>
      <c r="B899" s="245"/>
      <c r="C899" s="246"/>
      <c r="D899" s="229" t="s">
        <v>162</v>
      </c>
      <c r="E899" s="247" t="s">
        <v>1</v>
      </c>
      <c r="F899" s="248" t="s">
        <v>171</v>
      </c>
      <c r="G899" s="246"/>
      <c r="H899" s="249">
        <v>13.800000000000001</v>
      </c>
      <c r="I899" s="250"/>
      <c r="J899" s="246"/>
      <c r="K899" s="246"/>
      <c r="L899" s="251"/>
      <c r="M899" s="252"/>
      <c r="N899" s="253"/>
      <c r="O899" s="253"/>
      <c r="P899" s="253"/>
      <c r="Q899" s="253"/>
      <c r="R899" s="253"/>
      <c r="S899" s="253"/>
      <c r="T899" s="254"/>
      <c r="U899" s="14"/>
      <c r="V899" s="14"/>
      <c r="W899" s="14"/>
      <c r="X899" s="14"/>
      <c r="Y899" s="14"/>
      <c r="Z899" s="14"/>
      <c r="AA899" s="14"/>
      <c r="AB899" s="14"/>
      <c r="AC899" s="14"/>
      <c r="AD899" s="14"/>
      <c r="AE899" s="14"/>
      <c r="AT899" s="255" t="s">
        <v>162</v>
      </c>
      <c r="AU899" s="255" t="s">
        <v>88</v>
      </c>
      <c r="AV899" s="14" t="s">
        <v>158</v>
      </c>
      <c r="AW899" s="14" t="s">
        <v>36</v>
      </c>
      <c r="AX899" s="14" t="s">
        <v>21</v>
      </c>
      <c r="AY899" s="255" t="s">
        <v>152</v>
      </c>
    </row>
    <row r="900" s="2" customFormat="1" ht="37.8" customHeight="1">
      <c r="A900" s="38"/>
      <c r="B900" s="39"/>
      <c r="C900" s="256" t="s">
        <v>1563</v>
      </c>
      <c r="D900" s="256" t="s">
        <v>201</v>
      </c>
      <c r="E900" s="257" t="s">
        <v>1564</v>
      </c>
      <c r="F900" s="258" t="s">
        <v>1565</v>
      </c>
      <c r="G900" s="259" t="s">
        <v>493</v>
      </c>
      <c r="H900" s="260">
        <v>14.49</v>
      </c>
      <c r="I900" s="261"/>
      <c r="J900" s="262">
        <f>ROUND(I900*H900,2)</f>
        <v>0</v>
      </c>
      <c r="K900" s="263"/>
      <c r="L900" s="264"/>
      <c r="M900" s="265" t="s">
        <v>1</v>
      </c>
      <c r="N900" s="266" t="s">
        <v>44</v>
      </c>
      <c r="O900" s="91"/>
      <c r="P900" s="225">
        <f>O900*H900</f>
        <v>0</v>
      </c>
      <c r="Q900" s="225">
        <v>0</v>
      </c>
      <c r="R900" s="225">
        <f>Q900*H900</f>
        <v>0</v>
      </c>
      <c r="S900" s="225">
        <v>0</v>
      </c>
      <c r="T900" s="226">
        <f>S900*H900</f>
        <v>0</v>
      </c>
      <c r="U900" s="38"/>
      <c r="V900" s="38"/>
      <c r="W900" s="38"/>
      <c r="X900" s="38"/>
      <c r="Y900" s="38"/>
      <c r="Z900" s="38"/>
      <c r="AA900" s="38"/>
      <c r="AB900" s="38"/>
      <c r="AC900" s="38"/>
      <c r="AD900" s="38"/>
      <c r="AE900" s="38"/>
      <c r="AR900" s="227" t="s">
        <v>349</v>
      </c>
      <c r="AT900" s="227" t="s">
        <v>201</v>
      </c>
      <c r="AU900" s="227" t="s">
        <v>88</v>
      </c>
      <c r="AY900" s="17" t="s">
        <v>152</v>
      </c>
      <c r="BE900" s="228">
        <f>IF(N900="základní",J900,0)</f>
        <v>0</v>
      </c>
      <c r="BF900" s="228">
        <f>IF(N900="snížená",J900,0)</f>
        <v>0</v>
      </c>
      <c r="BG900" s="228">
        <f>IF(N900="zákl. přenesená",J900,0)</f>
        <v>0</v>
      </c>
      <c r="BH900" s="228">
        <f>IF(N900="sníž. přenesená",J900,0)</f>
        <v>0</v>
      </c>
      <c r="BI900" s="228">
        <f>IF(N900="nulová",J900,0)</f>
        <v>0</v>
      </c>
      <c r="BJ900" s="17" t="s">
        <v>21</v>
      </c>
      <c r="BK900" s="228">
        <f>ROUND(I900*H900,2)</f>
        <v>0</v>
      </c>
      <c r="BL900" s="17" t="s">
        <v>251</v>
      </c>
      <c r="BM900" s="227" t="s">
        <v>1566</v>
      </c>
    </row>
    <row r="901" s="13" customFormat="1">
      <c r="A901" s="13"/>
      <c r="B901" s="234"/>
      <c r="C901" s="235"/>
      <c r="D901" s="229" t="s">
        <v>162</v>
      </c>
      <c r="E901" s="236" t="s">
        <v>1</v>
      </c>
      <c r="F901" s="237" t="s">
        <v>1567</v>
      </c>
      <c r="G901" s="235"/>
      <c r="H901" s="238">
        <v>14.49</v>
      </c>
      <c r="I901" s="239"/>
      <c r="J901" s="235"/>
      <c r="K901" s="235"/>
      <c r="L901" s="240"/>
      <c r="M901" s="241"/>
      <c r="N901" s="242"/>
      <c r="O901" s="242"/>
      <c r="P901" s="242"/>
      <c r="Q901" s="242"/>
      <c r="R901" s="242"/>
      <c r="S901" s="242"/>
      <c r="T901" s="243"/>
      <c r="U901" s="13"/>
      <c r="V901" s="13"/>
      <c r="W901" s="13"/>
      <c r="X901" s="13"/>
      <c r="Y901" s="13"/>
      <c r="Z901" s="13"/>
      <c r="AA901" s="13"/>
      <c r="AB901" s="13"/>
      <c r="AC901" s="13"/>
      <c r="AD901" s="13"/>
      <c r="AE901" s="13"/>
      <c r="AT901" s="244" t="s">
        <v>162</v>
      </c>
      <c r="AU901" s="244" t="s">
        <v>88</v>
      </c>
      <c r="AV901" s="13" t="s">
        <v>88</v>
      </c>
      <c r="AW901" s="13" t="s">
        <v>36</v>
      </c>
      <c r="AX901" s="13" t="s">
        <v>79</v>
      </c>
      <c r="AY901" s="244" t="s">
        <v>152</v>
      </c>
    </row>
    <row r="902" s="2" customFormat="1" ht="24.15" customHeight="1">
      <c r="A902" s="38"/>
      <c r="B902" s="39"/>
      <c r="C902" s="215" t="s">
        <v>1568</v>
      </c>
      <c r="D902" s="215" t="s">
        <v>154</v>
      </c>
      <c r="E902" s="216" t="s">
        <v>1569</v>
      </c>
      <c r="F902" s="217" t="s">
        <v>1570</v>
      </c>
      <c r="G902" s="218" t="s">
        <v>493</v>
      </c>
      <c r="H902" s="219">
        <v>13.800000000000001</v>
      </c>
      <c r="I902" s="220"/>
      <c r="J902" s="221">
        <f>ROUND(I902*H902,2)</f>
        <v>0</v>
      </c>
      <c r="K902" s="222"/>
      <c r="L902" s="44"/>
      <c r="M902" s="223" t="s">
        <v>1</v>
      </c>
      <c r="N902" s="224" t="s">
        <v>44</v>
      </c>
      <c r="O902" s="91"/>
      <c r="P902" s="225">
        <f>O902*H902</f>
        <v>0</v>
      </c>
      <c r="Q902" s="225">
        <v>0.00097999999999999997</v>
      </c>
      <c r="R902" s="225">
        <f>Q902*H902</f>
        <v>0.013524</v>
      </c>
      <c r="S902" s="225">
        <v>0</v>
      </c>
      <c r="T902" s="226">
        <f>S902*H902</f>
        <v>0</v>
      </c>
      <c r="U902" s="38"/>
      <c r="V902" s="38"/>
      <c r="W902" s="38"/>
      <c r="X902" s="38"/>
      <c r="Y902" s="38"/>
      <c r="Z902" s="38"/>
      <c r="AA902" s="38"/>
      <c r="AB902" s="38"/>
      <c r="AC902" s="38"/>
      <c r="AD902" s="38"/>
      <c r="AE902" s="38"/>
      <c r="AR902" s="227" t="s">
        <v>251</v>
      </c>
      <c r="AT902" s="227" t="s">
        <v>154</v>
      </c>
      <c r="AU902" s="227" t="s">
        <v>88</v>
      </c>
      <c r="AY902" s="17" t="s">
        <v>152</v>
      </c>
      <c r="BE902" s="228">
        <f>IF(N902="základní",J902,0)</f>
        <v>0</v>
      </c>
      <c r="BF902" s="228">
        <f>IF(N902="snížená",J902,0)</f>
        <v>0</v>
      </c>
      <c r="BG902" s="228">
        <f>IF(N902="zákl. přenesená",J902,0)</f>
        <v>0</v>
      </c>
      <c r="BH902" s="228">
        <f>IF(N902="sníž. přenesená",J902,0)</f>
        <v>0</v>
      </c>
      <c r="BI902" s="228">
        <f>IF(N902="nulová",J902,0)</f>
        <v>0</v>
      </c>
      <c r="BJ902" s="17" t="s">
        <v>21</v>
      </c>
      <c r="BK902" s="228">
        <f>ROUND(I902*H902,2)</f>
        <v>0</v>
      </c>
      <c r="BL902" s="17" t="s">
        <v>251</v>
      </c>
      <c r="BM902" s="227" t="s">
        <v>1571</v>
      </c>
    </row>
    <row r="903" s="2" customFormat="1">
      <c r="A903" s="38"/>
      <c r="B903" s="39"/>
      <c r="C903" s="40"/>
      <c r="D903" s="229" t="s">
        <v>160</v>
      </c>
      <c r="E903" s="40"/>
      <c r="F903" s="230" t="s">
        <v>1572</v>
      </c>
      <c r="G903" s="40"/>
      <c r="H903" s="40"/>
      <c r="I903" s="231"/>
      <c r="J903" s="40"/>
      <c r="K903" s="40"/>
      <c r="L903" s="44"/>
      <c r="M903" s="232"/>
      <c r="N903" s="233"/>
      <c r="O903" s="91"/>
      <c r="P903" s="91"/>
      <c r="Q903" s="91"/>
      <c r="R903" s="91"/>
      <c r="S903" s="91"/>
      <c r="T903" s="92"/>
      <c r="U903" s="38"/>
      <c r="V903" s="38"/>
      <c r="W903" s="38"/>
      <c r="X903" s="38"/>
      <c r="Y903" s="38"/>
      <c r="Z903" s="38"/>
      <c r="AA903" s="38"/>
      <c r="AB903" s="38"/>
      <c r="AC903" s="38"/>
      <c r="AD903" s="38"/>
      <c r="AE903" s="38"/>
      <c r="AT903" s="17" t="s">
        <v>160</v>
      </c>
      <c r="AU903" s="17" t="s">
        <v>88</v>
      </c>
    </row>
    <row r="904" s="13" customFormat="1">
      <c r="A904" s="13"/>
      <c r="B904" s="234"/>
      <c r="C904" s="235"/>
      <c r="D904" s="229" t="s">
        <v>162</v>
      </c>
      <c r="E904" s="236" t="s">
        <v>1</v>
      </c>
      <c r="F904" s="237" t="s">
        <v>1561</v>
      </c>
      <c r="G904" s="235"/>
      <c r="H904" s="238">
        <v>4.7999999999999998</v>
      </c>
      <c r="I904" s="239"/>
      <c r="J904" s="235"/>
      <c r="K904" s="235"/>
      <c r="L904" s="240"/>
      <c r="M904" s="241"/>
      <c r="N904" s="242"/>
      <c r="O904" s="242"/>
      <c r="P904" s="242"/>
      <c r="Q904" s="242"/>
      <c r="R904" s="242"/>
      <c r="S904" s="242"/>
      <c r="T904" s="243"/>
      <c r="U904" s="13"/>
      <c r="V904" s="13"/>
      <c r="W904" s="13"/>
      <c r="X904" s="13"/>
      <c r="Y904" s="13"/>
      <c r="Z904" s="13"/>
      <c r="AA904" s="13"/>
      <c r="AB904" s="13"/>
      <c r="AC904" s="13"/>
      <c r="AD904" s="13"/>
      <c r="AE904" s="13"/>
      <c r="AT904" s="244" t="s">
        <v>162</v>
      </c>
      <c r="AU904" s="244" t="s">
        <v>88</v>
      </c>
      <c r="AV904" s="13" t="s">
        <v>88</v>
      </c>
      <c r="AW904" s="13" t="s">
        <v>36</v>
      </c>
      <c r="AX904" s="13" t="s">
        <v>79</v>
      </c>
      <c r="AY904" s="244" t="s">
        <v>152</v>
      </c>
    </row>
    <row r="905" s="13" customFormat="1">
      <c r="A905" s="13"/>
      <c r="B905" s="234"/>
      <c r="C905" s="235"/>
      <c r="D905" s="229" t="s">
        <v>162</v>
      </c>
      <c r="E905" s="236" t="s">
        <v>1</v>
      </c>
      <c r="F905" s="237" t="s">
        <v>1562</v>
      </c>
      <c r="G905" s="235"/>
      <c r="H905" s="238">
        <v>9</v>
      </c>
      <c r="I905" s="239"/>
      <c r="J905" s="235"/>
      <c r="K905" s="235"/>
      <c r="L905" s="240"/>
      <c r="M905" s="241"/>
      <c r="N905" s="242"/>
      <c r="O905" s="242"/>
      <c r="P905" s="242"/>
      <c r="Q905" s="242"/>
      <c r="R905" s="242"/>
      <c r="S905" s="242"/>
      <c r="T905" s="243"/>
      <c r="U905" s="13"/>
      <c r="V905" s="13"/>
      <c r="W905" s="13"/>
      <c r="X905" s="13"/>
      <c r="Y905" s="13"/>
      <c r="Z905" s="13"/>
      <c r="AA905" s="13"/>
      <c r="AB905" s="13"/>
      <c r="AC905" s="13"/>
      <c r="AD905" s="13"/>
      <c r="AE905" s="13"/>
      <c r="AT905" s="244" t="s">
        <v>162</v>
      </c>
      <c r="AU905" s="244" t="s">
        <v>88</v>
      </c>
      <c r="AV905" s="13" t="s">
        <v>88</v>
      </c>
      <c r="AW905" s="13" t="s">
        <v>36</v>
      </c>
      <c r="AX905" s="13" t="s">
        <v>79</v>
      </c>
      <c r="AY905" s="244" t="s">
        <v>152</v>
      </c>
    </row>
    <row r="906" s="14" customFormat="1">
      <c r="A906" s="14"/>
      <c r="B906" s="245"/>
      <c r="C906" s="246"/>
      <c r="D906" s="229" t="s">
        <v>162</v>
      </c>
      <c r="E906" s="247" t="s">
        <v>1</v>
      </c>
      <c r="F906" s="248" t="s">
        <v>171</v>
      </c>
      <c r="G906" s="246"/>
      <c r="H906" s="249">
        <v>13.800000000000001</v>
      </c>
      <c r="I906" s="250"/>
      <c r="J906" s="246"/>
      <c r="K906" s="246"/>
      <c r="L906" s="251"/>
      <c r="M906" s="252"/>
      <c r="N906" s="253"/>
      <c r="O906" s="253"/>
      <c r="P906" s="253"/>
      <c r="Q906" s="253"/>
      <c r="R906" s="253"/>
      <c r="S906" s="253"/>
      <c r="T906" s="254"/>
      <c r="U906" s="14"/>
      <c r="V906" s="14"/>
      <c r="W906" s="14"/>
      <c r="X906" s="14"/>
      <c r="Y906" s="14"/>
      <c r="Z906" s="14"/>
      <c r="AA906" s="14"/>
      <c r="AB906" s="14"/>
      <c r="AC906" s="14"/>
      <c r="AD906" s="14"/>
      <c r="AE906" s="14"/>
      <c r="AT906" s="255" t="s">
        <v>162</v>
      </c>
      <c r="AU906" s="255" t="s">
        <v>88</v>
      </c>
      <c r="AV906" s="14" t="s">
        <v>158</v>
      </c>
      <c r="AW906" s="14" t="s">
        <v>36</v>
      </c>
      <c r="AX906" s="14" t="s">
        <v>21</v>
      </c>
      <c r="AY906" s="255" t="s">
        <v>152</v>
      </c>
    </row>
    <row r="907" s="2" customFormat="1" ht="33" customHeight="1">
      <c r="A907" s="38"/>
      <c r="B907" s="39"/>
      <c r="C907" s="215" t="s">
        <v>1573</v>
      </c>
      <c r="D907" s="215" t="s">
        <v>154</v>
      </c>
      <c r="E907" s="216" t="s">
        <v>1574</v>
      </c>
      <c r="F907" s="217" t="s">
        <v>1575</v>
      </c>
      <c r="G907" s="218" t="s">
        <v>493</v>
      </c>
      <c r="H907" s="219">
        <v>2.7999999999999998</v>
      </c>
      <c r="I907" s="220"/>
      <c r="J907" s="221">
        <f>ROUND(I907*H907,2)</f>
        <v>0</v>
      </c>
      <c r="K907" s="222"/>
      <c r="L907" s="44"/>
      <c r="M907" s="223" t="s">
        <v>1</v>
      </c>
      <c r="N907" s="224" t="s">
        <v>44</v>
      </c>
      <c r="O907" s="91"/>
      <c r="P907" s="225">
        <f>O907*H907</f>
        <v>0</v>
      </c>
      <c r="Q907" s="225">
        <v>0.00062</v>
      </c>
      <c r="R907" s="225">
        <f>Q907*H907</f>
        <v>0.0017359999999999999</v>
      </c>
      <c r="S907" s="225">
        <v>0</v>
      </c>
      <c r="T907" s="226">
        <f>S907*H907</f>
        <v>0</v>
      </c>
      <c r="U907" s="38"/>
      <c r="V907" s="38"/>
      <c r="W907" s="38"/>
      <c r="X907" s="38"/>
      <c r="Y907" s="38"/>
      <c r="Z907" s="38"/>
      <c r="AA907" s="38"/>
      <c r="AB907" s="38"/>
      <c r="AC907" s="38"/>
      <c r="AD907" s="38"/>
      <c r="AE907" s="38"/>
      <c r="AR907" s="227" t="s">
        <v>251</v>
      </c>
      <c r="AT907" s="227" t="s">
        <v>154</v>
      </c>
      <c r="AU907" s="227" t="s">
        <v>88</v>
      </c>
      <c r="AY907" s="17" t="s">
        <v>152</v>
      </c>
      <c r="BE907" s="228">
        <f>IF(N907="základní",J907,0)</f>
        <v>0</v>
      </c>
      <c r="BF907" s="228">
        <f>IF(N907="snížená",J907,0)</f>
        <v>0</v>
      </c>
      <c r="BG907" s="228">
        <f>IF(N907="zákl. přenesená",J907,0)</f>
        <v>0</v>
      </c>
      <c r="BH907" s="228">
        <f>IF(N907="sníž. přenesená",J907,0)</f>
        <v>0</v>
      </c>
      <c r="BI907" s="228">
        <f>IF(N907="nulová",J907,0)</f>
        <v>0</v>
      </c>
      <c r="BJ907" s="17" t="s">
        <v>21</v>
      </c>
      <c r="BK907" s="228">
        <f>ROUND(I907*H907,2)</f>
        <v>0</v>
      </c>
      <c r="BL907" s="17" t="s">
        <v>251</v>
      </c>
      <c r="BM907" s="227" t="s">
        <v>1576</v>
      </c>
    </row>
    <row r="908" s="2" customFormat="1">
      <c r="A908" s="38"/>
      <c r="B908" s="39"/>
      <c r="C908" s="40"/>
      <c r="D908" s="229" t="s">
        <v>160</v>
      </c>
      <c r="E908" s="40"/>
      <c r="F908" s="230" t="s">
        <v>1577</v>
      </c>
      <c r="G908" s="40"/>
      <c r="H908" s="40"/>
      <c r="I908" s="231"/>
      <c r="J908" s="40"/>
      <c r="K908" s="40"/>
      <c r="L908" s="44"/>
      <c r="M908" s="232"/>
      <c r="N908" s="233"/>
      <c r="O908" s="91"/>
      <c r="P908" s="91"/>
      <c r="Q908" s="91"/>
      <c r="R908" s="91"/>
      <c r="S908" s="91"/>
      <c r="T908" s="92"/>
      <c r="U908" s="38"/>
      <c r="V908" s="38"/>
      <c r="W908" s="38"/>
      <c r="X908" s="38"/>
      <c r="Y908" s="38"/>
      <c r="Z908" s="38"/>
      <c r="AA908" s="38"/>
      <c r="AB908" s="38"/>
      <c r="AC908" s="38"/>
      <c r="AD908" s="38"/>
      <c r="AE908" s="38"/>
      <c r="AT908" s="17" t="s">
        <v>160</v>
      </c>
      <c r="AU908" s="17" t="s">
        <v>88</v>
      </c>
    </row>
    <row r="909" s="13" customFormat="1">
      <c r="A909" s="13"/>
      <c r="B909" s="234"/>
      <c r="C909" s="235"/>
      <c r="D909" s="229" t="s">
        <v>162</v>
      </c>
      <c r="E909" s="236" t="s">
        <v>1</v>
      </c>
      <c r="F909" s="237" t="s">
        <v>1578</v>
      </c>
      <c r="G909" s="235"/>
      <c r="H909" s="238">
        <v>2.7999999999999998</v>
      </c>
      <c r="I909" s="239"/>
      <c r="J909" s="235"/>
      <c r="K909" s="235"/>
      <c r="L909" s="240"/>
      <c r="M909" s="241"/>
      <c r="N909" s="242"/>
      <c r="O909" s="242"/>
      <c r="P909" s="242"/>
      <c r="Q909" s="242"/>
      <c r="R909" s="242"/>
      <c r="S909" s="242"/>
      <c r="T909" s="243"/>
      <c r="U909" s="13"/>
      <c r="V909" s="13"/>
      <c r="W909" s="13"/>
      <c r="X909" s="13"/>
      <c r="Y909" s="13"/>
      <c r="Z909" s="13"/>
      <c r="AA909" s="13"/>
      <c r="AB909" s="13"/>
      <c r="AC909" s="13"/>
      <c r="AD909" s="13"/>
      <c r="AE909" s="13"/>
      <c r="AT909" s="244" t="s">
        <v>162</v>
      </c>
      <c r="AU909" s="244" t="s">
        <v>88</v>
      </c>
      <c r="AV909" s="13" t="s">
        <v>88</v>
      </c>
      <c r="AW909" s="13" t="s">
        <v>36</v>
      </c>
      <c r="AX909" s="13" t="s">
        <v>79</v>
      </c>
      <c r="AY909" s="244" t="s">
        <v>152</v>
      </c>
    </row>
    <row r="910" s="14" customFormat="1">
      <c r="A910" s="14"/>
      <c r="B910" s="245"/>
      <c r="C910" s="246"/>
      <c r="D910" s="229" t="s">
        <v>162</v>
      </c>
      <c r="E910" s="247" t="s">
        <v>1</v>
      </c>
      <c r="F910" s="248" t="s">
        <v>171</v>
      </c>
      <c r="G910" s="246"/>
      <c r="H910" s="249">
        <v>2.7999999999999998</v>
      </c>
      <c r="I910" s="250"/>
      <c r="J910" s="246"/>
      <c r="K910" s="246"/>
      <c r="L910" s="251"/>
      <c r="M910" s="252"/>
      <c r="N910" s="253"/>
      <c r="O910" s="253"/>
      <c r="P910" s="253"/>
      <c r="Q910" s="253"/>
      <c r="R910" s="253"/>
      <c r="S910" s="253"/>
      <c r="T910" s="254"/>
      <c r="U910" s="14"/>
      <c r="V910" s="14"/>
      <c r="W910" s="14"/>
      <c r="X910" s="14"/>
      <c r="Y910" s="14"/>
      <c r="Z910" s="14"/>
      <c r="AA910" s="14"/>
      <c r="AB910" s="14"/>
      <c r="AC910" s="14"/>
      <c r="AD910" s="14"/>
      <c r="AE910" s="14"/>
      <c r="AT910" s="255" t="s">
        <v>162</v>
      </c>
      <c r="AU910" s="255" t="s">
        <v>88</v>
      </c>
      <c r="AV910" s="14" t="s">
        <v>158</v>
      </c>
      <c r="AW910" s="14" t="s">
        <v>36</v>
      </c>
      <c r="AX910" s="14" t="s">
        <v>21</v>
      </c>
      <c r="AY910" s="255" t="s">
        <v>152</v>
      </c>
    </row>
    <row r="911" s="2" customFormat="1" ht="24.15" customHeight="1">
      <c r="A911" s="38"/>
      <c r="B911" s="39"/>
      <c r="C911" s="215" t="s">
        <v>1579</v>
      </c>
      <c r="D911" s="215" t="s">
        <v>154</v>
      </c>
      <c r="E911" s="216" t="s">
        <v>1580</v>
      </c>
      <c r="F911" s="217" t="s">
        <v>1581</v>
      </c>
      <c r="G911" s="218" t="s">
        <v>493</v>
      </c>
      <c r="H911" s="219">
        <v>357.89999999999998</v>
      </c>
      <c r="I911" s="220"/>
      <c r="J911" s="221">
        <f>ROUND(I911*H911,2)</f>
        <v>0</v>
      </c>
      <c r="K911" s="222"/>
      <c r="L911" s="44"/>
      <c r="M911" s="223" t="s">
        <v>1</v>
      </c>
      <c r="N911" s="224" t="s">
        <v>44</v>
      </c>
      <c r="O911" s="91"/>
      <c r="P911" s="225">
        <f>O911*H911</f>
        <v>0</v>
      </c>
      <c r="Q911" s="225">
        <v>0.00062</v>
      </c>
      <c r="R911" s="225">
        <f>Q911*H911</f>
        <v>0.22189799999999998</v>
      </c>
      <c r="S911" s="225">
        <v>0</v>
      </c>
      <c r="T911" s="226">
        <f>S911*H911</f>
        <v>0</v>
      </c>
      <c r="U911" s="38"/>
      <c r="V911" s="38"/>
      <c r="W911" s="38"/>
      <c r="X911" s="38"/>
      <c r="Y911" s="38"/>
      <c r="Z911" s="38"/>
      <c r="AA911" s="38"/>
      <c r="AB911" s="38"/>
      <c r="AC911" s="38"/>
      <c r="AD911" s="38"/>
      <c r="AE911" s="38"/>
      <c r="AR911" s="227" t="s">
        <v>251</v>
      </c>
      <c r="AT911" s="227" t="s">
        <v>154</v>
      </c>
      <c r="AU911" s="227" t="s">
        <v>88</v>
      </c>
      <c r="AY911" s="17" t="s">
        <v>152</v>
      </c>
      <c r="BE911" s="228">
        <f>IF(N911="základní",J911,0)</f>
        <v>0</v>
      </c>
      <c r="BF911" s="228">
        <f>IF(N911="snížená",J911,0)</f>
        <v>0</v>
      </c>
      <c r="BG911" s="228">
        <f>IF(N911="zákl. přenesená",J911,0)</f>
        <v>0</v>
      </c>
      <c r="BH911" s="228">
        <f>IF(N911="sníž. přenesená",J911,0)</f>
        <v>0</v>
      </c>
      <c r="BI911" s="228">
        <f>IF(N911="nulová",J911,0)</f>
        <v>0</v>
      </c>
      <c r="BJ911" s="17" t="s">
        <v>21</v>
      </c>
      <c r="BK911" s="228">
        <f>ROUND(I911*H911,2)</f>
        <v>0</v>
      </c>
      <c r="BL911" s="17" t="s">
        <v>251</v>
      </c>
      <c r="BM911" s="227" t="s">
        <v>1582</v>
      </c>
    </row>
    <row r="912" s="2" customFormat="1">
      <c r="A912" s="38"/>
      <c r="B912" s="39"/>
      <c r="C912" s="40"/>
      <c r="D912" s="229" t="s">
        <v>160</v>
      </c>
      <c r="E912" s="40"/>
      <c r="F912" s="230" t="s">
        <v>1583</v>
      </c>
      <c r="G912" s="40"/>
      <c r="H912" s="40"/>
      <c r="I912" s="231"/>
      <c r="J912" s="40"/>
      <c r="K912" s="40"/>
      <c r="L912" s="44"/>
      <c r="M912" s="232"/>
      <c r="N912" s="233"/>
      <c r="O912" s="91"/>
      <c r="P912" s="91"/>
      <c r="Q912" s="91"/>
      <c r="R912" s="91"/>
      <c r="S912" s="91"/>
      <c r="T912" s="92"/>
      <c r="U912" s="38"/>
      <c r="V912" s="38"/>
      <c r="W912" s="38"/>
      <c r="X912" s="38"/>
      <c r="Y912" s="38"/>
      <c r="Z912" s="38"/>
      <c r="AA912" s="38"/>
      <c r="AB912" s="38"/>
      <c r="AC912" s="38"/>
      <c r="AD912" s="38"/>
      <c r="AE912" s="38"/>
      <c r="AT912" s="17" t="s">
        <v>160</v>
      </c>
      <c r="AU912" s="17" t="s">
        <v>88</v>
      </c>
    </row>
    <row r="913" s="13" customFormat="1">
      <c r="A913" s="13"/>
      <c r="B913" s="234"/>
      <c r="C913" s="235"/>
      <c r="D913" s="229" t="s">
        <v>162</v>
      </c>
      <c r="E913" s="236" t="s">
        <v>1</v>
      </c>
      <c r="F913" s="237" t="s">
        <v>1584</v>
      </c>
      <c r="G913" s="235"/>
      <c r="H913" s="238">
        <v>112</v>
      </c>
      <c r="I913" s="239"/>
      <c r="J913" s="235"/>
      <c r="K913" s="235"/>
      <c r="L913" s="240"/>
      <c r="M913" s="241"/>
      <c r="N913" s="242"/>
      <c r="O913" s="242"/>
      <c r="P913" s="242"/>
      <c r="Q913" s="242"/>
      <c r="R913" s="242"/>
      <c r="S913" s="242"/>
      <c r="T913" s="243"/>
      <c r="U913" s="13"/>
      <c r="V913" s="13"/>
      <c r="W913" s="13"/>
      <c r="X913" s="13"/>
      <c r="Y913" s="13"/>
      <c r="Z913" s="13"/>
      <c r="AA913" s="13"/>
      <c r="AB913" s="13"/>
      <c r="AC913" s="13"/>
      <c r="AD913" s="13"/>
      <c r="AE913" s="13"/>
      <c r="AT913" s="244" t="s">
        <v>162</v>
      </c>
      <c r="AU913" s="244" t="s">
        <v>88</v>
      </c>
      <c r="AV913" s="13" t="s">
        <v>88</v>
      </c>
      <c r="AW913" s="13" t="s">
        <v>36</v>
      </c>
      <c r="AX913" s="13" t="s">
        <v>79</v>
      </c>
      <c r="AY913" s="244" t="s">
        <v>152</v>
      </c>
    </row>
    <row r="914" s="13" customFormat="1">
      <c r="A914" s="13"/>
      <c r="B914" s="234"/>
      <c r="C914" s="235"/>
      <c r="D914" s="229" t="s">
        <v>162</v>
      </c>
      <c r="E914" s="236" t="s">
        <v>1</v>
      </c>
      <c r="F914" s="237" t="s">
        <v>1585</v>
      </c>
      <c r="G914" s="235"/>
      <c r="H914" s="238">
        <v>13.199999999999999</v>
      </c>
      <c r="I914" s="239"/>
      <c r="J914" s="235"/>
      <c r="K914" s="235"/>
      <c r="L914" s="240"/>
      <c r="M914" s="241"/>
      <c r="N914" s="242"/>
      <c r="O914" s="242"/>
      <c r="P914" s="242"/>
      <c r="Q914" s="242"/>
      <c r="R914" s="242"/>
      <c r="S914" s="242"/>
      <c r="T914" s="243"/>
      <c r="U914" s="13"/>
      <c r="V914" s="13"/>
      <c r="W914" s="13"/>
      <c r="X914" s="13"/>
      <c r="Y914" s="13"/>
      <c r="Z914" s="13"/>
      <c r="AA914" s="13"/>
      <c r="AB914" s="13"/>
      <c r="AC914" s="13"/>
      <c r="AD914" s="13"/>
      <c r="AE914" s="13"/>
      <c r="AT914" s="244" t="s">
        <v>162</v>
      </c>
      <c r="AU914" s="244" t="s">
        <v>88</v>
      </c>
      <c r="AV914" s="13" t="s">
        <v>88</v>
      </c>
      <c r="AW914" s="13" t="s">
        <v>36</v>
      </c>
      <c r="AX914" s="13" t="s">
        <v>79</v>
      </c>
      <c r="AY914" s="244" t="s">
        <v>152</v>
      </c>
    </row>
    <row r="915" s="13" customFormat="1">
      <c r="A915" s="13"/>
      <c r="B915" s="234"/>
      <c r="C915" s="235"/>
      <c r="D915" s="229" t="s">
        <v>162</v>
      </c>
      <c r="E915" s="236" t="s">
        <v>1</v>
      </c>
      <c r="F915" s="237" t="s">
        <v>1586</v>
      </c>
      <c r="G915" s="235"/>
      <c r="H915" s="238">
        <v>11.4</v>
      </c>
      <c r="I915" s="239"/>
      <c r="J915" s="235"/>
      <c r="K915" s="235"/>
      <c r="L915" s="240"/>
      <c r="M915" s="241"/>
      <c r="N915" s="242"/>
      <c r="O915" s="242"/>
      <c r="P915" s="242"/>
      <c r="Q915" s="242"/>
      <c r="R915" s="242"/>
      <c r="S915" s="242"/>
      <c r="T915" s="243"/>
      <c r="U915" s="13"/>
      <c r="V915" s="13"/>
      <c r="W915" s="13"/>
      <c r="X915" s="13"/>
      <c r="Y915" s="13"/>
      <c r="Z915" s="13"/>
      <c r="AA915" s="13"/>
      <c r="AB915" s="13"/>
      <c r="AC915" s="13"/>
      <c r="AD915" s="13"/>
      <c r="AE915" s="13"/>
      <c r="AT915" s="244" t="s">
        <v>162</v>
      </c>
      <c r="AU915" s="244" t="s">
        <v>88</v>
      </c>
      <c r="AV915" s="13" t="s">
        <v>88</v>
      </c>
      <c r="AW915" s="13" t="s">
        <v>36</v>
      </c>
      <c r="AX915" s="13" t="s">
        <v>79</v>
      </c>
      <c r="AY915" s="244" t="s">
        <v>152</v>
      </c>
    </row>
    <row r="916" s="13" customFormat="1">
      <c r="A916" s="13"/>
      <c r="B916" s="234"/>
      <c r="C916" s="235"/>
      <c r="D916" s="229" t="s">
        <v>162</v>
      </c>
      <c r="E916" s="236" t="s">
        <v>1</v>
      </c>
      <c r="F916" s="237" t="s">
        <v>1587</v>
      </c>
      <c r="G916" s="235"/>
      <c r="H916" s="238">
        <v>11.199999999999999</v>
      </c>
      <c r="I916" s="239"/>
      <c r="J916" s="235"/>
      <c r="K916" s="235"/>
      <c r="L916" s="240"/>
      <c r="M916" s="241"/>
      <c r="N916" s="242"/>
      <c r="O916" s="242"/>
      <c r="P916" s="242"/>
      <c r="Q916" s="242"/>
      <c r="R916" s="242"/>
      <c r="S916" s="242"/>
      <c r="T916" s="243"/>
      <c r="U916" s="13"/>
      <c r="V916" s="13"/>
      <c r="W916" s="13"/>
      <c r="X916" s="13"/>
      <c r="Y916" s="13"/>
      <c r="Z916" s="13"/>
      <c r="AA916" s="13"/>
      <c r="AB916" s="13"/>
      <c r="AC916" s="13"/>
      <c r="AD916" s="13"/>
      <c r="AE916" s="13"/>
      <c r="AT916" s="244" t="s">
        <v>162</v>
      </c>
      <c r="AU916" s="244" t="s">
        <v>88</v>
      </c>
      <c r="AV916" s="13" t="s">
        <v>88</v>
      </c>
      <c r="AW916" s="13" t="s">
        <v>36</v>
      </c>
      <c r="AX916" s="13" t="s">
        <v>79</v>
      </c>
      <c r="AY916" s="244" t="s">
        <v>152</v>
      </c>
    </row>
    <row r="917" s="13" customFormat="1">
      <c r="A917" s="13"/>
      <c r="B917" s="234"/>
      <c r="C917" s="235"/>
      <c r="D917" s="229" t="s">
        <v>162</v>
      </c>
      <c r="E917" s="236" t="s">
        <v>1</v>
      </c>
      <c r="F917" s="237" t="s">
        <v>1588</v>
      </c>
      <c r="G917" s="235"/>
      <c r="H917" s="238">
        <v>13</v>
      </c>
      <c r="I917" s="239"/>
      <c r="J917" s="235"/>
      <c r="K917" s="235"/>
      <c r="L917" s="240"/>
      <c r="M917" s="241"/>
      <c r="N917" s="242"/>
      <c r="O917" s="242"/>
      <c r="P917" s="242"/>
      <c r="Q917" s="242"/>
      <c r="R917" s="242"/>
      <c r="S917" s="242"/>
      <c r="T917" s="243"/>
      <c r="U917" s="13"/>
      <c r="V917" s="13"/>
      <c r="W917" s="13"/>
      <c r="X917" s="13"/>
      <c r="Y917" s="13"/>
      <c r="Z917" s="13"/>
      <c r="AA917" s="13"/>
      <c r="AB917" s="13"/>
      <c r="AC917" s="13"/>
      <c r="AD917" s="13"/>
      <c r="AE917" s="13"/>
      <c r="AT917" s="244" t="s">
        <v>162</v>
      </c>
      <c r="AU917" s="244" t="s">
        <v>88</v>
      </c>
      <c r="AV917" s="13" t="s">
        <v>88</v>
      </c>
      <c r="AW917" s="13" t="s">
        <v>36</v>
      </c>
      <c r="AX917" s="13" t="s">
        <v>79</v>
      </c>
      <c r="AY917" s="244" t="s">
        <v>152</v>
      </c>
    </row>
    <row r="918" s="13" customFormat="1">
      <c r="A918" s="13"/>
      <c r="B918" s="234"/>
      <c r="C918" s="235"/>
      <c r="D918" s="229" t="s">
        <v>162</v>
      </c>
      <c r="E918" s="236" t="s">
        <v>1</v>
      </c>
      <c r="F918" s="237" t="s">
        <v>1589</v>
      </c>
      <c r="G918" s="235"/>
      <c r="H918" s="238">
        <v>16.399999999999999</v>
      </c>
      <c r="I918" s="239"/>
      <c r="J918" s="235"/>
      <c r="K918" s="235"/>
      <c r="L918" s="240"/>
      <c r="M918" s="241"/>
      <c r="N918" s="242"/>
      <c r="O918" s="242"/>
      <c r="P918" s="242"/>
      <c r="Q918" s="242"/>
      <c r="R918" s="242"/>
      <c r="S918" s="242"/>
      <c r="T918" s="243"/>
      <c r="U918" s="13"/>
      <c r="V918" s="13"/>
      <c r="W918" s="13"/>
      <c r="X918" s="13"/>
      <c r="Y918" s="13"/>
      <c r="Z918" s="13"/>
      <c r="AA918" s="13"/>
      <c r="AB918" s="13"/>
      <c r="AC918" s="13"/>
      <c r="AD918" s="13"/>
      <c r="AE918" s="13"/>
      <c r="AT918" s="244" t="s">
        <v>162</v>
      </c>
      <c r="AU918" s="244" t="s">
        <v>88</v>
      </c>
      <c r="AV918" s="13" t="s">
        <v>88</v>
      </c>
      <c r="AW918" s="13" t="s">
        <v>36</v>
      </c>
      <c r="AX918" s="13" t="s">
        <v>79</v>
      </c>
      <c r="AY918" s="244" t="s">
        <v>152</v>
      </c>
    </row>
    <row r="919" s="13" customFormat="1">
      <c r="A919" s="13"/>
      <c r="B919" s="234"/>
      <c r="C919" s="235"/>
      <c r="D919" s="229" t="s">
        <v>162</v>
      </c>
      <c r="E919" s="236" t="s">
        <v>1</v>
      </c>
      <c r="F919" s="237" t="s">
        <v>1590</v>
      </c>
      <c r="G919" s="235"/>
      <c r="H919" s="238">
        <v>180.69999999999999</v>
      </c>
      <c r="I919" s="239"/>
      <c r="J919" s="235"/>
      <c r="K919" s="235"/>
      <c r="L919" s="240"/>
      <c r="M919" s="241"/>
      <c r="N919" s="242"/>
      <c r="O919" s="242"/>
      <c r="P919" s="242"/>
      <c r="Q919" s="242"/>
      <c r="R919" s="242"/>
      <c r="S919" s="242"/>
      <c r="T919" s="243"/>
      <c r="U919" s="13"/>
      <c r="V919" s="13"/>
      <c r="W919" s="13"/>
      <c r="X919" s="13"/>
      <c r="Y919" s="13"/>
      <c r="Z919" s="13"/>
      <c r="AA919" s="13"/>
      <c r="AB919" s="13"/>
      <c r="AC919" s="13"/>
      <c r="AD919" s="13"/>
      <c r="AE919" s="13"/>
      <c r="AT919" s="244" t="s">
        <v>162</v>
      </c>
      <c r="AU919" s="244" t="s">
        <v>88</v>
      </c>
      <c r="AV919" s="13" t="s">
        <v>88</v>
      </c>
      <c r="AW919" s="13" t="s">
        <v>36</v>
      </c>
      <c r="AX919" s="13" t="s">
        <v>79</v>
      </c>
      <c r="AY919" s="244" t="s">
        <v>152</v>
      </c>
    </row>
    <row r="920" s="14" customFormat="1">
      <c r="A920" s="14"/>
      <c r="B920" s="245"/>
      <c r="C920" s="246"/>
      <c r="D920" s="229" t="s">
        <v>162</v>
      </c>
      <c r="E920" s="247" t="s">
        <v>1</v>
      </c>
      <c r="F920" s="248" t="s">
        <v>171</v>
      </c>
      <c r="G920" s="246"/>
      <c r="H920" s="249">
        <v>357.89999999999998</v>
      </c>
      <c r="I920" s="250"/>
      <c r="J920" s="246"/>
      <c r="K920" s="246"/>
      <c r="L920" s="251"/>
      <c r="M920" s="252"/>
      <c r="N920" s="253"/>
      <c r="O920" s="253"/>
      <c r="P920" s="253"/>
      <c r="Q920" s="253"/>
      <c r="R920" s="253"/>
      <c r="S920" s="253"/>
      <c r="T920" s="254"/>
      <c r="U920" s="14"/>
      <c r="V920" s="14"/>
      <c r="W920" s="14"/>
      <c r="X920" s="14"/>
      <c r="Y920" s="14"/>
      <c r="Z920" s="14"/>
      <c r="AA920" s="14"/>
      <c r="AB920" s="14"/>
      <c r="AC920" s="14"/>
      <c r="AD920" s="14"/>
      <c r="AE920" s="14"/>
      <c r="AT920" s="255" t="s">
        <v>162</v>
      </c>
      <c r="AU920" s="255" t="s">
        <v>88</v>
      </c>
      <c r="AV920" s="14" t="s">
        <v>158</v>
      </c>
      <c r="AW920" s="14" t="s">
        <v>36</v>
      </c>
      <c r="AX920" s="14" t="s">
        <v>21</v>
      </c>
      <c r="AY920" s="255" t="s">
        <v>152</v>
      </c>
    </row>
    <row r="921" s="2" customFormat="1" ht="37.8" customHeight="1">
      <c r="A921" s="38"/>
      <c r="B921" s="39"/>
      <c r="C921" s="256" t="s">
        <v>1591</v>
      </c>
      <c r="D921" s="256" t="s">
        <v>201</v>
      </c>
      <c r="E921" s="257" t="s">
        <v>1592</v>
      </c>
      <c r="F921" s="258" t="s">
        <v>1593</v>
      </c>
      <c r="G921" s="259" t="s">
        <v>493</v>
      </c>
      <c r="H921" s="260">
        <v>365.05799999999999</v>
      </c>
      <c r="I921" s="261"/>
      <c r="J921" s="262">
        <f>ROUND(I921*H921,2)</f>
        <v>0</v>
      </c>
      <c r="K921" s="263"/>
      <c r="L921" s="264"/>
      <c r="M921" s="265" t="s">
        <v>1</v>
      </c>
      <c r="N921" s="266" t="s">
        <v>44</v>
      </c>
      <c r="O921" s="91"/>
      <c r="P921" s="225">
        <f>O921*H921</f>
        <v>0</v>
      </c>
      <c r="Q921" s="225">
        <v>0</v>
      </c>
      <c r="R921" s="225">
        <f>Q921*H921</f>
        <v>0</v>
      </c>
      <c r="S921" s="225">
        <v>0</v>
      </c>
      <c r="T921" s="226">
        <f>S921*H921</f>
        <v>0</v>
      </c>
      <c r="U921" s="38"/>
      <c r="V921" s="38"/>
      <c r="W921" s="38"/>
      <c r="X921" s="38"/>
      <c r="Y921" s="38"/>
      <c r="Z921" s="38"/>
      <c r="AA921" s="38"/>
      <c r="AB921" s="38"/>
      <c r="AC921" s="38"/>
      <c r="AD921" s="38"/>
      <c r="AE921" s="38"/>
      <c r="AR921" s="227" t="s">
        <v>349</v>
      </c>
      <c r="AT921" s="227" t="s">
        <v>201</v>
      </c>
      <c r="AU921" s="227" t="s">
        <v>88</v>
      </c>
      <c r="AY921" s="17" t="s">
        <v>152</v>
      </c>
      <c r="BE921" s="228">
        <f>IF(N921="základní",J921,0)</f>
        <v>0</v>
      </c>
      <c r="BF921" s="228">
        <f>IF(N921="snížená",J921,0)</f>
        <v>0</v>
      </c>
      <c r="BG921" s="228">
        <f>IF(N921="zákl. přenesená",J921,0)</f>
        <v>0</v>
      </c>
      <c r="BH921" s="228">
        <f>IF(N921="sníž. přenesená",J921,0)</f>
        <v>0</v>
      </c>
      <c r="BI921" s="228">
        <f>IF(N921="nulová",J921,0)</f>
        <v>0</v>
      </c>
      <c r="BJ921" s="17" t="s">
        <v>21</v>
      </c>
      <c r="BK921" s="228">
        <f>ROUND(I921*H921,2)</f>
        <v>0</v>
      </c>
      <c r="BL921" s="17" t="s">
        <v>251</v>
      </c>
      <c r="BM921" s="227" t="s">
        <v>1594</v>
      </c>
    </row>
    <row r="922" s="13" customFormat="1">
      <c r="A922" s="13"/>
      <c r="B922" s="234"/>
      <c r="C922" s="235"/>
      <c r="D922" s="229" t="s">
        <v>162</v>
      </c>
      <c r="E922" s="236" t="s">
        <v>1</v>
      </c>
      <c r="F922" s="237" t="s">
        <v>1595</v>
      </c>
      <c r="G922" s="235"/>
      <c r="H922" s="238">
        <v>365.05799999999999</v>
      </c>
      <c r="I922" s="239"/>
      <c r="J922" s="235"/>
      <c r="K922" s="235"/>
      <c r="L922" s="240"/>
      <c r="M922" s="241"/>
      <c r="N922" s="242"/>
      <c r="O922" s="242"/>
      <c r="P922" s="242"/>
      <c r="Q922" s="242"/>
      <c r="R922" s="242"/>
      <c r="S922" s="242"/>
      <c r="T922" s="243"/>
      <c r="U922" s="13"/>
      <c r="V922" s="13"/>
      <c r="W922" s="13"/>
      <c r="X922" s="13"/>
      <c r="Y922" s="13"/>
      <c r="Z922" s="13"/>
      <c r="AA922" s="13"/>
      <c r="AB922" s="13"/>
      <c r="AC922" s="13"/>
      <c r="AD922" s="13"/>
      <c r="AE922" s="13"/>
      <c r="AT922" s="244" t="s">
        <v>162</v>
      </c>
      <c r="AU922" s="244" t="s">
        <v>88</v>
      </c>
      <c r="AV922" s="13" t="s">
        <v>88</v>
      </c>
      <c r="AW922" s="13" t="s">
        <v>36</v>
      </c>
      <c r="AX922" s="13" t="s">
        <v>79</v>
      </c>
      <c r="AY922" s="244" t="s">
        <v>152</v>
      </c>
    </row>
    <row r="923" s="2" customFormat="1" ht="37.8" customHeight="1">
      <c r="A923" s="38"/>
      <c r="B923" s="39"/>
      <c r="C923" s="215" t="s">
        <v>1596</v>
      </c>
      <c r="D923" s="215" t="s">
        <v>154</v>
      </c>
      <c r="E923" s="216" t="s">
        <v>1597</v>
      </c>
      <c r="F923" s="217" t="s">
        <v>1598</v>
      </c>
      <c r="G923" s="218" t="s">
        <v>229</v>
      </c>
      <c r="H923" s="219">
        <v>832.89999999999998</v>
      </c>
      <c r="I923" s="220"/>
      <c r="J923" s="221">
        <f>ROUND(I923*H923,2)</f>
        <v>0</v>
      </c>
      <c r="K923" s="222"/>
      <c r="L923" s="44"/>
      <c r="M923" s="223" t="s">
        <v>1</v>
      </c>
      <c r="N923" s="224" t="s">
        <v>44</v>
      </c>
      <c r="O923" s="91"/>
      <c r="P923" s="225">
        <f>O923*H923</f>
        <v>0</v>
      </c>
      <c r="Q923" s="225">
        <v>0.00694</v>
      </c>
      <c r="R923" s="225">
        <f>Q923*H923</f>
        <v>5.7803259999999996</v>
      </c>
      <c r="S923" s="225">
        <v>0</v>
      </c>
      <c r="T923" s="226">
        <f>S923*H923</f>
        <v>0</v>
      </c>
      <c r="U923" s="38"/>
      <c r="V923" s="38"/>
      <c r="W923" s="38"/>
      <c r="X923" s="38"/>
      <c r="Y923" s="38"/>
      <c r="Z923" s="38"/>
      <c r="AA923" s="38"/>
      <c r="AB923" s="38"/>
      <c r="AC923" s="38"/>
      <c r="AD923" s="38"/>
      <c r="AE923" s="38"/>
      <c r="AR923" s="227" t="s">
        <v>251</v>
      </c>
      <c r="AT923" s="227" t="s">
        <v>154</v>
      </c>
      <c r="AU923" s="227" t="s">
        <v>88</v>
      </c>
      <c r="AY923" s="17" t="s">
        <v>152</v>
      </c>
      <c r="BE923" s="228">
        <f>IF(N923="základní",J923,0)</f>
        <v>0</v>
      </c>
      <c r="BF923" s="228">
        <f>IF(N923="snížená",J923,0)</f>
        <v>0</v>
      </c>
      <c r="BG923" s="228">
        <f>IF(N923="zákl. přenesená",J923,0)</f>
        <v>0</v>
      </c>
      <c r="BH923" s="228">
        <f>IF(N923="sníž. přenesená",J923,0)</f>
        <v>0</v>
      </c>
      <c r="BI923" s="228">
        <f>IF(N923="nulová",J923,0)</f>
        <v>0</v>
      </c>
      <c r="BJ923" s="17" t="s">
        <v>21</v>
      </c>
      <c r="BK923" s="228">
        <f>ROUND(I923*H923,2)</f>
        <v>0</v>
      </c>
      <c r="BL923" s="17" t="s">
        <v>251</v>
      </c>
      <c r="BM923" s="227" t="s">
        <v>1599</v>
      </c>
    </row>
    <row r="924" s="2" customFormat="1">
      <c r="A924" s="38"/>
      <c r="B924" s="39"/>
      <c r="C924" s="40"/>
      <c r="D924" s="229" t="s">
        <v>160</v>
      </c>
      <c r="E924" s="40"/>
      <c r="F924" s="230" t="s">
        <v>1600</v>
      </c>
      <c r="G924" s="40"/>
      <c r="H924" s="40"/>
      <c r="I924" s="231"/>
      <c r="J924" s="40"/>
      <c r="K924" s="40"/>
      <c r="L924" s="44"/>
      <c r="M924" s="232"/>
      <c r="N924" s="233"/>
      <c r="O924" s="91"/>
      <c r="P924" s="91"/>
      <c r="Q924" s="91"/>
      <c r="R924" s="91"/>
      <c r="S924" s="91"/>
      <c r="T924" s="92"/>
      <c r="U924" s="38"/>
      <c r="V924" s="38"/>
      <c r="W924" s="38"/>
      <c r="X924" s="38"/>
      <c r="Y924" s="38"/>
      <c r="Z924" s="38"/>
      <c r="AA924" s="38"/>
      <c r="AB924" s="38"/>
      <c r="AC924" s="38"/>
      <c r="AD924" s="38"/>
      <c r="AE924" s="38"/>
      <c r="AT924" s="17" t="s">
        <v>160</v>
      </c>
      <c r="AU924" s="17" t="s">
        <v>88</v>
      </c>
    </row>
    <row r="925" s="13" customFormat="1">
      <c r="A925" s="13"/>
      <c r="B925" s="234"/>
      <c r="C925" s="235"/>
      <c r="D925" s="229" t="s">
        <v>162</v>
      </c>
      <c r="E925" s="236" t="s">
        <v>1</v>
      </c>
      <c r="F925" s="237" t="s">
        <v>1601</v>
      </c>
      <c r="G925" s="235"/>
      <c r="H925" s="238">
        <v>390.39999999999998</v>
      </c>
      <c r="I925" s="239"/>
      <c r="J925" s="235"/>
      <c r="K925" s="235"/>
      <c r="L925" s="240"/>
      <c r="M925" s="241"/>
      <c r="N925" s="242"/>
      <c r="O925" s="242"/>
      <c r="P925" s="242"/>
      <c r="Q925" s="242"/>
      <c r="R925" s="242"/>
      <c r="S925" s="242"/>
      <c r="T925" s="243"/>
      <c r="U925" s="13"/>
      <c r="V925" s="13"/>
      <c r="W925" s="13"/>
      <c r="X925" s="13"/>
      <c r="Y925" s="13"/>
      <c r="Z925" s="13"/>
      <c r="AA925" s="13"/>
      <c r="AB925" s="13"/>
      <c r="AC925" s="13"/>
      <c r="AD925" s="13"/>
      <c r="AE925" s="13"/>
      <c r="AT925" s="244" t="s">
        <v>162</v>
      </c>
      <c r="AU925" s="244" t="s">
        <v>88</v>
      </c>
      <c r="AV925" s="13" t="s">
        <v>88</v>
      </c>
      <c r="AW925" s="13" t="s">
        <v>36</v>
      </c>
      <c r="AX925" s="13" t="s">
        <v>79</v>
      </c>
      <c r="AY925" s="244" t="s">
        <v>152</v>
      </c>
    </row>
    <row r="926" s="13" customFormat="1">
      <c r="A926" s="13"/>
      <c r="B926" s="234"/>
      <c r="C926" s="235"/>
      <c r="D926" s="229" t="s">
        <v>162</v>
      </c>
      <c r="E926" s="236" t="s">
        <v>1</v>
      </c>
      <c r="F926" s="237" t="s">
        <v>1602</v>
      </c>
      <c r="G926" s="235"/>
      <c r="H926" s="238">
        <v>442.5</v>
      </c>
      <c r="I926" s="239"/>
      <c r="J926" s="235"/>
      <c r="K926" s="235"/>
      <c r="L926" s="240"/>
      <c r="M926" s="241"/>
      <c r="N926" s="242"/>
      <c r="O926" s="242"/>
      <c r="P926" s="242"/>
      <c r="Q926" s="242"/>
      <c r="R926" s="242"/>
      <c r="S926" s="242"/>
      <c r="T926" s="243"/>
      <c r="U926" s="13"/>
      <c r="V926" s="13"/>
      <c r="W926" s="13"/>
      <c r="X926" s="13"/>
      <c r="Y926" s="13"/>
      <c r="Z926" s="13"/>
      <c r="AA926" s="13"/>
      <c r="AB926" s="13"/>
      <c r="AC926" s="13"/>
      <c r="AD926" s="13"/>
      <c r="AE926" s="13"/>
      <c r="AT926" s="244" t="s">
        <v>162</v>
      </c>
      <c r="AU926" s="244" t="s">
        <v>88</v>
      </c>
      <c r="AV926" s="13" t="s">
        <v>88</v>
      </c>
      <c r="AW926" s="13" t="s">
        <v>36</v>
      </c>
      <c r="AX926" s="13" t="s">
        <v>79</v>
      </c>
      <c r="AY926" s="244" t="s">
        <v>152</v>
      </c>
    </row>
    <row r="927" s="14" customFormat="1">
      <c r="A927" s="14"/>
      <c r="B927" s="245"/>
      <c r="C927" s="246"/>
      <c r="D927" s="229" t="s">
        <v>162</v>
      </c>
      <c r="E927" s="247" t="s">
        <v>1</v>
      </c>
      <c r="F927" s="248" t="s">
        <v>171</v>
      </c>
      <c r="G927" s="246"/>
      <c r="H927" s="249">
        <v>832.89999999999998</v>
      </c>
      <c r="I927" s="250"/>
      <c r="J927" s="246"/>
      <c r="K927" s="246"/>
      <c r="L927" s="251"/>
      <c r="M927" s="252"/>
      <c r="N927" s="253"/>
      <c r="O927" s="253"/>
      <c r="P927" s="253"/>
      <c r="Q927" s="253"/>
      <c r="R927" s="253"/>
      <c r="S927" s="253"/>
      <c r="T927" s="254"/>
      <c r="U927" s="14"/>
      <c r="V927" s="14"/>
      <c r="W927" s="14"/>
      <c r="X927" s="14"/>
      <c r="Y927" s="14"/>
      <c r="Z927" s="14"/>
      <c r="AA927" s="14"/>
      <c r="AB927" s="14"/>
      <c r="AC927" s="14"/>
      <c r="AD927" s="14"/>
      <c r="AE927" s="14"/>
      <c r="AT927" s="255" t="s">
        <v>162</v>
      </c>
      <c r="AU927" s="255" t="s">
        <v>88</v>
      </c>
      <c r="AV927" s="14" t="s">
        <v>158</v>
      </c>
      <c r="AW927" s="14" t="s">
        <v>36</v>
      </c>
      <c r="AX927" s="14" t="s">
        <v>21</v>
      </c>
      <c r="AY927" s="255" t="s">
        <v>152</v>
      </c>
    </row>
    <row r="928" s="2" customFormat="1" ht="37.8" customHeight="1">
      <c r="A928" s="38"/>
      <c r="B928" s="39"/>
      <c r="C928" s="256" t="s">
        <v>1603</v>
      </c>
      <c r="D928" s="256" t="s">
        <v>201</v>
      </c>
      <c r="E928" s="257" t="s">
        <v>1604</v>
      </c>
      <c r="F928" s="258" t="s">
        <v>1605</v>
      </c>
      <c r="G928" s="259" t="s">
        <v>229</v>
      </c>
      <c r="H928" s="260">
        <v>401.23500000000001</v>
      </c>
      <c r="I928" s="261"/>
      <c r="J928" s="262">
        <f>ROUND(I928*H928,2)</f>
        <v>0</v>
      </c>
      <c r="K928" s="263"/>
      <c r="L928" s="264"/>
      <c r="M928" s="265" t="s">
        <v>1</v>
      </c>
      <c r="N928" s="266" t="s">
        <v>44</v>
      </c>
      <c r="O928" s="91"/>
      <c r="P928" s="225">
        <f>O928*H928</f>
        <v>0</v>
      </c>
      <c r="Q928" s="225">
        <v>0</v>
      </c>
      <c r="R928" s="225">
        <f>Q928*H928</f>
        <v>0</v>
      </c>
      <c r="S928" s="225">
        <v>0</v>
      </c>
      <c r="T928" s="226">
        <f>S928*H928</f>
        <v>0</v>
      </c>
      <c r="U928" s="38"/>
      <c r="V928" s="38"/>
      <c r="W928" s="38"/>
      <c r="X928" s="38"/>
      <c r="Y928" s="38"/>
      <c r="Z928" s="38"/>
      <c r="AA928" s="38"/>
      <c r="AB928" s="38"/>
      <c r="AC928" s="38"/>
      <c r="AD928" s="38"/>
      <c r="AE928" s="38"/>
      <c r="AR928" s="227" t="s">
        <v>349</v>
      </c>
      <c r="AT928" s="227" t="s">
        <v>201</v>
      </c>
      <c r="AU928" s="227" t="s">
        <v>88</v>
      </c>
      <c r="AY928" s="17" t="s">
        <v>152</v>
      </c>
      <c r="BE928" s="228">
        <f>IF(N928="základní",J928,0)</f>
        <v>0</v>
      </c>
      <c r="BF928" s="228">
        <f>IF(N928="snížená",J928,0)</f>
        <v>0</v>
      </c>
      <c r="BG928" s="228">
        <f>IF(N928="zákl. přenesená",J928,0)</f>
        <v>0</v>
      </c>
      <c r="BH928" s="228">
        <f>IF(N928="sníž. přenesená",J928,0)</f>
        <v>0</v>
      </c>
      <c r="BI928" s="228">
        <f>IF(N928="nulová",J928,0)</f>
        <v>0</v>
      </c>
      <c r="BJ928" s="17" t="s">
        <v>21</v>
      </c>
      <c r="BK928" s="228">
        <f>ROUND(I928*H928,2)</f>
        <v>0</v>
      </c>
      <c r="BL928" s="17" t="s">
        <v>251</v>
      </c>
      <c r="BM928" s="227" t="s">
        <v>1606</v>
      </c>
    </row>
    <row r="929" s="13" customFormat="1">
      <c r="A929" s="13"/>
      <c r="B929" s="234"/>
      <c r="C929" s="235"/>
      <c r="D929" s="229" t="s">
        <v>162</v>
      </c>
      <c r="E929" s="236" t="s">
        <v>1</v>
      </c>
      <c r="F929" s="237" t="s">
        <v>1607</v>
      </c>
      <c r="G929" s="235"/>
      <c r="H929" s="238">
        <v>398.20800000000003</v>
      </c>
      <c r="I929" s="239"/>
      <c r="J929" s="235"/>
      <c r="K929" s="235"/>
      <c r="L929" s="240"/>
      <c r="M929" s="241"/>
      <c r="N929" s="242"/>
      <c r="O929" s="242"/>
      <c r="P929" s="242"/>
      <c r="Q929" s="242"/>
      <c r="R929" s="242"/>
      <c r="S929" s="242"/>
      <c r="T929" s="243"/>
      <c r="U929" s="13"/>
      <c r="V929" s="13"/>
      <c r="W929" s="13"/>
      <c r="X929" s="13"/>
      <c r="Y929" s="13"/>
      <c r="Z929" s="13"/>
      <c r="AA929" s="13"/>
      <c r="AB929" s="13"/>
      <c r="AC929" s="13"/>
      <c r="AD929" s="13"/>
      <c r="AE929" s="13"/>
      <c r="AT929" s="244" t="s">
        <v>162</v>
      </c>
      <c r="AU929" s="244" t="s">
        <v>88</v>
      </c>
      <c r="AV929" s="13" t="s">
        <v>88</v>
      </c>
      <c r="AW929" s="13" t="s">
        <v>36</v>
      </c>
      <c r="AX929" s="13" t="s">
        <v>79</v>
      </c>
      <c r="AY929" s="244" t="s">
        <v>152</v>
      </c>
    </row>
    <row r="930" s="13" customFormat="1">
      <c r="A930" s="13"/>
      <c r="B930" s="234"/>
      <c r="C930" s="235"/>
      <c r="D930" s="229" t="s">
        <v>162</v>
      </c>
      <c r="E930" s="236" t="s">
        <v>1</v>
      </c>
      <c r="F930" s="237" t="s">
        <v>1608</v>
      </c>
      <c r="G930" s="235"/>
      <c r="H930" s="238">
        <v>2.8149999999999999</v>
      </c>
      <c r="I930" s="239"/>
      <c r="J930" s="235"/>
      <c r="K930" s="235"/>
      <c r="L930" s="240"/>
      <c r="M930" s="241"/>
      <c r="N930" s="242"/>
      <c r="O930" s="242"/>
      <c r="P930" s="242"/>
      <c r="Q930" s="242"/>
      <c r="R930" s="242"/>
      <c r="S930" s="242"/>
      <c r="T930" s="243"/>
      <c r="U930" s="13"/>
      <c r="V930" s="13"/>
      <c r="W930" s="13"/>
      <c r="X930" s="13"/>
      <c r="Y930" s="13"/>
      <c r="Z930" s="13"/>
      <c r="AA930" s="13"/>
      <c r="AB930" s="13"/>
      <c r="AC930" s="13"/>
      <c r="AD930" s="13"/>
      <c r="AE930" s="13"/>
      <c r="AT930" s="244" t="s">
        <v>162</v>
      </c>
      <c r="AU930" s="244" t="s">
        <v>88</v>
      </c>
      <c r="AV930" s="13" t="s">
        <v>88</v>
      </c>
      <c r="AW930" s="13" t="s">
        <v>36</v>
      </c>
      <c r="AX930" s="13" t="s">
        <v>79</v>
      </c>
      <c r="AY930" s="244" t="s">
        <v>152</v>
      </c>
    </row>
    <row r="931" s="13" customFormat="1">
      <c r="A931" s="13"/>
      <c r="B931" s="234"/>
      <c r="C931" s="235"/>
      <c r="D931" s="229" t="s">
        <v>162</v>
      </c>
      <c r="E931" s="236" t="s">
        <v>1</v>
      </c>
      <c r="F931" s="237" t="s">
        <v>1609</v>
      </c>
      <c r="G931" s="235"/>
      <c r="H931" s="238">
        <v>0.21199999999999999</v>
      </c>
      <c r="I931" s="239"/>
      <c r="J931" s="235"/>
      <c r="K931" s="235"/>
      <c r="L931" s="240"/>
      <c r="M931" s="241"/>
      <c r="N931" s="242"/>
      <c r="O931" s="242"/>
      <c r="P931" s="242"/>
      <c r="Q931" s="242"/>
      <c r="R931" s="242"/>
      <c r="S931" s="242"/>
      <c r="T931" s="243"/>
      <c r="U931" s="13"/>
      <c r="V931" s="13"/>
      <c r="W931" s="13"/>
      <c r="X931" s="13"/>
      <c r="Y931" s="13"/>
      <c r="Z931" s="13"/>
      <c r="AA931" s="13"/>
      <c r="AB931" s="13"/>
      <c r="AC931" s="13"/>
      <c r="AD931" s="13"/>
      <c r="AE931" s="13"/>
      <c r="AT931" s="244" t="s">
        <v>162</v>
      </c>
      <c r="AU931" s="244" t="s">
        <v>88</v>
      </c>
      <c r="AV931" s="13" t="s">
        <v>88</v>
      </c>
      <c r="AW931" s="13" t="s">
        <v>36</v>
      </c>
      <c r="AX931" s="13" t="s">
        <v>79</v>
      </c>
      <c r="AY931" s="244" t="s">
        <v>152</v>
      </c>
    </row>
    <row r="932" s="2" customFormat="1" ht="37.8" customHeight="1">
      <c r="A932" s="38"/>
      <c r="B932" s="39"/>
      <c r="C932" s="256" t="s">
        <v>1610</v>
      </c>
      <c r="D932" s="256" t="s">
        <v>201</v>
      </c>
      <c r="E932" s="257" t="s">
        <v>1611</v>
      </c>
      <c r="F932" s="258" t="s">
        <v>1605</v>
      </c>
      <c r="G932" s="259" t="s">
        <v>229</v>
      </c>
      <c r="H932" s="260">
        <v>451.35000000000002</v>
      </c>
      <c r="I932" s="261"/>
      <c r="J932" s="262">
        <f>ROUND(I932*H932,2)</f>
        <v>0</v>
      </c>
      <c r="K932" s="263"/>
      <c r="L932" s="264"/>
      <c r="M932" s="265" t="s">
        <v>1</v>
      </c>
      <c r="N932" s="266" t="s">
        <v>44</v>
      </c>
      <c r="O932" s="91"/>
      <c r="P932" s="225">
        <f>O932*H932</f>
        <v>0</v>
      </c>
      <c r="Q932" s="225">
        <v>0</v>
      </c>
      <c r="R932" s="225">
        <f>Q932*H932</f>
        <v>0</v>
      </c>
      <c r="S932" s="225">
        <v>0</v>
      </c>
      <c r="T932" s="226">
        <f>S932*H932</f>
        <v>0</v>
      </c>
      <c r="U932" s="38"/>
      <c r="V932" s="38"/>
      <c r="W932" s="38"/>
      <c r="X932" s="38"/>
      <c r="Y932" s="38"/>
      <c r="Z932" s="38"/>
      <c r="AA932" s="38"/>
      <c r="AB932" s="38"/>
      <c r="AC932" s="38"/>
      <c r="AD932" s="38"/>
      <c r="AE932" s="38"/>
      <c r="AR932" s="227" t="s">
        <v>349</v>
      </c>
      <c r="AT932" s="227" t="s">
        <v>201</v>
      </c>
      <c r="AU932" s="227" t="s">
        <v>88</v>
      </c>
      <c r="AY932" s="17" t="s">
        <v>152</v>
      </c>
      <c r="BE932" s="228">
        <f>IF(N932="základní",J932,0)</f>
        <v>0</v>
      </c>
      <c r="BF932" s="228">
        <f>IF(N932="snížená",J932,0)</f>
        <v>0</v>
      </c>
      <c r="BG932" s="228">
        <f>IF(N932="zákl. přenesená",J932,0)</f>
        <v>0</v>
      </c>
      <c r="BH932" s="228">
        <f>IF(N932="sníž. přenesená",J932,0)</f>
        <v>0</v>
      </c>
      <c r="BI932" s="228">
        <f>IF(N932="nulová",J932,0)</f>
        <v>0</v>
      </c>
      <c r="BJ932" s="17" t="s">
        <v>21</v>
      </c>
      <c r="BK932" s="228">
        <f>ROUND(I932*H932,2)</f>
        <v>0</v>
      </c>
      <c r="BL932" s="17" t="s">
        <v>251</v>
      </c>
      <c r="BM932" s="227" t="s">
        <v>1612</v>
      </c>
    </row>
    <row r="933" s="13" customFormat="1">
      <c r="A933" s="13"/>
      <c r="B933" s="234"/>
      <c r="C933" s="235"/>
      <c r="D933" s="229" t="s">
        <v>162</v>
      </c>
      <c r="E933" s="236" t="s">
        <v>1</v>
      </c>
      <c r="F933" s="237" t="s">
        <v>1613</v>
      </c>
      <c r="G933" s="235"/>
      <c r="H933" s="238">
        <v>451.35000000000002</v>
      </c>
      <c r="I933" s="239"/>
      <c r="J933" s="235"/>
      <c r="K933" s="235"/>
      <c r="L933" s="240"/>
      <c r="M933" s="241"/>
      <c r="N933" s="242"/>
      <c r="O933" s="242"/>
      <c r="P933" s="242"/>
      <c r="Q933" s="242"/>
      <c r="R933" s="242"/>
      <c r="S933" s="242"/>
      <c r="T933" s="243"/>
      <c r="U933" s="13"/>
      <c r="V933" s="13"/>
      <c r="W933" s="13"/>
      <c r="X933" s="13"/>
      <c r="Y933" s="13"/>
      <c r="Z933" s="13"/>
      <c r="AA933" s="13"/>
      <c r="AB933" s="13"/>
      <c r="AC933" s="13"/>
      <c r="AD933" s="13"/>
      <c r="AE933" s="13"/>
      <c r="AT933" s="244" t="s">
        <v>162</v>
      </c>
      <c r="AU933" s="244" t="s">
        <v>88</v>
      </c>
      <c r="AV933" s="13" t="s">
        <v>88</v>
      </c>
      <c r="AW933" s="13" t="s">
        <v>36</v>
      </c>
      <c r="AX933" s="13" t="s">
        <v>79</v>
      </c>
      <c r="AY933" s="244" t="s">
        <v>152</v>
      </c>
    </row>
    <row r="934" s="2" customFormat="1" ht="24.15" customHeight="1">
      <c r="A934" s="38"/>
      <c r="B934" s="39"/>
      <c r="C934" s="256" t="s">
        <v>1614</v>
      </c>
      <c r="D934" s="256" t="s">
        <v>201</v>
      </c>
      <c r="E934" s="257" t="s">
        <v>1615</v>
      </c>
      <c r="F934" s="258" t="s">
        <v>1616</v>
      </c>
      <c r="G934" s="259" t="s">
        <v>493</v>
      </c>
      <c r="H934" s="260">
        <v>83.599999999999994</v>
      </c>
      <c r="I934" s="261"/>
      <c r="J934" s="262">
        <f>ROUND(I934*H934,2)</f>
        <v>0</v>
      </c>
      <c r="K934" s="263"/>
      <c r="L934" s="264"/>
      <c r="M934" s="265" t="s">
        <v>1</v>
      </c>
      <c r="N934" s="266" t="s">
        <v>44</v>
      </c>
      <c r="O934" s="91"/>
      <c r="P934" s="225">
        <f>O934*H934</f>
        <v>0</v>
      </c>
      <c r="Q934" s="225">
        <v>0</v>
      </c>
      <c r="R934" s="225">
        <f>Q934*H934</f>
        <v>0</v>
      </c>
      <c r="S934" s="225">
        <v>0</v>
      </c>
      <c r="T934" s="226">
        <f>S934*H934</f>
        <v>0</v>
      </c>
      <c r="U934" s="38"/>
      <c r="V934" s="38"/>
      <c r="W934" s="38"/>
      <c r="X934" s="38"/>
      <c r="Y934" s="38"/>
      <c r="Z934" s="38"/>
      <c r="AA934" s="38"/>
      <c r="AB934" s="38"/>
      <c r="AC934" s="38"/>
      <c r="AD934" s="38"/>
      <c r="AE934" s="38"/>
      <c r="AR934" s="227" t="s">
        <v>349</v>
      </c>
      <c r="AT934" s="227" t="s">
        <v>201</v>
      </c>
      <c r="AU934" s="227" t="s">
        <v>88</v>
      </c>
      <c r="AY934" s="17" t="s">
        <v>152</v>
      </c>
      <c r="BE934" s="228">
        <f>IF(N934="základní",J934,0)</f>
        <v>0</v>
      </c>
      <c r="BF934" s="228">
        <f>IF(N934="snížená",J934,0)</f>
        <v>0</v>
      </c>
      <c r="BG934" s="228">
        <f>IF(N934="zákl. přenesená",J934,0)</f>
        <v>0</v>
      </c>
      <c r="BH934" s="228">
        <f>IF(N934="sníž. přenesená",J934,0)</f>
        <v>0</v>
      </c>
      <c r="BI934" s="228">
        <f>IF(N934="nulová",J934,0)</f>
        <v>0</v>
      </c>
      <c r="BJ934" s="17" t="s">
        <v>21</v>
      </c>
      <c r="BK934" s="228">
        <f>ROUND(I934*H934,2)</f>
        <v>0</v>
      </c>
      <c r="BL934" s="17" t="s">
        <v>251</v>
      </c>
      <c r="BM934" s="227" t="s">
        <v>1617</v>
      </c>
    </row>
    <row r="935" s="2" customFormat="1" ht="24.15" customHeight="1">
      <c r="A935" s="38"/>
      <c r="B935" s="39"/>
      <c r="C935" s="256" t="s">
        <v>1618</v>
      </c>
      <c r="D935" s="256" t="s">
        <v>201</v>
      </c>
      <c r="E935" s="257" t="s">
        <v>1619</v>
      </c>
      <c r="F935" s="258" t="s">
        <v>1620</v>
      </c>
      <c r="G935" s="259" t="s">
        <v>210</v>
      </c>
      <c r="H935" s="260">
        <v>22</v>
      </c>
      <c r="I935" s="261"/>
      <c r="J935" s="262">
        <f>ROUND(I935*H935,2)</f>
        <v>0</v>
      </c>
      <c r="K935" s="263"/>
      <c r="L935" s="264"/>
      <c r="M935" s="265" t="s">
        <v>1</v>
      </c>
      <c r="N935" s="266" t="s">
        <v>44</v>
      </c>
      <c r="O935" s="91"/>
      <c r="P935" s="225">
        <f>O935*H935</f>
        <v>0</v>
      </c>
      <c r="Q935" s="225">
        <v>0</v>
      </c>
      <c r="R935" s="225">
        <f>Q935*H935</f>
        <v>0</v>
      </c>
      <c r="S935" s="225">
        <v>0</v>
      </c>
      <c r="T935" s="226">
        <f>S935*H935</f>
        <v>0</v>
      </c>
      <c r="U935" s="38"/>
      <c r="V935" s="38"/>
      <c r="W935" s="38"/>
      <c r="X935" s="38"/>
      <c r="Y935" s="38"/>
      <c r="Z935" s="38"/>
      <c r="AA935" s="38"/>
      <c r="AB935" s="38"/>
      <c r="AC935" s="38"/>
      <c r="AD935" s="38"/>
      <c r="AE935" s="38"/>
      <c r="AR935" s="227" t="s">
        <v>349</v>
      </c>
      <c r="AT935" s="227" t="s">
        <v>201</v>
      </c>
      <c r="AU935" s="227" t="s">
        <v>88</v>
      </c>
      <c r="AY935" s="17" t="s">
        <v>152</v>
      </c>
      <c r="BE935" s="228">
        <f>IF(N935="základní",J935,0)</f>
        <v>0</v>
      </c>
      <c r="BF935" s="228">
        <f>IF(N935="snížená",J935,0)</f>
        <v>0</v>
      </c>
      <c r="BG935" s="228">
        <f>IF(N935="zákl. přenesená",J935,0)</f>
        <v>0</v>
      </c>
      <c r="BH935" s="228">
        <f>IF(N935="sníž. přenesená",J935,0)</f>
        <v>0</v>
      </c>
      <c r="BI935" s="228">
        <f>IF(N935="nulová",J935,0)</f>
        <v>0</v>
      </c>
      <c r="BJ935" s="17" t="s">
        <v>21</v>
      </c>
      <c r="BK935" s="228">
        <f>ROUND(I935*H935,2)</f>
        <v>0</v>
      </c>
      <c r="BL935" s="17" t="s">
        <v>251</v>
      </c>
      <c r="BM935" s="227" t="s">
        <v>1621</v>
      </c>
    </row>
    <row r="936" s="2" customFormat="1" ht="37.8" customHeight="1">
      <c r="A936" s="38"/>
      <c r="B936" s="39"/>
      <c r="C936" s="256" t="s">
        <v>1622</v>
      </c>
      <c r="D936" s="256" t="s">
        <v>201</v>
      </c>
      <c r="E936" s="257" t="s">
        <v>1623</v>
      </c>
      <c r="F936" s="258" t="s">
        <v>1624</v>
      </c>
      <c r="G936" s="259" t="s">
        <v>493</v>
      </c>
      <c r="H936" s="260">
        <v>88</v>
      </c>
      <c r="I936" s="261"/>
      <c r="J936" s="262">
        <f>ROUND(I936*H936,2)</f>
        <v>0</v>
      </c>
      <c r="K936" s="263"/>
      <c r="L936" s="264"/>
      <c r="M936" s="265" t="s">
        <v>1</v>
      </c>
      <c r="N936" s="266" t="s">
        <v>44</v>
      </c>
      <c r="O936" s="91"/>
      <c r="P936" s="225">
        <f>O936*H936</f>
        <v>0</v>
      </c>
      <c r="Q936" s="225">
        <v>0</v>
      </c>
      <c r="R936" s="225">
        <f>Q936*H936</f>
        <v>0</v>
      </c>
      <c r="S936" s="225">
        <v>0</v>
      </c>
      <c r="T936" s="226">
        <f>S936*H936</f>
        <v>0</v>
      </c>
      <c r="U936" s="38"/>
      <c r="V936" s="38"/>
      <c r="W936" s="38"/>
      <c r="X936" s="38"/>
      <c r="Y936" s="38"/>
      <c r="Z936" s="38"/>
      <c r="AA936" s="38"/>
      <c r="AB936" s="38"/>
      <c r="AC936" s="38"/>
      <c r="AD936" s="38"/>
      <c r="AE936" s="38"/>
      <c r="AR936" s="227" t="s">
        <v>349</v>
      </c>
      <c r="AT936" s="227" t="s">
        <v>201</v>
      </c>
      <c r="AU936" s="227" t="s">
        <v>88</v>
      </c>
      <c r="AY936" s="17" t="s">
        <v>152</v>
      </c>
      <c r="BE936" s="228">
        <f>IF(N936="základní",J936,0)</f>
        <v>0</v>
      </c>
      <c r="BF936" s="228">
        <f>IF(N936="snížená",J936,0)</f>
        <v>0</v>
      </c>
      <c r="BG936" s="228">
        <f>IF(N936="zákl. přenesená",J936,0)</f>
        <v>0</v>
      </c>
      <c r="BH936" s="228">
        <f>IF(N936="sníž. přenesená",J936,0)</f>
        <v>0</v>
      </c>
      <c r="BI936" s="228">
        <f>IF(N936="nulová",J936,0)</f>
        <v>0</v>
      </c>
      <c r="BJ936" s="17" t="s">
        <v>21</v>
      </c>
      <c r="BK936" s="228">
        <f>ROUND(I936*H936,2)</f>
        <v>0</v>
      </c>
      <c r="BL936" s="17" t="s">
        <v>251</v>
      </c>
      <c r="BM936" s="227" t="s">
        <v>1625</v>
      </c>
    </row>
    <row r="937" s="2" customFormat="1" ht="24.15" customHeight="1">
      <c r="A937" s="38"/>
      <c r="B937" s="39"/>
      <c r="C937" s="215" t="s">
        <v>1626</v>
      </c>
      <c r="D937" s="215" t="s">
        <v>154</v>
      </c>
      <c r="E937" s="216" t="s">
        <v>1627</v>
      </c>
      <c r="F937" s="217" t="s">
        <v>1628</v>
      </c>
      <c r="G937" s="218" t="s">
        <v>229</v>
      </c>
      <c r="H937" s="219">
        <v>846.70000000000005</v>
      </c>
      <c r="I937" s="220"/>
      <c r="J937" s="221">
        <f>ROUND(I937*H937,2)</f>
        <v>0</v>
      </c>
      <c r="K937" s="222"/>
      <c r="L937" s="44"/>
      <c r="M937" s="223" t="s">
        <v>1</v>
      </c>
      <c r="N937" s="224" t="s">
        <v>44</v>
      </c>
      <c r="O937" s="91"/>
      <c r="P937" s="225">
        <f>O937*H937</f>
        <v>0</v>
      </c>
      <c r="Q937" s="225">
        <v>0.0074999999999999997</v>
      </c>
      <c r="R937" s="225">
        <f>Q937*H937</f>
        <v>6.35025</v>
      </c>
      <c r="S937" s="225">
        <v>0</v>
      </c>
      <c r="T937" s="226">
        <f>S937*H937</f>
        <v>0</v>
      </c>
      <c r="U937" s="38"/>
      <c r="V937" s="38"/>
      <c r="W937" s="38"/>
      <c r="X937" s="38"/>
      <c r="Y937" s="38"/>
      <c r="Z937" s="38"/>
      <c r="AA937" s="38"/>
      <c r="AB937" s="38"/>
      <c r="AC937" s="38"/>
      <c r="AD937" s="38"/>
      <c r="AE937" s="38"/>
      <c r="AR937" s="227" t="s">
        <v>251</v>
      </c>
      <c r="AT937" s="227" t="s">
        <v>154</v>
      </c>
      <c r="AU937" s="227" t="s">
        <v>88</v>
      </c>
      <c r="AY937" s="17" t="s">
        <v>152</v>
      </c>
      <c r="BE937" s="228">
        <f>IF(N937="základní",J937,0)</f>
        <v>0</v>
      </c>
      <c r="BF937" s="228">
        <f>IF(N937="snížená",J937,0)</f>
        <v>0</v>
      </c>
      <c r="BG937" s="228">
        <f>IF(N937="zákl. přenesená",J937,0)</f>
        <v>0</v>
      </c>
      <c r="BH937" s="228">
        <f>IF(N937="sníž. přenesená",J937,0)</f>
        <v>0</v>
      </c>
      <c r="BI937" s="228">
        <f>IF(N937="nulová",J937,0)</f>
        <v>0</v>
      </c>
      <c r="BJ937" s="17" t="s">
        <v>21</v>
      </c>
      <c r="BK937" s="228">
        <f>ROUND(I937*H937,2)</f>
        <v>0</v>
      </c>
      <c r="BL937" s="17" t="s">
        <v>251</v>
      </c>
      <c r="BM937" s="227" t="s">
        <v>1629</v>
      </c>
    </row>
    <row r="938" s="2" customFormat="1">
      <c r="A938" s="38"/>
      <c r="B938" s="39"/>
      <c r="C938" s="40"/>
      <c r="D938" s="229" t="s">
        <v>160</v>
      </c>
      <c r="E938" s="40"/>
      <c r="F938" s="230" t="s">
        <v>1630</v>
      </c>
      <c r="G938" s="40"/>
      <c r="H938" s="40"/>
      <c r="I938" s="231"/>
      <c r="J938" s="40"/>
      <c r="K938" s="40"/>
      <c r="L938" s="44"/>
      <c r="M938" s="232"/>
      <c r="N938" s="233"/>
      <c r="O938" s="91"/>
      <c r="P938" s="91"/>
      <c r="Q938" s="91"/>
      <c r="R938" s="91"/>
      <c r="S938" s="91"/>
      <c r="T938" s="92"/>
      <c r="U938" s="38"/>
      <c r="V938" s="38"/>
      <c r="W938" s="38"/>
      <c r="X938" s="38"/>
      <c r="Y938" s="38"/>
      <c r="Z938" s="38"/>
      <c r="AA938" s="38"/>
      <c r="AB938" s="38"/>
      <c r="AC938" s="38"/>
      <c r="AD938" s="38"/>
      <c r="AE938" s="38"/>
      <c r="AT938" s="17" t="s">
        <v>160</v>
      </c>
      <c r="AU938" s="17" t="s">
        <v>88</v>
      </c>
    </row>
    <row r="939" s="13" customFormat="1">
      <c r="A939" s="13"/>
      <c r="B939" s="234"/>
      <c r="C939" s="235"/>
      <c r="D939" s="229" t="s">
        <v>162</v>
      </c>
      <c r="E939" s="236" t="s">
        <v>1</v>
      </c>
      <c r="F939" s="237" t="s">
        <v>1631</v>
      </c>
      <c r="G939" s="235"/>
      <c r="H939" s="238">
        <v>846.70000000000005</v>
      </c>
      <c r="I939" s="239"/>
      <c r="J939" s="235"/>
      <c r="K939" s="235"/>
      <c r="L939" s="240"/>
      <c r="M939" s="241"/>
      <c r="N939" s="242"/>
      <c r="O939" s="242"/>
      <c r="P939" s="242"/>
      <c r="Q939" s="242"/>
      <c r="R939" s="242"/>
      <c r="S939" s="242"/>
      <c r="T939" s="243"/>
      <c r="U939" s="13"/>
      <c r="V939" s="13"/>
      <c r="W939" s="13"/>
      <c r="X939" s="13"/>
      <c r="Y939" s="13"/>
      <c r="Z939" s="13"/>
      <c r="AA939" s="13"/>
      <c r="AB939" s="13"/>
      <c r="AC939" s="13"/>
      <c r="AD939" s="13"/>
      <c r="AE939" s="13"/>
      <c r="AT939" s="244" t="s">
        <v>162</v>
      </c>
      <c r="AU939" s="244" t="s">
        <v>88</v>
      </c>
      <c r="AV939" s="13" t="s">
        <v>88</v>
      </c>
      <c r="AW939" s="13" t="s">
        <v>36</v>
      </c>
      <c r="AX939" s="13" t="s">
        <v>21</v>
      </c>
      <c r="AY939" s="244" t="s">
        <v>152</v>
      </c>
    </row>
    <row r="940" s="2" customFormat="1" ht="24.15" customHeight="1">
      <c r="A940" s="38"/>
      <c r="B940" s="39"/>
      <c r="C940" s="215" t="s">
        <v>1632</v>
      </c>
      <c r="D940" s="215" t="s">
        <v>154</v>
      </c>
      <c r="E940" s="216" t="s">
        <v>1633</v>
      </c>
      <c r="F940" s="217" t="s">
        <v>1634</v>
      </c>
      <c r="G940" s="218" t="s">
        <v>980</v>
      </c>
      <c r="H940" s="277"/>
      <c r="I940" s="220"/>
      <c r="J940" s="221">
        <f>ROUND(I940*H940,2)</f>
        <v>0</v>
      </c>
      <c r="K940" s="222"/>
      <c r="L940" s="44"/>
      <c r="M940" s="223" t="s">
        <v>1</v>
      </c>
      <c r="N940" s="224" t="s">
        <v>44</v>
      </c>
      <c r="O940" s="91"/>
      <c r="P940" s="225">
        <f>O940*H940</f>
        <v>0</v>
      </c>
      <c r="Q940" s="225">
        <v>0</v>
      </c>
      <c r="R940" s="225">
        <f>Q940*H940</f>
        <v>0</v>
      </c>
      <c r="S940" s="225">
        <v>0</v>
      </c>
      <c r="T940" s="226">
        <f>S940*H940</f>
        <v>0</v>
      </c>
      <c r="U940" s="38"/>
      <c r="V940" s="38"/>
      <c r="W940" s="38"/>
      <c r="X940" s="38"/>
      <c r="Y940" s="38"/>
      <c r="Z940" s="38"/>
      <c r="AA940" s="38"/>
      <c r="AB940" s="38"/>
      <c r="AC940" s="38"/>
      <c r="AD940" s="38"/>
      <c r="AE940" s="38"/>
      <c r="AR940" s="227" t="s">
        <v>251</v>
      </c>
      <c r="AT940" s="227" t="s">
        <v>154</v>
      </c>
      <c r="AU940" s="227" t="s">
        <v>88</v>
      </c>
      <c r="AY940" s="17" t="s">
        <v>152</v>
      </c>
      <c r="BE940" s="228">
        <f>IF(N940="základní",J940,0)</f>
        <v>0</v>
      </c>
      <c r="BF940" s="228">
        <f>IF(N940="snížená",J940,0)</f>
        <v>0</v>
      </c>
      <c r="BG940" s="228">
        <f>IF(N940="zákl. přenesená",J940,0)</f>
        <v>0</v>
      </c>
      <c r="BH940" s="228">
        <f>IF(N940="sníž. přenesená",J940,0)</f>
        <v>0</v>
      </c>
      <c r="BI940" s="228">
        <f>IF(N940="nulová",J940,0)</f>
        <v>0</v>
      </c>
      <c r="BJ940" s="17" t="s">
        <v>21</v>
      </c>
      <c r="BK940" s="228">
        <f>ROUND(I940*H940,2)</f>
        <v>0</v>
      </c>
      <c r="BL940" s="17" t="s">
        <v>251</v>
      </c>
      <c r="BM940" s="227" t="s">
        <v>1635</v>
      </c>
    </row>
    <row r="941" s="2" customFormat="1">
      <c r="A941" s="38"/>
      <c r="B941" s="39"/>
      <c r="C941" s="40"/>
      <c r="D941" s="229" t="s">
        <v>160</v>
      </c>
      <c r="E941" s="40"/>
      <c r="F941" s="230" t="s">
        <v>1636</v>
      </c>
      <c r="G941" s="40"/>
      <c r="H941" s="40"/>
      <c r="I941" s="231"/>
      <c r="J941" s="40"/>
      <c r="K941" s="40"/>
      <c r="L941" s="44"/>
      <c r="M941" s="232"/>
      <c r="N941" s="233"/>
      <c r="O941" s="91"/>
      <c r="P941" s="91"/>
      <c r="Q941" s="91"/>
      <c r="R941" s="91"/>
      <c r="S941" s="91"/>
      <c r="T941" s="92"/>
      <c r="U941" s="38"/>
      <c r="V941" s="38"/>
      <c r="W941" s="38"/>
      <c r="X941" s="38"/>
      <c r="Y941" s="38"/>
      <c r="Z941" s="38"/>
      <c r="AA941" s="38"/>
      <c r="AB941" s="38"/>
      <c r="AC941" s="38"/>
      <c r="AD941" s="38"/>
      <c r="AE941" s="38"/>
      <c r="AT941" s="17" t="s">
        <v>160</v>
      </c>
      <c r="AU941" s="17" t="s">
        <v>88</v>
      </c>
    </row>
    <row r="942" s="12" customFormat="1" ht="22.8" customHeight="1">
      <c r="A942" s="12"/>
      <c r="B942" s="199"/>
      <c r="C942" s="200"/>
      <c r="D942" s="201" t="s">
        <v>78</v>
      </c>
      <c r="E942" s="213" t="s">
        <v>1637</v>
      </c>
      <c r="F942" s="213" t="s">
        <v>1638</v>
      </c>
      <c r="G942" s="200"/>
      <c r="H942" s="200"/>
      <c r="I942" s="203"/>
      <c r="J942" s="214">
        <f>BK942</f>
        <v>0</v>
      </c>
      <c r="K942" s="200"/>
      <c r="L942" s="205"/>
      <c r="M942" s="206"/>
      <c r="N942" s="207"/>
      <c r="O942" s="207"/>
      <c r="P942" s="208">
        <f>SUM(P943:P947)</f>
        <v>0</v>
      </c>
      <c r="Q942" s="207"/>
      <c r="R942" s="208">
        <f>SUM(R943:R947)</f>
        <v>0.28304999999999997</v>
      </c>
      <c r="S942" s="207"/>
      <c r="T942" s="209">
        <f>SUM(T943:T947)</f>
        <v>0</v>
      </c>
      <c r="U942" s="12"/>
      <c r="V942" s="12"/>
      <c r="W942" s="12"/>
      <c r="X942" s="12"/>
      <c r="Y942" s="12"/>
      <c r="Z942" s="12"/>
      <c r="AA942" s="12"/>
      <c r="AB942" s="12"/>
      <c r="AC942" s="12"/>
      <c r="AD942" s="12"/>
      <c r="AE942" s="12"/>
      <c r="AR942" s="210" t="s">
        <v>88</v>
      </c>
      <c r="AT942" s="211" t="s">
        <v>78</v>
      </c>
      <c r="AU942" s="211" t="s">
        <v>21</v>
      </c>
      <c r="AY942" s="210" t="s">
        <v>152</v>
      </c>
      <c r="BK942" s="212">
        <f>SUM(BK943:BK947)</f>
        <v>0</v>
      </c>
    </row>
    <row r="943" s="2" customFormat="1" ht="16.5" customHeight="1">
      <c r="A943" s="38"/>
      <c r="B943" s="39"/>
      <c r="C943" s="215" t="s">
        <v>1639</v>
      </c>
      <c r="D943" s="215" t="s">
        <v>154</v>
      </c>
      <c r="E943" s="216" t="s">
        <v>1640</v>
      </c>
      <c r="F943" s="217" t="s">
        <v>1641</v>
      </c>
      <c r="G943" s="218" t="s">
        <v>229</v>
      </c>
      <c r="H943" s="219">
        <v>314.5</v>
      </c>
      <c r="I943" s="220"/>
      <c r="J943" s="221">
        <f>ROUND(I943*H943,2)</f>
        <v>0</v>
      </c>
      <c r="K943" s="222"/>
      <c r="L943" s="44"/>
      <c r="M943" s="223" t="s">
        <v>1</v>
      </c>
      <c r="N943" s="224" t="s">
        <v>44</v>
      </c>
      <c r="O943" s="91"/>
      <c r="P943" s="225">
        <f>O943*H943</f>
        <v>0</v>
      </c>
      <c r="Q943" s="225">
        <v>0.00089999999999999998</v>
      </c>
      <c r="R943" s="225">
        <f>Q943*H943</f>
        <v>0.28304999999999997</v>
      </c>
      <c r="S943" s="225">
        <v>0</v>
      </c>
      <c r="T943" s="226">
        <f>S943*H943</f>
        <v>0</v>
      </c>
      <c r="U943" s="38"/>
      <c r="V943" s="38"/>
      <c r="W943" s="38"/>
      <c r="X943" s="38"/>
      <c r="Y943" s="38"/>
      <c r="Z943" s="38"/>
      <c r="AA943" s="38"/>
      <c r="AB943" s="38"/>
      <c r="AC943" s="38"/>
      <c r="AD943" s="38"/>
      <c r="AE943" s="38"/>
      <c r="AR943" s="227" t="s">
        <v>251</v>
      </c>
      <c r="AT943" s="227" t="s">
        <v>154</v>
      </c>
      <c r="AU943" s="227" t="s">
        <v>88</v>
      </c>
      <c r="AY943" s="17" t="s">
        <v>152</v>
      </c>
      <c r="BE943" s="228">
        <f>IF(N943="základní",J943,0)</f>
        <v>0</v>
      </c>
      <c r="BF943" s="228">
        <f>IF(N943="snížená",J943,0)</f>
        <v>0</v>
      </c>
      <c r="BG943" s="228">
        <f>IF(N943="zákl. přenesená",J943,0)</f>
        <v>0</v>
      </c>
      <c r="BH943" s="228">
        <f>IF(N943="sníž. přenesená",J943,0)</f>
        <v>0</v>
      </c>
      <c r="BI943" s="228">
        <f>IF(N943="nulová",J943,0)</f>
        <v>0</v>
      </c>
      <c r="BJ943" s="17" t="s">
        <v>21</v>
      </c>
      <c r="BK943" s="228">
        <f>ROUND(I943*H943,2)</f>
        <v>0</v>
      </c>
      <c r="BL943" s="17" t="s">
        <v>251</v>
      </c>
      <c r="BM943" s="227" t="s">
        <v>1642</v>
      </c>
    </row>
    <row r="944" s="2" customFormat="1">
      <c r="A944" s="38"/>
      <c r="B944" s="39"/>
      <c r="C944" s="40"/>
      <c r="D944" s="229" t="s">
        <v>160</v>
      </c>
      <c r="E944" s="40"/>
      <c r="F944" s="230" t="s">
        <v>1643</v>
      </c>
      <c r="G944" s="40"/>
      <c r="H944" s="40"/>
      <c r="I944" s="231"/>
      <c r="J944" s="40"/>
      <c r="K944" s="40"/>
      <c r="L944" s="44"/>
      <c r="M944" s="232"/>
      <c r="N944" s="233"/>
      <c r="O944" s="91"/>
      <c r="P944" s="91"/>
      <c r="Q944" s="91"/>
      <c r="R944" s="91"/>
      <c r="S944" s="91"/>
      <c r="T944" s="92"/>
      <c r="U944" s="38"/>
      <c r="V944" s="38"/>
      <c r="W944" s="38"/>
      <c r="X944" s="38"/>
      <c r="Y944" s="38"/>
      <c r="Z944" s="38"/>
      <c r="AA944" s="38"/>
      <c r="AB944" s="38"/>
      <c r="AC944" s="38"/>
      <c r="AD944" s="38"/>
      <c r="AE944" s="38"/>
      <c r="AT944" s="17" t="s">
        <v>160</v>
      </c>
      <c r="AU944" s="17" t="s">
        <v>88</v>
      </c>
    </row>
    <row r="945" s="13" customFormat="1">
      <c r="A945" s="13"/>
      <c r="B945" s="234"/>
      <c r="C945" s="235"/>
      <c r="D945" s="229" t="s">
        <v>162</v>
      </c>
      <c r="E945" s="236" t="s">
        <v>1</v>
      </c>
      <c r="F945" s="237" t="s">
        <v>522</v>
      </c>
      <c r="G945" s="235"/>
      <c r="H945" s="238">
        <v>314.5</v>
      </c>
      <c r="I945" s="239"/>
      <c r="J945" s="235"/>
      <c r="K945" s="235"/>
      <c r="L945" s="240"/>
      <c r="M945" s="241"/>
      <c r="N945" s="242"/>
      <c r="O945" s="242"/>
      <c r="P945" s="242"/>
      <c r="Q945" s="242"/>
      <c r="R945" s="242"/>
      <c r="S945" s="242"/>
      <c r="T945" s="243"/>
      <c r="U945" s="13"/>
      <c r="V945" s="13"/>
      <c r="W945" s="13"/>
      <c r="X945" s="13"/>
      <c r="Y945" s="13"/>
      <c r="Z945" s="13"/>
      <c r="AA945" s="13"/>
      <c r="AB945" s="13"/>
      <c r="AC945" s="13"/>
      <c r="AD945" s="13"/>
      <c r="AE945" s="13"/>
      <c r="AT945" s="244" t="s">
        <v>162</v>
      </c>
      <c r="AU945" s="244" t="s">
        <v>88</v>
      </c>
      <c r="AV945" s="13" t="s">
        <v>88</v>
      </c>
      <c r="AW945" s="13" t="s">
        <v>36</v>
      </c>
      <c r="AX945" s="13" t="s">
        <v>21</v>
      </c>
      <c r="AY945" s="244" t="s">
        <v>152</v>
      </c>
    </row>
    <row r="946" s="2" customFormat="1" ht="24.15" customHeight="1">
      <c r="A946" s="38"/>
      <c r="B946" s="39"/>
      <c r="C946" s="215" t="s">
        <v>1644</v>
      </c>
      <c r="D946" s="215" t="s">
        <v>154</v>
      </c>
      <c r="E946" s="216" t="s">
        <v>1645</v>
      </c>
      <c r="F946" s="217" t="s">
        <v>1646</v>
      </c>
      <c r="G946" s="218" t="s">
        <v>980</v>
      </c>
      <c r="H946" s="277"/>
      <c r="I946" s="220"/>
      <c r="J946" s="221">
        <f>ROUND(I946*H946,2)</f>
        <v>0</v>
      </c>
      <c r="K946" s="222"/>
      <c r="L946" s="44"/>
      <c r="M946" s="223" t="s">
        <v>1</v>
      </c>
      <c r="N946" s="224" t="s">
        <v>44</v>
      </c>
      <c r="O946" s="91"/>
      <c r="P946" s="225">
        <f>O946*H946</f>
        <v>0</v>
      </c>
      <c r="Q946" s="225">
        <v>0</v>
      </c>
      <c r="R946" s="225">
        <f>Q946*H946</f>
        <v>0</v>
      </c>
      <c r="S946" s="225">
        <v>0</v>
      </c>
      <c r="T946" s="226">
        <f>S946*H946</f>
        <v>0</v>
      </c>
      <c r="U946" s="38"/>
      <c r="V946" s="38"/>
      <c r="W946" s="38"/>
      <c r="X946" s="38"/>
      <c r="Y946" s="38"/>
      <c r="Z946" s="38"/>
      <c r="AA946" s="38"/>
      <c r="AB946" s="38"/>
      <c r="AC946" s="38"/>
      <c r="AD946" s="38"/>
      <c r="AE946" s="38"/>
      <c r="AR946" s="227" t="s">
        <v>251</v>
      </c>
      <c r="AT946" s="227" t="s">
        <v>154</v>
      </c>
      <c r="AU946" s="227" t="s">
        <v>88</v>
      </c>
      <c r="AY946" s="17" t="s">
        <v>152</v>
      </c>
      <c r="BE946" s="228">
        <f>IF(N946="základní",J946,0)</f>
        <v>0</v>
      </c>
      <c r="BF946" s="228">
        <f>IF(N946="snížená",J946,0)</f>
        <v>0</v>
      </c>
      <c r="BG946" s="228">
        <f>IF(N946="zákl. přenesená",J946,0)</f>
        <v>0</v>
      </c>
      <c r="BH946" s="228">
        <f>IF(N946="sníž. přenesená",J946,0)</f>
        <v>0</v>
      </c>
      <c r="BI946" s="228">
        <f>IF(N946="nulová",J946,0)</f>
        <v>0</v>
      </c>
      <c r="BJ946" s="17" t="s">
        <v>21</v>
      </c>
      <c r="BK946" s="228">
        <f>ROUND(I946*H946,2)</f>
        <v>0</v>
      </c>
      <c r="BL946" s="17" t="s">
        <v>251</v>
      </c>
      <c r="BM946" s="227" t="s">
        <v>1647</v>
      </c>
    </row>
    <row r="947" s="2" customFormat="1">
      <c r="A947" s="38"/>
      <c r="B947" s="39"/>
      <c r="C947" s="40"/>
      <c r="D947" s="229" t="s">
        <v>160</v>
      </c>
      <c r="E947" s="40"/>
      <c r="F947" s="230" t="s">
        <v>1648</v>
      </c>
      <c r="G947" s="40"/>
      <c r="H947" s="40"/>
      <c r="I947" s="231"/>
      <c r="J947" s="40"/>
      <c r="K947" s="40"/>
      <c r="L947" s="44"/>
      <c r="M947" s="232"/>
      <c r="N947" s="233"/>
      <c r="O947" s="91"/>
      <c r="P947" s="91"/>
      <c r="Q947" s="91"/>
      <c r="R947" s="91"/>
      <c r="S947" s="91"/>
      <c r="T947" s="92"/>
      <c r="U947" s="38"/>
      <c r="V947" s="38"/>
      <c r="W947" s="38"/>
      <c r="X947" s="38"/>
      <c r="Y947" s="38"/>
      <c r="Z947" s="38"/>
      <c r="AA947" s="38"/>
      <c r="AB947" s="38"/>
      <c r="AC947" s="38"/>
      <c r="AD947" s="38"/>
      <c r="AE947" s="38"/>
      <c r="AT947" s="17" t="s">
        <v>160</v>
      </c>
      <c r="AU947" s="17" t="s">
        <v>88</v>
      </c>
    </row>
    <row r="948" s="12" customFormat="1" ht="22.8" customHeight="1">
      <c r="A948" s="12"/>
      <c r="B948" s="199"/>
      <c r="C948" s="200"/>
      <c r="D948" s="201" t="s">
        <v>78</v>
      </c>
      <c r="E948" s="213" t="s">
        <v>1649</v>
      </c>
      <c r="F948" s="213" t="s">
        <v>1650</v>
      </c>
      <c r="G948" s="200"/>
      <c r="H948" s="200"/>
      <c r="I948" s="203"/>
      <c r="J948" s="214">
        <f>BK948</f>
        <v>0</v>
      </c>
      <c r="K948" s="200"/>
      <c r="L948" s="205"/>
      <c r="M948" s="206"/>
      <c r="N948" s="207"/>
      <c r="O948" s="207"/>
      <c r="P948" s="208">
        <f>SUM(P949:P983)</f>
        <v>0</v>
      </c>
      <c r="Q948" s="207"/>
      <c r="R948" s="208">
        <f>SUM(R949:R983)</f>
        <v>5.1251650000000009</v>
      </c>
      <c r="S948" s="207"/>
      <c r="T948" s="209">
        <f>SUM(T949:T983)</f>
        <v>0</v>
      </c>
      <c r="U948" s="12"/>
      <c r="V948" s="12"/>
      <c r="W948" s="12"/>
      <c r="X948" s="12"/>
      <c r="Y948" s="12"/>
      <c r="Z948" s="12"/>
      <c r="AA948" s="12"/>
      <c r="AB948" s="12"/>
      <c r="AC948" s="12"/>
      <c r="AD948" s="12"/>
      <c r="AE948" s="12"/>
      <c r="AR948" s="210" t="s">
        <v>88</v>
      </c>
      <c r="AT948" s="211" t="s">
        <v>78</v>
      </c>
      <c r="AU948" s="211" t="s">
        <v>21</v>
      </c>
      <c r="AY948" s="210" t="s">
        <v>152</v>
      </c>
      <c r="BK948" s="212">
        <f>SUM(BK949:BK983)</f>
        <v>0</v>
      </c>
    </row>
    <row r="949" s="2" customFormat="1" ht="16.5" customHeight="1">
      <c r="A949" s="38"/>
      <c r="B949" s="39"/>
      <c r="C949" s="215" t="s">
        <v>1651</v>
      </c>
      <c r="D949" s="215" t="s">
        <v>154</v>
      </c>
      <c r="E949" s="216" t="s">
        <v>1652</v>
      </c>
      <c r="F949" s="217" t="s">
        <v>1653</v>
      </c>
      <c r="G949" s="218" t="s">
        <v>229</v>
      </c>
      <c r="H949" s="219">
        <v>521.98000000000002</v>
      </c>
      <c r="I949" s="220"/>
      <c r="J949" s="221">
        <f>ROUND(I949*H949,2)</f>
        <v>0</v>
      </c>
      <c r="K949" s="222"/>
      <c r="L949" s="44"/>
      <c r="M949" s="223" t="s">
        <v>1</v>
      </c>
      <c r="N949" s="224" t="s">
        <v>44</v>
      </c>
      <c r="O949" s="91"/>
      <c r="P949" s="225">
        <f>O949*H949</f>
        <v>0</v>
      </c>
      <c r="Q949" s="225">
        <v>0.00029999999999999997</v>
      </c>
      <c r="R949" s="225">
        <f>Q949*H949</f>
        <v>0.15659399999999998</v>
      </c>
      <c r="S949" s="225">
        <v>0</v>
      </c>
      <c r="T949" s="226">
        <f>S949*H949</f>
        <v>0</v>
      </c>
      <c r="U949" s="38"/>
      <c r="V949" s="38"/>
      <c r="W949" s="38"/>
      <c r="X949" s="38"/>
      <c r="Y949" s="38"/>
      <c r="Z949" s="38"/>
      <c r="AA949" s="38"/>
      <c r="AB949" s="38"/>
      <c r="AC949" s="38"/>
      <c r="AD949" s="38"/>
      <c r="AE949" s="38"/>
      <c r="AR949" s="227" t="s">
        <v>251</v>
      </c>
      <c r="AT949" s="227" t="s">
        <v>154</v>
      </c>
      <c r="AU949" s="227" t="s">
        <v>88</v>
      </c>
      <c r="AY949" s="17" t="s">
        <v>152</v>
      </c>
      <c r="BE949" s="228">
        <f>IF(N949="základní",J949,0)</f>
        <v>0</v>
      </c>
      <c r="BF949" s="228">
        <f>IF(N949="snížená",J949,0)</f>
        <v>0</v>
      </c>
      <c r="BG949" s="228">
        <f>IF(N949="zákl. přenesená",J949,0)</f>
        <v>0</v>
      </c>
      <c r="BH949" s="228">
        <f>IF(N949="sníž. přenesená",J949,0)</f>
        <v>0</v>
      </c>
      <c r="BI949" s="228">
        <f>IF(N949="nulová",J949,0)</f>
        <v>0</v>
      </c>
      <c r="BJ949" s="17" t="s">
        <v>21</v>
      </c>
      <c r="BK949" s="228">
        <f>ROUND(I949*H949,2)</f>
        <v>0</v>
      </c>
      <c r="BL949" s="17" t="s">
        <v>251</v>
      </c>
      <c r="BM949" s="227" t="s">
        <v>1654</v>
      </c>
    </row>
    <row r="950" s="2" customFormat="1">
      <c r="A950" s="38"/>
      <c r="B950" s="39"/>
      <c r="C950" s="40"/>
      <c r="D950" s="229" t="s">
        <v>160</v>
      </c>
      <c r="E950" s="40"/>
      <c r="F950" s="230" t="s">
        <v>1655</v>
      </c>
      <c r="G950" s="40"/>
      <c r="H950" s="40"/>
      <c r="I950" s="231"/>
      <c r="J950" s="40"/>
      <c r="K950" s="40"/>
      <c r="L950" s="44"/>
      <c r="M950" s="232"/>
      <c r="N950" s="233"/>
      <c r="O950" s="91"/>
      <c r="P950" s="91"/>
      <c r="Q950" s="91"/>
      <c r="R950" s="91"/>
      <c r="S950" s="91"/>
      <c r="T950" s="92"/>
      <c r="U950" s="38"/>
      <c r="V950" s="38"/>
      <c r="W950" s="38"/>
      <c r="X950" s="38"/>
      <c r="Y950" s="38"/>
      <c r="Z950" s="38"/>
      <c r="AA950" s="38"/>
      <c r="AB950" s="38"/>
      <c r="AC950" s="38"/>
      <c r="AD950" s="38"/>
      <c r="AE950" s="38"/>
      <c r="AT950" s="17" t="s">
        <v>160</v>
      </c>
      <c r="AU950" s="17" t="s">
        <v>88</v>
      </c>
    </row>
    <row r="951" s="13" customFormat="1">
      <c r="A951" s="13"/>
      <c r="B951" s="234"/>
      <c r="C951" s="235"/>
      <c r="D951" s="229" t="s">
        <v>162</v>
      </c>
      <c r="E951" s="236" t="s">
        <v>1</v>
      </c>
      <c r="F951" s="237" t="s">
        <v>1656</v>
      </c>
      <c r="G951" s="235"/>
      <c r="H951" s="238">
        <v>521.98000000000002</v>
      </c>
      <c r="I951" s="239"/>
      <c r="J951" s="235"/>
      <c r="K951" s="235"/>
      <c r="L951" s="240"/>
      <c r="M951" s="241"/>
      <c r="N951" s="242"/>
      <c r="O951" s="242"/>
      <c r="P951" s="242"/>
      <c r="Q951" s="242"/>
      <c r="R951" s="242"/>
      <c r="S951" s="242"/>
      <c r="T951" s="243"/>
      <c r="U951" s="13"/>
      <c r="V951" s="13"/>
      <c r="W951" s="13"/>
      <c r="X951" s="13"/>
      <c r="Y951" s="13"/>
      <c r="Z951" s="13"/>
      <c r="AA951" s="13"/>
      <c r="AB951" s="13"/>
      <c r="AC951" s="13"/>
      <c r="AD951" s="13"/>
      <c r="AE951" s="13"/>
      <c r="AT951" s="244" t="s">
        <v>162</v>
      </c>
      <c r="AU951" s="244" t="s">
        <v>88</v>
      </c>
      <c r="AV951" s="13" t="s">
        <v>88</v>
      </c>
      <c r="AW951" s="13" t="s">
        <v>36</v>
      </c>
      <c r="AX951" s="13" t="s">
        <v>21</v>
      </c>
      <c r="AY951" s="244" t="s">
        <v>152</v>
      </c>
    </row>
    <row r="952" s="2" customFormat="1" ht="16.5" customHeight="1">
      <c r="A952" s="38"/>
      <c r="B952" s="39"/>
      <c r="C952" s="215" t="s">
        <v>1657</v>
      </c>
      <c r="D952" s="215" t="s">
        <v>154</v>
      </c>
      <c r="E952" s="216" t="s">
        <v>1658</v>
      </c>
      <c r="F952" s="217" t="s">
        <v>1659</v>
      </c>
      <c r="G952" s="218" t="s">
        <v>229</v>
      </c>
      <c r="H952" s="219">
        <v>521.98000000000002</v>
      </c>
      <c r="I952" s="220"/>
      <c r="J952" s="221">
        <f>ROUND(I952*H952,2)</f>
        <v>0</v>
      </c>
      <c r="K952" s="222"/>
      <c r="L952" s="44"/>
      <c r="M952" s="223" t="s">
        <v>1</v>
      </c>
      <c r="N952" s="224" t="s">
        <v>44</v>
      </c>
      <c r="O952" s="91"/>
      <c r="P952" s="225">
        <f>O952*H952</f>
        <v>0</v>
      </c>
      <c r="Q952" s="225">
        <v>0.0044999999999999997</v>
      </c>
      <c r="R952" s="225">
        <f>Q952*H952</f>
        <v>2.3489100000000001</v>
      </c>
      <c r="S952" s="225">
        <v>0</v>
      </c>
      <c r="T952" s="226">
        <f>S952*H952</f>
        <v>0</v>
      </c>
      <c r="U952" s="38"/>
      <c r="V952" s="38"/>
      <c r="W952" s="38"/>
      <c r="X952" s="38"/>
      <c r="Y952" s="38"/>
      <c r="Z952" s="38"/>
      <c r="AA952" s="38"/>
      <c r="AB952" s="38"/>
      <c r="AC952" s="38"/>
      <c r="AD952" s="38"/>
      <c r="AE952" s="38"/>
      <c r="AR952" s="227" t="s">
        <v>251</v>
      </c>
      <c r="AT952" s="227" t="s">
        <v>154</v>
      </c>
      <c r="AU952" s="227" t="s">
        <v>88</v>
      </c>
      <c r="AY952" s="17" t="s">
        <v>152</v>
      </c>
      <c r="BE952" s="228">
        <f>IF(N952="základní",J952,0)</f>
        <v>0</v>
      </c>
      <c r="BF952" s="228">
        <f>IF(N952="snížená",J952,0)</f>
        <v>0</v>
      </c>
      <c r="BG952" s="228">
        <f>IF(N952="zákl. přenesená",J952,0)</f>
        <v>0</v>
      </c>
      <c r="BH952" s="228">
        <f>IF(N952="sníž. přenesená",J952,0)</f>
        <v>0</v>
      </c>
      <c r="BI952" s="228">
        <f>IF(N952="nulová",J952,0)</f>
        <v>0</v>
      </c>
      <c r="BJ952" s="17" t="s">
        <v>21</v>
      </c>
      <c r="BK952" s="228">
        <f>ROUND(I952*H952,2)</f>
        <v>0</v>
      </c>
      <c r="BL952" s="17" t="s">
        <v>251</v>
      </c>
      <c r="BM952" s="227" t="s">
        <v>1660</v>
      </c>
    </row>
    <row r="953" s="2" customFormat="1">
      <c r="A953" s="38"/>
      <c r="B953" s="39"/>
      <c r="C953" s="40"/>
      <c r="D953" s="229" t="s">
        <v>160</v>
      </c>
      <c r="E953" s="40"/>
      <c r="F953" s="230" t="s">
        <v>1661</v>
      </c>
      <c r="G953" s="40"/>
      <c r="H953" s="40"/>
      <c r="I953" s="231"/>
      <c r="J953" s="40"/>
      <c r="K953" s="40"/>
      <c r="L953" s="44"/>
      <c r="M953" s="232"/>
      <c r="N953" s="233"/>
      <c r="O953" s="91"/>
      <c r="P953" s="91"/>
      <c r="Q953" s="91"/>
      <c r="R953" s="91"/>
      <c r="S953" s="91"/>
      <c r="T953" s="92"/>
      <c r="U953" s="38"/>
      <c r="V953" s="38"/>
      <c r="W953" s="38"/>
      <c r="X953" s="38"/>
      <c r="Y953" s="38"/>
      <c r="Z953" s="38"/>
      <c r="AA953" s="38"/>
      <c r="AB953" s="38"/>
      <c r="AC953" s="38"/>
      <c r="AD953" s="38"/>
      <c r="AE953" s="38"/>
      <c r="AT953" s="17" t="s">
        <v>160</v>
      </c>
      <c r="AU953" s="17" t="s">
        <v>88</v>
      </c>
    </row>
    <row r="954" s="13" customFormat="1">
      <c r="A954" s="13"/>
      <c r="B954" s="234"/>
      <c r="C954" s="235"/>
      <c r="D954" s="229" t="s">
        <v>162</v>
      </c>
      <c r="E954" s="236" t="s">
        <v>1</v>
      </c>
      <c r="F954" s="237" t="s">
        <v>1656</v>
      </c>
      <c r="G954" s="235"/>
      <c r="H954" s="238">
        <v>521.98000000000002</v>
      </c>
      <c r="I954" s="239"/>
      <c r="J954" s="235"/>
      <c r="K954" s="235"/>
      <c r="L954" s="240"/>
      <c r="M954" s="241"/>
      <c r="N954" s="242"/>
      <c r="O954" s="242"/>
      <c r="P954" s="242"/>
      <c r="Q954" s="242"/>
      <c r="R954" s="242"/>
      <c r="S954" s="242"/>
      <c r="T954" s="243"/>
      <c r="U954" s="13"/>
      <c r="V954" s="13"/>
      <c r="W954" s="13"/>
      <c r="X954" s="13"/>
      <c r="Y954" s="13"/>
      <c r="Z954" s="13"/>
      <c r="AA954" s="13"/>
      <c r="AB954" s="13"/>
      <c r="AC954" s="13"/>
      <c r="AD954" s="13"/>
      <c r="AE954" s="13"/>
      <c r="AT954" s="244" t="s">
        <v>162</v>
      </c>
      <c r="AU954" s="244" t="s">
        <v>88</v>
      </c>
      <c r="AV954" s="13" t="s">
        <v>88</v>
      </c>
      <c r="AW954" s="13" t="s">
        <v>36</v>
      </c>
      <c r="AX954" s="13" t="s">
        <v>21</v>
      </c>
      <c r="AY954" s="244" t="s">
        <v>152</v>
      </c>
    </row>
    <row r="955" s="2" customFormat="1" ht="24.15" customHeight="1">
      <c r="A955" s="38"/>
      <c r="B955" s="39"/>
      <c r="C955" s="215" t="s">
        <v>1662</v>
      </c>
      <c r="D955" s="215" t="s">
        <v>154</v>
      </c>
      <c r="E955" s="216" t="s">
        <v>1663</v>
      </c>
      <c r="F955" s="217" t="s">
        <v>1664</v>
      </c>
      <c r="G955" s="218" t="s">
        <v>229</v>
      </c>
      <c r="H955" s="219">
        <v>521.98000000000002</v>
      </c>
      <c r="I955" s="220"/>
      <c r="J955" s="221">
        <f>ROUND(I955*H955,2)</f>
        <v>0</v>
      </c>
      <c r="K955" s="222"/>
      <c r="L955" s="44"/>
      <c r="M955" s="223" t="s">
        <v>1</v>
      </c>
      <c r="N955" s="224" t="s">
        <v>44</v>
      </c>
      <c r="O955" s="91"/>
      <c r="P955" s="225">
        <f>O955*H955</f>
        <v>0</v>
      </c>
      <c r="Q955" s="225">
        <v>0.0014499999999999999</v>
      </c>
      <c r="R955" s="225">
        <f>Q955*H955</f>
        <v>0.75687099999999996</v>
      </c>
      <c r="S955" s="225">
        <v>0</v>
      </c>
      <c r="T955" s="226">
        <f>S955*H955</f>
        <v>0</v>
      </c>
      <c r="U955" s="38"/>
      <c r="V955" s="38"/>
      <c r="W955" s="38"/>
      <c r="X955" s="38"/>
      <c r="Y955" s="38"/>
      <c r="Z955" s="38"/>
      <c r="AA955" s="38"/>
      <c r="AB955" s="38"/>
      <c r="AC955" s="38"/>
      <c r="AD955" s="38"/>
      <c r="AE955" s="38"/>
      <c r="AR955" s="227" t="s">
        <v>251</v>
      </c>
      <c r="AT955" s="227" t="s">
        <v>154</v>
      </c>
      <c r="AU955" s="227" t="s">
        <v>88</v>
      </c>
      <c r="AY955" s="17" t="s">
        <v>152</v>
      </c>
      <c r="BE955" s="228">
        <f>IF(N955="základní",J955,0)</f>
        <v>0</v>
      </c>
      <c r="BF955" s="228">
        <f>IF(N955="snížená",J955,0)</f>
        <v>0</v>
      </c>
      <c r="BG955" s="228">
        <f>IF(N955="zákl. přenesená",J955,0)</f>
        <v>0</v>
      </c>
      <c r="BH955" s="228">
        <f>IF(N955="sníž. přenesená",J955,0)</f>
        <v>0</v>
      </c>
      <c r="BI955" s="228">
        <f>IF(N955="nulová",J955,0)</f>
        <v>0</v>
      </c>
      <c r="BJ955" s="17" t="s">
        <v>21</v>
      </c>
      <c r="BK955" s="228">
        <f>ROUND(I955*H955,2)</f>
        <v>0</v>
      </c>
      <c r="BL955" s="17" t="s">
        <v>251</v>
      </c>
      <c r="BM955" s="227" t="s">
        <v>1665</v>
      </c>
    </row>
    <row r="956" s="2" customFormat="1">
      <c r="A956" s="38"/>
      <c r="B956" s="39"/>
      <c r="C956" s="40"/>
      <c r="D956" s="229" t="s">
        <v>160</v>
      </c>
      <c r="E956" s="40"/>
      <c r="F956" s="230" t="s">
        <v>1666</v>
      </c>
      <c r="G956" s="40"/>
      <c r="H956" s="40"/>
      <c r="I956" s="231"/>
      <c r="J956" s="40"/>
      <c r="K956" s="40"/>
      <c r="L956" s="44"/>
      <c r="M956" s="232"/>
      <c r="N956" s="233"/>
      <c r="O956" s="91"/>
      <c r="P956" s="91"/>
      <c r="Q956" s="91"/>
      <c r="R956" s="91"/>
      <c r="S956" s="91"/>
      <c r="T956" s="92"/>
      <c r="U956" s="38"/>
      <c r="V956" s="38"/>
      <c r="W956" s="38"/>
      <c r="X956" s="38"/>
      <c r="Y956" s="38"/>
      <c r="Z956" s="38"/>
      <c r="AA956" s="38"/>
      <c r="AB956" s="38"/>
      <c r="AC956" s="38"/>
      <c r="AD956" s="38"/>
      <c r="AE956" s="38"/>
      <c r="AT956" s="17" t="s">
        <v>160</v>
      </c>
      <c r="AU956" s="17" t="s">
        <v>88</v>
      </c>
    </row>
    <row r="957" s="13" customFormat="1">
      <c r="A957" s="13"/>
      <c r="B957" s="234"/>
      <c r="C957" s="235"/>
      <c r="D957" s="229" t="s">
        <v>162</v>
      </c>
      <c r="E957" s="236" t="s">
        <v>1</v>
      </c>
      <c r="F957" s="237" t="s">
        <v>1656</v>
      </c>
      <c r="G957" s="235"/>
      <c r="H957" s="238">
        <v>521.98000000000002</v>
      </c>
      <c r="I957" s="239"/>
      <c r="J957" s="235"/>
      <c r="K957" s="235"/>
      <c r="L957" s="240"/>
      <c r="M957" s="241"/>
      <c r="N957" s="242"/>
      <c r="O957" s="242"/>
      <c r="P957" s="242"/>
      <c r="Q957" s="242"/>
      <c r="R957" s="242"/>
      <c r="S957" s="242"/>
      <c r="T957" s="243"/>
      <c r="U957" s="13"/>
      <c r="V957" s="13"/>
      <c r="W957" s="13"/>
      <c r="X957" s="13"/>
      <c r="Y957" s="13"/>
      <c r="Z957" s="13"/>
      <c r="AA957" s="13"/>
      <c r="AB957" s="13"/>
      <c r="AC957" s="13"/>
      <c r="AD957" s="13"/>
      <c r="AE957" s="13"/>
      <c r="AT957" s="244" t="s">
        <v>162</v>
      </c>
      <c r="AU957" s="244" t="s">
        <v>88</v>
      </c>
      <c r="AV957" s="13" t="s">
        <v>88</v>
      </c>
      <c r="AW957" s="13" t="s">
        <v>36</v>
      </c>
      <c r="AX957" s="13" t="s">
        <v>21</v>
      </c>
      <c r="AY957" s="244" t="s">
        <v>152</v>
      </c>
    </row>
    <row r="958" s="2" customFormat="1" ht="24.15" customHeight="1">
      <c r="A958" s="38"/>
      <c r="B958" s="39"/>
      <c r="C958" s="215" t="s">
        <v>1667</v>
      </c>
      <c r="D958" s="215" t="s">
        <v>154</v>
      </c>
      <c r="E958" s="216" t="s">
        <v>1668</v>
      </c>
      <c r="F958" s="217" t="s">
        <v>1669</v>
      </c>
      <c r="G958" s="218" t="s">
        <v>229</v>
      </c>
      <c r="H958" s="219">
        <v>423.02999999999997</v>
      </c>
      <c r="I958" s="220"/>
      <c r="J958" s="221">
        <f>ROUND(I958*H958,2)</f>
        <v>0</v>
      </c>
      <c r="K958" s="222"/>
      <c r="L958" s="44"/>
      <c r="M958" s="223" t="s">
        <v>1</v>
      </c>
      <c r="N958" s="224" t="s">
        <v>44</v>
      </c>
      <c r="O958" s="91"/>
      <c r="P958" s="225">
        <f>O958*H958</f>
        <v>0</v>
      </c>
      <c r="Q958" s="225">
        <v>0.0030000000000000001</v>
      </c>
      <c r="R958" s="225">
        <f>Q958*H958</f>
        <v>1.2690900000000001</v>
      </c>
      <c r="S958" s="225">
        <v>0</v>
      </c>
      <c r="T958" s="226">
        <f>S958*H958</f>
        <v>0</v>
      </c>
      <c r="U958" s="38"/>
      <c r="V958" s="38"/>
      <c r="W958" s="38"/>
      <c r="X958" s="38"/>
      <c r="Y958" s="38"/>
      <c r="Z958" s="38"/>
      <c r="AA958" s="38"/>
      <c r="AB958" s="38"/>
      <c r="AC958" s="38"/>
      <c r="AD958" s="38"/>
      <c r="AE958" s="38"/>
      <c r="AR958" s="227" t="s">
        <v>251</v>
      </c>
      <c r="AT958" s="227" t="s">
        <v>154</v>
      </c>
      <c r="AU958" s="227" t="s">
        <v>88</v>
      </c>
      <c r="AY958" s="17" t="s">
        <v>152</v>
      </c>
      <c r="BE958" s="228">
        <f>IF(N958="základní",J958,0)</f>
        <v>0</v>
      </c>
      <c r="BF958" s="228">
        <f>IF(N958="snížená",J958,0)</f>
        <v>0</v>
      </c>
      <c r="BG958" s="228">
        <f>IF(N958="zákl. přenesená",J958,0)</f>
        <v>0</v>
      </c>
      <c r="BH958" s="228">
        <f>IF(N958="sníž. přenesená",J958,0)</f>
        <v>0</v>
      </c>
      <c r="BI958" s="228">
        <f>IF(N958="nulová",J958,0)</f>
        <v>0</v>
      </c>
      <c r="BJ958" s="17" t="s">
        <v>21</v>
      </c>
      <c r="BK958" s="228">
        <f>ROUND(I958*H958,2)</f>
        <v>0</v>
      </c>
      <c r="BL958" s="17" t="s">
        <v>251</v>
      </c>
      <c r="BM958" s="227" t="s">
        <v>1670</v>
      </c>
    </row>
    <row r="959" s="2" customFormat="1">
      <c r="A959" s="38"/>
      <c r="B959" s="39"/>
      <c r="C959" s="40"/>
      <c r="D959" s="229" t="s">
        <v>160</v>
      </c>
      <c r="E959" s="40"/>
      <c r="F959" s="230" t="s">
        <v>1671</v>
      </c>
      <c r="G959" s="40"/>
      <c r="H959" s="40"/>
      <c r="I959" s="231"/>
      <c r="J959" s="40"/>
      <c r="K959" s="40"/>
      <c r="L959" s="44"/>
      <c r="M959" s="232"/>
      <c r="N959" s="233"/>
      <c r="O959" s="91"/>
      <c r="P959" s="91"/>
      <c r="Q959" s="91"/>
      <c r="R959" s="91"/>
      <c r="S959" s="91"/>
      <c r="T959" s="92"/>
      <c r="U959" s="38"/>
      <c r="V959" s="38"/>
      <c r="W959" s="38"/>
      <c r="X959" s="38"/>
      <c r="Y959" s="38"/>
      <c r="Z959" s="38"/>
      <c r="AA959" s="38"/>
      <c r="AB959" s="38"/>
      <c r="AC959" s="38"/>
      <c r="AD959" s="38"/>
      <c r="AE959" s="38"/>
      <c r="AT959" s="17" t="s">
        <v>160</v>
      </c>
      <c r="AU959" s="17" t="s">
        <v>88</v>
      </c>
    </row>
    <row r="960" s="13" customFormat="1">
      <c r="A960" s="13"/>
      <c r="B960" s="234"/>
      <c r="C960" s="235"/>
      <c r="D960" s="229" t="s">
        <v>162</v>
      </c>
      <c r="E960" s="236" t="s">
        <v>1</v>
      </c>
      <c r="F960" s="237" t="s">
        <v>1672</v>
      </c>
      <c r="G960" s="235"/>
      <c r="H960" s="238">
        <v>143.65000000000001</v>
      </c>
      <c r="I960" s="239"/>
      <c r="J960" s="235"/>
      <c r="K960" s="235"/>
      <c r="L960" s="240"/>
      <c r="M960" s="241"/>
      <c r="N960" s="242"/>
      <c r="O960" s="242"/>
      <c r="P960" s="242"/>
      <c r="Q960" s="242"/>
      <c r="R960" s="242"/>
      <c r="S960" s="242"/>
      <c r="T960" s="243"/>
      <c r="U960" s="13"/>
      <c r="V960" s="13"/>
      <c r="W960" s="13"/>
      <c r="X960" s="13"/>
      <c r="Y960" s="13"/>
      <c r="Z960" s="13"/>
      <c r="AA960" s="13"/>
      <c r="AB960" s="13"/>
      <c r="AC960" s="13"/>
      <c r="AD960" s="13"/>
      <c r="AE960" s="13"/>
      <c r="AT960" s="244" t="s">
        <v>162</v>
      </c>
      <c r="AU960" s="244" t="s">
        <v>88</v>
      </c>
      <c r="AV960" s="13" t="s">
        <v>88</v>
      </c>
      <c r="AW960" s="13" t="s">
        <v>36</v>
      </c>
      <c r="AX960" s="13" t="s">
        <v>79</v>
      </c>
      <c r="AY960" s="244" t="s">
        <v>152</v>
      </c>
    </row>
    <row r="961" s="13" customFormat="1">
      <c r="A961" s="13"/>
      <c r="B961" s="234"/>
      <c r="C961" s="235"/>
      <c r="D961" s="229" t="s">
        <v>162</v>
      </c>
      <c r="E961" s="236" t="s">
        <v>1</v>
      </c>
      <c r="F961" s="237" t="s">
        <v>1673</v>
      </c>
      <c r="G961" s="235"/>
      <c r="H961" s="238">
        <v>29.699999999999999</v>
      </c>
      <c r="I961" s="239"/>
      <c r="J961" s="235"/>
      <c r="K961" s="235"/>
      <c r="L961" s="240"/>
      <c r="M961" s="241"/>
      <c r="N961" s="242"/>
      <c r="O961" s="242"/>
      <c r="P961" s="242"/>
      <c r="Q961" s="242"/>
      <c r="R961" s="242"/>
      <c r="S961" s="242"/>
      <c r="T961" s="243"/>
      <c r="U961" s="13"/>
      <c r="V961" s="13"/>
      <c r="W961" s="13"/>
      <c r="X961" s="13"/>
      <c r="Y961" s="13"/>
      <c r="Z961" s="13"/>
      <c r="AA961" s="13"/>
      <c r="AB961" s="13"/>
      <c r="AC961" s="13"/>
      <c r="AD961" s="13"/>
      <c r="AE961" s="13"/>
      <c r="AT961" s="244" t="s">
        <v>162</v>
      </c>
      <c r="AU961" s="244" t="s">
        <v>88</v>
      </c>
      <c r="AV961" s="13" t="s">
        <v>88</v>
      </c>
      <c r="AW961" s="13" t="s">
        <v>36</v>
      </c>
      <c r="AX961" s="13" t="s">
        <v>79</v>
      </c>
      <c r="AY961" s="244" t="s">
        <v>152</v>
      </c>
    </row>
    <row r="962" s="13" customFormat="1">
      <c r="A962" s="13"/>
      <c r="B962" s="234"/>
      <c r="C962" s="235"/>
      <c r="D962" s="229" t="s">
        <v>162</v>
      </c>
      <c r="E962" s="236" t="s">
        <v>1</v>
      </c>
      <c r="F962" s="237" t="s">
        <v>1674</v>
      </c>
      <c r="G962" s="235"/>
      <c r="H962" s="238">
        <v>25.649999999999999</v>
      </c>
      <c r="I962" s="239"/>
      <c r="J962" s="235"/>
      <c r="K962" s="235"/>
      <c r="L962" s="240"/>
      <c r="M962" s="241"/>
      <c r="N962" s="242"/>
      <c r="O962" s="242"/>
      <c r="P962" s="242"/>
      <c r="Q962" s="242"/>
      <c r="R962" s="242"/>
      <c r="S962" s="242"/>
      <c r="T962" s="243"/>
      <c r="U962" s="13"/>
      <c r="V962" s="13"/>
      <c r="W962" s="13"/>
      <c r="X962" s="13"/>
      <c r="Y962" s="13"/>
      <c r="Z962" s="13"/>
      <c r="AA962" s="13"/>
      <c r="AB962" s="13"/>
      <c r="AC962" s="13"/>
      <c r="AD962" s="13"/>
      <c r="AE962" s="13"/>
      <c r="AT962" s="244" t="s">
        <v>162</v>
      </c>
      <c r="AU962" s="244" t="s">
        <v>88</v>
      </c>
      <c r="AV962" s="13" t="s">
        <v>88</v>
      </c>
      <c r="AW962" s="13" t="s">
        <v>36</v>
      </c>
      <c r="AX962" s="13" t="s">
        <v>79</v>
      </c>
      <c r="AY962" s="244" t="s">
        <v>152</v>
      </c>
    </row>
    <row r="963" s="13" customFormat="1">
      <c r="A963" s="13"/>
      <c r="B963" s="234"/>
      <c r="C963" s="235"/>
      <c r="D963" s="229" t="s">
        <v>162</v>
      </c>
      <c r="E963" s="236" t="s">
        <v>1</v>
      </c>
      <c r="F963" s="237" t="s">
        <v>1675</v>
      </c>
      <c r="G963" s="235"/>
      <c r="H963" s="238">
        <v>25.199999999999999</v>
      </c>
      <c r="I963" s="239"/>
      <c r="J963" s="235"/>
      <c r="K963" s="235"/>
      <c r="L963" s="240"/>
      <c r="M963" s="241"/>
      <c r="N963" s="242"/>
      <c r="O963" s="242"/>
      <c r="P963" s="242"/>
      <c r="Q963" s="242"/>
      <c r="R963" s="242"/>
      <c r="S963" s="242"/>
      <c r="T963" s="243"/>
      <c r="U963" s="13"/>
      <c r="V963" s="13"/>
      <c r="W963" s="13"/>
      <c r="X963" s="13"/>
      <c r="Y963" s="13"/>
      <c r="Z963" s="13"/>
      <c r="AA963" s="13"/>
      <c r="AB963" s="13"/>
      <c r="AC963" s="13"/>
      <c r="AD963" s="13"/>
      <c r="AE963" s="13"/>
      <c r="AT963" s="244" t="s">
        <v>162</v>
      </c>
      <c r="AU963" s="244" t="s">
        <v>88</v>
      </c>
      <c r="AV963" s="13" t="s">
        <v>88</v>
      </c>
      <c r="AW963" s="13" t="s">
        <v>36</v>
      </c>
      <c r="AX963" s="13" t="s">
        <v>79</v>
      </c>
      <c r="AY963" s="244" t="s">
        <v>152</v>
      </c>
    </row>
    <row r="964" s="13" customFormat="1">
      <c r="A964" s="13"/>
      <c r="B964" s="234"/>
      <c r="C964" s="235"/>
      <c r="D964" s="229" t="s">
        <v>162</v>
      </c>
      <c r="E964" s="236" t="s">
        <v>1</v>
      </c>
      <c r="F964" s="237" t="s">
        <v>1676</v>
      </c>
      <c r="G964" s="235"/>
      <c r="H964" s="238">
        <v>29.25</v>
      </c>
      <c r="I964" s="239"/>
      <c r="J964" s="235"/>
      <c r="K964" s="235"/>
      <c r="L964" s="240"/>
      <c r="M964" s="241"/>
      <c r="N964" s="242"/>
      <c r="O964" s="242"/>
      <c r="P964" s="242"/>
      <c r="Q964" s="242"/>
      <c r="R964" s="242"/>
      <c r="S964" s="242"/>
      <c r="T964" s="243"/>
      <c r="U964" s="13"/>
      <c r="V964" s="13"/>
      <c r="W964" s="13"/>
      <c r="X964" s="13"/>
      <c r="Y964" s="13"/>
      <c r="Z964" s="13"/>
      <c r="AA964" s="13"/>
      <c r="AB964" s="13"/>
      <c r="AC964" s="13"/>
      <c r="AD964" s="13"/>
      <c r="AE964" s="13"/>
      <c r="AT964" s="244" t="s">
        <v>162</v>
      </c>
      <c r="AU964" s="244" t="s">
        <v>88</v>
      </c>
      <c r="AV964" s="13" t="s">
        <v>88</v>
      </c>
      <c r="AW964" s="13" t="s">
        <v>36</v>
      </c>
      <c r="AX964" s="13" t="s">
        <v>79</v>
      </c>
      <c r="AY964" s="244" t="s">
        <v>152</v>
      </c>
    </row>
    <row r="965" s="13" customFormat="1">
      <c r="A965" s="13"/>
      <c r="B965" s="234"/>
      <c r="C965" s="235"/>
      <c r="D965" s="229" t="s">
        <v>162</v>
      </c>
      <c r="E965" s="236" t="s">
        <v>1</v>
      </c>
      <c r="F965" s="237" t="s">
        <v>1677</v>
      </c>
      <c r="G965" s="235"/>
      <c r="H965" s="238">
        <v>36.899999999999999</v>
      </c>
      <c r="I965" s="239"/>
      <c r="J965" s="235"/>
      <c r="K965" s="235"/>
      <c r="L965" s="240"/>
      <c r="M965" s="241"/>
      <c r="N965" s="242"/>
      <c r="O965" s="242"/>
      <c r="P965" s="242"/>
      <c r="Q965" s="242"/>
      <c r="R965" s="242"/>
      <c r="S965" s="242"/>
      <c r="T965" s="243"/>
      <c r="U965" s="13"/>
      <c r="V965" s="13"/>
      <c r="W965" s="13"/>
      <c r="X965" s="13"/>
      <c r="Y965" s="13"/>
      <c r="Z965" s="13"/>
      <c r="AA965" s="13"/>
      <c r="AB965" s="13"/>
      <c r="AC965" s="13"/>
      <c r="AD965" s="13"/>
      <c r="AE965" s="13"/>
      <c r="AT965" s="244" t="s">
        <v>162</v>
      </c>
      <c r="AU965" s="244" t="s">
        <v>88</v>
      </c>
      <c r="AV965" s="13" t="s">
        <v>88</v>
      </c>
      <c r="AW965" s="13" t="s">
        <v>36</v>
      </c>
      <c r="AX965" s="13" t="s">
        <v>79</v>
      </c>
      <c r="AY965" s="244" t="s">
        <v>152</v>
      </c>
    </row>
    <row r="966" s="13" customFormat="1">
      <c r="A966" s="13"/>
      <c r="B966" s="234"/>
      <c r="C966" s="235"/>
      <c r="D966" s="229" t="s">
        <v>162</v>
      </c>
      <c r="E966" s="236" t="s">
        <v>1</v>
      </c>
      <c r="F966" s="237" t="s">
        <v>533</v>
      </c>
      <c r="G966" s="235"/>
      <c r="H966" s="238">
        <v>132.68000000000001</v>
      </c>
      <c r="I966" s="239"/>
      <c r="J966" s="235"/>
      <c r="K966" s="235"/>
      <c r="L966" s="240"/>
      <c r="M966" s="241"/>
      <c r="N966" s="242"/>
      <c r="O966" s="242"/>
      <c r="P966" s="242"/>
      <c r="Q966" s="242"/>
      <c r="R966" s="242"/>
      <c r="S966" s="242"/>
      <c r="T966" s="243"/>
      <c r="U966" s="13"/>
      <c r="V966" s="13"/>
      <c r="W966" s="13"/>
      <c r="X966" s="13"/>
      <c r="Y966" s="13"/>
      <c r="Z966" s="13"/>
      <c r="AA966" s="13"/>
      <c r="AB966" s="13"/>
      <c r="AC966" s="13"/>
      <c r="AD966" s="13"/>
      <c r="AE966" s="13"/>
      <c r="AT966" s="244" t="s">
        <v>162</v>
      </c>
      <c r="AU966" s="244" t="s">
        <v>88</v>
      </c>
      <c r="AV966" s="13" t="s">
        <v>88</v>
      </c>
      <c r="AW966" s="13" t="s">
        <v>36</v>
      </c>
      <c r="AX966" s="13" t="s">
        <v>79</v>
      </c>
      <c r="AY966" s="244" t="s">
        <v>152</v>
      </c>
    </row>
    <row r="967" s="14" customFormat="1">
      <c r="A967" s="14"/>
      <c r="B967" s="245"/>
      <c r="C967" s="246"/>
      <c r="D967" s="229" t="s">
        <v>162</v>
      </c>
      <c r="E967" s="247" t="s">
        <v>1</v>
      </c>
      <c r="F967" s="248" t="s">
        <v>171</v>
      </c>
      <c r="G967" s="246"/>
      <c r="H967" s="249">
        <v>423.02999999999997</v>
      </c>
      <c r="I967" s="250"/>
      <c r="J967" s="246"/>
      <c r="K967" s="246"/>
      <c r="L967" s="251"/>
      <c r="M967" s="252"/>
      <c r="N967" s="253"/>
      <c r="O967" s="253"/>
      <c r="P967" s="253"/>
      <c r="Q967" s="253"/>
      <c r="R967" s="253"/>
      <c r="S967" s="253"/>
      <c r="T967" s="254"/>
      <c r="U967" s="14"/>
      <c r="V967" s="14"/>
      <c r="W967" s="14"/>
      <c r="X967" s="14"/>
      <c r="Y967" s="14"/>
      <c r="Z967" s="14"/>
      <c r="AA967" s="14"/>
      <c r="AB967" s="14"/>
      <c r="AC967" s="14"/>
      <c r="AD967" s="14"/>
      <c r="AE967" s="14"/>
      <c r="AT967" s="255" t="s">
        <v>162</v>
      </c>
      <c r="AU967" s="255" t="s">
        <v>88</v>
      </c>
      <c r="AV967" s="14" t="s">
        <v>158</v>
      </c>
      <c r="AW967" s="14" t="s">
        <v>36</v>
      </c>
      <c r="AX967" s="14" t="s">
        <v>21</v>
      </c>
      <c r="AY967" s="255" t="s">
        <v>152</v>
      </c>
    </row>
    <row r="968" s="2" customFormat="1" ht="24.15" customHeight="1">
      <c r="A968" s="38"/>
      <c r="B968" s="39"/>
      <c r="C968" s="256" t="s">
        <v>1678</v>
      </c>
      <c r="D968" s="256" t="s">
        <v>201</v>
      </c>
      <c r="E968" s="257" t="s">
        <v>1679</v>
      </c>
      <c r="F968" s="258" t="s">
        <v>1680</v>
      </c>
      <c r="G968" s="259" t="s">
        <v>229</v>
      </c>
      <c r="H968" s="260">
        <v>296.15699999999998</v>
      </c>
      <c r="I968" s="261"/>
      <c r="J968" s="262">
        <f>ROUND(I968*H968,2)</f>
        <v>0</v>
      </c>
      <c r="K968" s="263"/>
      <c r="L968" s="264"/>
      <c r="M968" s="265" t="s">
        <v>1</v>
      </c>
      <c r="N968" s="266" t="s">
        <v>44</v>
      </c>
      <c r="O968" s="91"/>
      <c r="P968" s="225">
        <f>O968*H968</f>
        <v>0</v>
      </c>
      <c r="Q968" s="225">
        <v>0</v>
      </c>
      <c r="R968" s="225">
        <f>Q968*H968</f>
        <v>0</v>
      </c>
      <c r="S968" s="225">
        <v>0</v>
      </c>
      <c r="T968" s="226">
        <f>S968*H968</f>
        <v>0</v>
      </c>
      <c r="U968" s="38"/>
      <c r="V968" s="38"/>
      <c r="W968" s="38"/>
      <c r="X968" s="38"/>
      <c r="Y968" s="38"/>
      <c r="Z968" s="38"/>
      <c r="AA968" s="38"/>
      <c r="AB968" s="38"/>
      <c r="AC968" s="38"/>
      <c r="AD968" s="38"/>
      <c r="AE968" s="38"/>
      <c r="AR968" s="227" t="s">
        <v>349</v>
      </c>
      <c r="AT968" s="227" t="s">
        <v>201</v>
      </c>
      <c r="AU968" s="227" t="s">
        <v>88</v>
      </c>
      <c r="AY968" s="17" t="s">
        <v>152</v>
      </c>
      <c r="BE968" s="228">
        <f>IF(N968="základní",J968,0)</f>
        <v>0</v>
      </c>
      <c r="BF968" s="228">
        <f>IF(N968="snížená",J968,0)</f>
        <v>0</v>
      </c>
      <c r="BG968" s="228">
        <f>IF(N968="zákl. přenesená",J968,0)</f>
        <v>0</v>
      </c>
      <c r="BH968" s="228">
        <f>IF(N968="sníž. přenesená",J968,0)</f>
        <v>0</v>
      </c>
      <c r="BI968" s="228">
        <f>IF(N968="nulová",J968,0)</f>
        <v>0</v>
      </c>
      <c r="BJ968" s="17" t="s">
        <v>21</v>
      </c>
      <c r="BK968" s="228">
        <f>ROUND(I968*H968,2)</f>
        <v>0</v>
      </c>
      <c r="BL968" s="17" t="s">
        <v>251</v>
      </c>
      <c r="BM968" s="227" t="s">
        <v>1681</v>
      </c>
    </row>
    <row r="969" s="13" customFormat="1">
      <c r="A969" s="13"/>
      <c r="B969" s="234"/>
      <c r="C969" s="235"/>
      <c r="D969" s="229" t="s">
        <v>162</v>
      </c>
      <c r="E969" s="236" t="s">
        <v>1</v>
      </c>
      <c r="F969" s="237" t="s">
        <v>1682</v>
      </c>
      <c r="G969" s="235"/>
      <c r="H969" s="238">
        <v>296.15699999999998</v>
      </c>
      <c r="I969" s="239"/>
      <c r="J969" s="235"/>
      <c r="K969" s="235"/>
      <c r="L969" s="240"/>
      <c r="M969" s="241"/>
      <c r="N969" s="242"/>
      <c r="O969" s="242"/>
      <c r="P969" s="242"/>
      <c r="Q969" s="242"/>
      <c r="R969" s="242"/>
      <c r="S969" s="242"/>
      <c r="T969" s="243"/>
      <c r="U969" s="13"/>
      <c r="V969" s="13"/>
      <c r="W969" s="13"/>
      <c r="X969" s="13"/>
      <c r="Y969" s="13"/>
      <c r="Z969" s="13"/>
      <c r="AA969" s="13"/>
      <c r="AB969" s="13"/>
      <c r="AC969" s="13"/>
      <c r="AD969" s="13"/>
      <c r="AE969" s="13"/>
      <c r="AT969" s="244" t="s">
        <v>162</v>
      </c>
      <c r="AU969" s="244" t="s">
        <v>88</v>
      </c>
      <c r="AV969" s="13" t="s">
        <v>88</v>
      </c>
      <c r="AW969" s="13" t="s">
        <v>36</v>
      </c>
      <c r="AX969" s="13" t="s">
        <v>79</v>
      </c>
      <c r="AY969" s="244" t="s">
        <v>152</v>
      </c>
    </row>
    <row r="970" s="14" customFormat="1">
      <c r="A970" s="14"/>
      <c r="B970" s="245"/>
      <c r="C970" s="246"/>
      <c r="D970" s="229" t="s">
        <v>162</v>
      </c>
      <c r="E970" s="247" t="s">
        <v>1</v>
      </c>
      <c r="F970" s="248" t="s">
        <v>171</v>
      </c>
      <c r="G970" s="246"/>
      <c r="H970" s="249">
        <v>296.15699999999998</v>
      </c>
      <c r="I970" s="250"/>
      <c r="J970" s="246"/>
      <c r="K970" s="246"/>
      <c r="L970" s="251"/>
      <c r="M970" s="252"/>
      <c r="N970" s="253"/>
      <c r="O970" s="253"/>
      <c r="P970" s="253"/>
      <c r="Q970" s="253"/>
      <c r="R970" s="253"/>
      <c r="S970" s="253"/>
      <c r="T970" s="254"/>
      <c r="U970" s="14"/>
      <c r="V970" s="14"/>
      <c r="W970" s="14"/>
      <c r="X970" s="14"/>
      <c r="Y970" s="14"/>
      <c r="Z970" s="14"/>
      <c r="AA970" s="14"/>
      <c r="AB970" s="14"/>
      <c r="AC970" s="14"/>
      <c r="AD970" s="14"/>
      <c r="AE970" s="14"/>
      <c r="AT970" s="255" t="s">
        <v>162</v>
      </c>
      <c r="AU970" s="255" t="s">
        <v>88</v>
      </c>
      <c r="AV970" s="14" t="s">
        <v>158</v>
      </c>
      <c r="AW970" s="14" t="s">
        <v>36</v>
      </c>
      <c r="AX970" s="14" t="s">
        <v>21</v>
      </c>
      <c r="AY970" s="255" t="s">
        <v>152</v>
      </c>
    </row>
    <row r="971" s="2" customFormat="1" ht="33" customHeight="1">
      <c r="A971" s="38"/>
      <c r="B971" s="39"/>
      <c r="C971" s="256" t="s">
        <v>1683</v>
      </c>
      <c r="D971" s="256" t="s">
        <v>201</v>
      </c>
      <c r="E971" s="257" t="s">
        <v>1684</v>
      </c>
      <c r="F971" s="258" t="s">
        <v>1685</v>
      </c>
      <c r="G971" s="259" t="s">
        <v>229</v>
      </c>
      <c r="H971" s="260">
        <v>135.334</v>
      </c>
      <c r="I971" s="261"/>
      <c r="J971" s="262">
        <f>ROUND(I971*H971,2)</f>
        <v>0</v>
      </c>
      <c r="K971" s="263"/>
      <c r="L971" s="264"/>
      <c r="M971" s="265" t="s">
        <v>1</v>
      </c>
      <c r="N971" s="266" t="s">
        <v>44</v>
      </c>
      <c r="O971" s="91"/>
      <c r="P971" s="225">
        <f>O971*H971</f>
        <v>0</v>
      </c>
      <c r="Q971" s="225">
        <v>0</v>
      </c>
      <c r="R971" s="225">
        <f>Q971*H971</f>
        <v>0</v>
      </c>
      <c r="S971" s="225">
        <v>0</v>
      </c>
      <c r="T971" s="226">
        <f>S971*H971</f>
        <v>0</v>
      </c>
      <c r="U971" s="38"/>
      <c r="V971" s="38"/>
      <c r="W971" s="38"/>
      <c r="X971" s="38"/>
      <c r="Y971" s="38"/>
      <c r="Z971" s="38"/>
      <c r="AA971" s="38"/>
      <c r="AB971" s="38"/>
      <c r="AC971" s="38"/>
      <c r="AD971" s="38"/>
      <c r="AE971" s="38"/>
      <c r="AR971" s="227" t="s">
        <v>349</v>
      </c>
      <c r="AT971" s="227" t="s">
        <v>201</v>
      </c>
      <c r="AU971" s="227" t="s">
        <v>88</v>
      </c>
      <c r="AY971" s="17" t="s">
        <v>152</v>
      </c>
      <c r="BE971" s="228">
        <f>IF(N971="základní",J971,0)</f>
        <v>0</v>
      </c>
      <c r="BF971" s="228">
        <f>IF(N971="snížená",J971,0)</f>
        <v>0</v>
      </c>
      <c r="BG971" s="228">
        <f>IF(N971="zákl. přenesená",J971,0)</f>
        <v>0</v>
      </c>
      <c r="BH971" s="228">
        <f>IF(N971="sníž. přenesená",J971,0)</f>
        <v>0</v>
      </c>
      <c r="BI971" s="228">
        <f>IF(N971="nulová",J971,0)</f>
        <v>0</v>
      </c>
      <c r="BJ971" s="17" t="s">
        <v>21</v>
      </c>
      <c r="BK971" s="228">
        <f>ROUND(I971*H971,2)</f>
        <v>0</v>
      </c>
      <c r="BL971" s="17" t="s">
        <v>251</v>
      </c>
      <c r="BM971" s="227" t="s">
        <v>1686</v>
      </c>
    </row>
    <row r="972" s="13" customFormat="1">
      <c r="A972" s="13"/>
      <c r="B972" s="234"/>
      <c r="C972" s="235"/>
      <c r="D972" s="229" t="s">
        <v>162</v>
      </c>
      <c r="E972" s="236" t="s">
        <v>1</v>
      </c>
      <c r="F972" s="237" t="s">
        <v>1687</v>
      </c>
      <c r="G972" s="235"/>
      <c r="H972" s="238">
        <v>135.334</v>
      </c>
      <c r="I972" s="239"/>
      <c r="J972" s="235"/>
      <c r="K972" s="235"/>
      <c r="L972" s="240"/>
      <c r="M972" s="241"/>
      <c r="N972" s="242"/>
      <c r="O972" s="242"/>
      <c r="P972" s="242"/>
      <c r="Q972" s="242"/>
      <c r="R972" s="242"/>
      <c r="S972" s="242"/>
      <c r="T972" s="243"/>
      <c r="U972" s="13"/>
      <c r="V972" s="13"/>
      <c r="W972" s="13"/>
      <c r="X972" s="13"/>
      <c r="Y972" s="13"/>
      <c r="Z972" s="13"/>
      <c r="AA972" s="13"/>
      <c r="AB972" s="13"/>
      <c r="AC972" s="13"/>
      <c r="AD972" s="13"/>
      <c r="AE972" s="13"/>
      <c r="AT972" s="244" t="s">
        <v>162</v>
      </c>
      <c r="AU972" s="244" t="s">
        <v>88</v>
      </c>
      <c r="AV972" s="13" t="s">
        <v>88</v>
      </c>
      <c r="AW972" s="13" t="s">
        <v>36</v>
      </c>
      <c r="AX972" s="13" t="s">
        <v>79</v>
      </c>
      <c r="AY972" s="244" t="s">
        <v>152</v>
      </c>
    </row>
    <row r="973" s="14" customFormat="1">
      <c r="A973" s="14"/>
      <c r="B973" s="245"/>
      <c r="C973" s="246"/>
      <c r="D973" s="229" t="s">
        <v>162</v>
      </c>
      <c r="E973" s="247" t="s">
        <v>1</v>
      </c>
      <c r="F973" s="248" t="s">
        <v>171</v>
      </c>
      <c r="G973" s="246"/>
      <c r="H973" s="249">
        <v>135.334</v>
      </c>
      <c r="I973" s="250"/>
      <c r="J973" s="246"/>
      <c r="K973" s="246"/>
      <c r="L973" s="251"/>
      <c r="M973" s="252"/>
      <c r="N973" s="253"/>
      <c r="O973" s="253"/>
      <c r="P973" s="253"/>
      <c r="Q973" s="253"/>
      <c r="R973" s="253"/>
      <c r="S973" s="253"/>
      <c r="T973" s="254"/>
      <c r="U973" s="14"/>
      <c r="V973" s="14"/>
      <c r="W973" s="14"/>
      <c r="X973" s="14"/>
      <c r="Y973" s="14"/>
      <c r="Z973" s="14"/>
      <c r="AA973" s="14"/>
      <c r="AB973" s="14"/>
      <c r="AC973" s="14"/>
      <c r="AD973" s="14"/>
      <c r="AE973" s="14"/>
      <c r="AT973" s="255" t="s">
        <v>162</v>
      </c>
      <c r="AU973" s="255" t="s">
        <v>88</v>
      </c>
      <c r="AV973" s="14" t="s">
        <v>158</v>
      </c>
      <c r="AW973" s="14" t="s">
        <v>36</v>
      </c>
      <c r="AX973" s="14" t="s">
        <v>21</v>
      </c>
      <c r="AY973" s="255" t="s">
        <v>152</v>
      </c>
    </row>
    <row r="974" s="2" customFormat="1" ht="24.15" customHeight="1">
      <c r="A974" s="38"/>
      <c r="B974" s="39"/>
      <c r="C974" s="215" t="s">
        <v>1688</v>
      </c>
      <c r="D974" s="215" t="s">
        <v>154</v>
      </c>
      <c r="E974" s="216" t="s">
        <v>1689</v>
      </c>
      <c r="F974" s="217" t="s">
        <v>1690</v>
      </c>
      <c r="G974" s="218" t="s">
        <v>229</v>
      </c>
      <c r="H974" s="219">
        <v>98.950000000000003</v>
      </c>
      <c r="I974" s="220"/>
      <c r="J974" s="221">
        <f>ROUND(I974*H974,2)</f>
        <v>0</v>
      </c>
      <c r="K974" s="222"/>
      <c r="L974" s="44"/>
      <c r="M974" s="223" t="s">
        <v>1</v>
      </c>
      <c r="N974" s="224" t="s">
        <v>44</v>
      </c>
      <c r="O974" s="91"/>
      <c r="P974" s="225">
        <f>O974*H974</f>
        <v>0</v>
      </c>
      <c r="Q974" s="225">
        <v>0.0060000000000000001</v>
      </c>
      <c r="R974" s="225">
        <f>Q974*H974</f>
        <v>0.59370000000000001</v>
      </c>
      <c r="S974" s="225">
        <v>0</v>
      </c>
      <c r="T974" s="226">
        <f>S974*H974</f>
        <v>0</v>
      </c>
      <c r="U974" s="38"/>
      <c r="V974" s="38"/>
      <c r="W974" s="38"/>
      <c r="X974" s="38"/>
      <c r="Y974" s="38"/>
      <c r="Z974" s="38"/>
      <c r="AA974" s="38"/>
      <c r="AB974" s="38"/>
      <c r="AC974" s="38"/>
      <c r="AD974" s="38"/>
      <c r="AE974" s="38"/>
      <c r="AR974" s="227" t="s">
        <v>251</v>
      </c>
      <c r="AT974" s="227" t="s">
        <v>154</v>
      </c>
      <c r="AU974" s="227" t="s">
        <v>88</v>
      </c>
      <c r="AY974" s="17" t="s">
        <v>152</v>
      </c>
      <c r="BE974" s="228">
        <f>IF(N974="základní",J974,0)</f>
        <v>0</v>
      </c>
      <c r="BF974" s="228">
        <f>IF(N974="snížená",J974,0)</f>
        <v>0</v>
      </c>
      <c r="BG974" s="228">
        <f>IF(N974="zákl. přenesená",J974,0)</f>
        <v>0</v>
      </c>
      <c r="BH974" s="228">
        <f>IF(N974="sníž. přenesená",J974,0)</f>
        <v>0</v>
      </c>
      <c r="BI974" s="228">
        <f>IF(N974="nulová",J974,0)</f>
        <v>0</v>
      </c>
      <c r="BJ974" s="17" t="s">
        <v>21</v>
      </c>
      <c r="BK974" s="228">
        <f>ROUND(I974*H974,2)</f>
        <v>0</v>
      </c>
      <c r="BL974" s="17" t="s">
        <v>251</v>
      </c>
      <c r="BM974" s="227" t="s">
        <v>1691</v>
      </c>
    </row>
    <row r="975" s="2" customFormat="1">
      <c r="A975" s="38"/>
      <c r="B975" s="39"/>
      <c r="C975" s="40"/>
      <c r="D975" s="229" t="s">
        <v>160</v>
      </c>
      <c r="E975" s="40"/>
      <c r="F975" s="230" t="s">
        <v>1692</v>
      </c>
      <c r="G975" s="40"/>
      <c r="H975" s="40"/>
      <c r="I975" s="231"/>
      <c r="J975" s="40"/>
      <c r="K975" s="40"/>
      <c r="L975" s="44"/>
      <c r="M975" s="232"/>
      <c r="N975" s="233"/>
      <c r="O975" s="91"/>
      <c r="P975" s="91"/>
      <c r="Q975" s="91"/>
      <c r="R975" s="91"/>
      <c r="S975" s="91"/>
      <c r="T975" s="92"/>
      <c r="U975" s="38"/>
      <c r="V975" s="38"/>
      <c r="W975" s="38"/>
      <c r="X975" s="38"/>
      <c r="Y975" s="38"/>
      <c r="Z975" s="38"/>
      <c r="AA975" s="38"/>
      <c r="AB975" s="38"/>
      <c r="AC975" s="38"/>
      <c r="AD975" s="38"/>
      <c r="AE975" s="38"/>
      <c r="AT975" s="17" t="s">
        <v>160</v>
      </c>
      <c r="AU975" s="17" t="s">
        <v>88</v>
      </c>
    </row>
    <row r="976" s="13" customFormat="1">
      <c r="A976" s="13"/>
      <c r="B976" s="234"/>
      <c r="C976" s="235"/>
      <c r="D976" s="229" t="s">
        <v>162</v>
      </c>
      <c r="E976" s="236" t="s">
        <v>1</v>
      </c>
      <c r="F976" s="237" t="s">
        <v>1693</v>
      </c>
      <c r="G976" s="235"/>
      <c r="H976" s="238">
        <v>28.800000000000001</v>
      </c>
      <c r="I976" s="239"/>
      <c r="J976" s="235"/>
      <c r="K976" s="235"/>
      <c r="L976" s="240"/>
      <c r="M976" s="241"/>
      <c r="N976" s="242"/>
      <c r="O976" s="242"/>
      <c r="P976" s="242"/>
      <c r="Q976" s="242"/>
      <c r="R976" s="242"/>
      <c r="S976" s="242"/>
      <c r="T976" s="243"/>
      <c r="U976" s="13"/>
      <c r="V976" s="13"/>
      <c r="W976" s="13"/>
      <c r="X976" s="13"/>
      <c r="Y976" s="13"/>
      <c r="Z976" s="13"/>
      <c r="AA976" s="13"/>
      <c r="AB976" s="13"/>
      <c r="AC976" s="13"/>
      <c r="AD976" s="13"/>
      <c r="AE976" s="13"/>
      <c r="AT976" s="244" t="s">
        <v>162</v>
      </c>
      <c r="AU976" s="244" t="s">
        <v>88</v>
      </c>
      <c r="AV976" s="13" t="s">
        <v>88</v>
      </c>
      <c r="AW976" s="13" t="s">
        <v>36</v>
      </c>
      <c r="AX976" s="13" t="s">
        <v>79</v>
      </c>
      <c r="AY976" s="244" t="s">
        <v>152</v>
      </c>
    </row>
    <row r="977" s="13" customFormat="1">
      <c r="A977" s="13"/>
      <c r="B977" s="234"/>
      <c r="C977" s="235"/>
      <c r="D977" s="229" t="s">
        <v>162</v>
      </c>
      <c r="E977" s="236" t="s">
        <v>1</v>
      </c>
      <c r="F977" s="237" t="s">
        <v>1694</v>
      </c>
      <c r="G977" s="235"/>
      <c r="H977" s="238">
        <v>70.150000000000006</v>
      </c>
      <c r="I977" s="239"/>
      <c r="J977" s="235"/>
      <c r="K977" s="235"/>
      <c r="L977" s="240"/>
      <c r="M977" s="241"/>
      <c r="N977" s="242"/>
      <c r="O977" s="242"/>
      <c r="P977" s="242"/>
      <c r="Q977" s="242"/>
      <c r="R977" s="242"/>
      <c r="S977" s="242"/>
      <c r="T977" s="243"/>
      <c r="U977" s="13"/>
      <c r="V977" s="13"/>
      <c r="W977" s="13"/>
      <c r="X977" s="13"/>
      <c r="Y977" s="13"/>
      <c r="Z977" s="13"/>
      <c r="AA977" s="13"/>
      <c r="AB977" s="13"/>
      <c r="AC977" s="13"/>
      <c r="AD977" s="13"/>
      <c r="AE977" s="13"/>
      <c r="AT977" s="244" t="s">
        <v>162</v>
      </c>
      <c r="AU977" s="244" t="s">
        <v>88</v>
      </c>
      <c r="AV977" s="13" t="s">
        <v>88</v>
      </c>
      <c r="AW977" s="13" t="s">
        <v>36</v>
      </c>
      <c r="AX977" s="13" t="s">
        <v>79</v>
      </c>
      <c r="AY977" s="244" t="s">
        <v>152</v>
      </c>
    </row>
    <row r="978" s="14" customFormat="1">
      <c r="A978" s="14"/>
      <c r="B978" s="245"/>
      <c r="C978" s="246"/>
      <c r="D978" s="229" t="s">
        <v>162</v>
      </c>
      <c r="E978" s="247" t="s">
        <v>1</v>
      </c>
      <c r="F978" s="248" t="s">
        <v>171</v>
      </c>
      <c r="G978" s="246"/>
      <c r="H978" s="249">
        <v>98.950000000000003</v>
      </c>
      <c r="I978" s="250"/>
      <c r="J978" s="246"/>
      <c r="K978" s="246"/>
      <c r="L978" s="251"/>
      <c r="M978" s="252"/>
      <c r="N978" s="253"/>
      <c r="O978" s="253"/>
      <c r="P978" s="253"/>
      <c r="Q978" s="253"/>
      <c r="R978" s="253"/>
      <c r="S978" s="253"/>
      <c r="T978" s="254"/>
      <c r="U978" s="14"/>
      <c r="V978" s="14"/>
      <c r="W978" s="14"/>
      <c r="X978" s="14"/>
      <c r="Y978" s="14"/>
      <c r="Z978" s="14"/>
      <c r="AA978" s="14"/>
      <c r="AB978" s="14"/>
      <c r="AC978" s="14"/>
      <c r="AD978" s="14"/>
      <c r="AE978" s="14"/>
      <c r="AT978" s="255" t="s">
        <v>162</v>
      </c>
      <c r="AU978" s="255" t="s">
        <v>88</v>
      </c>
      <c r="AV978" s="14" t="s">
        <v>158</v>
      </c>
      <c r="AW978" s="14" t="s">
        <v>36</v>
      </c>
      <c r="AX978" s="14" t="s">
        <v>21</v>
      </c>
      <c r="AY978" s="255" t="s">
        <v>152</v>
      </c>
    </row>
    <row r="979" s="2" customFormat="1" ht="37.8" customHeight="1">
      <c r="A979" s="38"/>
      <c r="B979" s="39"/>
      <c r="C979" s="256" t="s">
        <v>1695</v>
      </c>
      <c r="D979" s="256" t="s">
        <v>201</v>
      </c>
      <c r="E979" s="257" t="s">
        <v>1696</v>
      </c>
      <c r="F979" s="258" t="s">
        <v>1697</v>
      </c>
      <c r="G979" s="259" t="s">
        <v>229</v>
      </c>
      <c r="H979" s="260">
        <v>100.929</v>
      </c>
      <c r="I979" s="261"/>
      <c r="J979" s="262">
        <f>ROUND(I979*H979,2)</f>
        <v>0</v>
      </c>
      <c r="K979" s="263"/>
      <c r="L979" s="264"/>
      <c r="M979" s="265" t="s">
        <v>1</v>
      </c>
      <c r="N979" s="266" t="s">
        <v>44</v>
      </c>
      <c r="O979" s="91"/>
      <c r="P979" s="225">
        <f>O979*H979</f>
        <v>0</v>
      </c>
      <c r="Q979" s="225">
        <v>0</v>
      </c>
      <c r="R979" s="225">
        <f>Q979*H979</f>
        <v>0</v>
      </c>
      <c r="S979" s="225">
        <v>0</v>
      </c>
      <c r="T979" s="226">
        <f>S979*H979</f>
        <v>0</v>
      </c>
      <c r="U979" s="38"/>
      <c r="V979" s="38"/>
      <c r="W979" s="38"/>
      <c r="X979" s="38"/>
      <c r="Y979" s="38"/>
      <c r="Z979" s="38"/>
      <c r="AA979" s="38"/>
      <c r="AB979" s="38"/>
      <c r="AC979" s="38"/>
      <c r="AD979" s="38"/>
      <c r="AE979" s="38"/>
      <c r="AR979" s="227" t="s">
        <v>349</v>
      </c>
      <c r="AT979" s="227" t="s">
        <v>201</v>
      </c>
      <c r="AU979" s="227" t="s">
        <v>88</v>
      </c>
      <c r="AY979" s="17" t="s">
        <v>152</v>
      </c>
      <c r="BE979" s="228">
        <f>IF(N979="základní",J979,0)</f>
        <v>0</v>
      </c>
      <c r="BF979" s="228">
        <f>IF(N979="snížená",J979,0)</f>
        <v>0</v>
      </c>
      <c r="BG979" s="228">
        <f>IF(N979="zákl. přenesená",J979,0)</f>
        <v>0</v>
      </c>
      <c r="BH979" s="228">
        <f>IF(N979="sníž. přenesená",J979,0)</f>
        <v>0</v>
      </c>
      <c r="BI979" s="228">
        <f>IF(N979="nulová",J979,0)</f>
        <v>0</v>
      </c>
      <c r="BJ979" s="17" t="s">
        <v>21</v>
      </c>
      <c r="BK979" s="228">
        <f>ROUND(I979*H979,2)</f>
        <v>0</v>
      </c>
      <c r="BL979" s="17" t="s">
        <v>251</v>
      </c>
      <c r="BM979" s="227" t="s">
        <v>1698</v>
      </c>
    </row>
    <row r="980" s="13" customFormat="1">
      <c r="A980" s="13"/>
      <c r="B980" s="234"/>
      <c r="C980" s="235"/>
      <c r="D980" s="229" t="s">
        <v>162</v>
      </c>
      <c r="E980" s="236" t="s">
        <v>1</v>
      </c>
      <c r="F980" s="237" t="s">
        <v>1699</v>
      </c>
      <c r="G980" s="235"/>
      <c r="H980" s="238">
        <v>100.929</v>
      </c>
      <c r="I980" s="239"/>
      <c r="J980" s="235"/>
      <c r="K980" s="235"/>
      <c r="L980" s="240"/>
      <c r="M980" s="241"/>
      <c r="N980" s="242"/>
      <c r="O980" s="242"/>
      <c r="P980" s="242"/>
      <c r="Q980" s="242"/>
      <c r="R980" s="242"/>
      <c r="S980" s="242"/>
      <c r="T980" s="243"/>
      <c r="U980" s="13"/>
      <c r="V980" s="13"/>
      <c r="W980" s="13"/>
      <c r="X980" s="13"/>
      <c r="Y980" s="13"/>
      <c r="Z980" s="13"/>
      <c r="AA980" s="13"/>
      <c r="AB980" s="13"/>
      <c r="AC980" s="13"/>
      <c r="AD980" s="13"/>
      <c r="AE980" s="13"/>
      <c r="AT980" s="244" t="s">
        <v>162</v>
      </c>
      <c r="AU980" s="244" t="s">
        <v>88</v>
      </c>
      <c r="AV980" s="13" t="s">
        <v>88</v>
      </c>
      <c r="AW980" s="13" t="s">
        <v>36</v>
      </c>
      <c r="AX980" s="13" t="s">
        <v>79</v>
      </c>
      <c r="AY980" s="244" t="s">
        <v>152</v>
      </c>
    </row>
    <row r="981" s="14" customFormat="1">
      <c r="A981" s="14"/>
      <c r="B981" s="245"/>
      <c r="C981" s="246"/>
      <c r="D981" s="229" t="s">
        <v>162</v>
      </c>
      <c r="E981" s="247" t="s">
        <v>1</v>
      </c>
      <c r="F981" s="248" t="s">
        <v>171</v>
      </c>
      <c r="G981" s="246"/>
      <c r="H981" s="249">
        <v>100.929</v>
      </c>
      <c r="I981" s="250"/>
      <c r="J981" s="246"/>
      <c r="K981" s="246"/>
      <c r="L981" s="251"/>
      <c r="M981" s="252"/>
      <c r="N981" s="253"/>
      <c r="O981" s="253"/>
      <c r="P981" s="253"/>
      <c r="Q981" s="253"/>
      <c r="R981" s="253"/>
      <c r="S981" s="253"/>
      <c r="T981" s="254"/>
      <c r="U981" s="14"/>
      <c r="V981" s="14"/>
      <c r="W981" s="14"/>
      <c r="X981" s="14"/>
      <c r="Y981" s="14"/>
      <c r="Z981" s="14"/>
      <c r="AA981" s="14"/>
      <c r="AB981" s="14"/>
      <c r="AC981" s="14"/>
      <c r="AD981" s="14"/>
      <c r="AE981" s="14"/>
      <c r="AT981" s="255" t="s">
        <v>162</v>
      </c>
      <c r="AU981" s="255" t="s">
        <v>88</v>
      </c>
      <c r="AV981" s="14" t="s">
        <v>158</v>
      </c>
      <c r="AW981" s="14" t="s">
        <v>36</v>
      </c>
      <c r="AX981" s="14" t="s">
        <v>21</v>
      </c>
      <c r="AY981" s="255" t="s">
        <v>152</v>
      </c>
    </row>
    <row r="982" s="2" customFormat="1" ht="24.15" customHeight="1">
      <c r="A982" s="38"/>
      <c r="B982" s="39"/>
      <c r="C982" s="215" t="s">
        <v>1700</v>
      </c>
      <c r="D982" s="215" t="s">
        <v>154</v>
      </c>
      <c r="E982" s="216" t="s">
        <v>1701</v>
      </c>
      <c r="F982" s="217" t="s">
        <v>1702</v>
      </c>
      <c r="G982" s="218" t="s">
        <v>980</v>
      </c>
      <c r="H982" s="277"/>
      <c r="I982" s="220"/>
      <c r="J982" s="221">
        <f>ROUND(I982*H982,2)</f>
        <v>0</v>
      </c>
      <c r="K982" s="222"/>
      <c r="L982" s="44"/>
      <c r="M982" s="223" t="s">
        <v>1</v>
      </c>
      <c r="N982" s="224" t="s">
        <v>44</v>
      </c>
      <c r="O982" s="91"/>
      <c r="P982" s="225">
        <f>O982*H982</f>
        <v>0</v>
      </c>
      <c r="Q982" s="225">
        <v>0</v>
      </c>
      <c r="R982" s="225">
        <f>Q982*H982</f>
        <v>0</v>
      </c>
      <c r="S982" s="225">
        <v>0</v>
      </c>
      <c r="T982" s="226">
        <f>S982*H982</f>
        <v>0</v>
      </c>
      <c r="U982" s="38"/>
      <c r="V982" s="38"/>
      <c r="W982" s="38"/>
      <c r="X982" s="38"/>
      <c r="Y982" s="38"/>
      <c r="Z982" s="38"/>
      <c r="AA982" s="38"/>
      <c r="AB982" s="38"/>
      <c r="AC982" s="38"/>
      <c r="AD982" s="38"/>
      <c r="AE982" s="38"/>
      <c r="AR982" s="227" t="s">
        <v>251</v>
      </c>
      <c r="AT982" s="227" t="s">
        <v>154</v>
      </c>
      <c r="AU982" s="227" t="s">
        <v>88</v>
      </c>
      <c r="AY982" s="17" t="s">
        <v>152</v>
      </c>
      <c r="BE982" s="228">
        <f>IF(N982="základní",J982,0)</f>
        <v>0</v>
      </c>
      <c r="BF982" s="228">
        <f>IF(N982="snížená",J982,0)</f>
        <v>0</v>
      </c>
      <c r="BG982" s="228">
        <f>IF(N982="zákl. přenesená",J982,0)</f>
        <v>0</v>
      </c>
      <c r="BH982" s="228">
        <f>IF(N982="sníž. přenesená",J982,0)</f>
        <v>0</v>
      </c>
      <c r="BI982" s="228">
        <f>IF(N982="nulová",J982,0)</f>
        <v>0</v>
      </c>
      <c r="BJ982" s="17" t="s">
        <v>21</v>
      </c>
      <c r="BK982" s="228">
        <f>ROUND(I982*H982,2)</f>
        <v>0</v>
      </c>
      <c r="BL982" s="17" t="s">
        <v>251</v>
      </c>
      <c r="BM982" s="227" t="s">
        <v>1703</v>
      </c>
    </row>
    <row r="983" s="2" customFormat="1">
      <c r="A983" s="38"/>
      <c r="B983" s="39"/>
      <c r="C983" s="40"/>
      <c r="D983" s="229" t="s">
        <v>160</v>
      </c>
      <c r="E983" s="40"/>
      <c r="F983" s="230" t="s">
        <v>1704</v>
      </c>
      <c r="G983" s="40"/>
      <c r="H983" s="40"/>
      <c r="I983" s="231"/>
      <c r="J983" s="40"/>
      <c r="K983" s="40"/>
      <c r="L983" s="44"/>
      <c r="M983" s="232"/>
      <c r="N983" s="233"/>
      <c r="O983" s="91"/>
      <c r="P983" s="91"/>
      <c r="Q983" s="91"/>
      <c r="R983" s="91"/>
      <c r="S983" s="91"/>
      <c r="T983" s="92"/>
      <c r="U983" s="38"/>
      <c r="V983" s="38"/>
      <c r="W983" s="38"/>
      <c r="X983" s="38"/>
      <c r="Y983" s="38"/>
      <c r="Z983" s="38"/>
      <c r="AA983" s="38"/>
      <c r="AB983" s="38"/>
      <c r="AC983" s="38"/>
      <c r="AD983" s="38"/>
      <c r="AE983" s="38"/>
      <c r="AT983" s="17" t="s">
        <v>160</v>
      </c>
      <c r="AU983" s="17" t="s">
        <v>88</v>
      </c>
    </row>
    <row r="984" s="12" customFormat="1" ht="22.8" customHeight="1">
      <c r="A984" s="12"/>
      <c r="B984" s="199"/>
      <c r="C984" s="200"/>
      <c r="D984" s="201" t="s">
        <v>78</v>
      </c>
      <c r="E984" s="213" t="s">
        <v>1705</v>
      </c>
      <c r="F984" s="213" t="s">
        <v>1706</v>
      </c>
      <c r="G984" s="200"/>
      <c r="H984" s="200"/>
      <c r="I984" s="203"/>
      <c r="J984" s="214">
        <f>BK984</f>
        <v>0</v>
      </c>
      <c r="K984" s="200"/>
      <c r="L984" s="205"/>
      <c r="M984" s="206"/>
      <c r="N984" s="207"/>
      <c r="O984" s="207"/>
      <c r="P984" s="208">
        <f>SUM(P985:P1008)</f>
        <v>0</v>
      </c>
      <c r="Q984" s="207"/>
      <c r="R984" s="208">
        <f>SUM(R985:R1008)</f>
        <v>0.12403040000000001</v>
      </c>
      <c r="S984" s="207"/>
      <c r="T984" s="209">
        <f>SUM(T985:T1008)</f>
        <v>0</v>
      </c>
      <c r="U984" s="12"/>
      <c r="V984" s="12"/>
      <c r="W984" s="12"/>
      <c r="X984" s="12"/>
      <c r="Y984" s="12"/>
      <c r="Z984" s="12"/>
      <c r="AA984" s="12"/>
      <c r="AB984" s="12"/>
      <c r="AC984" s="12"/>
      <c r="AD984" s="12"/>
      <c r="AE984" s="12"/>
      <c r="AR984" s="210" t="s">
        <v>88</v>
      </c>
      <c r="AT984" s="211" t="s">
        <v>78</v>
      </c>
      <c r="AU984" s="211" t="s">
        <v>21</v>
      </c>
      <c r="AY984" s="210" t="s">
        <v>152</v>
      </c>
      <c r="BK984" s="212">
        <f>SUM(BK985:BK1008)</f>
        <v>0</v>
      </c>
    </row>
    <row r="985" s="2" customFormat="1" ht="24.15" customHeight="1">
      <c r="A985" s="38"/>
      <c r="B985" s="39"/>
      <c r="C985" s="215" t="s">
        <v>1707</v>
      </c>
      <c r="D985" s="215" t="s">
        <v>154</v>
      </c>
      <c r="E985" s="216" t="s">
        <v>1708</v>
      </c>
      <c r="F985" s="217" t="s">
        <v>1709</v>
      </c>
      <c r="G985" s="218" t="s">
        <v>229</v>
      </c>
      <c r="H985" s="219">
        <v>126.09999999999999</v>
      </c>
      <c r="I985" s="220"/>
      <c r="J985" s="221">
        <f>ROUND(I985*H985,2)</f>
        <v>0</v>
      </c>
      <c r="K985" s="222"/>
      <c r="L985" s="44"/>
      <c r="M985" s="223" t="s">
        <v>1</v>
      </c>
      <c r="N985" s="224" t="s">
        <v>44</v>
      </c>
      <c r="O985" s="91"/>
      <c r="P985" s="225">
        <f>O985*H985</f>
        <v>0</v>
      </c>
      <c r="Q985" s="225">
        <v>0</v>
      </c>
      <c r="R985" s="225">
        <f>Q985*H985</f>
        <v>0</v>
      </c>
      <c r="S985" s="225">
        <v>0</v>
      </c>
      <c r="T985" s="226">
        <f>S985*H985</f>
        <v>0</v>
      </c>
      <c r="U985" s="38"/>
      <c r="V985" s="38"/>
      <c r="W985" s="38"/>
      <c r="X985" s="38"/>
      <c r="Y985" s="38"/>
      <c r="Z985" s="38"/>
      <c r="AA985" s="38"/>
      <c r="AB985" s="38"/>
      <c r="AC985" s="38"/>
      <c r="AD985" s="38"/>
      <c r="AE985" s="38"/>
      <c r="AR985" s="227" t="s">
        <v>251</v>
      </c>
      <c r="AT985" s="227" t="s">
        <v>154</v>
      </c>
      <c r="AU985" s="227" t="s">
        <v>88</v>
      </c>
      <c r="AY985" s="17" t="s">
        <v>152</v>
      </c>
      <c r="BE985" s="228">
        <f>IF(N985="základní",J985,0)</f>
        <v>0</v>
      </c>
      <c r="BF985" s="228">
        <f>IF(N985="snížená",J985,0)</f>
        <v>0</v>
      </c>
      <c r="BG985" s="228">
        <f>IF(N985="zákl. přenesená",J985,0)</f>
        <v>0</v>
      </c>
      <c r="BH985" s="228">
        <f>IF(N985="sníž. přenesená",J985,0)</f>
        <v>0</v>
      </c>
      <c r="BI985" s="228">
        <f>IF(N985="nulová",J985,0)</f>
        <v>0</v>
      </c>
      <c r="BJ985" s="17" t="s">
        <v>21</v>
      </c>
      <c r="BK985" s="228">
        <f>ROUND(I985*H985,2)</f>
        <v>0</v>
      </c>
      <c r="BL985" s="17" t="s">
        <v>251</v>
      </c>
      <c r="BM985" s="227" t="s">
        <v>1710</v>
      </c>
    </row>
    <row r="986" s="13" customFormat="1">
      <c r="A986" s="13"/>
      <c r="B986" s="234"/>
      <c r="C986" s="235"/>
      <c r="D986" s="229" t="s">
        <v>162</v>
      </c>
      <c r="E986" s="236" t="s">
        <v>1</v>
      </c>
      <c r="F986" s="237" t="s">
        <v>1711</v>
      </c>
      <c r="G986" s="235"/>
      <c r="H986" s="238">
        <v>24</v>
      </c>
      <c r="I986" s="239"/>
      <c r="J986" s="235"/>
      <c r="K986" s="235"/>
      <c r="L986" s="240"/>
      <c r="M986" s="241"/>
      <c r="N986" s="242"/>
      <c r="O986" s="242"/>
      <c r="P986" s="242"/>
      <c r="Q986" s="242"/>
      <c r="R986" s="242"/>
      <c r="S986" s="242"/>
      <c r="T986" s="243"/>
      <c r="U986" s="13"/>
      <c r="V986" s="13"/>
      <c r="W986" s="13"/>
      <c r="X986" s="13"/>
      <c r="Y986" s="13"/>
      <c r="Z986" s="13"/>
      <c r="AA986" s="13"/>
      <c r="AB986" s="13"/>
      <c r="AC986" s="13"/>
      <c r="AD986" s="13"/>
      <c r="AE986" s="13"/>
      <c r="AT986" s="244" t="s">
        <v>162</v>
      </c>
      <c r="AU986" s="244" t="s">
        <v>88</v>
      </c>
      <c r="AV986" s="13" t="s">
        <v>88</v>
      </c>
      <c r="AW986" s="13" t="s">
        <v>36</v>
      </c>
      <c r="AX986" s="13" t="s">
        <v>79</v>
      </c>
      <c r="AY986" s="244" t="s">
        <v>152</v>
      </c>
    </row>
    <row r="987" s="13" customFormat="1">
      <c r="A987" s="13"/>
      <c r="B987" s="234"/>
      <c r="C987" s="235"/>
      <c r="D987" s="229" t="s">
        <v>162</v>
      </c>
      <c r="E987" s="236" t="s">
        <v>1</v>
      </c>
      <c r="F987" s="237" t="s">
        <v>1712</v>
      </c>
      <c r="G987" s="235"/>
      <c r="H987" s="238">
        <v>42.700000000000003</v>
      </c>
      <c r="I987" s="239"/>
      <c r="J987" s="235"/>
      <c r="K987" s="235"/>
      <c r="L987" s="240"/>
      <c r="M987" s="241"/>
      <c r="N987" s="242"/>
      <c r="O987" s="242"/>
      <c r="P987" s="242"/>
      <c r="Q987" s="242"/>
      <c r="R987" s="242"/>
      <c r="S987" s="242"/>
      <c r="T987" s="243"/>
      <c r="U987" s="13"/>
      <c r="V987" s="13"/>
      <c r="W987" s="13"/>
      <c r="X987" s="13"/>
      <c r="Y987" s="13"/>
      <c r="Z987" s="13"/>
      <c r="AA987" s="13"/>
      <c r="AB987" s="13"/>
      <c r="AC987" s="13"/>
      <c r="AD987" s="13"/>
      <c r="AE987" s="13"/>
      <c r="AT987" s="244" t="s">
        <v>162</v>
      </c>
      <c r="AU987" s="244" t="s">
        <v>88</v>
      </c>
      <c r="AV987" s="13" t="s">
        <v>88</v>
      </c>
      <c r="AW987" s="13" t="s">
        <v>36</v>
      </c>
      <c r="AX987" s="13" t="s">
        <v>79</v>
      </c>
      <c r="AY987" s="244" t="s">
        <v>152</v>
      </c>
    </row>
    <row r="988" s="13" customFormat="1">
      <c r="A988" s="13"/>
      <c r="B988" s="234"/>
      <c r="C988" s="235"/>
      <c r="D988" s="229" t="s">
        <v>162</v>
      </c>
      <c r="E988" s="236" t="s">
        <v>1</v>
      </c>
      <c r="F988" s="237" t="s">
        <v>1713</v>
      </c>
      <c r="G988" s="235"/>
      <c r="H988" s="238">
        <v>59.399999999999999</v>
      </c>
      <c r="I988" s="239"/>
      <c r="J988" s="235"/>
      <c r="K988" s="235"/>
      <c r="L988" s="240"/>
      <c r="M988" s="241"/>
      <c r="N988" s="242"/>
      <c r="O988" s="242"/>
      <c r="P988" s="242"/>
      <c r="Q988" s="242"/>
      <c r="R988" s="242"/>
      <c r="S988" s="242"/>
      <c r="T988" s="243"/>
      <c r="U988" s="13"/>
      <c r="V988" s="13"/>
      <c r="W988" s="13"/>
      <c r="X988" s="13"/>
      <c r="Y988" s="13"/>
      <c r="Z988" s="13"/>
      <c r="AA988" s="13"/>
      <c r="AB988" s="13"/>
      <c r="AC988" s="13"/>
      <c r="AD988" s="13"/>
      <c r="AE988" s="13"/>
      <c r="AT988" s="244" t="s">
        <v>162</v>
      </c>
      <c r="AU988" s="244" t="s">
        <v>88</v>
      </c>
      <c r="AV988" s="13" t="s">
        <v>88</v>
      </c>
      <c r="AW988" s="13" t="s">
        <v>36</v>
      </c>
      <c r="AX988" s="13" t="s">
        <v>79</v>
      </c>
      <c r="AY988" s="244" t="s">
        <v>152</v>
      </c>
    </row>
    <row r="989" s="14" customFormat="1">
      <c r="A989" s="14"/>
      <c r="B989" s="245"/>
      <c r="C989" s="246"/>
      <c r="D989" s="229" t="s">
        <v>162</v>
      </c>
      <c r="E989" s="247" t="s">
        <v>1</v>
      </c>
      <c r="F989" s="248" t="s">
        <v>171</v>
      </c>
      <c r="G989" s="246"/>
      <c r="H989" s="249">
        <v>126.09999999999999</v>
      </c>
      <c r="I989" s="250"/>
      <c r="J989" s="246"/>
      <c r="K989" s="246"/>
      <c r="L989" s="251"/>
      <c r="M989" s="252"/>
      <c r="N989" s="253"/>
      <c r="O989" s="253"/>
      <c r="P989" s="253"/>
      <c r="Q989" s="253"/>
      <c r="R989" s="253"/>
      <c r="S989" s="253"/>
      <c r="T989" s="254"/>
      <c r="U989" s="14"/>
      <c r="V989" s="14"/>
      <c r="W989" s="14"/>
      <c r="X989" s="14"/>
      <c r="Y989" s="14"/>
      <c r="Z989" s="14"/>
      <c r="AA989" s="14"/>
      <c r="AB989" s="14"/>
      <c r="AC989" s="14"/>
      <c r="AD989" s="14"/>
      <c r="AE989" s="14"/>
      <c r="AT989" s="255" t="s">
        <v>162</v>
      </c>
      <c r="AU989" s="255" t="s">
        <v>88</v>
      </c>
      <c r="AV989" s="14" t="s">
        <v>158</v>
      </c>
      <c r="AW989" s="14" t="s">
        <v>36</v>
      </c>
      <c r="AX989" s="14" t="s">
        <v>21</v>
      </c>
      <c r="AY989" s="255" t="s">
        <v>152</v>
      </c>
    </row>
    <row r="990" s="2" customFormat="1" ht="24.15" customHeight="1">
      <c r="A990" s="38"/>
      <c r="B990" s="39"/>
      <c r="C990" s="215" t="s">
        <v>1714</v>
      </c>
      <c r="D990" s="215" t="s">
        <v>154</v>
      </c>
      <c r="E990" s="216" t="s">
        <v>1715</v>
      </c>
      <c r="F990" s="217" t="s">
        <v>1716</v>
      </c>
      <c r="G990" s="218" t="s">
        <v>229</v>
      </c>
      <c r="H990" s="219">
        <v>339.79000000000002</v>
      </c>
      <c r="I990" s="220"/>
      <c r="J990" s="221">
        <f>ROUND(I990*H990,2)</f>
        <v>0</v>
      </c>
      <c r="K990" s="222"/>
      <c r="L990" s="44"/>
      <c r="M990" s="223" t="s">
        <v>1</v>
      </c>
      <c r="N990" s="224" t="s">
        <v>44</v>
      </c>
      <c r="O990" s="91"/>
      <c r="P990" s="225">
        <f>O990*H990</f>
        <v>0</v>
      </c>
      <c r="Q990" s="225">
        <v>0</v>
      </c>
      <c r="R990" s="225">
        <f>Q990*H990</f>
        <v>0</v>
      </c>
      <c r="S990" s="225">
        <v>0</v>
      </c>
      <c r="T990" s="226">
        <f>S990*H990</f>
        <v>0</v>
      </c>
      <c r="U990" s="38"/>
      <c r="V990" s="38"/>
      <c r="W990" s="38"/>
      <c r="X990" s="38"/>
      <c r="Y990" s="38"/>
      <c r="Z990" s="38"/>
      <c r="AA990" s="38"/>
      <c r="AB990" s="38"/>
      <c r="AC990" s="38"/>
      <c r="AD990" s="38"/>
      <c r="AE990" s="38"/>
      <c r="AR990" s="227" t="s">
        <v>251</v>
      </c>
      <c r="AT990" s="227" t="s">
        <v>154</v>
      </c>
      <c r="AU990" s="227" t="s">
        <v>88</v>
      </c>
      <c r="AY990" s="17" t="s">
        <v>152</v>
      </c>
      <c r="BE990" s="228">
        <f>IF(N990="základní",J990,0)</f>
        <v>0</v>
      </c>
      <c r="BF990" s="228">
        <f>IF(N990="snížená",J990,0)</f>
        <v>0</v>
      </c>
      <c r="BG990" s="228">
        <f>IF(N990="zákl. přenesená",J990,0)</f>
        <v>0</v>
      </c>
      <c r="BH990" s="228">
        <f>IF(N990="sníž. přenesená",J990,0)</f>
        <v>0</v>
      </c>
      <c r="BI990" s="228">
        <f>IF(N990="nulová",J990,0)</f>
        <v>0</v>
      </c>
      <c r="BJ990" s="17" t="s">
        <v>21</v>
      </c>
      <c r="BK990" s="228">
        <f>ROUND(I990*H990,2)</f>
        <v>0</v>
      </c>
      <c r="BL990" s="17" t="s">
        <v>251</v>
      </c>
      <c r="BM990" s="227" t="s">
        <v>1717</v>
      </c>
    </row>
    <row r="991" s="13" customFormat="1">
      <c r="A991" s="13"/>
      <c r="B991" s="234"/>
      <c r="C991" s="235"/>
      <c r="D991" s="229" t="s">
        <v>162</v>
      </c>
      <c r="E991" s="236" t="s">
        <v>1</v>
      </c>
      <c r="F991" s="237" t="s">
        <v>522</v>
      </c>
      <c r="G991" s="235"/>
      <c r="H991" s="238">
        <v>314.5</v>
      </c>
      <c r="I991" s="239"/>
      <c r="J991" s="235"/>
      <c r="K991" s="235"/>
      <c r="L991" s="240"/>
      <c r="M991" s="241"/>
      <c r="N991" s="242"/>
      <c r="O991" s="242"/>
      <c r="P991" s="242"/>
      <c r="Q991" s="242"/>
      <c r="R991" s="242"/>
      <c r="S991" s="242"/>
      <c r="T991" s="243"/>
      <c r="U991" s="13"/>
      <c r="V991" s="13"/>
      <c r="W991" s="13"/>
      <c r="X991" s="13"/>
      <c r="Y991" s="13"/>
      <c r="Z991" s="13"/>
      <c r="AA991" s="13"/>
      <c r="AB991" s="13"/>
      <c r="AC991" s="13"/>
      <c r="AD991" s="13"/>
      <c r="AE991" s="13"/>
      <c r="AT991" s="244" t="s">
        <v>162</v>
      </c>
      <c r="AU991" s="244" t="s">
        <v>88</v>
      </c>
      <c r="AV991" s="13" t="s">
        <v>88</v>
      </c>
      <c r="AW991" s="13" t="s">
        <v>36</v>
      </c>
      <c r="AX991" s="13" t="s">
        <v>79</v>
      </c>
      <c r="AY991" s="244" t="s">
        <v>152</v>
      </c>
    </row>
    <row r="992" s="13" customFormat="1">
      <c r="A992" s="13"/>
      <c r="B992" s="234"/>
      <c r="C992" s="235"/>
      <c r="D992" s="229" t="s">
        <v>162</v>
      </c>
      <c r="E992" s="236" t="s">
        <v>1</v>
      </c>
      <c r="F992" s="237" t="s">
        <v>1718</v>
      </c>
      <c r="G992" s="235"/>
      <c r="H992" s="238">
        <v>25.289999999999999</v>
      </c>
      <c r="I992" s="239"/>
      <c r="J992" s="235"/>
      <c r="K992" s="235"/>
      <c r="L992" s="240"/>
      <c r="M992" s="241"/>
      <c r="N992" s="242"/>
      <c r="O992" s="242"/>
      <c r="P992" s="242"/>
      <c r="Q992" s="242"/>
      <c r="R992" s="242"/>
      <c r="S992" s="242"/>
      <c r="T992" s="243"/>
      <c r="U992" s="13"/>
      <c r="V992" s="13"/>
      <c r="W992" s="13"/>
      <c r="X992" s="13"/>
      <c r="Y992" s="13"/>
      <c r="Z992" s="13"/>
      <c r="AA992" s="13"/>
      <c r="AB992" s="13"/>
      <c r="AC992" s="13"/>
      <c r="AD992" s="13"/>
      <c r="AE992" s="13"/>
      <c r="AT992" s="244" t="s">
        <v>162</v>
      </c>
      <c r="AU992" s="244" t="s">
        <v>88</v>
      </c>
      <c r="AV992" s="13" t="s">
        <v>88</v>
      </c>
      <c r="AW992" s="13" t="s">
        <v>36</v>
      </c>
      <c r="AX992" s="13" t="s">
        <v>79</v>
      </c>
      <c r="AY992" s="244" t="s">
        <v>152</v>
      </c>
    </row>
    <row r="993" s="14" customFormat="1">
      <c r="A993" s="14"/>
      <c r="B993" s="245"/>
      <c r="C993" s="246"/>
      <c r="D993" s="229" t="s">
        <v>162</v>
      </c>
      <c r="E993" s="247" t="s">
        <v>1</v>
      </c>
      <c r="F993" s="248" t="s">
        <v>171</v>
      </c>
      <c r="G993" s="246"/>
      <c r="H993" s="249">
        <v>339.79000000000002</v>
      </c>
      <c r="I993" s="250"/>
      <c r="J993" s="246"/>
      <c r="K993" s="246"/>
      <c r="L993" s="251"/>
      <c r="M993" s="252"/>
      <c r="N993" s="253"/>
      <c r="O993" s="253"/>
      <c r="P993" s="253"/>
      <c r="Q993" s="253"/>
      <c r="R993" s="253"/>
      <c r="S993" s="253"/>
      <c r="T993" s="254"/>
      <c r="U993" s="14"/>
      <c r="V993" s="14"/>
      <c r="W993" s="14"/>
      <c r="X993" s="14"/>
      <c r="Y993" s="14"/>
      <c r="Z993" s="14"/>
      <c r="AA993" s="14"/>
      <c r="AB993" s="14"/>
      <c r="AC993" s="14"/>
      <c r="AD993" s="14"/>
      <c r="AE993" s="14"/>
      <c r="AT993" s="255" t="s">
        <v>162</v>
      </c>
      <c r="AU993" s="255" t="s">
        <v>88</v>
      </c>
      <c r="AV993" s="14" t="s">
        <v>158</v>
      </c>
      <c r="AW993" s="14" t="s">
        <v>36</v>
      </c>
      <c r="AX993" s="14" t="s">
        <v>21</v>
      </c>
      <c r="AY993" s="255" t="s">
        <v>152</v>
      </c>
    </row>
    <row r="994" s="2" customFormat="1" ht="24.15" customHeight="1">
      <c r="A994" s="38"/>
      <c r="B994" s="39"/>
      <c r="C994" s="215" t="s">
        <v>1719</v>
      </c>
      <c r="D994" s="215" t="s">
        <v>154</v>
      </c>
      <c r="E994" s="216" t="s">
        <v>1720</v>
      </c>
      <c r="F994" s="217" t="s">
        <v>1721</v>
      </c>
      <c r="G994" s="218" t="s">
        <v>229</v>
      </c>
      <c r="H994" s="219">
        <v>238.52000000000001</v>
      </c>
      <c r="I994" s="220"/>
      <c r="J994" s="221">
        <f>ROUND(I994*H994,2)</f>
        <v>0</v>
      </c>
      <c r="K994" s="222"/>
      <c r="L994" s="44"/>
      <c r="M994" s="223" t="s">
        <v>1</v>
      </c>
      <c r="N994" s="224" t="s">
        <v>44</v>
      </c>
      <c r="O994" s="91"/>
      <c r="P994" s="225">
        <f>O994*H994</f>
        <v>0</v>
      </c>
      <c r="Q994" s="225">
        <v>0</v>
      </c>
      <c r="R994" s="225">
        <f>Q994*H994</f>
        <v>0</v>
      </c>
      <c r="S994" s="225">
        <v>0</v>
      </c>
      <c r="T994" s="226">
        <f>S994*H994</f>
        <v>0</v>
      </c>
      <c r="U994" s="38"/>
      <c r="V994" s="38"/>
      <c r="W994" s="38"/>
      <c r="X994" s="38"/>
      <c r="Y994" s="38"/>
      <c r="Z994" s="38"/>
      <c r="AA994" s="38"/>
      <c r="AB994" s="38"/>
      <c r="AC994" s="38"/>
      <c r="AD994" s="38"/>
      <c r="AE994" s="38"/>
      <c r="AR994" s="227" t="s">
        <v>251</v>
      </c>
      <c r="AT994" s="227" t="s">
        <v>154</v>
      </c>
      <c r="AU994" s="227" t="s">
        <v>88</v>
      </c>
      <c r="AY994" s="17" t="s">
        <v>152</v>
      </c>
      <c r="BE994" s="228">
        <f>IF(N994="základní",J994,0)</f>
        <v>0</v>
      </c>
      <c r="BF994" s="228">
        <f>IF(N994="snížená",J994,0)</f>
        <v>0</v>
      </c>
      <c r="BG994" s="228">
        <f>IF(N994="zákl. přenesená",J994,0)</f>
        <v>0</v>
      </c>
      <c r="BH994" s="228">
        <f>IF(N994="sníž. přenesená",J994,0)</f>
        <v>0</v>
      </c>
      <c r="BI994" s="228">
        <f>IF(N994="nulová",J994,0)</f>
        <v>0</v>
      </c>
      <c r="BJ994" s="17" t="s">
        <v>21</v>
      </c>
      <c r="BK994" s="228">
        <f>ROUND(I994*H994,2)</f>
        <v>0</v>
      </c>
      <c r="BL994" s="17" t="s">
        <v>251</v>
      </c>
      <c r="BM994" s="227" t="s">
        <v>1722</v>
      </c>
    </row>
    <row r="995" s="2" customFormat="1">
      <c r="A995" s="38"/>
      <c r="B995" s="39"/>
      <c r="C995" s="40"/>
      <c r="D995" s="229" t="s">
        <v>160</v>
      </c>
      <c r="E995" s="40"/>
      <c r="F995" s="230" t="s">
        <v>1723</v>
      </c>
      <c r="G995" s="40"/>
      <c r="H995" s="40"/>
      <c r="I995" s="231"/>
      <c r="J995" s="40"/>
      <c r="K995" s="40"/>
      <c r="L995" s="44"/>
      <c r="M995" s="232"/>
      <c r="N995" s="233"/>
      <c r="O995" s="91"/>
      <c r="P995" s="91"/>
      <c r="Q995" s="91"/>
      <c r="R995" s="91"/>
      <c r="S995" s="91"/>
      <c r="T995" s="92"/>
      <c r="U995" s="38"/>
      <c r="V995" s="38"/>
      <c r="W995" s="38"/>
      <c r="X995" s="38"/>
      <c r="Y995" s="38"/>
      <c r="Z995" s="38"/>
      <c r="AA995" s="38"/>
      <c r="AB995" s="38"/>
      <c r="AC995" s="38"/>
      <c r="AD995" s="38"/>
      <c r="AE995" s="38"/>
      <c r="AT995" s="17" t="s">
        <v>160</v>
      </c>
      <c r="AU995" s="17" t="s">
        <v>88</v>
      </c>
    </row>
    <row r="996" s="13" customFormat="1">
      <c r="A996" s="13"/>
      <c r="B996" s="234"/>
      <c r="C996" s="235"/>
      <c r="D996" s="229" t="s">
        <v>162</v>
      </c>
      <c r="E996" s="236" t="s">
        <v>1</v>
      </c>
      <c r="F996" s="237" t="s">
        <v>1724</v>
      </c>
      <c r="G996" s="235"/>
      <c r="H996" s="238">
        <v>236.72</v>
      </c>
      <c r="I996" s="239"/>
      <c r="J996" s="235"/>
      <c r="K996" s="235"/>
      <c r="L996" s="240"/>
      <c r="M996" s="241"/>
      <c r="N996" s="242"/>
      <c r="O996" s="242"/>
      <c r="P996" s="242"/>
      <c r="Q996" s="242"/>
      <c r="R996" s="242"/>
      <c r="S996" s="242"/>
      <c r="T996" s="243"/>
      <c r="U996" s="13"/>
      <c r="V996" s="13"/>
      <c r="W996" s="13"/>
      <c r="X996" s="13"/>
      <c r="Y996" s="13"/>
      <c r="Z996" s="13"/>
      <c r="AA996" s="13"/>
      <c r="AB996" s="13"/>
      <c r="AC996" s="13"/>
      <c r="AD996" s="13"/>
      <c r="AE996" s="13"/>
      <c r="AT996" s="244" t="s">
        <v>162</v>
      </c>
      <c r="AU996" s="244" t="s">
        <v>88</v>
      </c>
      <c r="AV996" s="13" t="s">
        <v>88</v>
      </c>
      <c r="AW996" s="13" t="s">
        <v>36</v>
      </c>
      <c r="AX996" s="13" t="s">
        <v>79</v>
      </c>
      <c r="AY996" s="244" t="s">
        <v>152</v>
      </c>
    </row>
    <row r="997" s="13" customFormat="1">
      <c r="A997" s="13"/>
      <c r="B997" s="234"/>
      <c r="C997" s="235"/>
      <c r="D997" s="229" t="s">
        <v>162</v>
      </c>
      <c r="E997" s="236" t="s">
        <v>1</v>
      </c>
      <c r="F997" s="237" t="s">
        <v>1725</v>
      </c>
      <c r="G997" s="235"/>
      <c r="H997" s="238">
        <v>1.8</v>
      </c>
      <c r="I997" s="239"/>
      <c r="J997" s="235"/>
      <c r="K997" s="235"/>
      <c r="L997" s="240"/>
      <c r="M997" s="241"/>
      <c r="N997" s="242"/>
      <c r="O997" s="242"/>
      <c r="P997" s="242"/>
      <c r="Q997" s="242"/>
      <c r="R997" s="242"/>
      <c r="S997" s="242"/>
      <c r="T997" s="243"/>
      <c r="U997" s="13"/>
      <c r="V997" s="13"/>
      <c r="W997" s="13"/>
      <c r="X997" s="13"/>
      <c r="Y997" s="13"/>
      <c r="Z997" s="13"/>
      <c r="AA997" s="13"/>
      <c r="AB997" s="13"/>
      <c r="AC997" s="13"/>
      <c r="AD997" s="13"/>
      <c r="AE997" s="13"/>
      <c r="AT997" s="244" t="s">
        <v>162</v>
      </c>
      <c r="AU997" s="244" t="s">
        <v>88</v>
      </c>
      <c r="AV997" s="13" t="s">
        <v>88</v>
      </c>
      <c r="AW997" s="13" t="s">
        <v>36</v>
      </c>
      <c r="AX997" s="13" t="s">
        <v>79</v>
      </c>
      <c r="AY997" s="244" t="s">
        <v>152</v>
      </c>
    </row>
    <row r="998" s="14" customFormat="1">
      <c r="A998" s="14"/>
      <c r="B998" s="245"/>
      <c r="C998" s="246"/>
      <c r="D998" s="229" t="s">
        <v>162</v>
      </c>
      <c r="E998" s="247" t="s">
        <v>1</v>
      </c>
      <c r="F998" s="248" t="s">
        <v>171</v>
      </c>
      <c r="G998" s="246"/>
      <c r="H998" s="249">
        <v>238.52000000000001</v>
      </c>
      <c r="I998" s="250"/>
      <c r="J998" s="246"/>
      <c r="K998" s="246"/>
      <c r="L998" s="251"/>
      <c r="M998" s="252"/>
      <c r="N998" s="253"/>
      <c r="O998" s="253"/>
      <c r="P998" s="253"/>
      <c r="Q998" s="253"/>
      <c r="R998" s="253"/>
      <c r="S998" s="253"/>
      <c r="T998" s="254"/>
      <c r="U998" s="14"/>
      <c r="V998" s="14"/>
      <c r="W998" s="14"/>
      <c r="X998" s="14"/>
      <c r="Y998" s="14"/>
      <c r="Z998" s="14"/>
      <c r="AA998" s="14"/>
      <c r="AB998" s="14"/>
      <c r="AC998" s="14"/>
      <c r="AD998" s="14"/>
      <c r="AE998" s="14"/>
      <c r="AT998" s="255" t="s">
        <v>162</v>
      </c>
      <c r="AU998" s="255" t="s">
        <v>88</v>
      </c>
      <c r="AV998" s="14" t="s">
        <v>158</v>
      </c>
      <c r="AW998" s="14" t="s">
        <v>36</v>
      </c>
      <c r="AX998" s="14" t="s">
        <v>21</v>
      </c>
      <c r="AY998" s="255" t="s">
        <v>152</v>
      </c>
    </row>
    <row r="999" s="2" customFormat="1" ht="24.15" customHeight="1">
      <c r="A999" s="38"/>
      <c r="B999" s="39"/>
      <c r="C999" s="215" t="s">
        <v>1726</v>
      </c>
      <c r="D999" s="215" t="s">
        <v>154</v>
      </c>
      <c r="E999" s="216" t="s">
        <v>1727</v>
      </c>
      <c r="F999" s="217" t="s">
        <v>1728</v>
      </c>
      <c r="G999" s="218" t="s">
        <v>229</v>
      </c>
      <c r="H999" s="219">
        <v>477.04000000000002</v>
      </c>
      <c r="I999" s="220"/>
      <c r="J999" s="221">
        <f>ROUND(I999*H999,2)</f>
        <v>0</v>
      </c>
      <c r="K999" s="222"/>
      <c r="L999" s="44"/>
      <c r="M999" s="223" t="s">
        <v>1</v>
      </c>
      <c r="N999" s="224" t="s">
        <v>44</v>
      </c>
      <c r="O999" s="91"/>
      <c r="P999" s="225">
        <f>O999*H999</f>
        <v>0</v>
      </c>
      <c r="Q999" s="225">
        <v>0.00012</v>
      </c>
      <c r="R999" s="225">
        <f>Q999*H999</f>
        <v>0.057244800000000005</v>
      </c>
      <c r="S999" s="225">
        <v>0</v>
      </c>
      <c r="T999" s="226">
        <f>S999*H999</f>
        <v>0</v>
      </c>
      <c r="U999" s="38"/>
      <c r="V999" s="38"/>
      <c r="W999" s="38"/>
      <c r="X999" s="38"/>
      <c r="Y999" s="38"/>
      <c r="Z999" s="38"/>
      <c r="AA999" s="38"/>
      <c r="AB999" s="38"/>
      <c r="AC999" s="38"/>
      <c r="AD999" s="38"/>
      <c r="AE999" s="38"/>
      <c r="AR999" s="227" t="s">
        <v>251</v>
      </c>
      <c r="AT999" s="227" t="s">
        <v>154</v>
      </c>
      <c r="AU999" s="227" t="s">
        <v>88</v>
      </c>
      <c r="AY999" s="17" t="s">
        <v>152</v>
      </c>
      <c r="BE999" s="228">
        <f>IF(N999="základní",J999,0)</f>
        <v>0</v>
      </c>
      <c r="BF999" s="228">
        <f>IF(N999="snížená",J999,0)</f>
        <v>0</v>
      </c>
      <c r="BG999" s="228">
        <f>IF(N999="zákl. přenesená",J999,0)</f>
        <v>0</v>
      </c>
      <c r="BH999" s="228">
        <f>IF(N999="sníž. přenesená",J999,0)</f>
        <v>0</v>
      </c>
      <c r="BI999" s="228">
        <f>IF(N999="nulová",J999,0)</f>
        <v>0</v>
      </c>
      <c r="BJ999" s="17" t="s">
        <v>21</v>
      </c>
      <c r="BK999" s="228">
        <f>ROUND(I999*H999,2)</f>
        <v>0</v>
      </c>
      <c r="BL999" s="17" t="s">
        <v>251</v>
      </c>
      <c r="BM999" s="227" t="s">
        <v>1729</v>
      </c>
    </row>
    <row r="1000" s="2" customFormat="1">
      <c r="A1000" s="38"/>
      <c r="B1000" s="39"/>
      <c r="C1000" s="40"/>
      <c r="D1000" s="229" t="s">
        <v>160</v>
      </c>
      <c r="E1000" s="40"/>
      <c r="F1000" s="230" t="s">
        <v>1730</v>
      </c>
      <c r="G1000" s="40"/>
      <c r="H1000" s="40"/>
      <c r="I1000" s="231"/>
      <c r="J1000" s="40"/>
      <c r="K1000" s="40"/>
      <c r="L1000" s="44"/>
      <c r="M1000" s="232"/>
      <c r="N1000" s="233"/>
      <c r="O1000" s="91"/>
      <c r="P1000" s="91"/>
      <c r="Q1000" s="91"/>
      <c r="R1000" s="91"/>
      <c r="S1000" s="91"/>
      <c r="T1000" s="92"/>
      <c r="U1000" s="38"/>
      <c r="V1000" s="38"/>
      <c r="W1000" s="38"/>
      <c r="X1000" s="38"/>
      <c r="Y1000" s="38"/>
      <c r="Z1000" s="38"/>
      <c r="AA1000" s="38"/>
      <c r="AB1000" s="38"/>
      <c r="AC1000" s="38"/>
      <c r="AD1000" s="38"/>
      <c r="AE1000" s="38"/>
      <c r="AT1000" s="17" t="s">
        <v>160</v>
      </c>
      <c r="AU1000" s="17" t="s">
        <v>88</v>
      </c>
    </row>
    <row r="1001" s="13" customFormat="1">
      <c r="A1001" s="13"/>
      <c r="B1001" s="234"/>
      <c r="C1001" s="235"/>
      <c r="D1001" s="229" t="s">
        <v>162</v>
      </c>
      <c r="E1001" s="236" t="s">
        <v>1</v>
      </c>
      <c r="F1001" s="237" t="s">
        <v>1731</v>
      </c>
      <c r="G1001" s="235"/>
      <c r="H1001" s="238">
        <v>473.44</v>
      </c>
      <c r="I1001" s="239"/>
      <c r="J1001" s="235"/>
      <c r="K1001" s="235"/>
      <c r="L1001" s="240"/>
      <c r="M1001" s="241"/>
      <c r="N1001" s="242"/>
      <c r="O1001" s="242"/>
      <c r="P1001" s="242"/>
      <c r="Q1001" s="242"/>
      <c r="R1001" s="242"/>
      <c r="S1001" s="242"/>
      <c r="T1001" s="243"/>
      <c r="U1001" s="13"/>
      <c r="V1001" s="13"/>
      <c r="W1001" s="13"/>
      <c r="X1001" s="13"/>
      <c r="Y1001" s="13"/>
      <c r="Z1001" s="13"/>
      <c r="AA1001" s="13"/>
      <c r="AB1001" s="13"/>
      <c r="AC1001" s="13"/>
      <c r="AD1001" s="13"/>
      <c r="AE1001" s="13"/>
      <c r="AT1001" s="244" t="s">
        <v>162</v>
      </c>
      <c r="AU1001" s="244" t="s">
        <v>88</v>
      </c>
      <c r="AV1001" s="13" t="s">
        <v>88</v>
      </c>
      <c r="AW1001" s="13" t="s">
        <v>36</v>
      </c>
      <c r="AX1001" s="13" t="s">
        <v>79</v>
      </c>
      <c r="AY1001" s="244" t="s">
        <v>152</v>
      </c>
    </row>
    <row r="1002" s="13" customFormat="1">
      <c r="A1002" s="13"/>
      <c r="B1002" s="234"/>
      <c r="C1002" s="235"/>
      <c r="D1002" s="229" t="s">
        <v>162</v>
      </c>
      <c r="E1002" s="236" t="s">
        <v>1</v>
      </c>
      <c r="F1002" s="237" t="s">
        <v>1732</v>
      </c>
      <c r="G1002" s="235"/>
      <c r="H1002" s="238">
        <v>3.6000000000000001</v>
      </c>
      <c r="I1002" s="239"/>
      <c r="J1002" s="235"/>
      <c r="K1002" s="235"/>
      <c r="L1002" s="240"/>
      <c r="M1002" s="241"/>
      <c r="N1002" s="242"/>
      <c r="O1002" s="242"/>
      <c r="P1002" s="242"/>
      <c r="Q1002" s="242"/>
      <c r="R1002" s="242"/>
      <c r="S1002" s="242"/>
      <c r="T1002" s="243"/>
      <c r="U1002" s="13"/>
      <c r="V1002" s="13"/>
      <c r="W1002" s="13"/>
      <c r="X1002" s="13"/>
      <c r="Y1002" s="13"/>
      <c r="Z1002" s="13"/>
      <c r="AA1002" s="13"/>
      <c r="AB1002" s="13"/>
      <c r="AC1002" s="13"/>
      <c r="AD1002" s="13"/>
      <c r="AE1002" s="13"/>
      <c r="AT1002" s="244" t="s">
        <v>162</v>
      </c>
      <c r="AU1002" s="244" t="s">
        <v>88</v>
      </c>
      <c r="AV1002" s="13" t="s">
        <v>88</v>
      </c>
      <c r="AW1002" s="13" t="s">
        <v>36</v>
      </c>
      <c r="AX1002" s="13" t="s">
        <v>79</v>
      </c>
      <c r="AY1002" s="244" t="s">
        <v>152</v>
      </c>
    </row>
    <row r="1003" s="14" customFormat="1">
      <c r="A1003" s="14"/>
      <c r="B1003" s="245"/>
      <c r="C1003" s="246"/>
      <c r="D1003" s="229" t="s">
        <v>162</v>
      </c>
      <c r="E1003" s="247" t="s">
        <v>1</v>
      </c>
      <c r="F1003" s="248" t="s">
        <v>171</v>
      </c>
      <c r="G1003" s="246"/>
      <c r="H1003" s="249">
        <v>477.04000000000002</v>
      </c>
      <c r="I1003" s="250"/>
      <c r="J1003" s="246"/>
      <c r="K1003" s="246"/>
      <c r="L1003" s="251"/>
      <c r="M1003" s="252"/>
      <c r="N1003" s="253"/>
      <c r="O1003" s="253"/>
      <c r="P1003" s="253"/>
      <c r="Q1003" s="253"/>
      <c r="R1003" s="253"/>
      <c r="S1003" s="253"/>
      <c r="T1003" s="254"/>
      <c r="U1003" s="14"/>
      <c r="V1003" s="14"/>
      <c r="W1003" s="14"/>
      <c r="X1003" s="14"/>
      <c r="Y1003" s="14"/>
      <c r="Z1003" s="14"/>
      <c r="AA1003" s="14"/>
      <c r="AB1003" s="14"/>
      <c r="AC1003" s="14"/>
      <c r="AD1003" s="14"/>
      <c r="AE1003" s="14"/>
      <c r="AT1003" s="255" t="s">
        <v>162</v>
      </c>
      <c r="AU1003" s="255" t="s">
        <v>88</v>
      </c>
      <c r="AV1003" s="14" t="s">
        <v>158</v>
      </c>
      <c r="AW1003" s="14" t="s">
        <v>36</v>
      </c>
      <c r="AX1003" s="14" t="s">
        <v>21</v>
      </c>
      <c r="AY1003" s="255" t="s">
        <v>152</v>
      </c>
    </row>
    <row r="1004" s="2" customFormat="1" ht="24.15" customHeight="1">
      <c r="A1004" s="38"/>
      <c r="B1004" s="39"/>
      <c r="C1004" s="215" t="s">
        <v>1733</v>
      </c>
      <c r="D1004" s="215" t="s">
        <v>154</v>
      </c>
      <c r="E1004" s="216" t="s">
        <v>1734</v>
      </c>
      <c r="F1004" s="217" t="s">
        <v>1735</v>
      </c>
      <c r="G1004" s="218" t="s">
        <v>229</v>
      </c>
      <c r="H1004" s="219">
        <v>477.04000000000002</v>
      </c>
      <c r="I1004" s="220"/>
      <c r="J1004" s="221">
        <f>ROUND(I1004*H1004,2)</f>
        <v>0</v>
      </c>
      <c r="K1004" s="222"/>
      <c r="L1004" s="44"/>
      <c r="M1004" s="223" t="s">
        <v>1</v>
      </c>
      <c r="N1004" s="224" t="s">
        <v>44</v>
      </c>
      <c r="O1004" s="91"/>
      <c r="P1004" s="225">
        <f>O1004*H1004</f>
        <v>0</v>
      </c>
      <c r="Q1004" s="225">
        <v>0.00013999999999999999</v>
      </c>
      <c r="R1004" s="225">
        <f>Q1004*H1004</f>
        <v>0.066785600000000001</v>
      </c>
      <c r="S1004" s="225">
        <v>0</v>
      </c>
      <c r="T1004" s="226">
        <f>S1004*H1004</f>
        <v>0</v>
      </c>
      <c r="U1004" s="38"/>
      <c r="V1004" s="38"/>
      <c r="W1004" s="38"/>
      <c r="X1004" s="38"/>
      <c r="Y1004" s="38"/>
      <c r="Z1004" s="38"/>
      <c r="AA1004" s="38"/>
      <c r="AB1004" s="38"/>
      <c r="AC1004" s="38"/>
      <c r="AD1004" s="38"/>
      <c r="AE1004" s="38"/>
      <c r="AR1004" s="227" t="s">
        <v>251</v>
      </c>
      <c r="AT1004" s="227" t="s">
        <v>154</v>
      </c>
      <c r="AU1004" s="227" t="s">
        <v>88</v>
      </c>
      <c r="AY1004" s="17" t="s">
        <v>152</v>
      </c>
      <c r="BE1004" s="228">
        <f>IF(N1004="základní",J1004,0)</f>
        <v>0</v>
      </c>
      <c r="BF1004" s="228">
        <f>IF(N1004="snížená",J1004,0)</f>
        <v>0</v>
      </c>
      <c r="BG1004" s="228">
        <f>IF(N1004="zákl. přenesená",J1004,0)</f>
        <v>0</v>
      </c>
      <c r="BH1004" s="228">
        <f>IF(N1004="sníž. přenesená",J1004,0)</f>
        <v>0</v>
      </c>
      <c r="BI1004" s="228">
        <f>IF(N1004="nulová",J1004,0)</f>
        <v>0</v>
      </c>
      <c r="BJ1004" s="17" t="s">
        <v>21</v>
      </c>
      <c r="BK1004" s="228">
        <f>ROUND(I1004*H1004,2)</f>
        <v>0</v>
      </c>
      <c r="BL1004" s="17" t="s">
        <v>251</v>
      </c>
      <c r="BM1004" s="227" t="s">
        <v>1736</v>
      </c>
    </row>
    <row r="1005" s="2" customFormat="1">
      <c r="A1005" s="38"/>
      <c r="B1005" s="39"/>
      <c r="C1005" s="40"/>
      <c r="D1005" s="229" t="s">
        <v>160</v>
      </c>
      <c r="E1005" s="40"/>
      <c r="F1005" s="230" t="s">
        <v>1737</v>
      </c>
      <c r="G1005" s="40"/>
      <c r="H1005" s="40"/>
      <c r="I1005" s="231"/>
      <c r="J1005" s="40"/>
      <c r="K1005" s="40"/>
      <c r="L1005" s="44"/>
      <c r="M1005" s="232"/>
      <c r="N1005" s="233"/>
      <c r="O1005" s="91"/>
      <c r="P1005" s="91"/>
      <c r="Q1005" s="91"/>
      <c r="R1005" s="91"/>
      <c r="S1005" s="91"/>
      <c r="T1005" s="92"/>
      <c r="U1005" s="38"/>
      <c r="V1005" s="38"/>
      <c r="W1005" s="38"/>
      <c r="X1005" s="38"/>
      <c r="Y1005" s="38"/>
      <c r="Z1005" s="38"/>
      <c r="AA1005" s="38"/>
      <c r="AB1005" s="38"/>
      <c r="AC1005" s="38"/>
      <c r="AD1005" s="38"/>
      <c r="AE1005" s="38"/>
      <c r="AT1005" s="17" t="s">
        <v>160</v>
      </c>
      <c r="AU1005" s="17" t="s">
        <v>88</v>
      </c>
    </row>
    <row r="1006" s="13" customFormat="1">
      <c r="A1006" s="13"/>
      <c r="B1006" s="234"/>
      <c r="C1006" s="235"/>
      <c r="D1006" s="229" t="s">
        <v>162</v>
      </c>
      <c r="E1006" s="236" t="s">
        <v>1</v>
      </c>
      <c r="F1006" s="237" t="s">
        <v>1738</v>
      </c>
      <c r="G1006" s="235"/>
      <c r="H1006" s="238">
        <v>473.44</v>
      </c>
      <c r="I1006" s="239"/>
      <c r="J1006" s="235"/>
      <c r="K1006" s="235"/>
      <c r="L1006" s="240"/>
      <c r="M1006" s="241"/>
      <c r="N1006" s="242"/>
      <c r="O1006" s="242"/>
      <c r="P1006" s="242"/>
      <c r="Q1006" s="242"/>
      <c r="R1006" s="242"/>
      <c r="S1006" s="242"/>
      <c r="T1006" s="243"/>
      <c r="U1006" s="13"/>
      <c r="V1006" s="13"/>
      <c r="W1006" s="13"/>
      <c r="X1006" s="13"/>
      <c r="Y1006" s="13"/>
      <c r="Z1006" s="13"/>
      <c r="AA1006" s="13"/>
      <c r="AB1006" s="13"/>
      <c r="AC1006" s="13"/>
      <c r="AD1006" s="13"/>
      <c r="AE1006" s="13"/>
      <c r="AT1006" s="244" t="s">
        <v>162</v>
      </c>
      <c r="AU1006" s="244" t="s">
        <v>88</v>
      </c>
      <c r="AV1006" s="13" t="s">
        <v>88</v>
      </c>
      <c r="AW1006" s="13" t="s">
        <v>36</v>
      </c>
      <c r="AX1006" s="13" t="s">
        <v>79</v>
      </c>
      <c r="AY1006" s="244" t="s">
        <v>152</v>
      </c>
    </row>
    <row r="1007" s="13" customFormat="1">
      <c r="A1007" s="13"/>
      <c r="B1007" s="234"/>
      <c r="C1007" s="235"/>
      <c r="D1007" s="229" t="s">
        <v>162</v>
      </c>
      <c r="E1007" s="236" t="s">
        <v>1</v>
      </c>
      <c r="F1007" s="237" t="s">
        <v>1739</v>
      </c>
      <c r="G1007" s="235"/>
      <c r="H1007" s="238">
        <v>3.6000000000000001</v>
      </c>
      <c r="I1007" s="239"/>
      <c r="J1007" s="235"/>
      <c r="K1007" s="235"/>
      <c r="L1007" s="240"/>
      <c r="M1007" s="241"/>
      <c r="N1007" s="242"/>
      <c r="O1007" s="242"/>
      <c r="P1007" s="242"/>
      <c r="Q1007" s="242"/>
      <c r="R1007" s="242"/>
      <c r="S1007" s="242"/>
      <c r="T1007" s="243"/>
      <c r="U1007" s="13"/>
      <c r="V1007" s="13"/>
      <c r="W1007" s="13"/>
      <c r="X1007" s="13"/>
      <c r="Y1007" s="13"/>
      <c r="Z1007" s="13"/>
      <c r="AA1007" s="13"/>
      <c r="AB1007" s="13"/>
      <c r="AC1007" s="13"/>
      <c r="AD1007" s="13"/>
      <c r="AE1007" s="13"/>
      <c r="AT1007" s="244" t="s">
        <v>162</v>
      </c>
      <c r="AU1007" s="244" t="s">
        <v>88</v>
      </c>
      <c r="AV1007" s="13" t="s">
        <v>88</v>
      </c>
      <c r="AW1007" s="13" t="s">
        <v>36</v>
      </c>
      <c r="AX1007" s="13" t="s">
        <v>79</v>
      </c>
      <c r="AY1007" s="244" t="s">
        <v>152</v>
      </c>
    </row>
    <row r="1008" s="14" customFormat="1">
      <c r="A1008" s="14"/>
      <c r="B1008" s="245"/>
      <c r="C1008" s="246"/>
      <c r="D1008" s="229" t="s">
        <v>162</v>
      </c>
      <c r="E1008" s="247" t="s">
        <v>1</v>
      </c>
      <c r="F1008" s="248" t="s">
        <v>171</v>
      </c>
      <c r="G1008" s="246"/>
      <c r="H1008" s="249">
        <v>477.04000000000002</v>
      </c>
      <c r="I1008" s="250"/>
      <c r="J1008" s="246"/>
      <c r="K1008" s="246"/>
      <c r="L1008" s="251"/>
      <c r="M1008" s="252"/>
      <c r="N1008" s="253"/>
      <c r="O1008" s="253"/>
      <c r="P1008" s="253"/>
      <c r="Q1008" s="253"/>
      <c r="R1008" s="253"/>
      <c r="S1008" s="253"/>
      <c r="T1008" s="254"/>
      <c r="U1008" s="14"/>
      <c r="V1008" s="14"/>
      <c r="W1008" s="14"/>
      <c r="X1008" s="14"/>
      <c r="Y1008" s="14"/>
      <c r="Z1008" s="14"/>
      <c r="AA1008" s="14"/>
      <c r="AB1008" s="14"/>
      <c r="AC1008" s="14"/>
      <c r="AD1008" s="14"/>
      <c r="AE1008" s="14"/>
      <c r="AT1008" s="255" t="s">
        <v>162</v>
      </c>
      <c r="AU1008" s="255" t="s">
        <v>88</v>
      </c>
      <c r="AV1008" s="14" t="s">
        <v>158</v>
      </c>
      <c r="AW1008" s="14" t="s">
        <v>36</v>
      </c>
      <c r="AX1008" s="14" t="s">
        <v>21</v>
      </c>
      <c r="AY1008" s="255" t="s">
        <v>152</v>
      </c>
    </row>
    <row r="1009" s="12" customFormat="1" ht="22.8" customHeight="1">
      <c r="A1009" s="12"/>
      <c r="B1009" s="199"/>
      <c r="C1009" s="200"/>
      <c r="D1009" s="201" t="s">
        <v>78</v>
      </c>
      <c r="E1009" s="213" t="s">
        <v>1740</v>
      </c>
      <c r="F1009" s="213" t="s">
        <v>1741</v>
      </c>
      <c r="G1009" s="200"/>
      <c r="H1009" s="200"/>
      <c r="I1009" s="203"/>
      <c r="J1009" s="214">
        <f>BK1009</f>
        <v>0</v>
      </c>
      <c r="K1009" s="200"/>
      <c r="L1009" s="205"/>
      <c r="M1009" s="206"/>
      <c r="N1009" s="207"/>
      <c r="O1009" s="207"/>
      <c r="P1009" s="208">
        <f>SUM(P1010:P1015)</f>
        <v>0</v>
      </c>
      <c r="Q1009" s="207"/>
      <c r="R1009" s="208">
        <f>SUM(R1010:R1015)</f>
        <v>0.11160629999999999</v>
      </c>
      <c r="S1009" s="207"/>
      <c r="T1009" s="209">
        <f>SUM(T1010:T1015)</f>
        <v>0</v>
      </c>
      <c r="U1009" s="12"/>
      <c r="V1009" s="12"/>
      <c r="W1009" s="12"/>
      <c r="X1009" s="12"/>
      <c r="Y1009" s="12"/>
      <c r="Z1009" s="12"/>
      <c r="AA1009" s="12"/>
      <c r="AB1009" s="12"/>
      <c r="AC1009" s="12"/>
      <c r="AD1009" s="12"/>
      <c r="AE1009" s="12"/>
      <c r="AR1009" s="210" t="s">
        <v>88</v>
      </c>
      <c r="AT1009" s="211" t="s">
        <v>78</v>
      </c>
      <c r="AU1009" s="211" t="s">
        <v>21</v>
      </c>
      <c r="AY1009" s="210" t="s">
        <v>152</v>
      </c>
      <c r="BK1009" s="212">
        <f>SUM(BK1010:BK1015)</f>
        <v>0</v>
      </c>
    </row>
    <row r="1010" s="2" customFormat="1" ht="33" customHeight="1">
      <c r="A1010" s="38"/>
      <c r="B1010" s="39"/>
      <c r="C1010" s="215" t="s">
        <v>1742</v>
      </c>
      <c r="D1010" s="215" t="s">
        <v>154</v>
      </c>
      <c r="E1010" s="216" t="s">
        <v>1743</v>
      </c>
      <c r="F1010" s="217" t="s">
        <v>1744</v>
      </c>
      <c r="G1010" s="218" t="s">
        <v>229</v>
      </c>
      <c r="H1010" s="219">
        <v>858.50999999999999</v>
      </c>
      <c r="I1010" s="220"/>
      <c r="J1010" s="221">
        <f>ROUND(I1010*H1010,2)</f>
        <v>0</v>
      </c>
      <c r="K1010" s="222"/>
      <c r="L1010" s="44"/>
      <c r="M1010" s="223" t="s">
        <v>1</v>
      </c>
      <c r="N1010" s="224" t="s">
        <v>44</v>
      </c>
      <c r="O1010" s="91"/>
      <c r="P1010" s="225">
        <f>O1010*H1010</f>
        <v>0</v>
      </c>
      <c r="Q1010" s="225">
        <v>0.00012999999999999999</v>
      </c>
      <c r="R1010" s="225">
        <f>Q1010*H1010</f>
        <v>0.11160629999999999</v>
      </c>
      <c r="S1010" s="225">
        <v>0</v>
      </c>
      <c r="T1010" s="226">
        <f>S1010*H1010</f>
        <v>0</v>
      </c>
      <c r="U1010" s="38"/>
      <c r="V1010" s="38"/>
      <c r="W1010" s="38"/>
      <c r="X1010" s="38"/>
      <c r="Y1010" s="38"/>
      <c r="Z1010" s="38"/>
      <c r="AA1010" s="38"/>
      <c r="AB1010" s="38"/>
      <c r="AC1010" s="38"/>
      <c r="AD1010" s="38"/>
      <c r="AE1010" s="38"/>
      <c r="AR1010" s="227" t="s">
        <v>251</v>
      </c>
      <c r="AT1010" s="227" t="s">
        <v>154</v>
      </c>
      <c r="AU1010" s="227" t="s">
        <v>88</v>
      </c>
      <c r="AY1010" s="17" t="s">
        <v>152</v>
      </c>
      <c r="BE1010" s="228">
        <f>IF(N1010="základní",J1010,0)</f>
        <v>0</v>
      </c>
      <c r="BF1010" s="228">
        <f>IF(N1010="snížená",J1010,0)</f>
        <v>0</v>
      </c>
      <c r="BG1010" s="228">
        <f>IF(N1010="zákl. přenesená",J1010,0)</f>
        <v>0</v>
      </c>
      <c r="BH1010" s="228">
        <f>IF(N1010="sníž. přenesená",J1010,0)</f>
        <v>0</v>
      </c>
      <c r="BI1010" s="228">
        <f>IF(N1010="nulová",J1010,0)</f>
        <v>0</v>
      </c>
      <c r="BJ1010" s="17" t="s">
        <v>21</v>
      </c>
      <c r="BK1010" s="228">
        <f>ROUND(I1010*H1010,2)</f>
        <v>0</v>
      </c>
      <c r="BL1010" s="17" t="s">
        <v>251</v>
      </c>
      <c r="BM1010" s="227" t="s">
        <v>1745</v>
      </c>
    </row>
    <row r="1011" s="2" customFormat="1">
      <c r="A1011" s="38"/>
      <c r="B1011" s="39"/>
      <c r="C1011" s="40"/>
      <c r="D1011" s="229" t="s">
        <v>160</v>
      </c>
      <c r="E1011" s="40"/>
      <c r="F1011" s="230" t="s">
        <v>1746</v>
      </c>
      <c r="G1011" s="40"/>
      <c r="H1011" s="40"/>
      <c r="I1011" s="231"/>
      <c r="J1011" s="40"/>
      <c r="K1011" s="40"/>
      <c r="L1011" s="44"/>
      <c r="M1011" s="232"/>
      <c r="N1011" s="233"/>
      <c r="O1011" s="91"/>
      <c r="P1011" s="91"/>
      <c r="Q1011" s="91"/>
      <c r="R1011" s="91"/>
      <c r="S1011" s="91"/>
      <c r="T1011" s="92"/>
      <c r="U1011" s="38"/>
      <c r="V1011" s="38"/>
      <c r="W1011" s="38"/>
      <c r="X1011" s="38"/>
      <c r="Y1011" s="38"/>
      <c r="Z1011" s="38"/>
      <c r="AA1011" s="38"/>
      <c r="AB1011" s="38"/>
      <c r="AC1011" s="38"/>
      <c r="AD1011" s="38"/>
      <c r="AE1011" s="38"/>
      <c r="AT1011" s="17" t="s">
        <v>160</v>
      </c>
      <c r="AU1011" s="17" t="s">
        <v>88</v>
      </c>
    </row>
    <row r="1012" s="13" customFormat="1">
      <c r="A1012" s="13"/>
      <c r="B1012" s="234"/>
      <c r="C1012" s="235"/>
      <c r="D1012" s="229" t="s">
        <v>162</v>
      </c>
      <c r="E1012" s="236" t="s">
        <v>1</v>
      </c>
      <c r="F1012" s="237" t="s">
        <v>1747</v>
      </c>
      <c r="G1012" s="235"/>
      <c r="H1012" s="238">
        <v>760.65999999999997</v>
      </c>
      <c r="I1012" s="239"/>
      <c r="J1012" s="235"/>
      <c r="K1012" s="235"/>
      <c r="L1012" s="240"/>
      <c r="M1012" s="241"/>
      <c r="N1012" s="242"/>
      <c r="O1012" s="242"/>
      <c r="P1012" s="242"/>
      <c r="Q1012" s="242"/>
      <c r="R1012" s="242"/>
      <c r="S1012" s="242"/>
      <c r="T1012" s="243"/>
      <c r="U1012" s="13"/>
      <c r="V1012" s="13"/>
      <c r="W1012" s="13"/>
      <c r="X1012" s="13"/>
      <c r="Y1012" s="13"/>
      <c r="Z1012" s="13"/>
      <c r="AA1012" s="13"/>
      <c r="AB1012" s="13"/>
      <c r="AC1012" s="13"/>
      <c r="AD1012" s="13"/>
      <c r="AE1012" s="13"/>
      <c r="AT1012" s="244" t="s">
        <v>162</v>
      </c>
      <c r="AU1012" s="244" t="s">
        <v>88</v>
      </c>
      <c r="AV1012" s="13" t="s">
        <v>88</v>
      </c>
      <c r="AW1012" s="13" t="s">
        <v>36</v>
      </c>
      <c r="AX1012" s="13" t="s">
        <v>79</v>
      </c>
      <c r="AY1012" s="244" t="s">
        <v>152</v>
      </c>
    </row>
    <row r="1013" s="13" customFormat="1">
      <c r="A1013" s="13"/>
      <c r="B1013" s="234"/>
      <c r="C1013" s="235"/>
      <c r="D1013" s="229" t="s">
        <v>162</v>
      </c>
      <c r="E1013" s="236" t="s">
        <v>1</v>
      </c>
      <c r="F1013" s="237" t="s">
        <v>1748</v>
      </c>
      <c r="G1013" s="235"/>
      <c r="H1013" s="238">
        <v>49.100000000000001</v>
      </c>
      <c r="I1013" s="239"/>
      <c r="J1013" s="235"/>
      <c r="K1013" s="235"/>
      <c r="L1013" s="240"/>
      <c r="M1013" s="241"/>
      <c r="N1013" s="242"/>
      <c r="O1013" s="242"/>
      <c r="P1013" s="242"/>
      <c r="Q1013" s="242"/>
      <c r="R1013" s="242"/>
      <c r="S1013" s="242"/>
      <c r="T1013" s="243"/>
      <c r="U1013" s="13"/>
      <c r="V1013" s="13"/>
      <c r="W1013" s="13"/>
      <c r="X1013" s="13"/>
      <c r="Y1013" s="13"/>
      <c r="Z1013" s="13"/>
      <c r="AA1013" s="13"/>
      <c r="AB1013" s="13"/>
      <c r="AC1013" s="13"/>
      <c r="AD1013" s="13"/>
      <c r="AE1013" s="13"/>
      <c r="AT1013" s="244" t="s">
        <v>162</v>
      </c>
      <c r="AU1013" s="244" t="s">
        <v>88</v>
      </c>
      <c r="AV1013" s="13" t="s">
        <v>88</v>
      </c>
      <c r="AW1013" s="13" t="s">
        <v>36</v>
      </c>
      <c r="AX1013" s="13" t="s">
        <v>79</v>
      </c>
      <c r="AY1013" s="244" t="s">
        <v>152</v>
      </c>
    </row>
    <row r="1014" s="13" customFormat="1">
      <c r="A1014" s="13"/>
      <c r="B1014" s="234"/>
      <c r="C1014" s="235"/>
      <c r="D1014" s="229" t="s">
        <v>162</v>
      </c>
      <c r="E1014" s="236" t="s">
        <v>1</v>
      </c>
      <c r="F1014" s="237" t="s">
        <v>1749</v>
      </c>
      <c r="G1014" s="235"/>
      <c r="H1014" s="238">
        <v>48.75</v>
      </c>
      <c r="I1014" s="239"/>
      <c r="J1014" s="235"/>
      <c r="K1014" s="235"/>
      <c r="L1014" s="240"/>
      <c r="M1014" s="241"/>
      <c r="N1014" s="242"/>
      <c r="O1014" s="242"/>
      <c r="P1014" s="242"/>
      <c r="Q1014" s="242"/>
      <c r="R1014" s="242"/>
      <c r="S1014" s="242"/>
      <c r="T1014" s="243"/>
      <c r="U1014" s="13"/>
      <c r="V1014" s="13"/>
      <c r="W1014" s="13"/>
      <c r="X1014" s="13"/>
      <c r="Y1014" s="13"/>
      <c r="Z1014" s="13"/>
      <c r="AA1014" s="13"/>
      <c r="AB1014" s="13"/>
      <c r="AC1014" s="13"/>
      <c r="AD1014" s="13"/>
      <c r="AE1014" s="13"/>
      <c r="AT1014" s="244" t="s">
        <v>162</v>
      </c>
      <c r="AU1014" s="244" t="s">
        <v>88</v>
      </c>
      <c r="AV1014" s="13" t="s">
        <v>88</v>
      </c>
      <c r="AW1014" s="13" t="s">
        <v>36</v>
      </c>
      <c r="AX1014" s="13" t="s">
        <v>79</v>
      </c>
      <c r="AY1014" s="244" t="s">
        <v>152</v>
      </c>
    </row>
    <row r="1015" s="14" customFormat="1">
      <c r="A1015" s="14"/>
      <c r="B1015" s="245"/>
      <c r="C1015" s="246"/>
      <c r="D1015" s="229" t="s">
        <v>162</v>
      </c>
      <c r="E1015" s="247" t="s">
        <v>1</v>
      </c>
      <c r="F1015" s="248" t="s">
        <v>171</v>
      </c>
      <c r="G1015" s="246"/>
      <c r="H1015" s="249">
        <v>858.50999999999999</v>
      </c>
      <c r="I1015" s="250"/>
      <c r="J1015" s="246"/>
      <c r="K1015" s="246"/>
      <c r="L1015" s="251"/>
      <c r="M1015" s="252"/>
      <c r="N1015" s="253"/>
      <c r="O1015" s="253"/>
      <c r="P1015" s="253"/>
      <c r="Q1015" s="253"/>
      <c r="R1015" s="253"/>
      <c r="S1015" s="253"/>
      <c r="T1015" s="254"/>
      <c r="U1015" s="14"/>
      <c r="V1015" s="14"/>
      <c r="W1015" s="14"/>
      <c r="X1015" s="14"/>
      <c r="Y1015" s="14"/>
      <c r="Z1015" s="14"/>
      <c r="AA1015" s="14"/>
      <c r="AB1015" s="14"/>
      <c r="AC1015" s="14"/>
      <c r="AD1015" s="14"/>
      <c r="AE1015" s="14"/>
      <c r="AT1015" s="255" t="s">
        <v>162</v>
      </c>
      <c r="AU1015" s="255" t="s">
        <v>88</v>
      </c>
      <c r="AV1015" s="14" t="s">
        <v>158</v>
      </c>
      <c r="AW1015" s="14" t="s">
        <v>36</v>
      </c>
      <c r="AX1015" s="14" t="s">
        <v>21</v>
      </c>
      <c r="AY1015" s="255" t="s">
        <v>152</v>
      </c>
    </row>
    <row r="1016" s="12" customFormat="1" ht="25.92" customHeight="1">
      <c r="A1016" s="12"/>
      <c r="B1016" s="199"/>
      <c r="C1016" s="200"/>
      <c r="D1016" s="201" t="s">
        <v>78</v>
      </c>
      <c r="E1016" s="202" t="s">
        <v>201</v>
      </c>
      <c r="F1016" s="202" t="s">
        <v>1750</v>
      </c>
      <c r="G1016" s="200"/>
      <c r="H1016" s="200"/>
      <c r="I1016" s="203"/>
      <c r="J1016" s="204">
        <f>BK1016</f>
        <v>0</v>
      </c>
      <c r="K1016" s="200"/>
      <c r="L1016" s="205"/>
      <c r="M1016" s="206"/>
      <c r="N1016" s="207"/>
      <c r="O1016" s="207"/>
      <c r="P1016" s="208">
        <f>P1017+P1156+P1435+P1526+P1569</f>
        <v>0</v>
      </c>
      <c r="Q1016" s="207"/>
      <c r="R1016" s="208">
        <f>R1017+R1156+R1435+R1526+R1569</f>
        <v>0</v>
      </c>
      <c r="S1016" s="207"/>
      <c r="T1016" s="209">
        <f>T1017+T1156+T1435+T1526+T1569</f>
        <v>0</v>
      </c>
      <c r="U1016" s="12"/>
      <c r="V1016" s="12"/>
      <c r="W1016" s="12"/>
      <c r="X1016" s="12"/>
      <c r="Y1016" s="12"/>
      <c r="Z1016" s="12"/>
      <c r="AA1016" s="12"/>
      <c r="AB1016" s="12"/>
      <c r="AC1016" s="12"/>
      <c r="AD1016" s="12"/>
      <c r="AE1016" s="12"/>
      <c r="AR1016" s="210" t="s">
        <v>172</v>
      </c>
      <c r="AT1016" s="211" t="s">
        <v>78</v>
      </c>
      <c r="AU1016" s="211" t="s">
        <v>79</v>
      </c>
      <c r="AY1016" s="210" t="s">
        <v>152</v>
      </c>
      <c r="BK1016" s="212">
        <f>BK1017+BK1156+BK1435+BK1526+BK1569</f>
        <v>0</v>
      </c>
    </row>
    <row r="1017" s="12" customFormat="1" ht="22.8" customHeight="1">
      <c r="A1017" s="12"/>
      <c r="B1017" s="199"/>
      <c r="C1017" s="200"/>
      <c r="D1017" s="201" t="s">
        <v>78</v>
      </c>
      <c r="E1017" s="213" t="s">
        <v>1751</v>
      </c>
      <c r="F1017" s="213" t="s">
        <v>1752</v>
      </c>
      <c r="G1017" s="200"/>
      <c r="H1017" s="200"/>
      <c r="I1017" s="203"/>
      <c r="J1017" s="214">
        <f>BK1017</f>
        <v>0</v>
      </c>
      <c r="K1017" s="200"/>
      <c r="L1017" s="205"/>
      <c r="M1017" s="206"/>
      <c r="N1017" s="207"/>
      <c r="O1017" s="207"/>
      <c r="P1017" s="208">
        <f>SUM(P1018:P1155)</f>
        <v>0</v>
      </c>
      <c r="Q1017" s="207"/>
      <c r="R1017" s="208">
        <f>SUM(R1018:R1155)</f>
        <v>0</v>
      </c>
      <c r="S1017" s="207"/>
      <c r="T1017" s="209">
        <f>SUM(T1018:T1155)</f>
        <v>0</v>
      </c>
      <c r="U1017" s="12"/>
      <c r="V1017" s="12"/>
      <c r="W1017" s="12"/>
      <c r="X1017" s="12"/>
      <c r="Y1017" s="12"/>
      <c r="Z1017" s="12"/>
      <c r="AA1017" s="12"/>
      <c r="AB1017" s="12"/>
      <c r="AC1017" s="12"/>
      <c r="AD1017" s="12"/>
      <c r="AE1017" s="12"/>
      <c r="AR1017" s="210" t="s">
        <v>172</v>
      </c>
      <c r="AT1017" s="211" t="s">
        <v>78</v>
      </c>
      <c r="AU1017" s="211" t="s">
        <v>21</v>
      </c>
      <c r="AY1017" s="210" t="s">
        <v>152</v>
      </c>
      <c r="BK1017" s="212">
        <f>SUM(BK1018:BK1155)</f>
        <v>0</v>
      </c>
    </row>
    <row r="1018" s="2" customFormat="1" ht="16.5" customHeight="1">
      <c r="A1018" s="38"/>
      <c r="B1018" s="39"/>
      <c r="C1018" s="215" t="s">
        <v>1753</v>
      </c>
      <c r="D1018" s="215" t="s">
        <v>154</v>
      </c>
      <c r="E1018" s="216" t="s">
        <v>1754</v>
      </c>
      <c r="F1018" s="217" t="s">
        <v>1755</v>
      </c>
      <c r="G1018" s="218" t="s">
        <v>210</v>
      </c>
      <c r="H1018" s="219">
        <v>1</v>
      </c>
      <c r="I1018" s="220"/>
      <c r="J1018" s="221">
        <f>ROUND(I1018*H1018,2)</f>
        <v>0</v>
      </c>
      <c r="K1018" s="222"/>
      <c r="L1018" s="44"/>
      <c r="M1018" s="223" t="s">
        <v>1</v>
      </c>
      <c r="N1018" s="224" t="s">
        <v>44</v>
      </c>
      <c r="O1018" s="91"/>
      <c r="P1018" s="225">
        <f>O1018*H1018</f>
        <v>0</v>
      </c>
      <c r="Q1018" s="225">
        <v>0</v>
      </c>
      <c r="R1018" s="225">
        <f>Q1018*H1018</f>
        <v>0</v>
      </c>
      <c r="S1018" s="225">
        <v>0</v>
      </c>
      <c r="T1018" s="226">
        <f>S1018*H1018</f>
        <v>0</v>
      </c>
      <c r="U1018" s="38"/>
      <c r="V1018" s="38"/>
      <c r="W1018" s="38"/>
      <c r="X1018" s="38"/>
      <c r="Y1018" s="38"/>
      <c r="Z1018" s="38"/>
      <c r="AA1018" s="38"/>
      <c r="AB1018" s="38"/>
      <c r="AC1018" s="38"/>
      <c r="AD1018" s="38"/>
      <c r="AE1018" s="38"/>
      <c r="AR1018" s="227" t="s">
        <v>547</v>
      </c>
      <c r="AT1018" s="227" t="s">
        <v>154</v>
      </c>
      <c r="AU1018" s="227" t="s">
        <v>88</v>
      </c>
      <c r="AY1018" s="17" t="s">
        <v>152</v>
      </c>
      <c r="BE1018" s="228">
        <f>IF(N1018="základní",J1018,0)</f>
        <v>0</v>
      </c>
      <c r="BF1018" s="228">
        <f>IF(N1018="snížená",J1018,0)</f>
        <v>0</v>
      </c>
      <c r="BG1018" s="228">
        <f>IF(N1018="zákl. přenesená",J1018,0)</f>
        <v>0</v>
      </c>
      <c r="BH1018" s="228">
        <f>IF(N1018="sníž. přenesená",J1018,0)</f>
        <v>0</v>
      </c>
      <c r="BI1018" s="228">
        <f>IF(N1018="nulová",J1018,0)</f>
        <v>0</v>
      </c>
      <c r="BJ1018" s="17" t="s">
        <v>21</v>
      </c>
      <c r="BK1018" s="228">
        <f>ROUND(I1018*H1018,2)</f>
        <v>0</v>
      </c>
      <c r="BL1018" s="17" t="s">
        <v>547</v>
      </c>
      <c r="BM1018" s="227" t="s">
        <v>1756</v>
      </c>
    </row>
    <row r="1019" s="2" customFormat="1">
      <c r="A1019" s="38"/>
      <c r="B1019" s="39"/>
      <c r="C1019" s="40"/>
      <c r="D1019" s="229" t="s">
        <v>160</v>
      </c>
      <c r="E1019" s="40"/>
      <c r="F1019" s="230" t="s">
        <v>1755</v>
      </c>
      <c r="G1019" s="40"/>
      <c r="H1019" s="40"/>
      <c r="I1019" s="231"/>
      <c r="J1019" s="40"/>
      <c r="K1019" s="40"/>
      <c r="L1019" s="44"/>
      <c r="M1019" s="232"/>
      <c r="N1019" s="233"/>
      <c r="O1019" s="91"/>
      <c r="P1019" s="91"/>
      <c r="Q1019" s="91"/>
      <c r="R1019" s="91"/>
      <c r="S1019" s="91"/>
      <c r="T1019" s="92"/>
      <c r="U1019" s="38"/>
      <c r="V1019" s="38"/>
      <c r="W1019" s="38"/>
      <c r="X1019" s="38"/>
      <c r="Y1019" s="38"/>
      <c r="Z1019" s="38"/>
      <c r="AA1019" s="38"/>
      <c r="AB1019" s="38"/>
      <c r="AC1019" s="38"/>
      <c r="AD1019" s="38"/>
      <c r="AE1019" s="38"/>
      <c r="AT1019" s="17" t="s">
        <v>160</v>
      </c>
      <c r="AU1019" s="17" t="s">
        <v>88</v>
      </c>
    </row>
    <row r="1020" s="2" customFormat="1" ht="24.15" customHeight="1">
      <c r="A1020" s="38"/>
      <c r="B1020" s="39"/>
      <c r="C1020" s="215" t="s">
        <v>1757</v>
      </c>
      <c r="D1020" s="215" t="s">
        <v>154</v>
      </c>
      <c r="E1020" s="216" t="s">
        <v>1758</v>
      </c>
      <c r="F1020" s="217" t="s">
        <v>1759</v>
      </c>
      <c r="G1020" s="218" t="s">
        <v>210</v>
      </c>
      <c r="H1020" s="219">
        <v>7</v>
      </c>
      <c r="I1020" s="220"/>
      <c r="J1020" s="221">
        <f>ROUND(I1020*H1020,2)</f>
        <v>0</v>
      </c>
      <c r="K1020" s="222"/>
      <c r="L1020" s="44"/>
      <c r="M1020" s="223" t="s">
        <v>1</v>
      </c>
      <c r="N1020" s="224" t="s">
        <v>44</v>
      </c>
      <c r="O1020" s="91"/>
      <c r="P1020" s="225">
        <f>O1020*H1020</f>
        <v>0</v>
      </c>
      <c r="Q1020" s="225">
        <v>0</v>
      </c>
      <c r="R1020" s="225">
        <f>Q1020*H1020</f>
        <v>0</v>
      </c>
      <c r="S1020" s="225">
        <v>0</v>
      </c>
      <c r="T1020" s="226">
        <f>S1020*H1020</f>
        <v>0</v>
      </c>
      <c r="U1020" s="38"/>
      <c r="V1020" s="38"/>
      <c r="W1020" s="38"/>
      <c r="X1020" s="38"/>
      <c r="Y1020" s="38"/>
      <c r="Z1020" s="38"/>
      <c r="AA1020" s="38"/>
      <c r="AB1020" s="38"/>
      <c r="AC1020" s="38"/>
      <c r="AD1020" s="38"/>
      <c r="AE1020" s="38"/>
      <c r="AR1020" s="227" t="s">
        <v>547</v>
      </c>
      <c r="AT1020" s="227" t="s">
        <v>154</v>
      </c>
      <c r="AU1020" s="227" t="s">
        <v>88</v>
      </c>
      <c r="AY1020" s="17" t="s">
        <v>152</v>
      </c>
      <c r="BE1020" s="228">
        <f>IF(N1020="základní",J1020,0)</f>
        <v>0</v>
      </c>
      <c r="BF1020" s="228">
        <f>IF(N1020="snížená",J1020,0)</f>
        <v>0</v>
      </c>
      <c r="BG1020" s="228">
        <f>IF(N1020="zákl. přenesená",J1020,0)</f>
        <v>0</v>
      </c>
      <c r="BH1020" s="228">
        <f>IF(N1020="sníž. přenesená",J1020,0)</f>
        <v>0</v>
      </c>
      <c r="BI1020" s="228">
        <f>IF(N1020="nulová",J1020,0)</f>
        <v>0</v>
      </c>
      <c r="BJ1020" s="17" t="s">
        <v>21</v>
      </c>
      <c r="BK1020" s="228">
        <f>ROUND(I1020*H1020,2)</f>
        <v>0</v>
      </c>
      <c r="BL1020" s="17" t="s">
        <v>547</v>
      </c>
      <c r="BM1020" s="227" t="s">
        <v>1760</v>
      </c>
    </row>
    <row r="1021" s="2" customFormat="1">
      <c r="A1021" s="38"/>
      <c r="B1021" s="39"/>
      <c r="C1021" s="40"/>
      <c r="D1021" s="229" t="s">
        <v>160</v>
      </c>
      <c r="E1021" s="40"/>
      <c r="F1021" s="230" t="s">
        <v>1759</v>
      </c>
      <c r="G1021" s="40"/>
      <c r="H1021" s="40"/>
      <c r="I1021" s="231"/>
      <c r="J1021" s="40"/>
      <c r="K1021" s="40"/>
      <c r="L1021" s="44"/>
      <c r="M1021" s="232"/>
      <c r="N1021" s="233"/>
      <c r="O1021" s="91"/>
      <c r="P1021" s="91"/>
      <c r="Q1021" s="91"/>
      <c r="R1021" s="91"/>
      <c r="S1021" s="91"/>
      <c r="T1021" s="92"/>
      <c r="U1021" s="38"/>
      <c r="V1021" s="38"/>
      <c r="W1021" s="38"/>
      <c r="X1021" s="38"/>
      <c r="Y1021" s="38"/>
      <c r="Z1021" s="38"/>
      <c r="AA1021" s="38"/>
      <c r="AB1021" s="38"/>
      <c r="AC1021" s="38"/>
      <c r="AD1021" s="38"/>
      <c r="AE1021" s="38"/>
      <c r="AT1021" s="17" t="s">
        <v>160</v>
      </c>
      <c r="AU1021" s="17" t="s">
        <v>88</v>
      </c>
    </row>
    <row r="1022" s="2" customFormat="1" ht="24.15" customHeight="1">
      <c r="A1022" s="38"/>
      <c r="B1022" s="39"/>
      <c r="C1022" s="215" t="s">
        <v>1761</v>
      </c>
      <c r="D1022" s="215" t="s">
        <v>154</v>
      </c>
      <c r="E1022" s="216" t="s">
        <v>1762</v>
      </c>
      <c r="F1022" s="217" t="s">
        <v>1763</v>
      </c>
      <c r="G1022" s="218" t="s">
        <v>210</v>
      </c>
      <c r="H1022" s="219">
        <v>9</v>
      </c>
      <c r="I1022" s="220"/>
      <c r="J1022" s="221">
        <f>ROUND(I1022*H1022,2)</f>
        <v>0</v>
      </c>
      <c r="K1022" s="222"/>
      <c r="L1022" s="44"/>
      <c r="M1022" s="223" t="s">
        <v>1</v>
      </c>
      <c r="N1022" s="224" t="s">
        <v>44</v>
      </c>
      <c r="O1022" s="91"/>
      <c r="P1022" s="225">
        <f>O1022*H1022</f>
        <v>0</v>
      </c>
      <c r="Q1022" s="225">
        <v>0</v>
      </c>
      <c r="R1022" s="225">
        <f>Q1022*H1022</f>
        <v>0</v>
      </c>
      <c r="S1022" s="225">
        <v>0</v>
      </c>
      <c r="T1022" s="226">
        <f>S1022*H1022</f>
        <v>0</v>
      </c>
      <c r="U1022" s="38"/>
      <c r="V1022" s="38"/>
      <c r="W1022" s="38"/>
      <c r="X1022" s="38"/>
      <c r="Y1022" s="38"/>
      <c r="Z1022" s="38"/>
      <c r="AA1022" s="38"/>
      <c r="AB1022" s="38"/>
      <c r="AC1022" s="38"/>
      <c r="AD1022" s="38"/>
      <c r="AE1022" s="38"/>
      <c r="AR1022" s="227" t="s">
        <v>547</v>
      </c>
      <c r="AT1022" s="227" t="s">
        <v>154</v>
      </c>
      <c r="AU1022" s="227" t="s">
        <v>88</v>
      </c>
      <c r="AY1022" s="17" t="s">
        <v>152</v>
      </c>
      <c r="BE1022" s="228">
        <f>IF(N1022="základní",J1022,0)</f>
        <v>0</v>
      </c>
      <c r="BF1022" s="228">
        <f>IF(N1022="snížená",J1022,0)</f>
        <v>0</v>
      </c>
      <c r="BG1022" s="228">
        <f>IF(N1022="zákl. přenesená",J1022,0)</f>
        <v>0</v>
      </c>
      <c r="BH1022" s="228">
        <f>IF(N1022="sníž. přenesená",J1022,0)</f>
        <v>0</v>
      </c>
      <c r="BI1022" s="228">
        <f>IF(N1022="nulová",J1022,0)</f>
        <v>0</v>
      </c>
      <c r="BJ1022" s="17" t="s">
        <v>21</v>
      </c>
      <c r="BK1022" s="228">
        <f>ROUND(I1022*H1022,2)</f>
        <v>0</v>
      </c>
      <c r="BL1022" s="17" t="s">
        <v>547</v>
      </c>
      <c r="BM1022" s="227" t="s">
        <v>1764</v>
      </c>
    </row>
    <row r="1023" s="2" customFormat="1">
      <c r="A1023" s="38"/>
      <c r="B1023" s="39"/>
      <c r="C1023" s="40"/>
      <c r="D1023" s="229" t="s">
        <v>160</v>
      </c>
      <c r="E1023" s="40"/>
      <c r="F1023" s="230" t="s">
        <v>1763</v>
      </c>
      <c r="G1023" s="40"/>
      <c r="H1023" s="40"/>
      <c r="I1023" s="231"/>
      <c r="J1023" s="40"/>
      <c r="K1023" s="40"/>
      <c r="L1023" s="44"/>
      <c r="M1023" s="232"/>
      <c r="N1023" s="233"/>
      <c r="O1023" s="91"/>
      <c r="P1023" s="91"/>
      <c r="Q1023" s="91"/>
      <c r="R1023" s="91"/>
      <c r="S1023" s="91"/>
      <c r="T1023" s="92"/>
      <c r="U1023" s="38"/>
      <c r="V1023" s="38"/>
      <c r="W1023" s="38"/>
      <c r="X1023" s="38"/>
      <c r="Y1023" s="38"/>
      <c r="Z1023" s="38"/>
      <c r="AA1023" s="38"/>
      <c r="AB1023" s="38"/>
      <c r="AC1023" s="38"/>
      <c r="AD1023" s="38"/>
      <c r="AE1023" s="38"/>
      <c r="AT1023" s="17" t="s">
        <v>160</v>
      </c>
      <c r="AU1023" s="17" t="s">
        <v>88</v>
      </c>
    </row>
    <row r="1024" s="2" customFormat="1" ht="16.5" customHeight="1">
      <c r="A1024" s="38"/>
      <c r="B1024" s="39"/>
      <c r="C1024" s="215" t="s">
        <v>1765</v>
      </c>
      <c r="D1024" s="215" t="s">
        <v>154</v>
      </c>
      <c r="E1024" s="216" t="s">
        <v>1766</v>
      </c>
      <c r="F1024" s="217" t="s">
        <v>1767</v>
      </c>
      <c r="G1024" s="218" t="s">
        <v>210</v>
      </c>
      <c r="H1024" s="219">
        <v>4</v>
      </c>
      <c r="I1024" s="220"/>
      <c r="J1024" s="221">
        <f>ROUND(I1024*H1024,2)</f>
        <v>0</v>
      </c>
      <c r="K1024" s="222"/>
      <c r="L1024" s="44"/>
      <c r="M1024" s="223" t="s">
        <v>1</v>
      </c>
      <c r="N1024" s="224" t="s">
        <v>44</v>
      </c>
      <c r="O1024" s="91"/>
      <c r="P1024" s="225">
        <f>O1024*H1024</f>
        <v>0</v>
      </c>
      <c r="Q1024" s="225">
        <v>0</v>
      </c>
      <c r="R1024" s="225">
        <f>Q1024*H1024</f>
        <v>0</v>
      </c>
      <c r="S1024" s="225">
        <v>0</v>
      </c>
      <c r="T1024" s="226">
        <f>S1024*H1024</f>
        <v>0</v>
      </c>
      <c r="U1024" s="38"/>
      <c r="V1024" s="38"/>
      <c r="W1024" s="38"/>
      <c r="X1024" s="38"/>
      <c r="Y1024" s="38"/>
      <c r="Z1024" s="38"/>
      <c r="AA1024" s="38"/>
      <c r="AB1024" s="38"/>
      <c r="AC1024" s="38"/>
      <c r="AD1024" s="38"/>
      <c r="AE1024" s="38"/>
      <c r="AR1024" s="227" t="s">
        <v>547</v>
      </c>
      <c r="AT1024" s="227" t="s">
        <v>154</v>
      </c>
      <c r="AU1024" s="227" t="s">
        <v>88</v>
      </c>
      <c r="AY1024" s="17" t="s">
        <v>152</v>
      </c>
      <c r="BE1024" s="228">
        <f>IF(N1024="základní",J1024,0)</f>
        <v>0</v>
      </c>
      <c r="BF1024" s="228">
        <f>IF(N1024="snížená",J1024,0)</f>
        <v>0</v>
      </c>
      <c r="BG1024" s="228">
        <f>IF(N1024="zákl. přenesená",J1024,0)</f>
        <v>0</v>
      </c>
      <c r="BH1024" s="228">
        <f>IF(N1024="sníž. přenesená",J1024,0)</f>
        <v>0</v>
      </c>
      <c r="BI1024" s="228">
        <f>IF(N1024="nulová",J1024,0)</f>
        <v>0</v>
      </c>
      <c r="BJ1024" s="17" t="s">
        <v>21</v>
      </c>
      <c r="BK1024" s="228">
        <f>ROUND(I1024*H1024,2)</f>
        <v>0</v>
      </c>
      <c r="BL1024" s="17" t="s">
        <v>547</v>
      </c>
      <c r="BM1024" s="227" t="s">
        <v>1768</v>
      </c>
    </row>
    <row r="1025" s="2" customFormat="1">
      <c r="A1025" s="38"/>
      <c r="B1025" s="39"/>
      <c r="C1025" s="40"/>
      <c r="D1025" s="229" t="s">
        <v>160</v>
      </c>
      <c r="E1025" s="40"/>
      <c r="F1025" s="230" t="s">
        <v>1767</v>
      </c>
      <c r="G1025" s="40"/>
      <c r="H1025" s="40"/>
      <c r="I1025" s="231"/>
      <c r="J1025" s="40"/>
      <c r="K1025" s="40"/>
      <c r="L1025" s="44"/>
      <c r="M1025" s="232"/>
      <c r="N1025" s="233"/>
      <c r="O1025" s="91"/>
      <c r="P1025" s="91"/>
      <c r="Q1025" s="91"/>
      <c r="R1025" s="91"/>
      <c r="S1025" s="91"/>
      <c r="T1025" s="92"/>
      <c r="U1025" s="38"/>
      <c r="V1025" s="38"/>
      <c r="W1025" s="38"/>
      <c r="X1025" s="38"/>
      <c r="Y1025" s="38"/>
      <c r="Z1025" s="38"/>
      <c r="AA1025" s="38"/>
      <c r="AB1025" s="38"/>
      <c r="AC1025" s="38"/>
      <c r="AD1025" s="38"/>
      <c r="AE1025" s="38"/>
      <c r="AT1025" s="17" t="s">
        <v>160</v>
      </c>
      <c r="AU1025" s="17" t="s">
        <v>88</v>
      </c>
    </row>
    <row r="1026" s="2" customFormat="1" ht="16.5" customHeight="1">
      <c r="A1026" s="38"/>
      <c r="B1026" s="39"/>
      <c r="C1026" s="215" t="s">
        <v>1769</v>
      </c>
      <c r="D1026" s="215" t="s">
        <v>154</v>
      </c>
      <c r="E1026" s="216" t="s">
        <v>1770</v>
      </c>
      <c r="F1026" s="217" t="s">
        <v>1771</v>
      </c>
      <c r="G1026" s="218" t="s">
        <v>210</v>
      </c>
      <c r="H1026" s="219">
        <v>5</v>
      </c>
      <c r="I1026" s="220"/>
      <c r="J1026" s="221">
        <f>ROUND(I1026*H1026,2)</f>
        <v>0</v>
      </c>
      <c r="K1026" s="222"/>
      <c r="L1026" s="44"/>
      <c r="M1026" s="223" t="s">
        <v>1</v>
      </c>
      <c r="N1026" s="224" t="s">
        <v>44</v>
      </c>
      <c r="O1026" s="91"/>
      <c r="P1026" s="225">
        <f>O1026*H1026</f>
        <v>0</v>
      </c>
      <c r="Q1026" s="225">
        <v>0</v>
      </c>
      <c r="R1026" s="225">
        <f>Q1026*H1026</f>
        <v>0</v>
      </c>
      <c r="S1026" s="225">
        <v>0</v>
      </c>
      <c r="T1026" s="226">
        <f>S1026*H1026</f>
        <v>0</v>
      </c>
      <c r="U1026" s="38"/>
      <c r="V1026" s="38"/>
      <c r="W1026" s="38"/>
      <c r="X1026" s="38"/>
      <c r="Y1026" s="38"/>
      <c r="Z1026" s="38"/>
      <c r="AA1026" s="38"/>
      <c r="AB1026" s="38"/>
      <c r="AC1026" s="38"/>
      <c r="AD1026" s="38"/>
      <c r="AE1026" s="38"/>
      <c r="AR1026" s="227" t="s">
        <v>547</v>
      </c>
      <c r="AT1026" s="227" t="s">
        <v>154</v>
      </c>
      <c r="AU1026" s="227" t="s">
        <v>88</v>
      </c>
      <c r="AY1026" s="17" t="s">
        <v>152</v>
      </c>
      <c r="BE1026" s="228">
        <f>IF(N1026="základní",J1026,0)</f>
        <v>0</v>
      </c>
      <c r="BF1026" s="228">
        <f>IF(N1026="snížená",J1026,0)</f>
        <v>0</v>
      </c>
      <c r="BG1026" s="228">
        <f>IF(N1026="zákl. přenesená",J1026,0)</f>
        <v>0</v>
      </c>
      <c r="BH1026" s="228">
        <f>IF(N1026="sníž. přenesená",J1026,0)</f>
        <v>0</v>
      </c>
      <c r="BI1026" s="228">
        <f>IF(N1026="nulová",J1026,0)</f>
        <v>0</v>
      </c>
      <c r="BJ1026" s="17" t="s">
        <v>21</v>
      </c>
      <c r="BK1026" s="228">
        <f>ROUND(I1026*H1026,2)</f>
        <v>0</v>
      </c>
      <c r="BL1026" s="17" t="s">
        <v>547</v>
      </c>
      <c r="BM1026" s="227" t="s">
        <v>1772</v>
      </c>
    </row>
    <row r="1027" s="2" customFormat="1">
      <c r="A1027" s="38"/>
      <c r="B1027" s="39"/>
      <c r="C1027" s="40"/>
      <c r="D1027" s="229" t="s">
        <v>160</v>
      </c>
      <c r="E1027" s="40"/>
      <c r="F1027" s="230" t="s">
        <v>1771</v>
      </c>
      <c r="G1027" s="40"/>
      <c r="H1027" s="40"/>
      <c r="I1027" s="231"/>
      <c r="J1027" s="40"/>
      <c r="K1027" s="40"/>
      <c r="L1027" s="44"/>
      <c r="M1027" s="232"/>
      <c r="N1027" s="233"/>
      <c r="O1027" s="91"/>
      <c r="P1027" s="91"/>
      <c r="Q1027" s="91"/>
      <c r="R1027" s="91"/>
      <c r="S1027" s="91"/>
      <c r="T1027" s="92"/>
      <c r="U1027" s="38"/>
      <c r="V1027" s="38"/>
      <c r="W1027" s="38"/>
      <c r="X1027" s="38"/>
      <c r="Y1027" s="38"/>
      <c r="Z1027" s="38"/>
      <c r="AA1027" s="38"/>
      <c r="AB1027" s="38"/>
      <c r="AC1027" s="38"/>
      <c r="AD1027" s="38"/>
      <c r="AE1027" s="38"/>
      <c r="AT1027" s="17" t="s">
        <v>160</v>
      </c>
      <c r="AU1027" s="17" t="s">
        <v>88</v>
      </c>
    </row>
    <row r="1028" s="2" customFormat="1" ht="16.5" customHeight="1">
      <c r="A1028" s="38"/>
      <c r="B1028" s="39"/>
      <c r="C1028" s="215" t="s">
        <v>1773</v>
      </c>
      <c r="D1028" s="215" t="s">
        <v>154</v>
      </c>
      <c r="E1028" s="216" t="s">
        <v>1774</v>
      </c>
      <c r="F1028" s="217" t="s">
        <v>1775</v>
      </c>
      <c r="G1028" s="218" t="s">
        <v>210</v>
      </c>
      <c r="H1028" s="219">
        <v>7</v>
      </c>
      <c r="I1028" s="220"/>
      <c r="J1028" s="221">
        <f>ROUND(I1028*H1028,2)</f>
        <v>0</v>
      </c>
      <c r="K1028" s="222"/>
      <c r="L1028" s="44"/>
      <c r="M1028" s="223" t="s">
        <v>1</v>
      </c>
      <c r="N1028" s="224" t="s">
        <v>44</v>
      </c>
      <c r="O1028" s="91"/>
      <c r="P1028" s="225">
        <f>O1028*H1028</f>
        <v>0</v>
      </c>
      <c r="Q1028" s="225">
        <v>0</v>
      </c>
      <c r="R1028" s="225">
        <f>Q1028*H1028</f>
        <v>0</v>
      </c>
      <c r="S1028" s="225">
        <v>0</v>
      </c>
      <c r="T1028" s="226">
        <f>S1028*H1028</f>
        <v>0</v>
      </c>
      <c r="U1028" s="38"/>
      <c r="V1028" s="38"/>
      <c r="W1028" s="38"/>
      <c r="X1028" s="38"/>
      <c r="Y1028" s="38"/>
      <c r="Z1028" s="38"/>
      <c r="AA1028" s="38"/>
      <c r="AB1028" s="38"/>
      <c r="AC1028" s="38"/>
      <c r="AD1028" s="38"/>
      <c r="AE1028" s="38"/>
      <c r="AR1028" s="227" t="s">
        <v>547</v>
      </c>
      <c r="AT1028" s="227" t="s">
        <v>154</v>
      </c>
      <c r="AU1028" s="227" t="s">
        <v>88</v>
      </c>
      <c r="AY1028" s="17" t="s">
        <v>152</v>
      </c>
      <c r="BE1028" s="228">
        <f>IF(N1028="základní",J1028,0)</f>
        <v>0</v>
      </c>
      <c r="BF1028" s="228">
        <f>IF(N1028="snížená",J1028,0)</f>
        <v>0</v>
      </c>
      <c r="BG1028" s="228">
        <f>IF(N1028="zákl. přenesená",J1028,0)</f>
        <v>0</v>
      </c>
      <c r="BH1028" s="228">
        <f>IF(N1028="sníž. přenesená",J1028,0)</f>
        <v>0</v>
      </c>
      <c r="BI1028" s="228">
        <f>IF(N1028="nulová",J1028,0)</f>
        <v>0</v>
      </c>
      <c r="BJ1028" s="17" t="s">
        <v>21</v>
      </c>
      <c r="BK1028" s="228">
        <f>ROUND(I1028*H1028,2)</f>
        <v>0</v>
      </c>
      <c r="BL1028" s="17" t="s">
        <v>547</v>
      </c>
      <c r="BM1028" s="227" t="s">
        <v>1776</v>
      </c>
    </row>
    <row r="1029" s="2" customFormat="1">
      <c r="A1029" s="38"/>
      <c r="B1029" s="39"/>
      <c r="C1029" s="40"/>
      <c r="D1029" s="229" t="s">
        <v>160</v>
      </c>
      <c r="E1029" s="40"/>
      <c r="F1029" s="230" t="s">
        <v>1775</v>
      </c>
      <c r="G1029" s="40"/>
      <c r="H1029" s="40"/>
      <c r="I1029" s="231"/>
      <c r="J1029" s="40"/>
      <c r="K1029" s="40"/>
      <c r="L1029" s="44"/>
      <c r="M1029" s="232"/>
      <c r="N1029" s="233"/>
      <c r="O1029" s="91"/>
      <c r="P1029" s="91"/>
      <c r="Q1029" s="91"/>
      <c r="R1029" s="91"/>
      <c r="S1029" s="91"/>
      <c r="T1029" s="92"/>
      <c r="U1029" s="38"/>
      <c r="V1029" s="38"/>
      <c r="W1029" s="38"/>
      <c r="X1029" s="38"/>
      <c r="Y1029" s="38"/>
      <c r="Z1029" s="38"/>
      <c r="AA1029" s="38"/>
      <c r="AB1029" s="38"/>
      <c r="AC1029" s="38"/>
      <c r="AD1029" s="38"/>
      <c r="AE1029" s="38"/>
      <c r="AT1029" s="17" t="s">
        <v>160</v>
      </c>
      <c r="AU1029" s="17" t="s">
        <v>88</v>
      </c>
    </row>
    <row r="1030" s="2" customFormat="1" ht="24.15" customHeight="1">
      <c r="A1030" s="38"/>
      <c r="B1030" s="39"/>
      <c r="C1030" s="215" t="s">
        <v>1777</v>
      </c>
      <c r="D1030" s="215" t="s">
        <v>154</v>
      </c>
      <c r="E1030" s="216" t="s">
        <v>1778</v>
      </c>
      <c r="F1030" s="217" t="s">
        <v>1779</v>
      </c>
      <c r="G1030" s="218" t="s">
        <v>210</v>
      </c>
      <c r="H1030" s="219">
        <v>10</v>
      </c>
      <c r="I1030" s="220"/>
      <c r="J1030" s="221">
        <f>ROUND(I1030*H1030,2)</f>
        <v>0</v>
      </c>
      <c r="K1030" s="222"/>
      <c r="L1030" s="44"/>
      <c r="M1030" s="223" t="s">
        <v>1</v>
      </c>
      <c r="N1030" s="224" t="s">
        <v>44</v>
      </c>
      <c r="O1030" s="91"/>
      <c r="P1030" s="225">
        <f>O1030*H1030</f>
        <v>0</v>
      </c>
      <c r="Q1030" s="225">
        <v>0</v>
      </c>
      <c r="R1030" s="225">
        <f>Q1030*H1030</f>
        <v>0</v>
      </c>
      <c r="S1030" s="225">
        <v>0</v>
      </c>
      <c r="T1030" s="226">
        <f>S1030*H1030</f>
        <v>0</v>
      </c>
      <c r="U1030" s="38"/>
      <c r="V1030" s="38"/>
      <c r="W1030" s="38"/>
      <c r="X1030" s="38"/>
      <c r="Y1030" s="38"/>
      <c r="Z1030" s="38"/>
      <c r="AA1030" s="38"/>
      <c r="AB1030" s="38"/>
      <c r="AC1030" s="38"/>
      <c r="AD1030" s="38"/>
      <c r="AE1030" s="38"/>
      <c r="AR1030" s="227" t="s">
        <v>547</v>
      </c>
      <c r="AT1030" s="227" t="s">
        <v>154</v>
      </c>
      <c r="AU1030" s="227" t="s">
        <v>88</v>
      </c>
      <c r="AY1030" s="17" t="s">
        <v>152</v>
      </c>
      <c r="BE1030" s="228">
        <f>IF(N1030="základní",J1030,0)</f>
        <v>0</v>
      </c>
      <c r="BF1030" s="228">
        <f>IF(N1030="snížená",J1030,0)</f>
        <v>0</v>
      </c>
      <c r="BG1030" s="228">
        <f>IF(N1030="zákl. přenesená",J1030,0)</f>
        <v>0</v>
      </c>
      <c r="BH1030" s="228">
        <f>IF(N1030="sníž. přenesená",J1030,0)</f>
        <v>0</v>
      </c>
      <c r="BI1030" s="228">
        <f>IF(N1030="nulová",J1030,0)</f>
        <v>0</v>
      </c>
      <c r="BJ1030" s="17" t="s">
        <v>21</v>
      </c>
      <c r="BK1030" s="228">
        <f>ROUND(I1030*H1030,2)</f>
        <v>0</v>
      </c>
      <c r="BL1030" s="17" t="s">
        <v>547</v>
      </c>
      <c r="BM1030" s="227" t="s">
        <v>1780</v>
      </c>
    </row>
    <row r="1031" s="2" customFormat="1">
      <c r="A1031" s="38"/>
      <c r="B1031" s="39"/>
      <c r="C1031" s="40"/>
      <c r="D1031" s="229" t="s">
        <v>160</v>
      </c>
      <c r="E1031" s="40"/>
      <c r="F1031" s="230" t="s">
        <v>1779</v>
      </c>
      <c r="G1031" s="40"/>
      <c r="H1031" s="40"/>
      <c r="I1031" s="231"/>
      <c r="J1031" s="40"/>
      <c r="K1031" s="40"/>
      <c r="L1031" s="44"/>
      <c r="M1031" s="232"/>
      <c r="N1031" s="233"/>
      <c r="O1031" s="91"/>
      <c r="P1031" s="91"/>
      <c r="Q1031" s="91"/>
      <c r="R1031" s="91"/>
      <c r="S1031" s="91"/>
      <c r="T1031" s="92"/>
      <c r="U1031" s="38"/>
      <c r="V1031" s="38"/>
      <c r="W1031" s="38"/>
      <c r="X1031" s="38"/>
      <c r="Y1031" s="38"/>
      <c r="Z1031" s="38"/>
      <c r="AA1031" s="38"/>
      <c r="AB1031" s="38"/>
      <c r="AC1031" s="38"/>
      <c r="AD1031" s="38"/>
      <c r="AE1031" s="38"/>
      <c r="AT1031" s="17" t="s">
        <v>160</v>
      </c>
      <c r="AU1031" s="17" t="s">
        <v>88</v>
      </c>
    </row>
    <row r="1032" s="2" customFormat="1" ht="24.15" customHeight="1">
      <c r="A1032" s="38"/>
      <c r="B1032" s="39"/>
      <c r="C1032" s="215" t="s">
        <v>1781</v>
      </c>
      <c r="D1032" s="215" t="s">
        <v>154</v>
      </c>
      <c r="E1032" s="216" t="s">
        <v>1782</v>
      </c>
      <c r="F1032" s="217" t="s">
        <v>1779</v>
      </c>
      <c r="G1032" s="218" t="s">
        <v>210</v>
      </c>
      <c r="H1032" s="219">
        <v>8</v>
      </c>
      <c r="I1032" s="220"/>
      <c r="J1032" s="221">
        <f>ROUND(I1032*H1032,2)</f>
        <v>0</v>
      </c>
      <c r="K1032" s="222"/>
      <c r="L1032" s="44"/>
      <c r="M1032" s="223" t="s">
        <v>1</v>
      </c>
      <c r="N1032" s="224" t="s">
        <v>44</v>
      </c>
      <c r="O1032" s="91"/>
      <c r="P1032" s="225">
        <f>O1032*H1032</f>
        <v>0</v>
      </c>
      <c r="Q1032" s="225">
        <v>0</v>
      </c>
      <c r="R1032" s="225">
        <f>Q1032*H1032</f>
        <v>0</v>
      </c>
      <c r="S1032" s="225">
        <v>0</v>
      </c>
      <c r="T1032" s="226">
        <f>S1032*H1032</f>
        <v>0</v>
      </c>
      <c r="U1032" s="38"/>
      <c r="V1032" s="38"/>
      <c r="W1032" s="38"/>
      <c r="X1032" s="38"/>
      <c r="Y1032" s="38"/>
      <c r="Z1032" s="38"/>
      <c r="AA1032" s="38"/>
      <c r="AB1032" s="38"/>
      <c r="AC1032" s="38"/>
      <c r="AD1032" s="38"/>
      <c r="AE1032" s="38"/>
      <c r="AR1032" s="227" t="s">
        <v>547</v>
      </c>
      <c r="AT1032" s="227" t="s">
        <v>154</v>
      </c>
      <c r="AU1032" s="227" t="s">
        <v>88</v>
      </c>
      <c r="AY1032" s="17" t="s">
        <v>152</v>
      </c>
      <c r="BE1032" s="228">
        <f>IF(N1032="základní",J1032,0)</f>
        <v>0</v>
      </c>
      <c r="BF1032" s="228">
        <f>IF(N1032="snížená",J1032,0)</f>
        <v>0</v>
      </c>
      <c r="BG1032" s="228">
        <f>IF(N1032="zákl. přenesená",J1032,0)</f>
        <v>0</v>
      </c>
      <c r="BH1032" s="228">
        <f>IF(N1032="sníž. přenesená",J1032,0)</f>
        <v>0</v>
      </c>
      <c r="BI1032" s="228">
        <f>IF(N1032="nulová",J1032,0)</f>
        <v>0</v>
      </c>
      <c r="BJ1032" s="17" t="s">
        <v>21</v>
      </c>
      <c r="BK1032" s="228">
        <f>ROUND(I1032*H1032,2)</f>
        <v>0</v>
      </c>
      <c r="BL1032" s="17" t="s">
        <v>547</v>
      </c>
      <c r="BM1032" s="227" t="s">
        <v>1783</v>
      </c>
    </row>
    <row r="1033" s="2" customFormat="1">
      <c r="A1033" s="38"/>
      <c r="B1033" s="39"/>
      <c r="C1033" s="40"/>
      <c r="D1033" s="229" t="s">
        <v>160</v>
      </c>
      <c r="E1033" s="40"/>
      <c r="F1033" s="230" t="s">
        <v>1779</v>
      </c>
      <c r="G1033" s="40"/>
      <c r="H1033" s="40"/>
      <c r="I1033" s="231"/>
      <c r="J1033" s="40"/>
      <c r="K1033" s="40"/>
      <c r="L1033" s="44"/>
      <c r="M1033" s="232"/>
      <c r="N1033" s="233"/>
      <c r="O1033" s="91"/>
      <c r="P1033" s="91"/>
      <c r="Q1033" s="91"/>
      <c r="R1033" s="91"/>
      <c r="S1033" s="91"/>
      <c r="T1033" s="92"/>
      <c r="U1033" s="38"/>
      <c r="V1033" s="38"/>
      <c r="W1033" s="38"/>
      <c r="X1033" s="38"/>
      <c r="Y1033" s="38"/>
      <c r="Z1033" s="38"/>
      <c r="AA1033" s="38"/>
      <c r="AB1033" s="38"/>
      <c r="AC1033" s="38"/>
      <c r="AD1033" s="38"/>
      <c r="AE1033" s="38"/>
      <c r="AT1033" s="17" t="s">
        <v>160</v>
      </c>
      <c r="AU1033" s="17" t="s">
        <v>88</v>
      </c>
    </row>
    <row r="1034" s="2" customFormat="1" ht="21.75" customHeight="1">
      <c r="A1034" s="38"/>
      <c r="B1034" s="39"/>
      <c r="C1034" s="215" t="s">
        <v>1784</v>
      </c>
      <c r="D1034" s="215" t="s">
        <v>154</v>
      </c>
      <c r="E1034" s="216" t="s">
        <v>1785</v>
      </c>
      <c r="F1034" s="217" t="s">
        <v>1786</v>
      </c>
      <c r="G1034" s="218" t="s">
        <v>210</v>
      </c>
      <c r="H1034" s="219">
        <v>1</v>
      </c>
      <c r="I1034" s="220"/>
      <c r="J1034" s="221">
        <f>ROUND(I1034*H1034,2)</f>
        <v>0</v>
      </c>
      <c r="K1034" s="222"/>
      <c r="L1034" s="44"/>
      <c r="M1034" s="223" t="s">
        <v>1</v>
      </c>
      <c r="N1034" s="224" t="s">
        <v>44</v>
      </c>
      <c r="O1034" s="91"/>
      <c r="P1034" s="225">
        <f>O1034*H1034</f>
        <v>0</v>
      </c>
      <c r="Q1034" s="225">
        <v>0</v>
      </c>
      <c r="R1034" s="225">
        <f>Q1034*H1034</f>
        <v>0</v>
      </c>
      <c r="S1034" s="225">
        <v>0</v>
      </c>
      <c r="T1034" s="226">
        <f>S1034*H1034</f>
        <v>0</v>
      </c>
      <c r="U1034" s="38"/>
      <c r="V1034" s="38"/>
      <c r="W1034" s="38"/>
      <c r="X1034" s="38"/>
      <c r="Y1034" s="38"/>
      <c r="Z1034" s="38"/>
      <c r="AA1034" s="38"/>
      <c r="AB1034" s="38"/>
      <c r="AC1034" s="38"/>
      <c r="AD1034" s="38"/>
      <c r="AE1034" s="38"/>
      <c r="AR1034" s="227" t="s">
        <v>547</v>
      </c>
      <c r="AT1034" s="227" t="s">
        <v>154</v>
      </c>
      <c r="AU1034" s="227" t="s">
        <v>88</v>
      </c>
      <c r="AY1034" s="17" t="s">
        <v>152</v>
      </c>
      <c r="BE1034" s="228">
        <f>IF(N1034="základní",J1034,0)</f>
        <v>0</v>
      </c>
      <c r="BF1034" s="228">
        <f>IF(N1034="snížená",J1034,0)</f>
        <v>0</v>
      </c>
      <c r="BG1034" s="228">
        <f>IF(N1034="zákl. přenesená",J1034,0)</f>
        <v>0</v>
      </c>
      <c r="BH1034" s="228">
        <f>IF(N1034="sníž. přenesená",J1034,0)</f>
        <v>0</v>
      </c>
      <c r="BI1034" s="228">
        <f>IF(N1034="nulová",J1034,0)</f>
        <v>0</v>
      </c>
      <c r="BJ1034" s="17" t="s">
        <v>21</v>
      </c>
      <c r="BK1034" s="228">
        <f>ROUND(I1034*H1034,2)</f>
        <v>0</v>
      </c>
      <c r="BL1034" s="17" t="s">
        <v>547</v>
      </c>
      <c r="BM1034" s="227" t="s">
        <v>1787</v>
      </c>
    </row>
    <row r="1035" s="2" customFormat="1">
      <c r="A1035" s="38"/>
      <c r="B1035" s="39"/>
      <c r="C1035" s="40"/>
      <c r="D1035" s="229" t="s">
        <v>160</v>
      </c>
      <c r="E1035" s="40"/>
      <c r="F1035" s="230" t="s">
        <v>1786</v>
      </c>
      <c r="G1035" s="40"/>
      <c r="H1035" s="40"/>
      <c r="I1035" s="231"/>
      <c r="J1035" s="40"/>
      <c r="K1035" s="40"/>
      <c r="L1035" s="44"/>
      <c r="M1035" s="232"/>
      <c r="N1035" s="233"/>
      <c r="O1035" s="91"/>
      <c r="P1035" s="91"/>
      <c r="Q1035" s="91"/>
      <c r="R1035" s="91"/>
      <c r="S1035" s="91"/>
      <c r="T1035" s="92"/>
      <c r="U1035" s="38"/>
      <c r="V1035" s="38"/>
      <c r="W1035" s="38"/>
      <c r="X1035" s="38"/>
      <c r="Y1035" s="38"/>
      <c r="Z1035" s="38"/>
      <c r="AA1035" s="38"/>
      <c r="AB1035" s="38"/>
      <c r="AC1035" s="38"/>
      <c r="AD1035" s="38"/>
      <c r="AE1035" s="38"/>
      <c r="AT1035" s="17" t="s">
        <v>160</v>
      </c>
      <c r="AU1035" s="17" t="s">
        <v>88</v>
      </c>
    </row>
    <row r="1036" s="2" customFormat="1" ht="21.75" customHeight="1">
      <c r="A1036" s="38"/>
      <c r="B1036" s="39"/>
      <c r="C1036" s="215" t="s">
        <v>1788</v>
      </c>
      <c r="D1036" s="215" t="s">
        <v>154</v>
      </c>
      <c r="E1036" s="216" t="s">
        <v>1789</v>
      </c>
      <c r="F1036" s="217" t="s">
        <v>1790</v>
      </c>
      <c r="G1036" s="218" t="s">
        <v>493</v>
      </c>
      <c r="H1036" s="219">
        <v>180</v>
      </c>
      <c r="I1036" s="220"/>
      <c r="J1036" s="221">
        <f>ROUND(I1036*H1036,2)</f>
        <v>0</v>
      </c>
      <c r="K1036" s="222"/>
      <c r="L1036" s="44"/>
      <c r="M1036" s="223" t="s">
        <v>1</v>
      </c>
      <c r="N1036" s="224" t="s">
        <v>44</v>
      </c>
      <c r="O1036" s="91"/>
      <c r="P1036" s="225">
        <f>O1036*H1036</f>
        <v>0</v>
      </c>
      <c r="Q1036" s="225">
        <v>0</v>
      </c>
      <c r="R1036" s="225">
        <f>Q1036*H1036</f>
        <v>0</v>
      </c>
      <c r="S1036" s="225">
        <v>0</v>
      </c>
      <c r="T1036" s="226">
        <f>S1036*H1036</f>
        <v>0</v>
      </c>
      <c r="U1036" s="38"/>
      <c r="V1036" s="38"/>
      <c r="W1036" s="38"/>
      <c r="X1036" s="38"/>
      <c r="Y1036" s="38"/>
      <c r="Z1036" s="38"/>
      <c r="AA1036" s="38"/>
      <c r="AB1036" s="38"/>
      <c r="AC1036" s="38"/>
      <c r="AD1036" s="38"/>
      <c r="AE1036" s="38"/>
      <c r="AR1036" s="227" t="s">
        <v>547</v>
      </c>
      <c r="AT1036" s="227" t="s">
        <v>154</v>
      </c>
      <c r="AU1036" s="227" t="s">
        <v>88</v>
      </c>
      <c r="AY1036" s="17" t="s">
        <v>152</v>
      </c>
      <c r="BE1036" s="228">
        <f>IF(N1036="základní",J1036,0)</f>
        <v>0</v>
      </c>
      <c r="BF1036" s="228">
        <f>IF(N1036="snížená",J1036,0)</f>
        <v>0</v>
      </c>
      <c r="BG1036" s="228">
        <f>IF(N1036="zákl. přenesená",J1036,0)</f>
        <v>0</v>
      </c>
      <c r="BH1036" s="228">
        <f>IF(N1036="sníž. přenesená",J1036,0)</f>
        <v>0</v>
      </c>
      <c r="BI1036" s="228">
        <f>IF(N1036="nulová",J1036,0)</f>
        <v>0</v>
      </c>
      <c r="BJ1036" s="17" t="s">
        <v>21</v>
      </c>
      <c r="BK1036" s="228">
        <f>ROUND(I1036*H1036,2)</f>
        <v>0</v>
      </c>
      <c r="BL1036" s="17" t="s">
        <v>547</v>
      </c>
      <c r="BM1036" s="227" t="s">
        <v>1791</v>
      </c>
    </row>
    <row r="1037" s="2" customFormat="1">
      <c r="A1037" s="38"/>
      <c r="B1037" s="39"/>
      <c r="C1037" s="40"/>
      <c r="D1037" s="229" t="s">
        <v>160</v>
      </c>
      <c r="E1037" s="40"/>
      <c r="F1037" s="230" t="s">
        <v>1790</v>
      </c>
      <c r="G1037" s="40"/>
      <c r="H1037" s="40"/>
      <c r="I1037" s="231"/>
      <c r="J1037" s="40"/>
      <c r="K1037" s="40"/>
      <c r="L1037" s="44"/>
      <c r="M1037" s="232"/>
      <c r="N1037" s="233"/>
      <c r="O1037" s="91"/>
      <c r="P1037" s="91"/>
      <c r="Q1037" s="91"/>
      <c r="R1037" s="91"/>
      <c r="S1037" s="91"/>
      <c r="T1037" s="92"/>
      <c r="U1037" s="38"/>
      <c r="V1037" s="38"/>
      <c r="W1037" s="38"/>
      <c r="X1037" s="38"/>
      <c r="Y1037" s="38"/>
      <c r="Z1037" s="38"/>
      <c r="AA1037" s="38"/>
      <c r="AB1037" s="38"/>
      <c r="AC1037" s="38"/>
      <c r="AD1037" s="38"/>
      <c r="AE1037" s="38"/>
      <c r="AT1037" s="17" t="s">
        <v>160</v>
      </c>
      <c r="AU1037" s="17" t="s">
        <v>88</v>
      </c>
    </row>
    <row r="1038" s="2" customFormat="1" ht="16.5" customHeight="1">
      <c r="A1038" s="38"/>
      <c r="B1038" s="39"/>
      <c r="C1038" s="215" t="s">
        <v>1792</v>
      </c>
      <c r="D1038" s="215" t="s">
        <v>154</v>
      </c>
      <c r="E1038" s="216" t="s">
        <v>1793</v>
      </c>
      <c r="F1038" s="217" t="s">
        <v>1794</v>
      </c>
      <c r="G1038" s="218" t="s">
        <v>210</v>
      </c>
      <c r="H1038" s="219">
        <v>360</v>
      </c>
      <c r="I1038" s="220"/>
      <c r="J1038" s="221">
        <f>ROUND(I1038*H1038,2)</f>
        <v>0</v>
      </c>
      <c r="K1038" s="222"/>
      <c r="L1038" s="44"/>
      <c r="M1038" s="223" t="s">
        <v>1</v>
      </c>
      <c r="N1038" s="224" t="s">
        <v>44</v>
      </c>
      <c r="O1038" s="91"/>
      <c r="P1038" s="225">
        <f>O1038*H1038</f>
        <v>0</v>
      </c>
      <c r="Q1038" s="225">
        <v>0</v>
      </c>
      <c r="R1038" s="225">
        <f>Q1038*H1038</f>
        <v>0</v>
      </c>
      <c r="S1038" s="225">
        <v>0</v>
      </c>
      <c r="T1038" s="226">
        <f>S1038*H1038</f>
        <v>0</v>
      </c>
      <c r="U1038" s="38"/>
      <c r="V1038" s="38"/>
      <c r="W1038" s="38"/>
      <c r="X1038" s="38"/>
      <c r="Y1038" s="38"/>
      <c r="Z1038" s="38"/>
      <c r="AA1038" s="38"/>
      <c r="AB1038" s="38"/>
      <c r="AC1038" s="38"/>
      <c r="AD1038" s="38"/>
      <c r="AE1038" s="38"/>
      <c r="AR1038" s="227" t="s">
        <v>547</v>
      </c>
      <c r="AT1038" s="227" t="s">
        <v>154</v>
      </c>
      <c r="AU1038" s="227" t="s">
        <v>88</v>
      </c>
      <c r="AY1038" s="17" t="s">
        <v>152</v>
      </c>
      <c r="BE1038" s="228">
        <f>IF(N1038="základní",J1038,0)</f>
        <v>0</v>
      </c>
      <c r="BF1038" s="228">
        <f>IF(N1038="snížená",J1038,0)</f>
        <v>0</v>
      </c>
      <c r="BG1038" s="228">
        <f>IF(N1038="zákl. přenesená",J1038,0)</f>
        <v>0</v>
      </c>
      <c r="BH1038" s="228">
        <f>IF(N1038="sníž. přenesená",J1038,0)</f>
        <v>0</v>
      </c>
      <c r="BI1038" s="228">
        <f>IF(N1038="nulová",J1038,0)</f>
        <v>0</v>
      </c>
      <c r="BJ1038" s="17" t="s">
        <v>21</v>
      </c>
      <c r="BK1038" s="228">
        <f>ROUND(I1038*H1038,2)</f>
        <v>0</v>
      </c>
      <c r="BL1038" s="17" t="s">
        <v>547</v>
      </c>
      <c r="BM1038" s="227" t="s">
        <v>1795</v>
      </c>
    </row>
    <row r="1039" s="2" customFormat="1">
      <c r="A1039" s="38"/>
      <c r="B1039" s="39"/>
      <c r="C1039" s="40"/>
      <c r="D1039" s="229" t="s">
        <v>160</v>
      </c>
      <c r="E1039" s="40"/>
      <c r="F1039" s="230" t="s">
        <v>1794</v>
      </c>
      <c r="G1039" s="40"/>
      <c r="H1039" s="40"/>
      <c r="I1039" s="231"/>
      <c r="J1039" s="40"/>
      <c r="K1039" s="40"/>
      <c r="L1039" s="44"/>
      <c r="M1039" s="232"/>
      <c r="N1039" s="233"/>
      <c r="O1039" s="91"/>
      <c r="P1039" s="91"/>
      <c r="Q1039" s="91"/>
      <c r="R1039" s="91"/>
      <c r="S1039" s="91"/>
      <c r="T1039" s="92"/>
      <c r="U1039" s="38"/>
      <c r="V1039" s="38"/>
      <c r="W1039" s="38"/>
      <c r="X1039" s="38"/>
      <c r="Y1039" s="38"/>
      <c r="Z1039" s="38"/>
      <c r="AA1039" s="38"/>
      <c r="AB1039" s="38"/>
      <c r="AC1039" s="38"/>
      <c r="AD1039" s="38"/>
      <c r="AE1039" s="38"/>
      <c r="AT1039" s="17" t="s">
        <v>160</v>
      </c>
      <c r="AU1039" s="17" t="s">
        <v>88</v>
      </c>
    </row>
    <row r="1040" s="2" customFormat="1" ht="16.5" customHeight="1">
      <c r="A1040" s="38"/>
      <c r="B1040" s="39"/>
      <c r="C1040" s="215" t="s">
        <v>1796</v>
      </c>
      <c r="D1040" s="215" t="s">
        <v>154</v>
      </c>
      <c r="E1040" s="216" t="s">
        <v>1797</v>
      </c>
      <c r="F1040" s="217" t="s">
        <v>1798</v>
      </c>
      <c r="G1040" s="218" t="s">
        <v>210</v>
      </c>
      <c r="H1040" s="219">
        <v>90</v>
      </c>
      <c r="I1040" s="220"/>
      <c r="J1040" s="221">
        <f>ROUND(I1040*H1040,2)</f>
        <v>0</v>
      </c>
      <c r="K1040" s="222"/>
      <c r="L1040" s="44"/>
      <c r="M1040" s="223" t="s">
        <v>1</v>
      </c>
      <c r="N1040" s="224" t="s">
        <v>44</v>
      </c>
      <c r="O1040" s="91"/>
      <c r="P1040" s="225">
        <f>O1040*H1040</f>
        <v>0</v>
      </c>
      <c r="Q1040" s="225">
        <v>0</v>
      </c>
      <c r="R1040" s="225">
        <f>Q1040*H1040</f>
        <v>0</v>
      </c>
      <c r="S1040" s="225">
        <v>0</v>
      </c>
      <c r="T1040" s="226">
        <f>S1040*H1040</f>
        <v>0</v>
      </c>
      <c r="U1040" s="38"/>
      <c r="V1040" s="38"/>
      <c r="W1040" s="38"/>
      <c r="X1040" s="38"/>
      <c r="Y1040" s="38"/>
      <c r="Z1040" s="38"/>
      <c r="AA1040" s="38"/>
      <c r="AB1040" s="38"/>
      <c r="AC1040" s="38"/>
      <c r="AD1040" s="38"/>
      <c r="AE1040" s="38"/>
      <c r="AR1040" s="227" t="s">
        <v>547</v>
      </c>
      <c r="AT1040" s="227" t="s">
        <v>154</v>
      </c>
      <c r="AU1040" s="227" t="s">
        <v>88</v>
      </c>
      <c r="AY1040" s="17" t="s">
        <v>152</v>
      </c>
      <c r="BE1040" s="228">
        <f>IF(N1040="základní",J1040,0)</f>
        <v>0</v>
      </c>
      <c r="BF1040" s="228">
        <f>IF(N1040="snížená",J1040,0)</f>
        <v>0</v>
      </c>
      <c r="BG1040" s="228">
        <f>IF(N1040="zákl. přenesená",J1040,0)</f>
        <v>0</v>
      </c>
      <c r="BH1040" s="228">
        <f>IF(N1040="sníž. přenesená",J1040,0)</f>
        <v>0</v>
      </c>
      <c r="BI1040" s="228">
        <f>IF(N1040="nulová",J1040,0)</f>
        <v>0</v>
      </c>
      <c r="BJ1040" s="17" t="s">
        <v>21</v>
      </c>
      <c r="BK1040" s="228">
        <f>ROUND(I1040*H1040,2)</f>
        <v>0</v>
      </c>
      <c r="BL1040" s="17" t="s">
        <v>547</v>
      </c>
      <c r="BM1040" s="227" t="s">
        <v>1799</v>
      </c>
    </row>
    <row r="1041" s="2" customFormat="1">
      <c r="A1041" s="38"/>
      <c r="B1041" s="39"/>
      <c r="C1041" s="40"/>
      <c r="D1041" s="229" t="s">
        <v>160</v>
      </c>
      <c r="E1041" s="40"/>
      <c r="F1041" s="230" t="s">
        <v>1798</v>
      </c>
      <c r="G1041" s="40"/>
      <c r="H1041" s="40"/>
      <c r="I1041" s="231"/>
      <c r="J1041" s="40"/>
      <c r="K1041" s="40"/>
      <c r="L1041" s="44"/>
      <c r="M1041" s="232"/>
      <c r="N1041" s="233"/>
      <c r="O1041" s="91"/>
      <c r="P1041" s="91"/>
      <c r="Q1041" s="91"/>
      <c r="R1041" s="91"/>
      <c r="S1041" s="91"/>
      <c r="T1041" s="92"/>
      <c r="U1041" s="38"/>
      <c r="V1041" s="38"/>
      <c r="W1041" s="38"/>
      <c r="X1041" s="38"/>
      <c r="Y1041" s="38"/>
      <c r="Z1041" s="38"/>
      <c r="AA1041" s="38"/>
      <c r="AB1041" s="38"/>
      <c r="AC1041" s="38"/>
      <c r="AD1041" s="38"/>
      <c r="AE1041" s="38"/>
      <c r="AT1041" s="17" t="s">
        <v>160</v>
      </c>
      <c r="AU1041" s="17" t="s">
        <v>88</v>
      </c>
    </row>
    <row r="1042" s="2" customFormat="1" ht="21.75" customHeight="1">
      <c r="A1042" s="38"/>
      <c r="B1042" s="39"/>
      <c r="C1042" s="215" t="s">
        <v>1800</v>
      </c>
      <c r="D1042" s="215" t="s">
        <v>154</v>
      </c>
      <c r="E1042" s="216" t="s">
        <v>1801</v>
      </c>
      <c r="F1042" s="217" t="s">
        <v>1802</v>
      </c>
      <c r="G1042" s="218" t="s">
        <v>493</v>
      </c>
      <c r="H1042" s="219">
        <v>180</v>
      </c>
      <c r="I1042" s="220"/>
      <c r="J1042" s="221">
        <f>ROUND(I1042*H1042,2)</f>
        <v>0</v>
      </c>
      <c r="K1042" s="222"/>
      <c r="L1042" s="44"/>
      <c r="M1042" s="223" t="s">
        <v>1</v>
      </c>
      <c r="N1042" s="224" t="s">
        <v>44</v>
      </c>
      <c r="O1042" s="91"/>
      <c r="P1042" s="225">
        <f>O1042*H1042</f>
        <v>0</v>
      </c>
      <c r="Q1042" s="225">
        <v>0</v>
      </c>
      <c r="R1042" s="225">
        <f>Q1042*H1042</f>
        <v>0</v>
      </c>
      <c r="S1042" s="225">
        <v>0</v>
      </c>
      <c r="T1042" s="226">
        <f>S1042*H1042</f>
        <v>0</v>
      </c>
      <c r="U1042" s="38"/>
      <c r="V1042" s="38"/>
      <c r="W1042" s="38"/>
      <c r="X1042" s="38"/>
      <c r="Y1042" s="38"/>
      <c r="Z1042" s="38"/>
      <c r="AA1042" s="38"/>
      <c r="AB1042" s="38"/>
      <c r="AC1042" s="38"/>
      <c r="AD1042" s="38"/>
      <c r="AE1042" s="38"/>
      <c r="AR1042" s="227" t="s">
        <v>547</v>
      </c>
      <c r="AT1042" s="227" t="s">
        <v>154</v>
      </c>
      <c r="AU1042" s="227" t="s">
        <v>88</v>
      </c>
      <c r="AY1042" s="17" t="s">
        <v>152</v>
      </c>
      <c r="BE1042" s="228">
        <f>IF(N1042="základní",J1042,0)</f>
        <v>0</v>
      </c>
      <c r="BF1042" s="228">
        <f>IF(N1042="snížená",J1042,0)</f>
        <v>0</v>
      </c>
      <c r="BG1042" s="228">
        <f>IF(N1042="zákl. přenesená",J1042,0)</f>
        <v>0</v>
      </c>
      <c r="BH1042" s="228">
        <f>IF(N1042="sníž. přenesená",J1042,0)</f>
        <v>0</v>
      </c>
      <c r="BI1042" s="228">
        <f>IF(N1042="nulová",J1042,0)</f>
        <v>0</v>
      </c>
      <c r="BJ1042" s="17" t="s">
        <v>21</v>
      </c>
      <c r="BK1042" s="228">
        <f>ROUND(I1042*H1042,2)</f>
        <v>0</v>
      </c>
      <c r="BL1042" s="17" t="s">
        <v>547</v>
      </c>
      <c r="BM1042" s="227" t="s">
        <v>1803</v>
      </c>
    </row>
    <row r="1043" s="2" customFormat="1">
      <c r="A1043" s="38"/>
      <c r="B1043" s="39"/>
      <c r="C1043" s="40"/>
      <c r="D1043" s="229" t="s">
        <v>160</v>
      </c>
      <c r="E1043" s="40"/>
      <c r="F1043" s="230" t="s">
        <v>1802</v>
      </c>
      <c r="G1043" s="40"/>
      <c r="H1043" s="40"/>
      <c r="I1043" s="231"/>
      <c r="J1043" s="40"/>
      <c r="K1043" s="40"/>
      <c r="L1043" s="44"/>
      <c r="M1043" s="232"/>
      <c r="N1043" s="233"/>
      <c r="O1043" s="91"/>
      <c r="P1043" s="91"/>
      <c r="Q1043" s="91"/>
      <c r="R1043" s="91"/>
      <c r="S1043" s="91"/>
      <c r="T1043" s="92"/>
      <c r="U1043" s="38"/>
      <c r="V1043" s="38"/>
      <c r="W1043" s="38"/>
      <c r="X1043" s="38"/>
      <c r="Y1043" s="38"/>
      <c r="Z1043" s="38"/>
      <c r="AA1043" s="38"/>
      <c r="AB1043" s="38"/>
      <c r="AC1043" s="38"/>
      <c r="AD1043" s="38"/>
      <c r="AE1043" s="38"/>
      <c r="AT1043" s="17" t="s">
        <v>160</v>
      </c>
      <c r="AU1043" s="17" t="s">
        <v>88</v>
      </c>
    </row>
    <row r="1044" s="2" customFormat="1" ht="16.5" customHeight="1">
      <c r="A1044" s="38"/>
      <c r="B1044" s="39"/>
      <c r="C1044" s="215" t="s">
        <v>1804</v>
      </c>
      <c r="D1044" s="215" t="s">
        <v>154</v>
      </c>
      <c r="E1044" s="216" t="s">
        <v>1805</v>
      </c>
      <c r="F1044" s="217" t="s">
        <v>1806</v>
      </c>
      <c r="G1044" s="218" t="s">
        <v>210</v>
      </c>
      <c r="H1044" s="219">
        <v>360</v>
      </c>
      <c r="I1044" s="220"/>
      <c r="J1044" s="221">
        <f>ROUND(I1044*H1044,2)</f>
        <v>0</v>
      </c>
      <c r="K1044" s="222"/>
      <c r="L1044" s="44"/>
      <c r="M1044" s="223" t="s">
        <v>1</v>
      </c>
      <c r="N1044" s="224" t="s">
        <v>44</v>
      </c>
      <c r="O1044" s="91"/>
      <c r="P1044" s="225">
        <f>O1044*H1044</f>
        <v>0</v>
      </c>
      <c r="Q1044" s="225">
        <v>0</v>
      </c>
      <c r="R1044" s="225">
        <f>Q1044*H1044</f>
        <v>0</v>
      </c>
      <c r="S1044" s="225">
        <v>0</v>
      </c>
      <c r="T1044" s="226">
        <f>S1044*H1044</f>
        <v>0</v>
      </c>
      <c r="U1044" s="38"/>
      <c r="V1044" s="38"/>
      <c r="W1044" s="38"/>
      <c r="X1044" s="38"/>
      <c r="Y1044" s="38"/>
      <c r="Z1044" s="38"/>
      <c r="AA1044" s="38"/>
      <c r="AB1044" s="38"/>
      <c r="AC1044" s="38"/>
      <c r="AD1044" s="38"/>
      <c r="AE1044" s="38"/>
      <c r="AR1044" s="227" t="s">
        <v>547</v>
      </c>
      <c r="AT1044" s="227" t="s">
        <v>154</v>
      </c>
      <c r="AU1044" s="227" t="s">
        <v>88</v>
      </c>
      <c r="AY1044" s="17" t="s">
        <v>152</v>
      </c>
      <c r="BE1044" s="228">
        <f>IF(N1044="základní",J1044,0)</f>
        <v>0</v>
      </c>
      <c r="BF1044" s="228">
        <f>IF(N1044="snížená",J1044,0)</f>
        <v>0</v>
      </c>
      <c r="BG1044" s="228">
        <f>IF(N1044="zákl. přenesená",J1044,0)</f>
        <v>0</v>
      </c>
      <c r="BH1044" s="228">
        <f>IF(N1044="sníž. přenesená",J1044,0)</f>
        <v>0</v>
      </c>
      <c r="BI1044" s="228">
        <f>IF(N1044="nulová",J1044,0)</f>
        <v>0</v>
      </c>
      <c r="BJ1044" s="17" t="s">
        <v>21</v>
      </c>
      <c r="BK1044" s="228">
        <f>ROUND(I1044*H1044,2)</f>
        <v>0</v>
      </c>
      <c r="BL1044" s="17" t="s">
        <v>547</v>
      </c>
      <c r="BM1044" s="227" t="s">
        <v>1807</v>
      </c>
    </row>
    <row r="1045" s="2" customFormat="1">
      <c r="A1045" s="38"/>
      <c r="B1045" s="39"/>
      <c r="C1045" s="40"/>
      <c r="D1045" s="229" t="s">
        <v>160</v>
      </c>
      <c r="E1045" s="40"/>
      <c r="F1045" s="230" t="s">
        <v>1806</v>
      </c>
      <c r="G1045" s="40"/>
      <c r="H1045" s="40"/>
      <c r="I1045" s="231"/>
      <c r="J1045" s="40"/>
      <c r="K1045" s="40"/>
      <c r="L1045" s="44"/>
      <c r="M1045" s="232"/>
      <c r="N1045" s="233"/>
      <c r="O1045" s="91"/>
      <c r="P1045" s="91"/>
      <c r="Q1045" s="91"/>
      <c r="R1045" s="91"/>
      <c r="S1045" s="91"/>
      <c r="T1045" s="92"/>
      <c r="U1045" s="38"/>
      <c r="V1045" s="38"/>
      <c r="W1045" s="38"/>
      <c r="X1045" s="38"/>
      <c r="Y1045" s="38"/>
      <c r="Z1045" s="38"/>
      <c r="AA1045" s="38"/>
      <c r="AB1045" s="38"/>
      <c r="AC1045" s="38"/>
      <c r="AD1045" s="38"/>
      <c r="AE1045" s="38"/>
      <c r="AT1045" s="17" t="s">
        <v>160</v>
      </c>
      <c r="AU1045" s="17" t="s">
        <v>88</v>
      </c>
    </row>
    <row r="1046" s="2" customFormat="1" ht="16.5" customHeight="1">
      <c r="A1046" s="38"/>
      <c r="B1046" s="39"/>
      <c r="C1046" s="215" t="s">
        <v>1808</v>
      </c>
      <c r="D1046" s="215" t="s">
        <v>154</v>
      </c>
      <c r="E1046" s="216" t="s">
        <v>1809</v>
      </c>
      <c r="F1046" s="217" t="s">
        <v>1810</v>
      </c>
      <c r="G1046" s="218" t="s">
        <v>210</v>
      </c>
      <c r="H1046" s="219">
        <v>90</v>
      </c>
      <c r="I1046" s="220"/>
      <c r="J1046" s="221">
        <f>ROUND(I1046*H1046,2)</f>
        <v>0</v>
      </c>
      <c r="K1046" s="222"/>
      <c r="L1046" s="44"/>
      <c r="M1046" s="223" t="s">
        <v>1</v>
      </c>
      <c r="N1046" s="224" t="s">
        <v>44</v>
      </c>
      <c r="O1046" s="91"/>
      <c r="P1046" s="225">
        <f>O1046*H1046</f>
        <v>0</v>
      </c>
      <c r="Q1046" s="225">
        <v>0</v>
      </c>
      <c r="R1046" s="225">
        <f>Q1046*H1046</f>
        <v>0</v>
      </c>
      <c r="S1046" s="225">
        <v>0</v>
      </c>
      <c r="T1046" s="226">
        <f>S1046*H1046</f>
        <v>0</v>
      </c>
      <c r="U1046" s="38"/>
      <c r="V1046" s="38"/>
      <c r="W1046" s="38"/>
      <c r="X1046" s="38"/>
      <c r="Y1046" s="38"/>
      <c r="Z1046" s="38"/>
      <c r="AA1046" s="38"/>
      <c r="AB1046" s="38"/>
      <c r="AC1046" s="38"/>
      <c r="AD1046" s="38"/>
      <c r="AE1046" s="38"/>
      <c r="AR1046" s="227" t="s">
        <v>547</v>
      </c>
      <c r="AT1046" s="227" t="s">
        <v>154</v>
      </c>
      <c r="AU1046" s="227" t="s">
        <v>88</v>
      </c>
      <c r="AY1046" s="17" t="s">
        <v>152</v>
      </c>
      <c r="BE1046" s="228">
        <f>IF(N1046="základní",J1046,0)</f>
        <v>0</v>
      </c>
      <c r="BF1046" s="228">
        <f>IF(N1046="snížená",J1046,0)</f>
        <v>0</v>
      </c>
      <c r="BG1046" s="228">
        <f>IF(N1046="zákl. přenesená",J1046,0)</f>
        <v>0</v>
      </c>
      <c r="BH1046" s="228">
        <f>IF(N1046="sníž. přenesená",J1046,0)</f>
        <v>0</v>
      </c>
      <c r="BI1046" s="228">
        <f>IF(N1046="nulová",J1046,0)</f>
        <v>0</v>
      </c>
      <c r="BJ1046" s="17" t="s">
        <v>21</v>
      </c>
      <c r="BK1046" s="228">
        <f>ROUND(I1046*H1046,2)</f>
        <v>0</v>
      </c>
      <c r="BL1046" s="17" t="s">
        <v>547</v>
      </c>
      <c r="BM1046" s="227" t="s">
        <v>1811</v>
      </c>
    </row>
    <row r="1047" s="2" customFormat="1">
      <c r="A1047" s="38"/>
      <c r="B1047" s="39"/>
      <c r="C1047" s="40"/>
      <c r="D1047" s="229" t="s">
        <v>160</v>
      </c>
      <c r="E1047" s="40"/>
      <c r="F1047" s="230" t="s">
        <v>1810</v>
      </c>
      <c r="G1047" s="40"/>
      <c r="H1047" s="40"/>
      <c r="I1047" s="231"/>
      <c r="J1047" s="40"/>
      <c r="K1047" s="40"/>
      <c r="L1047" s="44"/>
      <c r="M1047" s="232"/>
      <c r="N1047" s="233"/>
      <c r="O1047" s="91"/>
      <c r="P1047" s="91"/>
      <c r="Q1047" s="91"/>
      <c r="R1047" s="91"/>
      <c r="S1047" s="91"/>
      <c r="T1047" s="92"/>
      <c r="U1047" s="38"/>
      <c r="V1047" s="38"/>
      <c r="W1047" s="38"/>
      <c r="X1047" s="38"/>
      <c r="Y1047" s="38"/>
      <c r="Z1047" s="38"/>
      <c r="AA1047" s="38"/>
      <c r="AB1047" s="38"/>
      <c r="AC1047" s="38"/>
      <c r="AD1047" s="38"/>
      <c r="AE1047" s="38"/>
      <c r="AT1047" s="17" t="s">
        <v>160</v>
      </c>
      <c r="AU1047" s="17" t="s">
        <v>88</v>
      </c>
    </row>
    <row r="1048" s="2" customFormat="1" ht="21.75" customHeight="1">
      <c r="A1048" s="38"/>
      <c r="B1048" s="39"/>
      <c r="C1048" s="215" t="s">
        <v>1812</v>
      </c>
      <c r="D1048" s="215" t="s">
        <v>154</v>
      </c>
      <c r="E1048" s="216" t="s">
        <v>1813</v>
      </c>
      <c r="F1048" s="217" t="s">
        <v>1814</v>
      </c>
      <c r="G1048" s="218" t="s">
        <v>493</v>
      </c>
      <c r="H1048" s="219">
        <v>45</v>
      </c>
      <c r="I1048" s="220"/>
      <c r="J1048" s="221">
        <f>ROUND(I1048*H1048,2)</f>
        <v>0</v>
      </c>
      <c r="K1048" s="222"/>
      <c r="L1048" s="44"/>
      <c r="M1048" s="223" t="s">
        <v>1</v>
      </c>
      <c r="N1048" s="224" t="s">
        <v>44</v>
      </c>
      <c r="O1048" s="91"/>
      <c r="P1048" s="225">
        <f>O1048*H1048</f>
        <v>0</v>
      </c>
      <c r="Q1048" s="225">
        <v>0</v>
      </c>
      <c r="R1048" s="225">
        <f>Q1048*H1048</f>
        <v>0</v>
      </c>
      <c r="S1048" s="225">
        <v>0</v>
      </c>
      <c r="T1048" s="226">
        <f>S1048*H1048</f>
        <v>0</v>
      </c>
      <c r="U1048" s="38"/>
      <c r="V1048" s="38"/>
      <c r="W1048" s="38"/>
      <c r="X1048" s="38"/>
      <c r="Y1048" s="38"/>
      <c r="Z1048" s="38"/>
      <c r="AA1048" s="38"/>
      <c r="AB1048" s="38"/>
      <c r="AC1048" s="38"/>
      <c r="AD1048" s="38"/>
      <c r="AE1048" s="38"/>
      <c r="AR1048" s="227" t="s">
        <v>547</v>
      </c>
      <c r="AT1048" s="227" t="s">
        <v>154</v>
      </c>
      <c r="AU1048" s="227" t="s">
        <v>88</v>
      </c>
      <c r="AY1048" s="17" t="s">
        <v>152</v>
      </c>
      <c r="BE1048" s="228">
        <f>IF(N1048="základní",J1048,0)</f>
        <v>0</v>
      </c>
      <c r="BF1048" s="228">
        <f>IF(N1048="snížená",J1048,0)</f>
        <v>0</v>
      </c>
      <c r="BG1048" s="228">
        <f>IF(N1048="zákl. přenesená",J1048,0)</f>
        <v>0</v>
      </c>
      <c r="BH1048" s="228">
        <f>IF(N1048="sníž. přenesená",J1048,0)</f>
        <v>0</v>
      </c>
      <c r="BI1048" s="228">
        <f>IF(N1048="nulová",J1048,0)</f>
        <v>0</v>
      </c>
      <c r="BJ1048" s="17" t="s">
        <v>21</v>
      </c>
      <c r="BK1048" s="228">
        <f>ROUND(I1048*H1048,2)</f>
        <v>0</v>
      </c>
      <c r="BL1048" s="17" t="s">
        <v>547</v>
      </c>
      <c r="BM1048" s="227" t="s">
        <v>1815</v>
      </c>
    </row>
    <row r="1049" s="2" customFormat="1">
      <c r="A1049" s="38"/>
      <c r="B1049" s="39"/>
      <c r="C1049" s="40"/>
      <c r="D1049" s="229" t="s">
        <v>160</v>
      </c>
      <c r="E1049" s="40"/>
      <c r="F1049" s="230" t="s">
        <v>1814</v>
      </c>
      <c r="G1049" s="40"/>
      <c r="H1049" s="40"/>
      <c r="I1049" s="231"/>
      <c r="J1049" s="40"/>
      <c r="K1049" s="40"/>
      <c r="L1049" s="44"/>
      <c r="M1049" s="232"/>
      <c r="N1049" s="233"/>
      <c r="O1049" s="91"/>
      <c r="P1049" s="91"/>
      <c r="Q1049" s="91"/>
      <c r="R1049" s="91"/>
      <c r="S1049" s="91"/>
      <c r="T1049" s="92"/>
      <c r="U1049" s="38"/>
      <c r="V1049" s="38"/>
      <c r="W1049" s="38"/>
      <c r="X1049" s="38"/>
      <c r="Y1049" s="38"/>
      <c r="Z1049" s="38"/>
      <c r="AA1049" s="38"/>
      <c r="AB1049" s="38"/>
      <c r="AC1049" s="38"/>
      <c r="AD1049" s="38"/>
      <c r="AE1049" s="38"/>
      <c r="AT1049" s="17" t="s">
        <v>160</v>
      </c>
      <c r="AU1049" s="17" t="s">
        <v>88</v>
      </c>
    </row>
    <row r="1050" s="2" customFormat="1" ht="16.5" customHeight="1">
      <c r="A1050" s="38"/>
      <c r="B1050" s="39"/>
      <c r="C1050" s="215" t="s">
        <v>1816</v>
      </c>
      <c r="D1050" s="215" t="s">
        <v>154</v>
      </c>
      <c r="E1050" s="216" t="s">
        <v>1817</v>
      </c>
      <c r="F1050" s="217" t="s">
        <v>1818</v>
      </c>
      <c r="G1050" s="218" t="s">
        <v>210</v>
      </c>
      <c r="H1050" s="219">
        <v>90</v>
      </c>
      <c r="I1050" s="220"/>
      <c r="J1050" s="221">
        <f>ROUND(I1050*H1050,2)</f>
        <v>0</v>
      </c>
      <c r="K1050" s="222"/>
      <c r="L1050" s="44"/>
      <c r="M1050" s="223" t="s">
        <v>1</v>
      </c>
      <c r="N1050" s="224" t="s">
        <v>44</v>
      </c>
      <c r="O1050" s="91"/>
      <c r="P1050" s="225">
        <f>O1050*H1050</f>
        <v>0</v>
      </c>
      <c r="Q1050" s="225">
        <v>0</v>
      </c>
      <c r="R1050" s="225">
        <f>Q1050*H1050</f>
        <v>0</v>
      </c>
      <c r="S1050" s="225">
        <v>0</v>
      </c>
      <c r="T1050" s="226">
        <f>S1050*H1050</f>
        <v>0</v>
      </c>
      <c r="U1050" s="38"/>
      <c r="V1050" s="38"/>
      <c r="W1050" s="38"/>
      <c r="X1050" s="38"/>
      <c r="Y1050" s="38"/>
      <c r="Z1050" s="38"/>
      <c r="AA1050" s="38"/>
      <c r="AB1050" s="38"/>
      <c r="AC1050" s="38"/>
      <c r="AD1050" s="38"/>
      <c r="AE1050" s="38"/>
      <c r="AR1050" s="227" t="s">
        <v>547</v>
      </c>
      <c r="AT1050" s="227" t="s">
        <v>154</v>
      </c>
      <c r="AU1050" s="227" t="s">
        <v>88</v>
      </c>
      <c r="AY1050" s="17" t="s">
        <v>152</v>
      </c>
      <c r="BE1050" s="228">
        <f>IF(N1050="základní",J1050,0)</f>
        <v>0</v>
      </c>
      <c r="BF1050" s="228">
        <f>IF(N1050="snížená",J1050,0)</f>
        <v>0</v>
      </c>
      <c r="BG1050" s="228">
        <f>IF(N1050="zákl. přenesená",J1050,0)</f>
        <v>0</v>
      </c>
      <c r="BH1050" s="228">
        <f>IF(N1050="sníž. přenesená",J1050,0)</f>
        <v>0</v>
      </c>
      <c r="BI1050" s="228">
        <f>IF(N1050="nulová",J1050,0)</f>
        <v>0</v>
      </c>
      <c r="BJ1050" s="17" t="s">
        <v>21</v>
      </c>
      <c r="BK1050" s="228">
        <f>ROUND(I1050*H1050,2)</f>
        <v>0</v>
      </c>
      <c r="BL1050" s="17" t="s">
        <v>547</v>
      </c>
      <c r="BM1050" s="227" t="s">
        <v>1819</v>
      </c>
    </row>
    <row r="1051" s="2" customFormat="1">
      <c r="A1051" s="38"/>
      <c r="B1051" s="39"/>
      <c r="C1051" s="40"/>
      <c r="D1051" s="229" t="s">
        <v>160</v>
      </c>
      <c r="E1051" s="40"/>
      <c r="F1051" s="230" t="s">
        <v>1818</v>
      </c>
      <c r="G1051" s="40"/>
      <c r="H1051" s="40"/>
      <c r="I1051" s="231"/>
      <c r="J1051" s="40"/>
      <c r="K1051" s="40"/>
      <c r="L1051" s="44"/>
      <c r="M1051" s="232"/>
      <c r="N1051" s="233"/>
      <c r="O1051" s="91"/>
      <c r="P1051" s="91"/>
      <c r="Q1051" s="91"/>
      <c r="R1051" s="91"/>
      <c r="S1051" s="91"/>
      <c r="T1051" s="92"/>
      <c r="U1051" s="38"/>
      <c r="V1051" s="38"/>
      <c r="W1051" s="38"/>
      <c r="X1051" s="38"/>
      <c r="Y1051" s="38"/>
      <c r="Z1051" s="38"/>
      <c r="AA1051" s="38"/>
      <c r="AB1051" s="38"/>
      <c r="AC1051" s="38"/>
      <c r="AD1051" s="38"/>
      <c r="AE1051" s="38"/>
      <c r="AT1051" s="17" t="s">
        <v>160</v>
      </c>
      <c r="AU1051" s="17" t="s">
        <v>88</v>
      </c>
    </row>
    <row r="1052" s="2" customFormat="1" ht="16.5" customHeight="1">
      <c r="A1052" s="38"/>
      <c r="B1052" s="39"/>
      <c r="C1052" s="215" t="s">
        <v>1820</v>
      </c>
      <c r="D1052" s="215" t="s">
        <v>154</v>
      </c>
      <c r="E1052" s="216" t="s">
        <v>1821</v>
      </c>
      <c r="F1052" s="217" t="s">
        <v>1822</v>
      </c>
      <c r="G1052" s="218" t="s">
        <v>210</v>
      </c>
      <c r="H1052" s="219">
        <v>23</v>
      </c>
      <c r="I1052" s="220"/>
      <c r="J1052" s="221">
        <f>ROUND(I1052*H1052,2)</f>
        <v>0</v>
      </c>
      <c r="K1052" s="222"/>
      <c r="L1052" s="44"/>
      <c r="M1052" s="223" t="s">
        <v>1</v>
      </c>
      <c r="N1052" s="224" t="s">
        <v>44</v>
      </c>
      <c r="O1052" s="91"/>
      <c r="P1052" s="225">
        <f>O1052*H1052</f>
        <v>0</v>
      </c>
      <c r="Q1052" s="225">
        <v>0</v>
      </c>
      <c r="R1052" s="225">
        <f>Q1052*H1052</f>
        <v>0</v>
      </c>
      <c r="S1052" s="225">
        <v>0</v>
      </c>
      <c r="T1052" s="226">
        <f>S1052*H1052</f>
        <v>0</v>
      </c>
      <c r="U1052" s="38"/>
      <c r="V1052" s="38"/>
      <c r="W1052" s="38"/>
      <c r="X1052" s="38"/>
      <c r="Y1052" s="38"/>
      <c r="Z1052" s="38"/>
      <c r="AA1052" s="38"/>
      <c r="AB1052" s="38"/>
      <c r="AC1052" s="38"/>
      <c r="AD1052" s="38"/>
      <c r="AE1052" s="38"/>
      <c r="AR1052" s="227" t="s">
        <v>547</v>
      </c>
      <c r="AT1052" s="227" t="s">
        <v>154</v>
      </c>
      <c r="AU1052" s="227" t="s">
        <v>88</v>
      </c>
      <c r="AY1052" s="17" t="s">
        <v>152</v>
      </c>
      <c r="BE1052" s="228">
        <f>IF(N1052="základní",J1052,0)</f>
        <v>0</v>
      </c>
      <c r="BF1052" s="228">
        <f>IF(N1052="snížená",J1052,0)</f>
        <v>0</v>
      </c>
      <c r="BG1052" s="228">
        <f>IF(N1052="zákl. přenesená",J1052,0)</f>
        <v>0</v>
      </c>
      <c r="BH1052" s="228">
        <f>IF(N1052="sníž. přenesená",J1052,0)</f>
        <v>0</v>
      </c>
      <c r="BI1052" s="228">
        <f>IF(N1052="nulová",J1052,0)</f>
        <v>0</v>
      </c>
      <c r="BJ1052" s="17" t="s">
        <v>21</v>
      </c>
      <c r="BK1052" s="228">
        <f>ROUND(I1052*H1052,2)</f>
        <v>0</v>
      </c>
      <c r="BL1052" s="17" t="s">
        <v>547</v>
      </c>
      <c r="BM1052" s="227" t="s">
        <v>1823</v>
      </c>
    </row>
    <row r="1053" s="2" customFormat="1">
      <c r="A1053" s="38"/>
      <c r="B1053" s="39"/>
      <c r="C1053" s="40"/>
      <c r="D1053" s="229" t="s">
        <v>160</v>
      </c>
      <c r="E1053" s="40"/>
      <c r="F1053" s="230" t="s">
        <v>1822</v>
      </c>
      <c r="G1053" s="40"/>
      <c r="H1053" s="40"/>
      <c r="I1053" s="231"/>
      <c r="J1053" s="40"/>
      <c r="K1053" s="40"/>
      <c r="L1053" s="44"/>
      <c r="M1053" s="232"/>
      <c r="N1053" s="233"/>
      <c r="O1053" s="91"/>
      <c r="P1053" s="91"/>
      <c r="Q1053" s="91"/>
      <c r="R1053" s="91"/>
      <c r="S1053" s="91"/>
      <c r="T1053" s="92"/>
      <c r="U1053" s="38"/>
      <c r="V1053" s="38"/>
      <c r="W1053" s="38"/>
      <c r="X1053" s="38"/>
      <c r="Y1053" s="38"/>
      <c r="Z1053" s="38"/>
      <c r="AA1053" s="38"/>
      <c r="AB1053" s="38"/>
      <c r="AC1053" s="38"/>
      <c r="AD1053" s="38"/>
      <c r="AE1053" s="38"/>
      <c r="AT1053" s="17" t="s">
        <v>160</v>
      </c>
      <c r="AU1053" s="17" t="s">
        <v>88</v>
      </c>
    </row>
    <row r="1054" s="2" customFormat="1" ht="33" customHeight="1">
      <c r="A1054" s="38"/>
      <c r="B1054" s="39"/>
      <c r="C1054" s="215" t="s">
        <v>1824</v>
      </c>
      <c r="D1054" s="215" t="s">
        <v>154</v>
      </c>
      <c r="E1054" s="216" t="s">
        <v>1825</v>
      </c>
      <c r="F1054" s="217" t="s">
        <v>1826</v>
      </c>
      <c r="G1054" s="218" t="s">
        <v>493</v>
      </c>
      <c r="H1054" s="219">
        <v>90</v>
      </c>
      <c r="I1054" s="220"/>
      <c r="J1054" s="221">
        <f>ROUND(I1054*H1054,2)</f>
        <v>0</v>
      </c>
      <c r="K1054" s="222"/>
      <c r="L1054" s="44"/>
      <c r="M1054" s="223" t="s">
        <v>1</v>
      </c>
      <c r="N1054" s="224" t="s">
        <v>44</v>
      </c>
      <c r="O1054" s="91"/>
      <c r="P1054" s="225">
        <f>O1054*H1054</f>
        <v>0</v>
      </c>
      <c r="Q1054" s="225">
        <v>0</v>
      </c>
      <c r="R1054" s="225">
        <f>Q1054*H1054</f>
        <v>0</v>
      </c>
      <c r="S1054" s="225">
        <v>0</v>
      </c>
      <c r="T1054" s="226">
        <f>S1054*H1054</f>
        <v>0</v>
      </c>
      <c r="U1054" s="38"/>
      <c r="V1054" s="38"/>
      <c r="W1054" s="38"/>
      <c r="X1054" s="38"/>
      <c r="Y1054" s="38"/>
      <c r="Z1054" s="38"/>
      <c r="AA1054" s="38"/>
      <c r="AB1054" s="38"/>
      <c r="AC1054" s="38"/>
      <c r="AD1054" s="38"/>
      <c r="AE1054" s="38"/>
      <c r="AR1054" s="227" t="s">
        <v>547</v>
      </c>
      <c r="AT1054" s="227" t="s">
        <v>154</v>
      </c>
      <c r="AU1054" s="227" t="s">
        <v>88</v>
      </c>
      <c r="AY1054" s="17" t="s">
        <v>152</v>
      </c>
      <c r="BE1054" s="228">
        <f>IF(N1054="základní",J1054,0)</f>
        <v>0</v>
      </c>
      <c r="BF1054" s="228">
        <f>IF(N1054="snížená",J1054,0)</f>
        <v>0</v>
      </c>
      <c r="BG1054" s="228">
        <f>IF(N1054="zákl. přenesená",J1054,0)</f>
        <v>0</v>
      </c>
      <c r="BH1054" s="228">
        <f>IF(N1054="sníž. přenesená",J1054,0)</f>
        <v>0</v>
      </c>
      <c r="BI1054" s="228">
        <f>IF(N1054="nulová",J1054,0)</f>
        <v>0</v>
      </c>
      <c r="BJ1054" s="17" t="s">
        <v>21</v>
      </c>
      <c r="BK1054" s="228">
        <f>ROUND(I1054*H1054,2)</f>
        <v>0</v>
      </c>
      <c r="BL1054" s="17" t="s">
        <v>547</v>
      </c>
      <c r="BM1054" s="227" t="s">
        <v>1827</v>
      </c>
    </row>
    <row r="1055" s="2" customFormat="1">
      <c r="A1055" s="38"/>
      <c r="B1055" s="39"/>
      <c r="C1055" s="40"/>
      <c r="D1055" s="229" t="s">
        <v>160</v>
      </c>
      <c r="E1055" s="40"/>
      <c r="F1055" s="230" t="s">
        <v>1826</v>
      </c>
      <c r="G1055" s="40"/>
      <c r="H1055" s="40"/>
      <c r="I1055" s="231"/>
      <c r="J1055" s="40"/>
      <c r="K1055" s="40"/>
      <c r="L1055" s="44"/>
      <c r="M1055" s="232"/>
      <c r="N1055" s="233"/>
      <c r="O1055" s="91"/>
      <c r="P1055" s="91"/>
      <c r="Q1055" s="91"/>
      <c r="R1055" s="91"/>
      <c r="S1055" s="91"/>
      <c r="T1055" s="92"/>
      <c r="U1055" s="38"/>
      <c r="V1055" s="38"/>
      <c r="W1055" s="38"/>
      <c r="X1055" s="38"/>
      <c r="Y1055" s="38"/>
      <c r="Z1055" s="38"/>
      <c r="AA1055" s="38"/>
      <c r="AB1055" s="38"/>
      <c r="AC1055" s="38"/>
      <c r="AD1055" s="38"/>
      <c r="AE1055" s="38"/>
      <c r="AT1055" s="17" t="s">
        <v>160</v>
      </c>
      <c r="AU1055" s="17" t="s">
        <v>88</v>
      </c>
    </row>
    <row r="1056" s="2" customFormat="1" ht="33" customHeight="1">
      <c r="A1056" s="38"/>
      <c r="B1056" s="39"/>
      <c r="C1056" s="215" t="s">
        <v>1828</v>
      </c>
      <c r="D1056" s="215" t="s">
        <v>154</v>
      </c>
      <c r="E1056" s="216" t="s">
        <v>1829</v>
      </c>
      <c r="F1056" s="217" t="s">
        <v>1830</v>
      </c>
      <c r="G1056" s="218" t="s">
        <v>493</v>
      </c>
      <c r="H1056" s="219">
        <v>135</v>
      </c>
      <c r="I1056" s="220"/>
      <c r="J1056" s="221">
        <f>ROUND(I1056*H1056,2)</f>
        <v>0</v>
      </c>
      <c r="K1056" s="222"/>
      <c r="L1056" s="44"/>
      <c r="M1056" s="223" t="s">
        <v>1</v>
      </c>
      <c r="N1056" s="224" t="s">
        <v>44</v>
      </c>
      <c r="O1056" s="91"/>
      <c r="P1056" s="225">
        <f>O1056*H1056</f>
        <v>0</v>
      </c>
      <c r="Q1056" s="225">
        <v>0</v>
      </c>
      <c r="R1056" s="225">
        <f>Q1056*H1056</f>
        <v>0</v>
      </c>
      <c r="S1056" s="225">
        <v>0</v>
      </c>
      <c r="T1056" s="226">
        <f>S1056*H1056</f>
        <v>0</v>
      </c>
      <c r="U1056" s="38"/>
      <c r="V1056" s="38"/>
      <c r="W1056" s="38"/>
      <c r="X1056" s="38"/>
      <c r="Y1056" s="38"/>
      <c r="Z1056" s="38"/>
      <c r="AA1056" s="38"/>
      <c r="AB1056" s="38"/>
      <c r="AC1056" s="38"/>
      <c r="AD1056" s="38"/>
      <c r="AE1056" s="38"/>
      <c r="AR1056" s="227" t="s">
        <v>547</v>
      </c>
      <c r="AT1056" s="227" t="s">
        <v>154</v>
      </c>
      <c r="AU1056" s="227" t="s">
        <v>88</v>
      </c>
      <c r="AY1056" s="17" t="s">
        <v>152</v>
      </c>
      <c r="BE1056" s="228">
        <f>IF(N1056="základní",J1056,0)</f>
        <v>0</v>
      </c>
      <c r="BF1056" s="228">
        <f>IF(N1056="snížená",J1056,0)</f>
        <v>0</v>
      </c>
      <c r="BG1056" s="228">
        <f>IF(N1056="zákl. přenesená",J1056,0)</f>
        <v>0</v>
      </c>
      <c r="BH1056" s="228">
        <f>IF(N1056="sníž. přenesená",J1056,0)</f>
        <v>0</v>
      </c>
      <c r="BI1056" s="228">
        <f>IF(N1056="nulová",J1056,0)</f>
        <v>0</v>
      </c>
      <c r="BJ1056" s="17" t="s">
        <v>21</v>
      </c>
      <c r="BK1056" s="228">
        <f>ROUND(I1056*H1056,2)</f>
        <v>0</v>
      </c>
      <c r="BL1056" s="17" t="s">
        <v>547</v>
      </c>
      <c r="BM1056" s="227" t="s">
        <v>1831</v>
      </c>
    </row>
    <row r="1057" s="2" customFormat="1">
      <c r="A1057" s="38"/>
      <c r="B1057" s="39"/>
      <c r="C1057" s="40"/>
      <c r="D1057" s="229" t="s">
        <v>160</v>
      </c>
      <c r="E1057" s="40"/>
      <c r="F1057" s="230" t="s">
        <v>1830</v>
      </c>
      <c r="G1057" s="40"/>
      <c r="H1057" s="40"/>
      <c r="I1057" s="231"/>
      <c r="J1057" s="40"/>
      <c r="K1057" s="40"/>
      <c r="L1057" s="44"/>
      <c r="M1057" s="232"/>
      <c r="N1057" s="233"/>
      <c r="O1057" s="91"/>
      <c r="P1057" s="91"/>
      <c r="Q1057" s="91"/>
      <c r="R1057" s="91"/>
      <c r="S1057" s="91"/>
      <c r="T1057" s="92"/>
      <c r="U1057" s="38"/>
      <c r="V1057" s="38"/>
      <c r="W1057" s="38"/>
      <c r="X1057" s="38"/>
      <c r="Y1057" s="38"/>
      <c r="Z1057" s="38"/>
      <c r="AA1057" s="38"/>
      <c r="AB1057" s="38"/>
      <c r="AC1057" s="38"/>
      <c r="AD1057" s="38"/>
      <c r="AE1057" s="38"/>
      <c r="AT1057" s="17" t="s">
        <v>160</v>
      </c>
      <c r="AU1057" s="17" t="s">
        <v>88</v>
      </c>
    </row>
    <row r="1058" s="2" customFormat="1" ht="33" customHeight="1">
      <c r="A1058" s="38"/>
      <c r="B1058" s="39"/>
      <c r="C1058" s="215" t="s">
        <v>1832</v>
      </c>
      <c r="D1058" s="215" t="s">
        <v>154</v>
      </c>
      <c r="E1058" s="216" t="s">
        <v>1833</v>
      </c>
      <c r="F1058" s="217" t="s">
        <v>1834</v>
      </c>
      <c r="G1058" s="218" t="s">
        <v>493</v>
      </c>
      <c r="H1058" s="219">
        <v>45</v>
      </c>
      <c r="I1058" s="220"/>
      <c r="J1058" s="221">
        <f>ROUND(I1058*H1058,2)</f>
        <v>0</v>
      </c>
      <c r="K1058" s="222"/>
      <c r="L1058" s="44"/>
      <c r="M1058" s="223" t="s">
        <v>1</v>
      </c>
      <c r="N1058" s="224" t="s">
        <v>44</v>
      </c>
      <c r="O1058" s="91"/>
      <c r="P1058" s="225">
        <f>O1058*H1058</f>
        <v>0</v>
      </c>
      <c r="Q1058" s="225">
        <v>0</v>
      </c>
      <c r="R1058" s="225">
        <f>Q1058*H1058</f>
        <v>0</v>
      </c>
      <c r="S1058" s="225">
        <v>0</v>
      </c>
      <c r="T1058" s="226">
        <f>S1058*H1058</f>
        <v>0</v>
      </c>
      <c r="U1058" s="38"/>
      <c r="V1058" s="38"/>
      <c r="W1058" s="38"/>
      <c r="X1058" s="38"/>
      <c r="Y1058" s="38"/>
      <c r="Z1058" s="38"/>
      <c r="AA1058" s="38"/>
      <c r="AB1058" s="38"/>
      <c r="AC1058" s="38"/>
      <c r="AD1058" s="38"/>
      <c r="AE1058" s="38"/>
      <c r="AR1058" s="227" t="s">
        <v>547</v>
      </c>
      <c r="AT1058" s="227" t="s">
        <v>154</v>
      </c>
      <c r="AU1058" s="227" t="s">
        <v>88</v>
      </c>
      <c r="AY1058" s="17" t="s">
        <v>152</v>
      </c>
      <c r="BE1058" s="228">
        <f>IF(N1058="základní",J1058,0)</f>
        <v>0</v>
      </c>
      <c r="BF1058" s="228">
        <f>IF(N1058="snížená",J1058,0)</f>
        <v>0</v>
      </c>
      <c r="BG1058" s="228">
        <f>IF(N1058="zákl. přenesená",J1058,0)</f>
        <v>0</v>
      </c>
      <c r="BH1058" s="228">
        <f>IF(N1058="sníž. přenesená",J1058,0)</f>
        <v>0</v>
      </c>
      <c r="BI1058" s="228">
        <f>IF(N1058="nulová",J1058,0)</f>
        <v>0</v>
      </c>
      <c r="BJ1058" s="17" t="s">
        <v>21</v>
      </c>
      <c r="BK1058" s="228">
        <f>ROUND(I1058*H1058,2)</f>
        <v>0</v>
      </c>
      <c r="BL1058" s="17" t="s">
        <v>547</v>
      </c>
      <c r="BM1058" s="227" t="s">
        <v>1835</v>
      </c>
    </row>
    <row r="1059" s="2" customFormat="1">
      <c r="A1059" s="38"/>
      <c r="B1059" s="39"/>
      <c r="C1059" s="40"/>
      <c r="D1059" s="229" t="s">
        <v>160</v>
      </c>
      <c r="E1059" s="40"/>
      <c r="F1059" s="230" t="s">
        <v>1834</v>
      </c>
      <c r="G1059" s="40"/>
      <c r="H1059" s="40"/>
      <c r="I1059" s="231"/>
      <c r="J1059" s="40"/>
      <c r="K1059" s="40"/>
      <c r="L1059" s="44"/>
      <c r="M1059" s="232"/>
      <c r="N1059" s="233"/>
      <c r="O1059" s="91"/>
      <c r="P1059" s="91"/>
      <c r="Q1059" s="91"/>
      <c r="R1059" s="91"/>
      <c r="S1059" s="91"/>
      <c r="T1059" s="92"/>
      <c r="U1059" s="38"/>
      <c r="V1059" s="38"/>
      <c r="W1059" s="38"/>
      <c r="X1059" s="38"/>
      <c r="Y1059" s="38"/>
      <c r="Z1059" s="38"/>
      <c r="AA1059" s="38"/>
      <c r="AB1059" s="38"/>
      <c r="AC1059" s="38"/>
      <c r="AD1059" s="38"/>
      <c r="AE1059" s="38"/>
      <c r="AT1059" s="17" t="s">
        <v>160</v>
      </c>
      <c r="AU1059" s="17" t="s">
        <v>88</v>
      </c>
    </row>
    <row r="1060" s="2" customFormat="1" ht="33" customHeight="1">
      <c r="A1060" s="38"/>
      <c r="B1060" s="39"/>
      <c r="C1060" s="215" t="s">
        <v>1836</v>
      </c>
      <c r="D1060" s="215" t="s">
        <v>154</v>
      </c>
      <c r="E1060" s="216" t="s">
        <v>1837</v>
      </c>
      <c r="F1060" s="217" t="s">
        <v>1838</v>
      </c>
      <c r="G1060" s="218" t="s">
        <v>493</v>
      </c>
      <c r="H1060" s="219">
        <v>45</v>
      </c>
      <c r="I1060" s="220"/>
      <c r="J1060" s="221">
        <f>ROUND(I1060*H1060,2)</f>
        <v>0</v>
      </c>
      <c r="K1060" s="222"/>
      <c r="L1060" s="44"/>
      <c r="M1060" s="223" t="s">
        <v>1</v>
      </c>
      <c r="N1060" s="224" t="s">
        <v>44</v>
      </c>
      <c r="O1060" s="91"/>
      <c r="P1060" s="225">
        <f>O1060*H1060</f>
        <v>0</v>
      </c>
      <c r="Q1060" s="225">
        <v>0</v>
      </c>
      <c r="R1060" s="225">
        <f>Q1060*H1060</f>
        <v>0</v>
      </c>
      <c r="S1060" s="225">
        <v>0</v>
      </c>
      <c r="T1060" s="226">
        <f>S1060*H1060</f>
        <v>0</v>
      </c>
      <c r="U1060" s="38"/>
      <c r="V1060" s="38"/>
      <c r="W1060" s="38"/>
      <c r="X1060" s="38"/>
      <c r="Y1060" s="38"/>
      <c r="Z1060" s="38"/>
      <c r="AA1060" s="38"/>
      <c r="AB1060" s="38"/>
      <c r="AC1060" s="38"/>
      <c r="AD1060" s="38"/>
      <c r="AE1060" s="38"/>
      <c r="AR1060" s="227" t="s">
        <v>547</v>
      </c>
      <c r="AT1060" s="227" t="s">
        <v>154</v>
      </c>
      <c r="AU1060" s="227" t="s">
        <v>88</v>
      </c>
      <c r="AY1060" s="17" t="s">
        <v>152</v>
      </c>
      <c r="BE1060" s="228">
        <f>IF(N1060="základní",J1060,0)</f>
        <v>0</v>
      </c>
      <c r="BF1060" s="228">
        <f>IF(N1060="snížená",J1060,0)</f>
        <v>0</v>
      </c>
      <c r="BG1060" s="228">
        <f>IF(N1060="zákl. přenesená",J1060,0)</f>
        <v>0</v>
      </c>
      <c r="BH1060" s="228">
        <f>IF(N1060="sníž. přenesená",J1060,0)</f>
        <v>0</v>
      </c>
      <c r="BI1060" s="228">
        <f>IF(N1060="nulová",J1060,0)</f>
        <v>0</v>
      </c>
      <c r="BJ1060" s="17" t="s">
        <v>21</v>
      </c>
      <c r="BK1060" s="228">
        <f>ROUND(I1060*H1060,2)</f>
        <v>0</v>
      </c>
      <c r="BL1060" s="17" t="s">
        <v>547</v>
      </c>
      <c r="BM1060" s="227" t="s">
        <v>1839</v>
      </c>
    </row>
    <row r="1061" s="2" customFormat="1">
      <c r="A1061" s="38"/>
      <c r="B1061" s="39"/>
      <c r="C1061" s="40"/>
      <c r="D1061" s="229" t="s">
        <v>160</v>
      </c>
      <c r="E1061" s="40"/>
      <c r="F1061" s="230" t="s">
        <v>1838</v>
      </c>
      <c r="G1061" s="40"/>
      <c r="H1061" s="40"/>
      <c r="I1061" s="231"/>
      <c r="J1061" s="40"/>
      <c r="K1061" s="40"/>
      <c r="L1061" s="44"/>
      <c r="M1061" s="232"/>
      <c r="N1061" s="233"/>
      <c r="O1061" s="91"/>
      <c r="P1061" s="91"/>
      <c r="Q1061" s="91"/>
      <c r="R1061" s="91"/>
      <c r="S1061" s="91"/>
      <c r="T1061" s="92"/>
      <c r="U1061" s="38"/>
      <c r="V1061" s="38"/>
      <c r="W1061" s="38"/>
      <c r="X1061" s="38"/>
      <c r="Y1061" s="38"/>
      <c r="Z1061" s="38"/>
      <c r="AA1061" s="38"/>
      <c r="AB1061" s="38"/>
      <c r="AC1061" s="38"/>
      <c r="AD1061" s="38"/>
      <c r="AE1061" s="38"/>
      <c r="AT1061" s="17" t="s">
        <v>160</v>
      </c>
      <c r="AU1061" s="17" t="s">
        <v>88</v>
      </c>
    </row>
    <row r="1062" s="2" customFormat="1" ht="16.5" customHeight="1">
      <c r="A1062" s="38"/>
      <c r="B1062" s="39"/>
      <c r="C1062" s="215" t="s">
        <v>1840</v>
      </c>
      <c r="D1062" s="215" t="s">
        <v>154</v>
      </c>
      <c r="E1062" s="216" t="s">
        <v>1841</v>
      </c>
      <c r="F1062" s="217" t="s">
        <v>1842</v>
      </c>
      <c r="G1062" s="218" t="s">
        <v>493</v>
      </c>
      <c r="H1062" s="219">
        <v>45</v>
      </c>
      <c r="I1062" s="220"/>
      <c r="J1062" s="221">
        <f>ROUND(I1062*H1062,2)</f>
        <v>0</v>
      </c>
      <c r="K1062" s="222"/>
      <c r="L1062" s="44"/>
      <c r="M1062" s="223" t="s">
        <v>1</v>
      </c>
      <c r="N1062" s="224" t="s">
        <v>44</v>
      </c>
      <c r="O1062" s="91"/>
      <c r="P1062" s="225">
        <f>O1062*H1062</f>
        <v>0</v>
      </c>
      <c r="Q1062" s="225">
        <v>0</v>
      </c>
      <c r="R1062" s="225">
        <f>Q1062*H1062</f>
        <v>0</v>
      </c>
      <c r="S1062" s="225">
        <v>0</v>
      </c>
      <c r="T1062" s="226">
        <f>S1062*H1062</f>
        <v>0</v>
      </c>
      <c r="U1062" s="38"/>
      <c r="V1062" s="38"/>
      <c r="W1062" s="38"/>
      <c r="X1062" s="38"/>
      <c r="Y1062" s="38"/>
      <c r="Z1062" s="38"/>
      <c r="AA1062" s="38"/>
      <c r="AB1062" s="38"/>
      <c r="AC1062" s="38"/>
      <c r="AD1062" s="38"/>
      <c r="AE1062" s="38"/>
      <c r="AR1062" s="227" t="s">
        <v>547</v>
      </c>
      <c r="AT1062" s="227" t="s">
        <v>154</v>
      </c>
      <c r="AU1062" s="227" t="s">
        <v>88</v>
      </c>
      <c r="AY1062" s="17" t="s">
        <v>152</v>
      </c>
      <c r="BE1062" s="228">
        <f>IF(N1062="základní",J1062,0)</f>
        <v>0</v>
      </c>
      <c r="BF1062" s="228">
        <f>IF(N1062="snížená",J1062,0)</f>
        <v>0</v>
      </c>
      <c r="BG1062" s="228">
        <f>IF(N1062="zákl. přenesená",J1062,0)</f>
        <v>0</v>
      </c>
      <c r="BH1062" s="228">
        <f>IF(N1062="sníž. přenesená",J1062,0)</f>
        <v>0</v>
      </c>
      <c r="BI1062" s="228">
        <f>IF(N1062="nulová",J1062,0)</f>
        <v>0</v>
      </c>
      <c r="BJ1062" s="17" t="s">
        <v>21</v>
      </c>
      <c r="BK1062" s="228">
        <f>ROUND(I1062*H1062,2)</f>
        <v>0</v>
      </c>
      <c r="BL1062" s="17" t="s">
        <v>547</v>
      </c>
      <c r="BM1062" s="227" t="s">
        <v>1843</v>
      </c>
    </row>
    <row r="1063" s="2" customFormat="1">
      <c r="A1063" s="38"/>
      <c r="B1063" s="39"/>
      <c r="C1063" s="40"/>
      <c r="D1063" s="229" t="s">
        <v>160</v>
      </c>
      <c r="E1063" s="40"/>
      <c r="F1063" s="230" t="s">
        <v>1842</v>
      </c>
      <c r="G1063" s="40"/>
      <c r="H1063" s="40"/>
      <c r="I1063" s="231"/>
      <c r="J1063" s="40"/>
      <c r="K1063" s="40"/>
      <c r="L1063" s="44"/>
      <c r="M1063" s="232"/>
      <c r="N1063" s="233"/>
      <c r="O1063" s="91"/>
      <c r="P1063" s="91"/>
      <c r="Q1063" s="91"/>
      <c r="R1063" s="91"/>
      <c r="S1063" s="91"/>
      <c r="T1063" s="92"/>
      <c r="U1063" s="38"/>
      <c r="V1063" s="38"/>
      <c r="W1063" s="38"/>
      <c r="X1063" s="38"/>
      <c r="Y1063" s="38"/>
      <c r="Z1063" s="38"/>
      <c r="AA1063" s="38"/>
      <c r="AB1063" s="38"/>
      <c r="AC1063" s="38"/>
      <c r="AD1063" s="38"/>
      <c r="AE1063" s="38"/>
      <c r="AT1063" s="17" t="s">
        <v>160</v>
      </c>
      <c r="AU1063" s="17" t="s">
        <v>88</v>
      </c>
    </row>
    <row r="1064" s="2" customFormat="1" ht="33" customHeight="1">
      <c r="A1064" s="38"/>
      <c r="B1064" s="39"/>
      <c r="C1064" s="215" t="s">
        <v>1844</v>
      </c>
      <c r="D1064" s="215" t="s">
        <v>154</v>
      </c>
      <c r="E1064" s="216" t="s">
        <v>1845</v>
      </c>
      <c r="F1064" s="217" t="s">
        <v>1846</v>
      </c>
      <c r="G1064" s="218" t="s">
        <v>493</v>
      </c>
      <c r="H1064" s="219">
        <v>45</v>
      </c>
      <c r="I1064" s="220"/>
      <c r="J1064" s="221">
        <f>ROUND(I1064*H1064,2)</f>
        <v>0</v>
      </c>
      <c r="K1064" s="222"/>
      <c r="L1064" s="44"/>
      <c r="M1064" s="223" t="s">
        <v>1</v>
      </c>
      <c r="N1064" s="224" t="s">
        <v>44</v>
      </c>
      <c r="O1064" s="91"/>
      <c r="P1064" s="225">
        <f>O1064*H1064</f>
        <v>0</v>
      </c>
      <c r="Q1064" s="225">
        <v>0</v>
      </c>
      <c r="R1064" s="225">
        <f>Q1064*H1064</f>
        <v>0</v>
      </c>
      <c r="S1064" s="225">
        <v>0</v>
      </c>
      <c r="T1064" s="226">
        <f>S1064*H1064</f>
        <v>0</v>
      </c>
      <c r="U1064" s="38"/>
      <c r="V1064" s="38"/>
      <c r="W1064" s="38"/>
      <c r="X1064" s="38"/>
      <c r="Y1064" s="38"/>
      <c r="Z1064" s="38"/>
      <c r="AA1064" s="38"/>
      <c r="AB1064" s="38"/>
      <c r="AC1064" s="38"/>
      <c r="AD1064" s="38"/>
      <c r="AE1064" s="38"/>
      <c r="AR1064" s="227" t="s">
        <v>547</v>
      </c>
      <c r="AT1064" s="227" t="s">
        <v>154</v>
      </c>
      <c r="AU1064" s="227" t="s">
        <v>88</v>
      </c>
      <c r="AY1064" s="17" t="s">
        <v>152</v>
      </c>
      <c r="BE1064" s="228">
        <f>IF(N1064="základní",J1064,0)</f>
        <v>0</v>
      </c>
      <c r="BF1064" s="228">
        <f>IF(N1064="snížená",J1064,0)</f>
        <v>0</v>
      </c>
      <c r="BG1064" s="228">
        <f>IF(N1064="zákl. přenesená",J1064,0)</f>
        <v>0</v>
      </c>
      <c r="BH1064" s="228">
        <f>IF(N1064="sníž. přenesená",J1064,0)</f>
        <v>0</v>
      </c>
      <c r="BI1064" s="228">
        <f>IF(N1064="nulová",J1064,0)</f>
        <v>0</v>
      </c>
      <c r="BJ1064" s="17" t="s">
        <v>21</v>
      </c>
      <c r="BK1064" s="228">
        <f>ROUND(I1064*H1064,2)</f>
        <v>0</v>
      </c>
      <c r="BL1064" s="17" t="s">
        <v>547</v>
      </c>
      <c r="BM1064" s="227" t="s">
        <v>1847</v>
      </c>
    </row>
    <row r="1065" s="2" customFormat="1">
      <c r="A1065" s="38"/>
      <c r="B1065" s="39"/>
      <c r="C1065" s="40"/>
      <c r="D1065" s="229" t="s">
        <v>160</v>
      </c>
      <c r="E1065" s="40"/>
      <c r="F1065" s="230" t="s">
        <v>1846</v>
      </c>
      <c r="G1065" s="40"/>
      <c r="H1065" s="40"/>
      <c r="I1065" s="231"/>
      <c r="J1065" s="40"/>
      <c r="K1065" s="40"/>
      <c r="L1065" s="44"/>
      <c r="M1065" s="232"/>
      <c r="N1065" s="233"/>
      <c r="O1065" s="91"/>
      <c r="P1065" s="91"/>
      <c r="Q1065" s="91"/>
      <c r="R1065" s="91"/>
      <c r="S1065" s="91"/>
      <c r="T1065" s="92"/>
      <c r="U1065" s="38"/>
      <c r="V1065" s="38"/>
      <c r="W1065" s="38"/>
      <c r="X1065" s="38"/>
      <c r="Y1065" s="38"/>
      <c r="Z1065" s="38"/>
      <c r="AA1065" s="38"/>
      <c r="AB1065" s="38"/>
      <c r="AC1065" s="38"/>
      <c r="AD1065" s="38"/>
      <c r="AE1065" s="38"/>
      <c r="AT1065" s="17" t="s">
        <v>160</v>
      </c>
      <c r="AU1065" s="17" t="s">
        <v>88</v>
      </c>
    </row>
    <row r="1066" s="2" customFormat="1" ht="16.5" customHeight="1">
      <c r="A1066" s="38"/>
      <c r="B1066" s="39"/>
      <c r="C1066" s="215" t="s">
        <v>1848</v>
      </c>
      <c r="D1066" s="215" t="s">
        <v>154</v>
      </c>
      <c r="E1066" s="216" t="s">
        <v>1849</v>
      </c>
      <c r="F1066" s="217" t="s">
        <v>1850</v>
      </c>
      <c r="G1066" s="218" t="s">
        <v>493</v>
      </c>
      <c r="H1066" s="219">
        <v>45</v>
      </c>
      <c r="I1066" s="220"/>
      <c r="J1066" s="221">
        <f>ROUND(I1066*H1066,2)</f>
        <v>0</v>
      </c>
      <c r="K1066" s="222"/>
      <c r="L1066" s="44"/>
      <c r="M1066" s="223" t="s">
        <v>1</v>
      </c>
      <c r="N1066" s="224" t="s">
        <v>44</v>
      </c>
      <c r="O1066" s="91"/>
      <c r="P1066" s="225">
        <f>O1066*H1066</f>
        <v>0</v>
      </c>
      <c r="Q1066" s="225">
        <v>0</v>
      </c>
      <c r="R1066" s="225">
        <f>Q1066*H1066</f>
        <v>0</v>
      </c>
      <c r="S1066" s="225">
        <v>0</v>
      </c>
      <c r="T1066" s="226">
        <f>S1066*H1066</f>
        <v>0</v>
      </c>
      <c r="U1066" s="38"/>
      <c r="V1066" s="38"/>
      <c r="W1066" s="38"/>
      <c r="X1066" s="38"/>
      <c r="Y1066" s="38"/>
      <c r="Z1066" s="38"/>
      <c r="AA1066" s="38"/>
      <c r="AB1066" s="38"/>
      <c r="AC1066" s="38"/>
      <c r="AD1066" s="38"/>
      <c r="AE1066" s="38"/>
      <c r="AR1066" s="227" t="s">
        <v>547</v>
      </c>
      <c r="AT1066" s="227" t="s">
        <v>154</v>
      </c>
      <c r="AU1066" s="227" t="s">
        <v>88</v>
      </c>
      <c r="AY1066" s="17" t="s">
        <v>152</v>
      </c>
      <c r="BE1066" s="228">
        <f>IF(N1066="základní",J1066,0)</f>
        <v>0</v>
      </c>
      <c r="BF1066" s="228">
        <f>IF(N1066="snížená",J1066,0)</f>
        <v>0</v>
      </c>
      <c r="BG1066" s="228">
        <f>IF(N1066="zákl. přenesená",J1066,0)</f>
        <v>0</v>
      </c>
      <c r="BH1066" s="228">
        <f>IF(N1066="sníž. přenesená",J1066,0)</f>
        <v>0</v>
      </c>
      <c r="BI1066" s="228">
        <f>IF(N1066="nulová",J1066,0)</f>
        <v>0</v>
      </c>
      <c r="BJ1066" s="17" t="s">
        <v>21</v>
      </c>
      <c r="BK1066" s="228">
        <f>ROUND(I1066*H1066,2)</f>
        <v>0</v>
      </c>
      <c r="BL1066" s="17" t="s">
        <v>547</v>
      </c>
      <c r="BM1066" s="227" t="s">
        <v>1851</v>
      </c>
    </row>
    <row r="1067" s="2" customFormat="1">
      <c r="A1067" s="38"/>
      <c r="B1067" s="39"/>
      <c r="C1067" s="40"/>
      <c r="D1067" s="229" t="s">
        <v>160</v>
      </c>
      <c r="E1067" s="40"/>
      <c r="F1067" s="230" t="s">
        <v>1850</v>
      </c>
      <c r="G1067" s="40"/>
      <c r="H1067" s="40"/>
      <c r="I1067" s="231"/>
      <c r="J1067" s="40"/>
      <c r="K1067" s="40"/>
      <c r="L1067" s="44"/>
      <c r="M1067" s="232"/>
      <c r="N1067" s="233"/>
      <c r="O1067" s="91"/>
      <c r="P1067" s="91"/>
      <c r="Q1067" s="91"/>
      <c r="R1067" s="91"/>
      <c r="S1067" s="91"/>
      <c r="T1067" s="92"/>
      <c r="U1067" s="38"/>
      <c r="V1067" s="38"/>
      <c r="W1067" s="38"/>
      <c r="X1067" s="38"/>
      <c r="Y1067" s="38"/>
      <c r="Z1067" s="38"/>
      <c r="AA1067" s="38"/>
      <c r="AB1067" s="38"/>
      <c r="AC1067" s="38"/>
      <c r="AD1067" s="38"/>
      <c r="AE1067" s="38"/>
      <c r="AT1067" s="17" t="s">
        <v>160</v>
      </c>
      <c r="AU1067" s="17" t="s">
        <v>88</v>
      </c>
    </row>
    <row r="1068" s="2" customFormat="1" ht="24.15" customHeight="1">
      <c r="A1068" s="38"/>
      <c r="B1068" s="39"/>
      <c r="C1068" s="215" t="s">
        <v>1852</v>
      </c>
      <c r="D1068" s="215" t="s">
        <v>154</v>
      </c>
      <c r="E1068" s="216" t="s">
        <v>1853</v>
      </c>
      <c r="F1068" s="217" t="s">
        <v>1854</v>
      </c>
      <c r="G1068" s="218" t="s">
        <v>493</v>
      </c>
      <c r="H1068" s="219">
        <v>135</v>
      </c>
      <c r="I1068" s="220"/>
      <c r="J1068" s="221">
        <f>ROUND(I1068*H1068,2)</f>
        <v>0</v>
      </c>
      <c r="K1068" s="222"/>
      <c r="L1068" s="44"/>
      <c r="M1068" s="223" t="s">
        <v>1</v>
      </c>
      <c r="N1068" s="224" t="s">
        <v>44</v>
      </c>
      <c r="O1068" s="91"/>
      <c r="P1068" s="225">
        <f>O1068*H1068</f>
        <v>0</v>
      </c>
      <c r="Q1068" s="225">
        <v>0</v>
      </c>
      <c r="R1068" s="225">
        <f>Q1068*H1068</f>
        <v>0</v>
      </c>
      <c r="S1068" s="225">
        <v>0</v>
      </c>
      <c r="T1068" s="226">
        <f>S1068*H1068</f>
        <v>0</v>
      </c>
      <c r="U1068" s="38"/>
      <c r="V1068" s="38"/>
      <c r="W1068" s="38"/>
      <c r="X1068" s="38"/>
      <c r="Y1068" s="38"/>
      <c r="Z1068" s="38"/>
      <c r="AA1068" s="38"/>
      <c r="AB1068" s="38"/>
      <c r="AC1068" s="38"/>
      <c r="AD1068" s="38"/>
      <c r="AE1068" s="38"/>
      <c r="AR1068" s="227" t="s">
        <v>547</v>
      </c>
      <c r="AT1068" s="227" t="s">
        <v>154</v>
      </c>
      <c r="AU1068" s="227" t="s">
        <v>88</v>
      </c>
      <c r="AY1068" s="17" t="s">
        <v>152</v>
      </c>
      <c r="BE1068" s="228">
        <f>IF(N1068="základní",J1068,0)</f>
        <v>0</v>
      </c>
      <c r="BF1068" s="228">
        <f>IF(N1068="snížená",J1068,0)</f>
        <v>0</v>
      </c>
      <c r="BG1068" s="228">
        <f>IF(N1068="zákl. přenesená",J1068,0)</f>
        <v>0</v>
      </c>
      <c r="BH1068" s="228">
        <f>IF(N1068="sníž. přenesená",J1068,0)</f>
        <v>0</v>
      </c>
      <c r="BI1068" s="228">
        <f>IF(N1068="nulová",J1068,0)</f>
        <v>0</v>
      </c>
      <c r="BJ1068" s="17" t="s">
        <v>21</v>
      </c>
      <c r="BK1068" s="228">
        <f>ROUND(I1068*H1068,2)</f>
        <v>0</v>
      </c>
      <c r="BL1068" s="17" t="s">
        <v>547</v>
      </c>
      <c r="BM1068" s="227" t="s">
        <v>1855</v>
      </c>
    </row>
    <row r="1069" s="2" customFormat="1">
      <c r="A1069" s="38"/>
      <c r="B1069" s="39"/>
      <c r="C1069" s="40"/>
      <c r="D1069" s="229" t="s">
        <v>160</v>
      </c>
      <c r="E1069" s="40"/>
      <c r="F1069" s="230" t="s">
        <v>1854</v>
      </c>
      <c r="G1069" s="40"/>
      <c r="H1069" s="40"/>
      <c r="I1069" s="231"/>
      <c r="J1069" s="40"/>
      <c r="K1069" s="40"/>
      <c r="L1069" s="44"/>
      <c r="M1069" s="232"/>
      <c r="N1069" s="233"/>
      <c r="O1069" s="91"/>
      <c r="P1069" s="91"/>
      <c r="Q1069" s="91"/>
      <c r="R1069" s="91"/>
      <c r="S1069" s="91"/>
      <c r="T1069" s="92"/>
      <c r="U1069" s="38"/>
      <c r="V1069" s="38"/>
      <c r="W1069" s="38"/>
      <c r="X1069" s="38"/>
      <c r="Y1069" s="38"/>
      <c r="Z1069" s="38"/>
      <c r="AA1069" s="38"/>
      <c r="AB1069" s="38"/>
      <c r="AC1069" s="38"/>
      <c r="AD1069" s="38"/>
      <c r="AE1069" s="38"/>
      <c r="AT1069" s="17" t="s">
        <v>160</v>
      </c>
      <c r="AU1069" s="17" t="s">
        <v>88</v>
      </c>
    </row>
    <row r="1070" s="2" customFormat="1" ht="21.75" customHeight="1">
      <c r="A1070" s="38"/>
      <c r="B1070" s="39"/>
      <c r="C1070" s="215" t="s">
        <v>1856</v>
      </c>
      <c r="D1070" s="215" t="s">
        <v>154</v>
      </c>
      <c r="E1070" s="216" t="s">
        <v>1857</v>
      </c>
      <c r="F1070" s="217" t="s">
        <v>1858</v>
      </c>
      <c r="G1070" s="218" t="s">
        <v>980</v>
      </c>
      <c r="H1070" s="277"/>
      <c r="I1070" s="220"/>
      <c r="J1070" s="221">
        <f>ROUND(I1070*H1070,2)</f>
        <v>0</v>
      </c>
      <c r="K1070" s="222"/>
      <c r="L1070" s="44"/>
      <c r="M1070" s="223" t="s">
        <v>1</v>
      </c>
      <c r="N1070" s="224" t="s">
        <v>44</v>
      </c>
      <c r="O1070" s="91"/>
      <c r="P1070" s="225">
        <f>O1070*H1070</f>
        <v>0</v>
      </c>
      <c r="Q1070" s="225">
        <v>0</v>
      </c>
      <c r="R1070" s="225">
        <f>Q1070*H1070</f>
        <v>0</v>
      </c>
      <c r="S1070" s="225">
        <v>0</v>
      </c>
      <c r="T1070" s="226">
        <f>S1070*H1070</f>
        <v>0</v>
      </c>
      <c r="U1070" s="38"/>
      <c r="V1070" s="38"/>
      <c r="W1070" s="38"/>
      <c r="X1070" s="38"/>
      <c r="Y1070" s="38"/>
      <c r="Z1070" s="38"/>
      <c r="AA1070" s="38"/>
      <c r="AB1070" s="38"/>
      <c r="AC1070" s="38"/>
      <c r="AD1070" s="38"/>
      <c r="AE1070" s="38"/>
      <c r="AR1070" s="227" t="s">
        <v>547</v>
      </c>
      <c r="AT1070" s="227" t="s">
        <v>154</v>
      </c>
      <c r="AU1070" s="227" t="s">
        <v>88</v>
      </c>
      <c r="AY1070" s="17" t="s">
        <v>152</v>
      </c>
      <c r="BE1070" s="228">
        <f>IF(N1070="základní",J1070,0)</f>
        <v>0</v>
      </c>
      <c r="BF1070" s="228">
        <f>IF(N1070="snížená",J1070,0)</f>
        <v>0</v>
      </c>
      <c r="BG1070" s="228">
        <f>IF(N1070="zákl. přenesená",J1070,0)</f>
        <v>0</v>
      </c>
      <c r="BH1070" s="228">
        <f>IF(N1070="sníž. přenesená",J1070,0)</f>
        <v>0</v>
      </c>
      <c r="BI1070" s="228">
        <f>IF(N1070="nulová",J1070,0)</f>
        <v>0</v>
      </c>
      <c r="BJ1070" s="17" t="s">
        <v>21</v>
      </c>
      <c r="BK1070" s="228">
        <f>ROUND(I1070*H1070,2)</f>
        <v>0</v>
      </c>
      <c r="BL1070" s="17" t="s">
        <v>547</v>
      </c>
      <c r="BM1070" s="227" t="s">
        <v>1859</v>
      </c>
    </row>
    <row r="1071" s="2" customFormat="1">
      <c r="A1071" s="38"/>
      <c r="B1071" s="39"/>
      <c r="C1071" s="40"/>
      <c r="D1071" s="229" t="s">
        <v>160</v>
      </c>
      <c r="E1071" s="40"/>
      <c r="F1071" s="230" t="s">
        <v>1858</v>
      </c>
      <c r="G1071" s="40"/>
      <c r="H1071" s="40"/>
      <c r="I1071" s="231"/>
      <c r="J1071" s="40"/>
      <c r="K1071" s="40"/>
      <c r="L1071" s="44"/>
      <c r="M1071" s="232"/>
      <c r="N1071" s="233"/>
      <c r="O1071" s="91"/>
      <c r="P1071" s="91"/>
      <c r="Q1071" s="91"/>
      <c r="R1071" s="91"/>
      <c r="S1071" s="91"/>
      <c r="T1071" s="92"/>
      <c r="U1071" s="38"/>
      <c r="V1071" s="38"/>
      <c r="W1071" s="38"/>
      <c r="X1071" s="38"/>
      <c r="Y1071" s="38"/>
      <c r="Z1071" s="38"/>
      <c r="AA1071" s="38"/>
      <c r="AB1071" s="38"/>
      <c r="AC1071" s="38"/>
      <c r="AD1071" s="38"/>
      <c r="AE1071" s="38"/>
      <c r="AT1071" s="17" t="s">
        <v>160</v>
      </c>
      <c r="AU1071" s="17" t="s">
        <v>88</v>
      </c>
    </row>
    <row r="1072" s="2" customFormat="1" ht="24.15" customHeight="1">
      <c r="A1072" s="38"/>
      <c r="B1072" s="39"/>
      <c r="C1072" s="215" t="s">
        <v>1860</v>
      </c>
      <c r="D1072" s="215" t="s">
        <v>154</v>
      </c>
      <c r="E1072" s="216" t="s">
        <v>1861</v>
      </c>
      <c r="F1072" s="217" t="s">
        <v>1862</v>
      </c>
      <c r="G1072" s="218" t="s">
        <v>210</v>
      </c>
      <c r="H1072" s="219">
        <v>1</v>
      </c>
      <c r="I1072" s="220"/>
      <c r="J1072" s="221">
        <f>ROUND(I1072*H1072,2)</f>
        <v>0</v>
      </c>
      <c r="K1072" s="222"/>
      <c r="L1072" s="44"/>
      <c r="M1072" s="223" t="s">
        <v>1</v>
      </c>
      <c r="N1072" s="224" t="s">
        <v>44</v>
      </c>
      <c r="O1072" s="91"/>
      <c r="P1072" s="225">
        <f>O1072*H1072</f>
        <v>0</v>
      </c>
      <c r="Q1072" s="225">
        <v>0</v>
      </c>
      <c r="R1072" s="225">
        <f>Q1072*H1072</f>
        <v>0</v>
      </c>
      <c r="S1072" s="225">
        <v>0</v>
      </c>
      <c r="T1072" s="226">
        <f>S1072*H1072</f>
        <v>0</v>
      </c>
      <c r="U1072" s="38"/>
      <c r="V1072" s="38"/>
      <c r="W1072" s="38"/>
      <c r="X1072" s="38"/>
      <c r="Y1072" s="38"/>
      <c r="Z1072" s="38"/>
      <c r="AA1072" s="38"/>
      <c r="AB1072" s="38"/>
      <c r="AC1072" s="38"/>
      <c r="AD1072" s="38"/>
      <c r="AE1072" s="38"/>
      <c r="AR1072" s="227" t="s">
        <v>547</v>
      </c>
      <c r="AT1072" s="227" t="s">
        <v>154</v>
      </c>
      <c r="AU1072" s="227" t="s">
        <v>88</v>
      </c>
      <c r="AY1072" s="17" t="s">
        <v>152</v>
      </c>
      <c r="BE1072" s="228">
        <f>IF(N1072="základní",J1072,0)</f>
        <v>0</v>
      </c>
      <c r="BF1072" s="228">
        <f>IF(N1072="snížená",J1072,0)</f>
        <v>0</v>
      </c>
      <c r="BG1072" s="228">
        <f>IF(N1072="zákl. přenesená",J1072,0)</f>
        <v>0</v>
      </c>
      <c r="BH1072" s="228">
        <f>IF(N1072="sníž. přenesená",J1072,0)</f>
        <v>0</v>
      </c>
      <c r="BI1072" s="228">
        <f>IF(N1072="nulová",J1072,0)</f>
        <v>0</v>
      </c>
      <c r="BJ1072" s="17" t="s">
        <v>21</v>
      </c>
      <c r="BK1072" s="228">
        <f>ROUND(I1072*H1072,2)</f>
        <v>0</v>
      </c>
      <c r="BL1072" s="17" t="s">
        <v>547</v>
      </c>
      <c r="BM1072" s="227" t="s">
        <v>1863</v>
      </c>
    </row>
    <row r="1073" s="2" customFormat="1">
      <c r="A1073" s="38"/>
      <c r="B1073" s="39"/>
      <c r="C1073" s="40"/>
      <c r="D1073" s="229" t="s">
        <v>160</v>
      </c>
      <c r="E1073" s="40"/>
      <c r="F1073" s="230" t="s">
        <v>1862</v>
      </c>
      <c r="G1073" s="40"/>
      <c r="H1073" s="40"/>
      <c r="I1073" s="231"/>
      <c r="J1073" s="40"/>
      <c r="K1073" s="40"/>
      <c r="L1073" s="44"/>
      <c r="M1073" s="232"/>
      <c r="N1073" s="233"/>
      <c r="O1073" s="91"/>
      <c r="P1073" s="91"/>
      <c r="Q1073" s="91"/>
      <c r="R1073" s="91"/>
      <c r="S1073" s="91"/>
      <c r="T1073" s="92"/>
      <c r="U1073" s="38"/>
      <c r="V1073" s="38"/>
      <c r="W1073" s="38"/>
      <c r="X1073" s="38"/>
      <c r="Y1073" s="38"/>
      <c r="Z1073" s="38"/>
      <c r="AA1073" s="38"/>
      <c r="AB1073" s="38"/>
      <c r="AC1073" s="38"/>
      <c r="AD1073" s="38"/>
      <c r="AE1073" s="38"/>
      <c r="AT1073" s="17" t="s">
        <v>160</v>
      </c>
      <c r="AU1073" s="17" t="s">
        <v>88</v>
      </c>
    </row>
    <row r="1074" s="2" customFormat="1" ht="24.15" customHeight="1">
      <c r="A1074" s="38"/>
      <c r="B1074" s="39"/>
      <c r="C1074" s="215" t="s">
        <v>1864</v>
      </c>
      <c r="D1074" s="215" t="s">
        <v>154</v>
      </c>
      <c r="E1074" s="216" t="s">
        <v>1865</v>
      </c>
      <c r="F1074" s="217" t="s">
        <v>1866</v>
      </c>
      <c r="G1074" s="218" t="s">
        <v>210</v>
      </c>
      <c r="H1074" s="219">
        <v>1</v>
      </c>
      <c r="I1074" s="220"/>
      <c r="J1074" s="221">
        <f>ROUND(I1074*H1074,2)</f>
        <v>0</v>
      </c>
      <c r="K1074" s="222"/>
      <c r="L1074" s="44"/>
      <c r="M1074" s="223" t="s">
        <v>1</v>
      </c>
      <c r="N1074" s="224" t="s">
        <v>44</v>
      </c>
      <c r="O1074" s="91"/>
      <c r="P1074" s="225">
        <f>O1074*H1074</f>
        <v>0</v>
      </c>
      <c r="Q1074" s="225">
        <v>0</v>
      </c>
      <c r="R1074" s="225">
        <f>Q1074*H1074</f>
        <v>0</v>
      </c>
      <c r="S1074" s="225">
        <v>0</v>
      </c>
      <c r="T1074" s="226">
        <f>S1074*H1074</f>
        <v>0</v>
      </c>
      <c r="U1074" s="38"/>
      <c r="V1074" s="38"/>
      <c r="W1074" s="38"/>
      <c r="X1074" s="38"/>
      <c r="Y1074" s="38"/>
      <c r="Z1074" s="38"/>
      <c r="AA1074" s="38"/>
      <c r="AB1074" s="38"/>
      <c r="AC1074" s="38"/>
      <c r="AD1074" s="38"/>
      <c r="AE1074" s="38"/>
      <c r="AR1074" s="227" t="s">
        <v>547</v>
      </c>
      <c r="AT1074" s="227" t="s">
        <v>154</v>
      </c>
      <c r="AU1074" s="227" t="s">
        <v>88</v>
      </c>
      <c r="AY1074" s="17" t="s">
        <v>152</v>
      </c>
      <c r="BE1074" s="228">
        <f>IF(N1074="základní",J1074,0)</f>
        <v>0</v>
      </c>
      <c r="BF1074" s="228">
        <f>IF(N1074="snížená",J1074,0)</f>
        <v>0</v>
      </c>
      <c r="BG1074" s="228">
        <f>IF(N1074="zákl. přenesená",J1074,0)</f>
        <v>0</v>
      </c>
      <c r="BH1074" s="228">
        <f>IF(N1074="sníž. přenesená",J1074,0)</f>
        <v>0</v>
      </c>
      <c r="BI1074" s="228">
        <f>IF(N1074="nulová",J1074,0)</f>
        <v>0</v>
      </c>
      <c r="BJ1074" s="17" t="s">
        <v>21</v>
      </c>
      <c r="BK1074" s="228">
        <f>ROUND(I1074*H1074,2)</f>
        <v>0</v>
      </c>
      <c r="BL1074" s="17" t="s">
        <v>547</v>
      </c>
      <c r="BM1074" s="227" t="s">
        <v>1867</v>
      </c>
    </row>
    <row r="1075" s="2" customFormat="1">
      <c r="A1075" s="38"/>
      <c r="B1075" s="39"/>
      <c r="C1075" s="40"/>
      <c r="D1075" s="229" t="s">
        <v>160</v>
      </c>
      <c r="E1075" s="40"/>
      <c r="F1075" s="230" t="s">
        <v>1866</v>
      </c>
      <c r="G1075" s="40"/>
      <c r="H1075" s="40"/>
      <c r="I1075" s="231"/>
      <c r="J1075" s="40"/>
      <c r="K1075" s="40"/>
      <c r="L1075" s="44"/>
      <c r="M1075" s="232"/>
      <c r="N1075" s="233"/>
      <c r="O1075" s="91"/>
      <c r="P1075" s="91"/>
      <c r="Q1075" s="91"/>
      <c r="R1075" s="91"/>
      <c r="S1075" s="91"/>
      <c r="T1075" s="92"/>
      <c r="U1075" s="38"/>
      <c r="V1075" s="38"/>
      <c r="W1075" s="38"/>
      <c r="X1075" s="38"/>
      <c r="Y1075" s="38"/>
      <c r="Z1075" s="38"/>
      <c r="AA1075" s="38"/>
      <c r="AB1075" s="38"/>
      <c r="AC1075" s="38"/>
      <c r="AD1075" s="38"/>
      <c r="AE1075" s="38"/>
      <c r="AT1075" s="17" t="s">
        <v>160</v>
      </c>
      <c r="AU1075" s="17" t="s">
        <v>88</v>
      </c>
    </row>
    <row r="1076" s="2" customFormat="1" ht="24.15" customHeight="1">
      <c r="A1076" s="38"/>
      <c r="B1076" s="39"/>
      <c r="C1076" s="215" t="s">
        <v>1868</v>
      </c>
      <c r="D1076" s="215" t="s">
        <v>154</v>
      </c>
      <c r="E1076" s="216" t="s">
        <v>1869</v>
      </c>
      <c r="F1076" s="217" t="s">
        <v>1870</v>
      </c>
      <c r="G1076" s="218" t="s">
        <v>210</v>
      </c>
      <c r="H1076" s="219">
        <v>1</v>
      </c>
      <c r="I1076" s="220"/>
      <c r="J1076" s="221">
        <f>ROUND(I1076*H1076,2)</f>
        <v>0</v>
      </c>
      <c r="K1076" s="222"/>
      <c r="L1076" s="44"/>
      <c r="M1076" s="223" t="s">
        <v>1</v>
      </c>
      <c r="N1076" s="224" t="s">
        <v>44</v>
      </c>
      <c r="O1076" s="91"/>
      <c r="P1076" s="225">
        <f>O1076*H1076</f>
        <v>0</v>
      </c>
      <c r="Q1076" s="225">
        <v>0</v>
      </c>
      <c r="R1076" s="225">
        <f>Q1076*H1076</f>
        <v>0</v>
      </c>
      <c r="S1076" s="225">
        <v>0</v>
      </c>
      <c r="T1076" s="226">
        <f>S1076*H1076</f>
        <v>0</v>
      </c>
      <c r="U1076" s="38"/>
      <c r="V1076" s="38"/>
      <c r="W1076" s="38"/>
      <c r="X1076" s="38"/>
      <c r="Y1076" s="38"/>
      <c r="Z1076" s="38"/>
      <c r="AA1076" s="38"/>
      <c r="AB1076" s="38"/>
      <c r="AC1076" s="38"/>
      <c r="AD1076" s="38"/>
      <c r="AE1076" s="38"/>
      <c r="AR1076" s="227" t="s">
        <v>547</v>
      </c>
      <c r="AT1076" s="227" t="s">
        <v>154</v>
      </c>
      <c r="AU1076" s="227" t="s">
        <v>88</v>
      </c>
      <c r="AY1076" s="17" t="s">
        <v>152</v>
      </c>
      <c r="BE1076" s="228">
        <f>IF(N1076="základní",J1076,0)</f>
        <v>0</v>
      </c>
      <c r="BF1076" s="228">
        <f>IF(N1076="snížená",J1076,0)</f>
        <v>0</v>
      </c>
      <c r="BG1076" s="228">
        <f>IF(N1076="zákl. přenesená",J1076,0)</f>
        <v>0</v>
      </c>
      <c r="BH1076" s="228">
        <f>IF(N1076="sníž. přenesená",J1076,0)</f>
        <v>0</v>
      </c>
      <c r="BI1076" s="228">
        <f>IF(N1076="nulová",J1076,0)</f>
        <v>0</v>
      </c>
      <c r="BJ1076" s="17" t="s">
        <v>21</v>
      </c>
      <c r="BK1076" s="228">
        <f>ROUND(I1076*H1076,2)</f>
        <v>0</v>
      </c>
      <c r="BL1076" s="17" t="s">
        <v>547</v>
      </c>
      <c r="BM1076" s="227" t="s">
        <v>1871</v>
      </c>
    </row>
    <row r="1077" s="2" customFormat="1">
      <c r="A1077" s="38"/>
      <c r="B1077" s="39"/>
      <c r="C1077" s="40"/>
      <c r="D1077" s="229" t="s">
        <v>160</v>
      </c>
      <c r="E1077" s="40"/>
      <c r="F1077" s="230" t="s">
        <v>1870</v>
      </c>
      <c r="G1077" s="40"/>
      <c r="H1077" s="40"/>
      <c r="I1077" s="231"/>
      <c r="J1077" s="40"/>
      <c r="K1077" s="40"/>
      <c r="L1077" s="44"/>
      <c r="M1077" s="232"/>
      <c r="N1077" s="233"/>
      <c r="O1077" s="91"/>
      <c r="P1077" s="91"/>
      <c r="Q1077" s="91"/>
      <c r="R1077" s="91"/>
      <c r="S1077" s="91"/>
      <c r="T1077" s="92"/>
      <c r="U1077" s="38"/>
      <c r="V1077" s="38"/>
      <c r="W1077" s="38"/>
      <c r="X1077" s="38"/>
      <c r="Y1077" s="38"/>
      <c r="Z1077" s="38"/>
      <c r="AA1077" s="38"/>
      <c r="AB1077" s="38"/>
      <c r="AC1077" s="38"/>
      <c r="AD1077" s="38"/>
      <c r="AE1077" s="38"/>
      <c r="AT1077" s="17" t="s">
        <v>160</v>
      </c>
      <c r="AU1077" s="17" t="s">
        <v>88</v>
      </c>
    </row>
    <row r="1078" s="2" customFormat="1" ht="24.15" customHeight="1">
      <c r="A1078" s="38"/>
      <c r="B1078" s="39"/>
      <c r="C1078" s="215" t="s">
        <v>1872</v>
      </c>
      <c r="D1078" s="215" t="s">
        <v>154</v>
      </c>
      <c r="E1078" s="216" t="s">
        <v>1873</v>
      </c>
      <c r="F1078" s="217" t="s">
        <v>1874</v>
      </c>
      <c r="G1078" s="218" t="s">
        <v>210</v>
      </c>
      <c r="H1078" s="219">
        <v>2</v>
      </c>
      <c r="I1078" s="220"/>
      <c r="J1078" s="221">
        <f>ROUND(I1078*H1078,2)</f>
        <v>0</v>
      </c>
      <c r="K1078" s="222"/>
      <c r="L1078" s="44"/>
      <c r="M1078" s="223" t="s">
        <v>1</v>
      </c>
      <c r="N1078" s="224" t="s">
        <v>44</v>
      </c>
      <c r="O1078" s="91"/>
      <c r="P1078" s="225">
        <f>O1078*H1078</f>
        <v>0</v>
      </c>
      <c r="Q1078" s="225">
        <v>0</v>
      </c>
      <c r="R1078" s="225">
        <f>Q1078*H1078</f>
        <v>0</v>
      </c>
      <c r="S1078" s="225">
        <v>0</v>
      </c>
      <c r="T1078" s="226">
        <f>S1078*H1078</f>
        <v>0</v>
      </c>
      <c r="U1078" s="38"/>
      <c r="V1078" s="38"/>
      <c r="W1078" s="38"/>
      <c r="X1078" s="38"/>
      <c r="Y1078" s="38"/>
      <c r="Z1078" s="38"/>
      <c r="AA1078" s="38"/>
      <c r="AB1078" s="38"/>
      <c r="AC1078" s="38"/>
      <c r="AD1078" s="38"/>
      <c r="AE1078" s="38"/>
      <c r="AR1078" s="227" t="s">
        <v>547</v>
      </c>
      <c r="AT1078" s="227" t="s">
        <v>154</v>
      </c>
      <c r="AU1078" s="227" t="s">
        <v>88</v>
      </c>
      <c r="AY1078" s="17" t="s">
        <v>152</v>
      </c>
      <c r="BE1078" s="228">
        <f>IF(N1078="základní",J1078,0)</f>
        <v>0</v>
      </c>
      <c r="BF1078" s="228">
        <f>IF(N1078="snížená",J1078,0)</f>
        <v>0</v>
      </c>
      <c r="BG1078" s="228">
        <f>IF(N1078="zákl. přenesená",J1078,0)</f>
        <v>0</v>
      </c>
      <c r="BH1078" s="228">
        <f>IF(N1078="sníž. přenesená",J1078,0)</f>
        <v>0</v>
      </c>
      <c r="BI1078" s="228">
        <f>IF(N1078="nulová",J1078,0)</f>
        <v>0</v>
      </c>
      <c r="BJ1078" s="17" t="s">
        <v>21</v>
      </c>
      <c r="BK1078" s="228">
        <f>ROUND(I1078*H1078,2)</f>
        <v>0</v>
      </c>
      <c r="BL1078" s="17" t="s">
        <v>547</v>
      </c>
      <c r="BM1078" s="227" t="s">
        <v>1875</v>
      </c>
    </row>
    <row r="1079" s="2" customFormat="1">
      <c r="A1079" s="38"/>
      <c r="B1079" s="39"/>
      <c r="C1079" s="40"/>
      <c r="D1079" s="229" t="s">
        <v>160</v>
      </c>
      <c r="E1079" s="40"/>
      <c r="F1079" s="230" t="s">
        <v>1874</v>
      </c>
      <c r="G1079" s="40"/>
      <c r="H1079" s="40"/>
      <c r="I1079" s="231"/>
      <c r="J1079" s="40"/>
      <c r="K1079" s="40"/>
      <c r="L1079" s="44"/>
      <c r="M1079" s="232"/>
      <c r="N1079" s="233"/>
      <c r="O1079" s="91"/>
      <c r="P1079" s="91"/>
      <c r="Q1079" s="91"/>
      <c r="R1079" s="91"/>
      <c r="S1079" s="91"/>
      <c r="T1079" s="92"/>
      <c r="U1079" s="38"/>
      <c r="V1079" s="38"/>
      <c r="W1079" s="38"/>
      <c r="X1079" s="38"/>
      <c r="Y1079" s="38"/>
      <c r="Z1079" s="38"/>
      <c r="AA1079" s="38"/>
      <c r="AB1079" s="38"/>
      <c r="AC1079" s="38"/>
      <c r="AD1079" s="38"/>
      <c r="AE1079" s="38"/>
      <c r="AT1079" s="17" t="s">
        <v>160</v>
      </c>
      <c r="AU1079" s="17" t="s">
        <v>88</v>
      </c>
    </row>
    <row r="1080" s="2" customFormat="1" ht="24.15" customHeight="1">
      <c r="A1080" s="38"/>
      <c r="B1080" s="39"/>
      <c r="C1080" s="215" t="s">
        <v>1876</v>
      </c>
      <c r="D1080" s="215" t="s">
        <v>154</v>
      </c>
      <c r="E1080" s="216" t="s">
        <v>1877</v>
      </c>
      <c r="F1080" s="217" t="s">
        <v>1878</v>
      </c>
      <c r="G1080" s="218" t="s">
        <v>210</v>
      </c>
      <c r="H1080" s="219">
        <v>2</v>
      </c>
      <c r="I1080" s="220"/>
      <c r="J1080" s="221">
        <f>ROUND(I1080*H1080,2)</f>
        <v>0</v>
      </c>
      <c r="K1080" s="222"/>
      <c r="L1080" s="44"/>
      <c r="M1080" s="223" t="s">
        <v>1</v>
      </c>
      <c r="N1080" s="224" t="s">
        <v>44</v>
      </c>
      <c r="O1080" s="91"/>
      <c r="P1080" s="225">
        <f>O1080*H1080</f>
        <v>0</v>
      </c>
      <c r="Q1080" s="225">
        <v>0</v>
      </c>
      <c r="R1080" s="225">
        <f>Q1080*H1080</f>
        <v>0</v>
      </c>
      <c r="S1080" s="225">
        <v>0</v>
      </c>
      <c r="T1080" s="226">
        <f>S1080*H1080</f>
        <v>0</v>
      </c>
      <c r="U1080" s="38"/>
      <c r="V1080" s="38"/>
      <c r="W1080" s="38"/>
      <c r="X1080" s="38"/>
      <c r="Y1080" s="38"/>
      <c r="Z1080" s="38"/>
      <c r="AA1080" s="38"/>
      <c r="AB1080" s="38"/>
      <c r="AC1080" s="38"/>
      <c r="AD1080" s="38"/>
      <c r="AE1080" s="38"/>
      <c r="AR1080" s="227" t="s">
        <v>547</v>
      </c>
      <c r="AT1080" s="227" t="s">
        <v>154</v>
      </c>
      <c r="AU1080" s="227" t="s">
        <v>88</v>
      </c>
      <c r="AY1080" s="17" t="s">
        <v>152</v>
      </c>
      <c r="BE1080" s="228">
        <f>IF(N1080="základní",J1080,0)</f>
        <v>0</v>
      </c>
      <c r="BF1080" s="228">
        <f>IF(N1080="snížená",J1080,0)</f>
        <v>0</v>
      </c>
      <c r="BG1080" s="228">
        <f>IF(N1080="zákl. přenesená",J1080,0)</f>
        <v>0</v>
      </c>
      <c r="BH1080" s="228">
        <f>IF(N1080="sníž. přenesená",J1080,0)</f>
        <v>0</v>
      </c>
      <c r="BI1080" s="228">
        <f>IF(N1080="nulová",J1080,0)</f>
        <v>0</v>
      </c>
      <c r="BJ1080" s="17" t="s">
        <v>21</v>
      </c>
      <c r="BK1080" s="228">
        <f>ROUND(I1080*H1080,2)</f>
        <v>0</v>
      </c>
      <c r="BL1080" s="17" t="s">
        <v>547</v>
      </c>
      <c r="BM1080" s="227" t="s">
        <v>1879</v>
      </c>
    </row>
    <row r="1081" s="2" customFormat="1">
      <c r="A1081" s="38"/>
      <c r="B1081" s="39"/>
      <c r="C1081" s="40"/>
      <c r="D1081" s="229" t="s">
        <v>160</v>
      </c>
      <c r="E1081" s="40"/>
      <c r="F1081" s="230" t="s">
        <v>1878</v>
      </c>
      <c r="G1081" s="40"/>
      <c r="H1081" s="40"/>
      <c r="I1081" s="231"/>
      <c r="J1081" s="40"/>
      <c r="K1081" s="40"/>
      <c r="L1081" s="44"/>
      <c r="M1081" s="232"/>
      <c r="N1081" s="233"/>
      <c r="O1081" s="91"/>
      <c r="P1081" s="91"/>
      <c r="Q1081" s="91"/>
      <c r="R1081" s="91"/>
      <c r="S1081" s="91"/>
      <c r="T1081" s="92"/>
      <c r="U1081" s="38"/>
      <c r="V1081" s="38"/>
      <c r="W1081" s="38"/>
      <c r="X1081" s="38"/>
      <c r="Y1081" s="38"/>
      <c r="Z1081" s="38"/>
      <c r="AA1081" s="38"/>
      <c r="AB1081" s="38"/>
      <c r="AC1081" s="38"/>
      <c r="AD1081" s="38"/>
      <c r="AE1081" s="38"/>
      <c r="AT1081" s="17" t="s">
        <v>160</v>
      </c>
      <c r="AU1081" s="17" t="s">
        <v>88</v>
      </c>
    </row>
    <row r="1082" s="2" customFormat="1" ht="16.5" customHeight="1">
      <c r="A1082" s="38"/>
      <c r="B1082" s="39"/>
      <c r="C1082" s="215" t="s">
        <v>1880</v>
      </c>
      <c r="D1082" s="215" t="s">
        <v>154</v>
      </c>
      <c r="E1082" s="216" t="s">
        <v>1881</v>
      </c>
      <c r="F1082" s="217" t="s">
        <v>1882</v>
      </c>
      <c r="G1082" s="218" t="s">
        <v>493</v>
      </c>
      <c r="H1082" s="219">
        <v>880</v>
      </c>
      <c r="I1082" s="220"/>
      <c r="J1082" s="221">
        <f>ROUND(I1082*H1082,2)</f>
        <v>0</v>
      </c>
      <c r="K1082" s="222"/>
      <c r="L1082" s="44"/>
      <c r="M1082" s="223" t="s">
        <v>1</v>
      </c>
      <c r="N1082" s="224" t="s">
        <v>44</v>
      </c>
      <c r="O1082" s="91"/>
      <c r="P1082" s="225">
        <f>O1082*H1082</f>
        <v>0</v>
      </c>
      <c r="Q1082" s="225">
        <v>0</v>
      </c>
      <c r="R1082" s="225">
        <f>Q1082*H1082</f>
        <v>0</v>
      </c>
      <c r="S1082" s="225">
        <v>0</v>
      </c>
      <c r="T1082" s="226">
        <f>S1082*H1082</f>
        <v>0</v>
      </c>
      <c r="U1082" s="38"/>
      <c r="V1082" s="38"/>
      <c r="W1082" s="38"/>
      <c r="X1082" s="38"/>
      <c r="Y1082" s="38"/>
      <c r="Z1082" s="38"/>
      <c r="AA1082" s="38"/>
      <c r="AB1082" s="38"/>
      <c r="AC1082" s="38"/>
      <c r="AD1082" s="38"/>
      <c r="AE1082" s="38"/>
      <c r="AR1082" s="227" t="s">
        <v>547</v>
      </c>
      <c r="AT1082" s="227" t="s">
        <v>154</v>
      </c>
      <c r="AU1082" s="227" t="s">
        <v>88</v>
      </c>
      <c r="AY1082" s="17" t="s">
        <v>152</v>
      </c>
      <c r="BE1082" s="228">
        <f>IF(N1082="základní",J1082,0)</f>
        <v>0</v>
      </c>
      <c r="BF1082" s="228">
        <f>IF(N1082="snížená",J1082,0)</f>
        <v>0</v>
      </c>
      <c r="BG1082" s="228">
        <f>IF(N1082="zákl. přenesená",J1082,0)</f>
        <v>0</v>
      </c>
      <c r="BH1082" s="228">
        <f>IF(N1082="sníž. přenesená",J1082,0)</f>
        <v>0</v>
      </c>
      <c r="BI1082" s="228">
        <f>IF(N1082="nulová",J1082,0)</f>
        <v>0</v>
      </c>
      <c r="BJ1082" s="17" t="s">
        <v>21</v>
      </c>
      <c r="BK1082" s="228">
        <f>ROUND(I1082*H1082,2)</f>
        <v>0</v>
      </c>
      <c r="BL1082" s="17" t="s">
        <v>547</v>
      </c>
      <c r="BM1082" s="227" t="s">
        <v>1883</v>
      </c>
    </row>
    <row r="1083" s="2" customFormat="1">
      <c r="A1083" s="38"/>
      <c r="B1083" s="39"/>
      <c r="C1083" s="40"/>
      <c r="D1083" s="229" t="s">
        <v>160</v>
      </c>
      <c r="E1083" s="40"/>
      <c r="F1083" s="230" t="s">
        <v>1882</v>
      </c>
      <c r="G1083" s="40"/>
      <c r="H1083" s="40"/>
      <c r="I1083" s="231"/>
      <c r="J1083" s="40"/>
      <c r="K1083" s="40"/>
      <c r="L1083" s="44"/>
      <c r="M1083" s="232"/>
      <c r="N1083" s="233"/>
      <c r="O1083" s="91"/>
      <c r="P1083" s="91"/>
      <c r="Q1083" s="91"/>
      <c r="R1083" s="91"/>
      <c r="S1083" s="91"/>
      <c r="T1083" s="92"/>
      <c r="U1083" s="38"/>
      <c r="V1083" s="38"/>
      <c r="W1083" s="38"/>
      <c r="X1083" s="38"/>
      <c r="Y1083" s="38"/>
      <c r="Z1083" s="38"/>
      <c r="AA1083" s="38"/>
      <c r="AB1083" s="38"/>
      <c r="AC1083" s="38"/>
      <c r="AD1083" s="38"/>
      <c r="AE1083" s="38"/>
      <c r="AT1083" s="17" t="s">
        <v>160</v>
      </c>
      <c r="AU1083" s="17" t="s">
        <v>88</v>
      </c>
    </row>
    <row r="1084" s="2" customFormat="1" ht="16.5" customHeight="1">
      <c r="A1084" s="38"/>
      <c r="B1084" s="39"/>
      <c r="C1084" s="215" t="s">
        <v>1884</v>
      </c>
      <c r="D1084" s="215" t="s">
        <v>154</v>
      </c>
      <c r="E1084" s="216" t="s">
        <v>1885</v>
      </c>
      <c r="F1084" s="217" t="s">
        <v>1886</v>
      </c>
      <c r="G1084" s="218" t="s">
        <v>493</v>
      </c>
      <c r="H1084" s="219">
        <v>400</v>
      </c>
      <c r="I1084" s="220"/>
      <c r="J1084" s="221">
        <f>ROUND(I1084*H1084,2)</f>
        <v>0</v>
      </c>
      <c r="K1084" s="222"/>
      <c r="L1084" s="44"/>
      <c r="M1084" s="223" t="s">
        <v>1</v>
      </c>
      <c r="N1084" s="224" t="s">
        <v>44</v>
      </c>
      <c r="O1084" s="91"/>
      <c r="P1084" s="225">
        <f>O1084*H1084</f>
        <v>0</v>
      </c>
      <c r="Q1084" s="225">
        <v>0</v>
      </c>
      <c r="R1084" s="225">
        <f>Q1084*H1084</f>
        <v>0</v>
      </c>
      <c r="S1084" s="225">
        <v>0</v>
      </c>
      <c r="T1084" s="226">
        <f>S1084*H1084</f>
        <v>0</v>
      </c>
      <c r="U1084" s="38"/>
      <c r="V1084" s="38"/>
      <c r="W1084" s="38"/>
      <c r="X1084" s="38"/>
      <c r="Y1084" s="38"/>
      <c r="Z1084" s="38"/>
      <c r="AA1084" s="38"/>
      <c r="AB1084" s="38"/>
      <c r="AC1084" s="38"/>
      <c r="AD1084" s="38"/>
      <c r="AE1084" s="38"/>
      <c r="AR1084" s="227" t="s">
        <v>547</v>
      </c>
      <c r="AT1084" s="227" t="s">
        <v>154</v>
      </c>
      <c r="AU1084" s="227" t="s">
        <v>88</v>
      </c>
      <c r="AY1084" s="17" t="s">
        <v>152</v>
      </c>
      <c r="BE1084" s="228">
        <f>IF(N1084="základní",J1084,0)</f>
        <v>0</v>
      </c>
      <c r="BF1084" s="228">
        <f>IF(N1084="snížená",J1084,0)</f>
        <v>0</v>
      </c>
      <c r="BG1084" s="228">
        <f>IF(N1084="zákl. přenesená",J1084,0)</f>
        <v>0</v>
      </c>
      <c r="BH1084" s="228">
        <f>IF(N1084="sníž. přenesená",J1084,0)</f>
        <v>0</v>
      </c>
      <c r="BI1084" s="228">
        <f>IF(N1084="nulová",J1084,0)</f>
        <v>0</v>
      </c>
      <c r="BJ1084" s="17" t="s">
        <v>21</v>
      </c>
      <c r="BK1084" s="228">
        <f>ROUND(I1084*H1084,2)</f>
        <v>0</v>
      </c>
      <c r="BL1084" s="17" t="s">
        <v>547</v>
      </c>
      <c r="BM1084" s="227" t="s">
        <v>1887</v>
      </c>
    </row>
    <row r="1085" s="2" customFormat="1">
      <c r="A1085" s="38"/>
      <c r="B1085" s="39"/>
      <c r="C1085" s="40"/>
      <c r="D1085" s="229" t="s">
        <v>160</v>
      </c>
      <c r="E1085" s="40"/>
      <c r="F1085" s="230" t="s">
        <v>1886</v>
      </c>
      <c r="G1085" s="40"/>
      <c r="H1085" s="40"/>
      <c r="I1085" s="231"/>
      <c r="J1085" s="40"/>
      <c r="K1085" s="40"/>
      <c r="L1085" s="44"/>
      <c r="M1085" s="232"/>
      <c r="N1085" s="233"/>
      <c r="O1085" s="91"/>
      <c r="P1085" s="91"/>
      <c r="Q1085" s="91"/>
      <c r="R1085" s="91"/>
      <c r="S1085" s="91"/>
      <c r="T1085" s="92"/>
      <c r="U1085" s="38"/>
      <c r="V1085" s="38"/>
      <c r="W1085" s="38"/>
      <c r="X1085" s="38"/>
      <c r="Y1085" s="38"/>
      <c r="Z1085" s="38"/>
      <c r="AA1085" s="38"/>
      <c r="AB1085" s="38"/>
      <c r="AC1085" s="38"/>
      <c r="AD1085" s="38"/>
      <c r="AE1085" s="38"/>
      <c r="AT1085" s="17" t="s">
        <v>160</v>
      </c>
      <c r="AU1085" s="17" t="s">
        <v>88</v>
      </c>
    </row>
    <row r="1086" s="2" customFormat="1" ht="16.5" customHeight="1">
      <c r="A1086" s="38"/>
      <c r="B1086" s="39"/>
      <c r="C1086" s="215" t="s">
        <v>1888</v>
      </c>
      <c r="D1086" s="215" t="s">
        <v>154</v>
      </c>
      <c r="E1086" s="216" t="s">
        <v>1889</v>
      </c>
      <c r="F1086" s="217" t="s">
        <v>1890</v>
      </c>
      <c r="G1086" s="218" t="s">
        <v>493</v>
      </c>
      <c r="H1086" s="219">
        <v>200</v>
      </c>
      <c r="I1086" s="220"/>
      <c r="J1086" s="221">
        <f>ROUND(I1086*H1086,2)</f>
        <v>0</v>
      </c>
      <c r="K1086" s="222"/>
      <c r="L1086" s="44"/>
      <c r="M1086" s="223" t="s">
        <v>1</v>
      </c>
      <c r="N1086" s="224" t="s">
        <v>44</v>
      </c>
      <c r="O1086" s="91"/>
      <c r="P1086" s="225">
        <f>O1086*H1086</f>
        <v>0</v>
      </c>
      <c r="Q1086" s="225">
        <v>0</v>
      </c>
      <c r="R1086" s="225">
        <f>Q1086*H1086</f>
        <v>0</v>
      </c>
      <c r="S1086" s="225">
        <v>0</v>
      </c>
      <c r="T1086" s="226">
        <f>S1086*H1086</f>
        <v>0</v>
      </c>
      <c r="U1086" s="38"/>
      <c r="V1086" s="38"/>
      <c r="W1086" s="38"/>
      <c r="X1086" s="38"/>
      <c r="Y1086" s="38"/>
      <c r="Z1086" s="38"/>
      <c r="AA1086" s="38"/>
      <c r="AB1086" s="38"/>
      <c r="AC1086" s="38"/>
      <c r="AD1086" s="38"/>
      <c r="AE1086" s="38"/>
      <c r="AR1086" s="227" t="s">
        <v>547</v>
      </c>
      <c r="AT1086" s="227" t="s">
        <v>154</v>
      </c>
      <c r="AU1086" s="227" t="s">
        <v>88</v>
      </c>
      <c r="AY1086" s="17" t="s">
        <v>152</v>
      </c>
      <c r="BE1086" s="228">
        <f>IF(N1086="základní",J1086,0)</f>
        <v>0</v>
      </c>
      <c r="BF1086" s="228">
        <f>IF(N1086="snížená",J1086,0)</f>
        <v>0</v>
      </c>
      <c r="BG1086" s="228">
        <f>IF(N1086="zákl. přenesená",J1086,0)</f>
        <v>0</v>
      </c>
      <c r="BH1086" s="228">
        <f>IF(N1086="sníž. přenesená",J1086,0)</f>
        <v>0</v>
      </c>
      <c r="BI1086" s="228">
        <f>IF(N1086="nulová",J1086,0)</f>
        <v>0</v>
      </c>
      <c r="BJ1086" s="17" t="s">
        <v>21</v>
      </c>
      <c r="BK1086" s="228">
        <f>ROUND(I1086*H1086,2)</f>
        <v>0</v>
      </c>
      <c r="BL1086" s="17" t="s">
        <v>547</v>
      </c>
      <c r="BM1086" s="227" t="s">
        <v>1891</v>
      </c>
    </row>
    <row r="1087" s="2" customFormat="1">
      <c r="A1087" s="38"/>
      <c r="B1087" s="39"/>
      <c r="C1087" s="40"/>
      <c r="D1087" s="229" t="s">
        <v>160</v>
      </c>
      <c r="E1087" s="40"/>
      <c r="F1087" s="230" t="s">
        <v>1890</v>
      </c>
      <c r="G1087" s="40"/>
      <c r="H1087" s="40"/>
      <c r="I1087" s="231"/>
      <c r="J1087" s="40"/>
      <c r="K1087" s="40"/>
      <c r="L1087" s="44"/>
      <c r="M1087" s="232"/>
      <c r="N1087" s="233"/>
      <c r="O1087" s="91"/>
      <c r="P1087" s="91"/>
      <c r="Q1087" s="91"/>
      <c r="R1087" s="91"/>
      <c r="S1087" s="91"/>
      <c r="T1087" s="92"/>
      <c r="U1087" s="38"/>
      <c r="V1087" s="38"/>
      <c r="W1087" s="38"/>
      <c r="X1087" s="38"/>
      <c r="Y1087" s="38"/>
      <c r="Z1087" s="38"/>
      <c r="AA1087" s="38"/>
      <c r="AB1087" s="38"/>
      <c r="AC1087" s="38"/>
      <c r="AD1087" s="38"/>
      <c r="AE1087" s="38"/>
      <c r="AT1087" s="17" t="s">
        <v>160</v>
      </c>
      <c r="AU1087" s="17" t="s">
        <v>88</v>
      </c>
    </row>
    <row r="1088" s="2" customFormat="1" ht="16.5" customHeight="1">
      <c r="A1088" s="38"/>
      <c r="B1088" s="39"/>
      <c r="C1088" s="215" t="s">
        <v>1892</v>
      </c>
      <c r="D1088" s="215" t="s">
        <v>154</v>
      </c>
      <c r="E1088" s="216" t="s">
        <v>1893</v>
      </c>
      <c r="F1088" s="217" t="s">
        <v>1894</v>
      </c>
      <c r="G1088" s="218" t="s">
        <v>493</v>
      </c>
      <c r="H1088" s="219">
        <v>25</v>
      </c>
      <c r="I1088" s="220"/>
      <c r="J1088" s="221">
        <f>ROUND(I1088*H1088,2)</f>
        <v>0</v>
      </c>
      <c r="K1088" s="222"/>
      <c r="L1088" s="44"/>
      <c r="M1088" s="223" t="s">
        <v>1</v>
      </c>
      <c r="N1088" s="224" t="s">
        <v>44</v>
      </c>
      <c r="O1088" s="91"/>
      <c r="P1088" s="225">
        <f>O1088*H1088</f>
        <v>0</v>
      </c>
      <c r="Q1088" s="225">
        <v>0</v>
      </c>
      <c r="R1088" s="225">
        <f>Q1088*H1088</f>
        <v>0</v>
      </c>
      <c r="S1088" s="225">
        <v>0</v>
      </c>
      <c r="T1088" s="226">
        <f>S1088*H1088</f>
        <v>0</v>
      </c>
      <c r="U1088" s="38"/>
      <c r="V1088" s="38"/>
      <c r="W1088" s="38"/>
      <c r="X1088" s="38"/>
      <c r="Y1088" s="38"/>
      <c r="Z1088" s="38"/>
      <c r="AA1088" s="38"/>
      <c r="AB1088" s="38"/>
      <c r="AC1088" s="38"/>
      <c r="AD1088" s="38"/>
      <c r="AE1088" s="38"/>
      <c r="AR1088" s="227" t="s">
        <v>547</v>
      </c>
      <c r="AT1088" s="227" t="s">
        <v>154</v>
      </c>
      <c r="AU1088" s="227" t="s">
        <v>88</v>
      </c>
      <c r="AY1088" s="17" t="s">
        <v>152</v>
      </c>
      <c r="BE1088" s="228">
        <f>IF(N1088="základní",J1088,0)</f>
        <v>0</v>
      </c>
      <c r="BF1088" s="228">
        <f>IF(N1088="snížená",J1088,0)</f>
        <v>0</v>
      </c>
      <c r="BG1088" s="228">
        <f>IF(N1088="zákl. přenesená",J1088,0)</f>
        <v>0</v>
      </c>
      <c r="BH1088" s="228">
        <f>IF(N1088="sníž. přenesená",J1088,0)</f>
        <v>0</v>
      </c>
      <c r="BI1088" s="228">
        <f>IF(N1088="nulová",J1088,0)</f>
        <v>0</v>
      </c>
      <c r="BJ1088" s="17" t="s">
        <v>21</v>
      </c>
      <c r="BK1088" s="228">
        <f>ROUND(I1088*H1088,2)</f>
        <v>0</v>
      </c>
      <c r="BL1088" s="17" t="s">
        <v>547</v>
      </c>
      <c r="BM1088" s="227" t="s">
        <v>1895</v>
      </c>
    </row>
    <row r="1089" s="2" customFormat="1">
      <c r="A1089" s="38"/>
      <c r="B1089" s="39"/>
      <c r="C1089" s="40"/>
      <c r="D1089" s="229" t="s">
        <v>160</v>
      </c>
      <c r="E1089" s="40"/>
      <c r="F1089" s="230" t="s">
        <v>1894</v>
      </c>
      <c r="G1089" s="40"/>
      <c r="H1089" s="40"/>
      <c r="I1089" s="231"/>
      <c r="J1089" s="40"/>
      <c r="K1089" s="40"/>
      <c r="L1089" s="44"/>
      <c r="M1089" s="232"/>
      <c r="N1089" s="233"/>
      <c r="O1089" s="91"/>
      <c r="P1089" s="91"/>
      <c r="Q1089" s="91"/>
      <c r="R1089" s="91"/>
      <c r="S1089" s="91"/>
      <c r="T1089" s="92"/>
      <c r="U1089" s="38"/>
      <c r="V1089" s="38"/>
      <c r="W1089" s="38"/>
      <c r="X1089" s="38"/>
      <c r="Y1089" s="38"/>
      <c r="Z1089" s="38"/>
      <c r="AA1089" s="38"/>
      <c r="AB1089" s="38"/>
      <c r="AC1089" s="38"/>
      <c r="AD1089" s="38"/>
      <c r="AE1089" s="38"/>
      <c r="AT1089" s="17" t="s">
        <v>160</v>
      </c>
      <c r="AU1089" s="17" t="s">
        <v>88</v>
      </c>
    </row>
    <row r="1090" s="2" customFormat="1" ht="16.5" customHeight="1">
      <c r="A1090" s="38"/>
      <c r="B1090" s="39"/>
      <c r="C1090" s="215" t="s">
        <v>1896</v>
      </c>
      <c r="D1090" s="215" t="s">
        <v>154</v>
      </c>
      <c r="E1090" s="216" t="s">
        <v>1897</v>
      </c>
      <c r="F1090" s="217" t="s">
        <v>1898</v>
      </c>
      <c r="G1090" s="218" t="s">
        <v>493</v>
      </c>
      <c r="H1090" s="219">
        <v>40</v>
      </c>
      <c r="I1090" s="220"/>
      <c r="J1090" s="221">
        <f>ROUND(I1090*H1090,2)</f>
        <v>0</v>
      </c>
      <c r="K1090" s="222"/>
      <c r="L1090" s="44"/>
      <c r="M1090" s="223" t="s">
        <v>1</v>
      </c>
      <c r="N1090" s="224" t="s">
        <v>44</v>
      </c>
      <c r="O1090" s="91"/>
      <c r="P1090" s="225">
        <f>O1090*H1090</f>
        <v>0</v>
      </c>
      <c r="Q1090" s="225">
        <v>0</v>
      </c>
      <c r="R1090" s="225">
        <f>Q1090*H1090</f>
        <v>0</v>
      </c>
      <c r="S1090" s="225">
        <v>0</v>
      </c>
      <c r="T1090" s="226">
        <f>S1090*H1090</f>
        <v>0</v>
      </c>
      <c r="U1090" s="38"/>
      <c r="V1090" s="38"/>
      <c r="W1090" s="38"/>
      <c r="X1090" s="38"/>
      <c r="Y1090" s="38"/>
      <c r="Z1090" s="38"/>
      <c r="AA1090" s="38"/>
      <c r="AB1090" s="38"/>
      <c r="AC1090" s="38"/>
      <c r="AD1090" s="38"/>
      <c r="AE1090" s="38"/>
      <c r="AR1090" s="227" t="s">
        <v>547</v>
      </c>
      <c r="AT1090" s="227" t="s">
        <v>154</v>
      </c>
      <c r="AU1090" s="227" t="s">
        <v>88</v>
      </c>
      <c r="AY1090" s="17" t="s">
        <v>152</v>
      </c>
      <c r="BE1090" s="228">
        <f>IF(N1090="základní",J1090,0)</f>
        <v>0</v>
      </c>
      <c r="BF1090" s="228">
        <f>IF(N1090="snížená",J1090,0)</f>
        <v>0</v>
      </c>
      <c r="BG1090" s="228">
        <f>IF(N1090="zákl. přenesená",J1090,0)</f>
        <v>0</v>
      </c>
      <c r="BH1090" s="228">
        <f>IF(N1090="sníž. přenesená",J1090,0)</f>
        <v>0</v>
      </c>
      <c r="BI1090" s="228">
        <f>IF(N1090="nulová",J1090,0)</f>
        <v>0</v>
      </c>
      <c r="BJ1090" s="17" t="s">
        <v>21</v>
      </c>
      <c r="BK1090" s="228">
        <f>ROUND(I1090*H1090,2)</f>
        <v>0</v>
      </c>
      <c r="BL1090" s="17" t="s">
        <v>547</v>
      </c>
      <c r="BM1090" s="227" t="s">
        <v>1899</v>
      </c>
    </row>
    <row r="1091" s="2" customFormat="1">
      <c r="A1091" s="38"/>
      <c r="B1091" s="39"/>
      <c r="C1091" s="40"/>
      <c r="D1091" s="229" t="s">
        <v>160</v>
      </c>
      <c r="E1091" s="40"/>
      <c r="F1091" s="230" t="s">
        <v>1898</v>
      </c>
      <c r="G1091" s="40"/>
      <c r="H1091" s="40"/>
      <c r="I1091" s="231"/>
      <c r="J1091" s="40"/>
      <c r="K1091" s="40"/>
      <c r="L1091" s="44"/>
      <c r="M1091" s="232"/>
      <c r="N1091" s="233"/>
      <c r="O1091" s="91"/>
      <c r="P1091" s="91"/>
      <c r="Q1091" s="91"/>
      <c r="R1091" s="91"/>
      <c r="S1091" s="91"/>
      <c r="T1091" s="92"/>
      <c r="U1091" s="38"/>
      <c r="V1091" s="38"/>
      <c r="W1091" s="38"/>
      <c r="X1091" s="38"/>
      <c r="Y1091" s="38"/>
      <c r="Z1091" s="38"/>
      <c r="AA1091" s="38"/>
      <c r="AB1091" s="38"/>
      <c r="AC1091" s="38"/>
      <c r="AD1091" s="38"/>
      <c r="AE1091" s="38"/>
      <c r="AT1091" s="17" t="s">
        <v>160</v>
      </c>
      <c r="AU1091" s="17" t="s">
        <v>88</v>
      </c>
    </row>
    <row r="1092" s="2" customFormat="1" ht="16.5" customHeight="1">
      <c r="A1092" s="38"/>
      <c r="B1092" s="39"/>
      <c r="C1092" s="215" t="s">
        <v>1900</v>
      </c>
      <c r="D1092" s="215" t="s">
        <v>154</v>
      </c>
      <c r="E1092" s="216" t="s">
        <v>1901</v>
      </c>
      <c r="F1092" s="217" t="s">
        <v>1902</v>
      </c>
      <c r="G1092" s="218" t="s">
        <v>493</v>
      </c>
      <c r="H1092" s="219">
        <v>140</v>
      </c>
      <c r="I1092" s="220"/>
      <c r="J1092" s="221">
        <f>ROUND(I1092*H1092,2)</f>
        <v>0</v>
      </c>
      <c r="K1092" s="222"/>
      <c r="L1092" s="44"/>
      <c r="M1092" s="223" t="s">
        <v>1</v>
      </c>
      <c r="N1092" s="224" t="s">
        <v>44</v>
      </c>
      <c r="O1092" s="91"/>
      <c r="P1092" s="225">
        <f>O1092*H1092</f>
        <v>0</v>
      </c>
      <c r="Q1092" s="225">
        <v>0</v>
      </c>
      <c r="R1092" s="225">
        <f>Q1092*H1092</f>
        <v>0</v>
      </c>
      <c r="S1092" s="225">
        <v>0</v>
      </c>
      <c r="T1092" s="226">
        <f>S1092*H1092</f>
        <v>0</v>
      </c>
      <c r="U1092" s="38"/>
      <c r="V1092" s="38"/>
      <c r="W1092" s="38"/>
      <c r="X1092" s="38"/>
      <c r="Y1092" s="38"/>
      <c r="Z1092" s="38"/>
      <c r="AA1092" s="38"/>
      <c r="AB1092" s="38"/>
      <c r="AC1092" s="38"/>
      <c r="AD1092" s="38"/>
      <c r="AE1092" s="38"/>
      <c r="AR1092" s="227" t="s">
        <v>547</v>
      </c>
      <c r="AT1092" s="227" t="s">
        <v>154</v>
      </c>
      <c r="AU1092" s="227" t="s">
        <v>88</v>
      </c>
      <c r="AY1092" s="17" t="s">
        <v>152</v>
      </c>
      <c r="BE1092" s="228">
        <f>IF(N1092="základní",J1092,0)</f>
        <v>0</v>
      </c>
      <c r="BF1092" s="228">
        <f>IF(N1092="snížená",J1092,0)</f>
        <v>0</v>
      </c>
      <c r="BG1092" s="228">
        <f>IF(N1092="zákl. přenesená",J1092,0)</f>
        <v>0</v>
      </c>
      <c r="BH1092" s="228">
        <f>IF(N1092="sníž. přenesená",J1092,0)</f>
        <v>0</v>
      </c>
      <c r="BI1092" s="228">
        <f>IF(N1092="nulová",J1092,0)</f>
        <v>0</v>
      </c>
      <c r="BJ1092" s="17" t="s">
        <v>21</v>
      </c>
      <c r="BK1092" s="228">
        <f>ROUND(I1092*H1092,2)</f>
        <v>0</v>
      </c>
      <c r="BL1092" s="17" t="s">
        <v>547</v>
      </c>
      <c r="BM1092" s="227" t="s">
        <v>1903</v>
      </c>
    </row>
    <row r="1093" s="2" customFormat="1">
      <c r="A1093" s="38"/>
      <c r="B1093" s="39"/>
      <c r="C1093" s="40"/>
      <c r="D1093" s="229" t="s">
        <v>160</v>
      </c>
      <c r="E1093" s="40"/>
      <c r="F1093" s="230" t="s">
        <v>1902</v>
      </c>
      <c r="G1093" s="40"/>
      <c r="H1093" s="40"/>
      <c r="I1093" s="231"/>
      <c r="J1093" s="40"/>
      <c r="K1093" s="40"/>
      <c r="L1093" s="44"/>
      <c r="M1093" s="232"/>
      <c r="N1093" s="233"/>
      <c r="O1093" s="91"/>
      <c r="P1093" s="91"/>
      <c r="Q1093" s="91"/>
      <c r="R1093" s="91"/>
      <c r="S1093" s="91"/>
      <c r="T1093" s="92"/>
      <c r="U1093" s="38"/>
      <c r="V1093" s="38"/>
      <c r="W1093" s="38"/>
      <c r="X1093" s="38"/>
      <c r="Y1093" s="38"/>
      <c r="Z1093" s="38"/>
      <c r="AA1093" s="38"/>
      <c r="AB1093" s="38"/>
      <c r="AC1093" s="38"/>
      <c r="AD1093" s="38"/>
      <c r="AE1093" s="38"/>
      <c r="AT1093" s="17" t="s">
        <v>160</v>
      </c>
      <c r="AU1093" s="17" t="s">
        <v>88</v>
      </c>
    </row>
    <row r="1094" s="2" customFormat="1" ht="16.5" customHeight="1">
      <c r="A1094" s="38"/>
      <c r="B1094" s="39"/>
      <c r="C1094" s="215" t="s">
        <v>1904</v>
      </c>
      <c r="D1094" s="215" t="s">
        <v>154</v>
      </c>
      <c r="E1094" s="216" t="s">
        <v>1905</v>
      </c>
      <c r="F1094" s="217" t="s">
        <v>1906</v>
      </c>
      <c r="G1094" s="218" t="s">
        <v>493</v>
      </c>
      <c r="H1094" s="219">
        <v>45</v>
      </c>
      <c r="I1094" s="220"/>
      <c r="J1094" s="221">
        <f>ROUND(I1094*H1094,2)</f>
        <v>0</v>
      </c>
      <c r="K1094" s="222"/>
      <c r="L1094" s="44"/>
      <c r="M1094" s="223" t="s">
        <v>1</v>
      </c>
      <c r="N1094" s="224" t="s">
        <v>44</v>
      </c>
      <c r="O1094" s="91"/>
      <c r="P1094" s="225">
        <f>O1094*H1094</f>
        <v>0</v>
      </c>
      <c r="Q1094" s="225">
        <v>0</v>
      </c>
      <c r="R1094" s="225">
        <f>Q1094*H1094</f>
        <v>0</v>
      </c>
      <c r="S1094" s="225">
        <v>0</v>
      </c>
      <c r="T1094" s="226">
        <f>S1094*H1094</f>
        <v>0</v>
      </c>
      <c r="U1094" s="38"/>
      <c r="V1094" s="38"/>
      <c r="W1094" s="38"/>
      <c r="X1094" s="38"/>
      <c r="Y1094" s="38"/>
      <c r="Z1094" s="38"/>
      <c r="AA1094" s="38"/>
      <c r="AB1094" s="38"/>
      <c r="AC1094" s="38"/>
      <c r="AD1094" s="38"/>
      <c r="AE1094" s="38"/>
      <c r="AR1094" s="227" t="s">
        <v>547</v>
      </c>
      <c r="AT1094" s="227" t="s">
        <v>154</v>
      </c>
      <c r="AU1094" s="227" t="s">
        <v>88</v>
      </c>
      <c r="AY1094" s="17" t="s">
        <v>152</v>
      </c>
      <c r="BE1094" s="228">
        <f>IF(N1094="základní",J1094,0)</f>
        <v>0</v>
      </c>
      <c r="BF1094" s="228">
        <f>IF(N1094="snížená",J1094,0)</f>
        <v>0</v>
      </c>
      <c r="BG1094" s="228">
        <f>IF(N1094="zákl. přenesená",J1094,0)</f>
        <v>0</v>
      </c>
      <c r="BH1094" s="228">
        <f>IF(N1094="sníž. přenesená",J1094,0)</f>
        <v>0</v>
      </c>
      <c r="BI1094" s="228">
        <f>IF(N1094="nulová",J1094,0)</f>
        <v>0</v>
      </c>
      <c r="BJ1094" s="17" t="s">
        <v>21</v>
      </c>
      <c r="BK1094" s="228">
        <f>ROUND(I1094*H1094,2)</f>
        <v>0</v>
      </c>
      <c r="BL1094" s="17" t="s">
        <v>547</v>
      </c>
      <c r="BM1094" s="227" t="s">
        <v>1907</v>
      </c>
    </row>
    <row r="1095" s="2" customFormat="1">
      <c r="A1095" s="38"/>
      <c r="B1095" s="39"/>
      <c r="C1095" s="40"/>
      <c r="D1095" s="229" t="s">
        <v>160</v>
      </c>
      <c r="E1095" s="40"/>
      <c r="F1095" s="230" t="s">
        <v>1906</v>
      </c>
      <c r="G1095" s="40"/>
      <c r="H1095" s="40"/>
      <c r="I1095" s="231"/>
      <c r="J1095" s="40"/>
      <c r="K1095" s="40"/>
      <c r="L1095" s="44"/>
      <c r="M1095" s="232"/>
      <c r="N1095" s="233"/>
      <c r="O1095" s="91"/>
      <c r="P1095" s="91"/>
      <c r="Q1095" s="91"/>
      <c r="R1095" s="91"/>
      <c r="S1095" s="91"/>
      <c r="T1095" s="92"/>
      <c r="U1095" s="38"/>
      <c r="V1095" s="38"/>
      <c r="W1095" s="38"/>
      <c r="X1095" s="38"/>
      <c r="Y1095" s="38"/>
      <c r="Z1095" s="38"/>
      <c r="AA1095" s="38"/>
      <c r="AB1095" s="38"/>
      <c r="AC1095" s="38"/>
      <c r="AD1095" s="38"/>
      <c r="AE1095" s="38"/>
      <c r="AT1095" s="17" t="s">
        <v>160</v>
      </c>
      <c r="AU1095" s="17" t="s">
        <v>88</v>
      </c>
    </row>
    <row r="1096" s="2" customFormat="1" ht="16.5" customHeight="1">
      <c r="A1096" s="38"/>
      <c r="B1096" s="39"/>
      <c r="C1096" s="215" t="s">
        <v>1908</v>
      </c>
      <c r="D1096" s="215" t="s">
        <v>154</v>
      </c>
      <c r="E1096" s="216" t="s">
        <v>1909</v>
      </c>
      <c r="F1096" s="217" t="s">
        <v>1910</v>
      </c>
      <c r="G1096" s="218" t="s">
        <v>493</v>
      </c>
      <c r="H1096" s="219">
        <v>330</v>
      </c>
      <c r="I1096" s="220"/>
      <c r="J1096" s="221">
        <f>ROUND(I1096*H1096,2)</f>
        <v>0</v>
      </c>
      <c r="K1096" s="222"/>
      <c r="L1096" s="44"/>
      <c r="M1096" s="223" t="s">
        <v>1</v>
      </c>
      <c r="N1096" s="224" t="s">
        <v>44</v>
      </c>
      <c r="O1096" s="91"/>
      <c r="P1096" s="225">
        <f>O1096*H1096</f>
        <v>0</v>
      </c>
      <c r="Q1096" s="225">
        <v>0</v>
      </c>
      <c r="R1096" s="225">
        <f>Q1096*H1096</f>
        <v>0</v>
      </c>
      <c r="S1096" s="225">
        <v>0</v>
      </c>
      <c r="T1096" s="226">
        <f>S1096*H1096</f>
        <v>0</v>
      </c>
      <c r="U1096" s="38"/>
      <c r="V1096" s="38"/>
      <c r="W1096" s="38"/>
      <c r="X1096" s="38"/>
      <c r="Y1096" s="38"/>
      <c r="Z1096" s="38"/>
      <c r="AA1096" s="38"/>
      <c r="AB1096" s="38"/>
      <c r="AC1096" s="38"/>
      <c r="AD1096" s="38"/>
      <c r="AE1096" s="38"/>
      <c r="AR1096" s="227" t="s">
        <v>547</v>
      </c>
      <c r="AT1096" s="227" t="s">
        <v>154</v>
      </c>
      <c r="AU1096" s="227" t="s">
        <v>88</v>
      </c>
      <c r="AY1096" s="17" t="s">
        <v>152</v>
      </c>
      <c r="BE1096" s="228">
        <f>IF(N1096="základní",J1096,0)</f>
        <v>0</v>
      </c>
      <c r="BF1096" s="228">
        <f>IF(N1096="snížená",J1096,0)</f>
        <v>0</v>
      </c>
      <c r="BG1096" s="228">
        <f>IF(N1096="zákl. přenesená",J1096,0)</f>
        <v>0</v>
      </c>
      <c r="BH1096" s="228">
        <f>IF(N1096="sníž. přenesená",J1096,0)</f>
        <v>0</v>
      </c>
      <c r="BI1096" s="228">
        <f>IF(N1096="nulová",J1096,0)</f>
        <v>0</v>
      </c>
      <c r="BJ1096" s="17" t="s">
        <v>21</v>
      </c>
      <c r="BK1096" s="228">
        <f>ROUND(I1096*H1096,2)</f>
        <v>0</v>
      </c>
      <c r="BL1096" s="17" t="s">
        <v>547</v>
      </c>
      <c r="BM1096" s="227" t="s">
        <v>1911</v>
      </c>
    </row>
    <row r="1097" s="2" customFormat="1">
      <c r="A1097" s="38"/>
      <c r="B1097" s="39"/>
      <c r="C1097" s="40"/>
      <c r="D1097" s="229" t="s">
        <v>160</v>
      </c>
      <c r="E1097" s="40"/>
      <c r="F1097" s="230" t="s">
        <v>1910</v>
      </c>
      <c r="G1097" s="40"/>
      <c r="H1097" s="40"/>
      <c r="I1097" s="231"/>
      <c r="J1097" s="40"/>
      <c r="K1097" s="40"/>
      <c r="L1097" s="44"/>
      <c r="M1097" s="232"/>
      <c r="N1097" s="233"/>
      <c r="O1097" s="91"/>
      <c r="P1097" s="91"/>
      <c r="Q1097" s="91"/>
      <c r="R1097" s="91"/>
      <c r="S1097" s="91"/>
      <c r="T1097" s="92"/>
      <c r="U1097" s="38"/>
      <c r="V1097" s="38"/>
      <c r="W1097" s="38"/>
      <c r="X1097" s="38"/>
      <c r="Y1097" s="38"/>
      <c r="Z1097" s="38"/>
      <c r="AA1097" s="38"/>
      <c r="AB1097" s="38"/>
      <c r="AC1097" s="38"/>
      <c r="AD1097" s="38"/>
      <c r="AE1097" s="38"/>
      <c r="AT1097" s="17" t="s">
        <v>160</v>
      </c>
      <c r="AU1097" s="17" t="s">
        <v>88</v>
      </c>
    </row>
    <row r="1098" s="2" customFormat="1" ht="16.5" customHeight="1">
      <c r="A1098" s="38"/>
      <c r="B1098" s="39"/>
      <c r="C1098" s="215" t="s">
        <v>1912</v>
      </c>
      <c r="D1098" s="215" t="s">
        <v>154</v>
      </c>
      <c r="E1098" s="216" t="s">
        <v>1913</v>
      </c>
      <c r="F1098" s="217" t="s">
        <v>1914</v>
      </c>
      <c r="G1098" s="218" t="s">
        <v>210</v>
      </c>
      <c r="H1098" s="219">
        <v>30</v>
      </c>
      <c r="I1098" s="220"/>
      <c r="J1098" s="221">
        <f>ROUND(I1098*H1098,2)</f>
        <v>0</v>
      </c>
      <c r="K1098" s="222"/>
      <c r="L1098" s="44"/>
      <c r="M1098" s="223" t="s">
        <v>1</v>
      </c>
      <c r="N1098" s="224" t="s">
        <v>44</v>
      </c>
      <c r="O1098" s="91"/>
      <c r="P1098" s="225">
        <f>O1098*H1098</f>
        <v>0</v>
      </c>
      <c r="Q1098" s="225">
        <v>0</v>
      </c>
      <c r="R1098" s="225">
        <f>Q1098*H1098</f>
        <v>0</v>
      </c>
      <c r="S1098" s="225">
        <v>0</v>
      </c>
      <c r="T1098" s="226">
        <f>S1098*H1098</f>
        <v>0</v>
      </c>
      <c r="U1098" s="38"/>
      <c r="V1098" s="38"/>
      <c r="W1098" s="38"/>
      <c r="X1098" s="38"/>
      <c r="Y1098" s="38"/>
      <c r="Z1098" s="38"/>
      <c r="AA1098" s="38"/>
      <c r="AB1098" s="38"/>
      <c r="AC1098" s="38"/>
      <c r="AD1098" s="38"/>
      <c r="AE1098" s="38"/>
      <c r="AR1098" s="227" t="s">
        <v>547</v>
      </c>
      <c r="AT1098" s="227" t="s">
        <v>154</v>
      </c>
      <c r="AU1098" s="227" t="s">
        <v>88</v>
      </c>
      <c r="AY1098" s="17" t="s">
        <v>152</v>
      </c>
      <c r="BE1098" s="228">
        <f>IF(N1098="základní",J1098,0)</f>
        <v>0</v>
      </c>
      <c r="BF1098" s="228">
        <f>IF(N1098="snížená",J1098,0)</f>
        <v>0</v>
      </c>
      <c r="BG1098" s="228">
        <f>IF(N1098="zákl. přenesená",J1098,0)</f>
        <v>0</v>
      </c>
      <c r="BH1098" s="228">
        <f>IF(N1098="sníž. přenesená",J1098,0)</f>
        <v>0</v>
      </c>
      <c r="BI1098" s="228">
        <f>IF(N1098="nulová",J1098,0)</f>
        <v>0</v>
      </c>
      <c r="BJ1098" s="17" t="s">
        <v>21</v>
      </c>
      <c r="BK1098" s="228">
        <f>ROUND(I1098*H1098,2)</f>
        <v>0</v>
      </c>
      <c r="BL1098" s="17" t="s">
        <v>547</v>
      </c>
      <c r="BM1098" s="227" t="s">
        <v>1915</v>
      </c>
    </row>
    <row r="1099" s="2" customFormat="1">
      <c r="A1099" s="38"/>
      <c r="B1099" s="39"/>
      <c r="C1099" s="40"/>
      <c r="D1099" s="229" t="s">
        <v>160</v>
      </c>
      <c r="E1099" s="40"/>
      <c r="F1099" s="230" t="s">
        <v>1914</v>
      </c>
      <c r="G1099" s="40"/>
      <c r="H1099" s="40"/>
      <c r="I1099" s="231"/>
      <c r="J1099" s="40"/>
      <c r="K1099" s="40"/>
      <c r="L1099" s="44"/>
      <c r="M1099" s="232"/>
      <c r="N1099" s="233"/>
      <c r="O1099" s="91"/>
      <c r="P1099" s="91"/>
      <c r="Q1099" s="91"/>
      <c r="R1099" s="91"/>
      <c r="S1099" s="91"/>
      <c r="T1099" s="92"/>
      <c r="U1099" s="38"/>
      <c r="V1099" s="38"/>
      <c r="W1099" s="38"/>
      <c r="X1099" s="38"/>
      <c r="Y1099" s="38"/>
      <c r="Z1099" s="38"/>
      <c r="AA1099" s="38"/>
      <c r="AB1099" s="38"/>
      <c r="AC1099" s="38"/>
      <c r="AD1099" s="38"/>
      <c r="AE1099" s="38"/>
      <c r="AT1099" s="17" t="s">
        <v>160</v>
      </c>
      <c r="AU1099" s="17" t="s">
        <v>88</v>
      </c>
    </row>
    <row r="1100" s="2" customFormat="1" ht="21.75" customHeight="1">
      <c r="A1100" s="38"/>
      <c r="B1100" s="39"/>
      <c r="C1100" s="215" t="s">
        <v>1916</v>
      </c>
      <c r="D1100" s="215" t="s">
        <v>154</v>
      </c>
      <c r="E1100" s="216" t="s">
        <v>1917</v>
      </c>
      <c r="F1100" s="217" t="s">
        <v>1918</v>
      </c>
      <c r="G1100" s="218" t="s">
        <v>210</v>
      </c>
      <c r="H1100" s="219">
        <v>10</v>
      </c>
      <c r="I1100" s="220"/>
      <c r="J1100" s="221">
        <f>ROUND(I1100*H1100,2)</f>
        <v>0</v>
      </c>
      <c r="K1100" s="222"/>
      <c r="L1100" s="44"/>
      <c r="M1100" s="223" t="s">
        <v>1</v>
      </c>
      <c r="N1100" s="224" t="s">
        <v>44</v>
      </c>
      <c r="O1100" s="91"/>
      <c r="P1100" s="225">
        <f>O1100*H1100</f>
        <v>0</v>
      </c>
      <c r="Q1100" s="225">
        <v>0</v>
      </c>
      <c r="R1100" s="225">
        <f>Q1100*H1100</f>
        <v>0</v>
      </c>
      <c r="S1100" s="225">
        <v>0</v>
      </c>
      <c r="T1100" s="226">
        <f>S1100*H1100</f>
        <v>0</v>
      </c>
      <c r="U1100" s="38"/>
      <c r="V1100" s="38"/>
      <c r="W1100" s="38"/>
      <c r="X1100" s="38"/>
      <c r="Y1100" s="38"/>
      <c r="Z1100" s="38"/>
      <c r="AA1100" s="38"/>
      <c r="AB1100" s="38"/>
      <c r="AC1100" s="38"/>
      <c r="AD1100" s="38"/>
      <c r="AE1100" s="38"/>
      <c r="AR1100" s="227" t="s">
        <v>547</v>
      </c>
      <c r="AT1100" s="227" t="s">
        <v>154</v>
      </c>
      <c r="AU1100" s="227" t="s">
        <v>88</v>
      </c>
      <c r="AY1100" s="17" t="s">
        <v>152</v>
      </c>
      <c r="BE1100" s="228">
        <f>IF(N1100="základní",J1100,0)</f>
        <v>0</v>
      </c>
      <c r="BF1100" s="228">
        <f>IF(N1100="snížená",J1100,0)</f>
        <v>0</v>
      </c>
      <c r="BG1100" s="228">
        <f>IF(N1100="zákl. přenesená",J1100,0)</f>
        <v>0</v>
      </c>
      <c r="BH1100" s="228">
        <f>IF(N1100="sníž. přenesená",J1100,0)</f>
        <v>0</v>
      </c>
      <c r="BI1100" s="228">
        <f>IF(N1100="nulová",J1100,0)</f>
        <v>0</v>
      </c>
      <c r="BJ1100" s="17" t="s">
        <v>21</v>
      </c>
      <c r="BK1100" s="228">
        <f>ROUND(I1100*H1100,2)</f>
        <v>0</v>
      </c>
      <c r="BL1100" s="17" t="s">
        <v>547</v>
      </c>
      <c r="BM1100" s="227" t="s">
        <v>1919</v>
      </c>
    </row>
    <row r="1101" s="2" customFormat="1">
      <c r="A1101" s="38"/>
      <c r="B1101" s="39"/>
      <c r="C1101" s="40"/>
      <c r="D1101" s="229" t="s">
        <v>160</v>
      </c>
      <c r="E1101" s="40"/>
      <c r="F1101" s="230" t="s">
        <v>1918</v>
      </c>
      <c r="G1101" s="40"/>
      <c r="H1101" s="40"/>
      <c r="I1101" s="231"/>
      <c r="J1101" s="40"/>
      <c r="K1101" s="40"/>
      <c r="L1101" s="44"/>
      <c r="M1101" s="232"/>
      <c r="N1101" s="233"/>
      <c r="O1101" s="91"/>
      <c r="P1101" s="91"/>
      <c r="Q1101" s="91"/>
      <c r="R1101" s="91"/>
      <c r="S1101" s="91"/>
      <c r="T1101" s="92"/>
      <c r="U1101" s="38"/>
      <c r="V1101" s="38"/>
      <c r="W1101" s="38"/>
      <c r="X1101" s="38"/>
      <c r="Y1101" s="38"/>
      <c r="Z1101" s="38"/>
      <c r="AA1101" s="38"/>
      <c r="AB1101" s="38"/>
      <c r="AC1101" s="38"/>
      <c r="AD1101" s="38"/>
      <c r="AE1101" s="38"/>
      <c r="AT1101" s="17" t="s">
        <v>160</v>
      </c>
      <c r="AU1101" s="17" t="s">
        <v>88</v>
      </c>
    </row>
    <row r="1102" s="2" customFormat="1" ht="24.15" customHeight="1">
      <c r="A1102" s="38"/>
      <c r="B1102" s="39"/>
      <c r="C1102" s="215" t="s">
        <v>1920</v>
      </c>
      <c r="D1102" s="215" t="s">
        <v>154</v>
      </c>
      <c r="E1102" s="216" t="s">
        <v>1921</v>
      </c>
      <c r="F1102" s="217" t="s">
        <v>1922</v>
      </c>
      <c r="G1102" s="218" t="s">
        <v>210</v>
      </c>
      <c r="H1102" s="219">
        <v>20</v>
      </c>
      <c r="I1102" s="220"/>
      <c r="J1102" s="221">
        <f>ROUND(I1102*H1102,2)</f>
        <v>0</v>
      </c>
      <c r="K1102" s="222"/>
      <c r="L1102" s="44"/>
      <c r="M1102" s="223" t="s">
        <v>1</v>
      </c>
      <c r="N1102" s="224" t="s">
        <v>44</v>
      </c>
      <c r="O1102" s="91"/>
      <c r="P1102" s="225">
        <f>O1102*H1102</f>
        <v>0</v>
      </c>
      <c r="Q1102" s="225">
        <v>0</v>
      </c>
      <c r="R1102" s="225">
        <f>Q1102*H1102</f>
        <v>0</v>
      </c>
      <c r="S1102" s="225">
        <v>0</v>
      </c>
      <c r="T1102" s="226">
        <f>S1102*H1102</f>
        <v>0</v>
      </c>
      <c r="U1102" s="38"/>
      <c r="V1102" s="38"/>
      <c r="W1102" s="38"/>
      <c r="X1102" s="38"/>
      <c r="Y1102" s="38"/>
      <c r="Z1102" s="38"/>
      <c r="AA1102" s="38"/>
      <c r="AB1102" s="38"/>
      <c r="AC1102" s="38"/>
      <c r="AD1102" s="38"/>
      <c r="AE1102" s="38"/>
      <c r="AR1102" s="227" t="s">
        <v>547</v>
      </c>
      <c r="AT1102" s="227" t="s">
        <v>154</v>
      </c>
      <c r="AU1102" s="227" t="s">
        <v>88</v>
      </c>
      <c r="AY1102" s="17" t="s">
        <v>152</v>
      </c>
      <c r="BE1102" s="228">
        <f>IF(N1102="základní",J1102,0)</f>
        <v>0</v>
      </c>
      <c r="BF1102" s="228">
        <f>IF(N1102="snížená",J1102,0)</f>
        <v>0</v>
      </c>
      <c r="BG1102" s="228">
        <f>IF(N1102="zákl. přenesená",J1102,0)</f>
        <v>0</v>
      </c>
      <c r="BH1102" s="228">
        <f>IF(N1102="sníž. přenesená",J1102,0)</f>
        <v>0</v>
      </c>
      <c r="BI1102" s="228">
        <f>IF(N1102="nulová",J1102,0)</f>
        <v>0</v>
      </c>
      <c r="BJ1102" s="17" t="s">
        <v>21</v>
      </c>
      <c r="BK1102" s="228">
        <f>ROUND(I1102*H1102,2)</f>
        <v>0</v>
      </c>
      <c r="BL1102" s="17" t="s">
        <v>547</v>
      </c>
      <c r="BM1102" s="227" t="s">
        <v>1923</v>
      </c>
    </row>
    <row r="1103" s="2" customFormat="1">
      <c r="A1103" s="38"/>
      <c r="B1103" s="39"/>
      <c r="C1103" s="40"/>
      <c r="D1103" s="229" t="s">
        <v>160</v>
      </c>
      <c r="E1103" s="40"/>
      <c r="F1103" s="230" t="s">
        <v>1922</v>
      </c>
      <c r="G1103" s="40"/>
      <c r="H1103" s="40"/>
      <c r="I1103" s="231"/>
      <c r="J1103" s="40"/>
      <c r="K1103" s="40"/>
      <c r="L1103" s="44"/>
      <c r="M1103" s="232"/>
      <c r="N1103" s="233"/>
      <c r="O1103" s="91"/>
      <c r="P1103" s="91"/>
      <c r="Q1103" s="91"/>
      <c r="R1103" s="91"/>
      <c r="S1103" s="91"/>
      <c r="T1103" s="92"/>
      <c r="U1103" s="38"/>
      <c r="V1103" s="38"/>
      <c r="W1103" s="38"/>
      <c r="X1103" s="38"/>
      <c r="Y1103" s="38"/>
      <c r="Z1103" s="38"/>
      <c r="AA1103" s="38"/>
      <c r="AB1103" s="38"/>
      <c r="AC1103" s="38"/>
      <c r="AD1103" s="38"/>
      <c r="AE1103" s="38"/>
      <c r="AT1103" s="17" t="s">
        <v>160</v>
      </c>
      <c r="AU1103" s="17" t="s">
        <v>88</v>
      </c>
    </row>
    <row r="1104" s="2" customFormat="1" ht="24.15" customHeight="1">
      <c r="A1104" s="38"/>
      <c r="B1104" s="39"/>
      <c r="C1104" s="215" t="s">
        <v>1924</v>
      </c>
      <c r="D1104" s="215" t="s">
        <v>154</v>
      </c>
      <c r="E1104" s="216" t="s">
        <v>1925</v>
      </c>
      <c r="F1104" s="217" t="s">
        <v>1926</v>
      </c>
      <c r="G1104" s="218" t="s">
        <v>210</v>
      </c>
      <c r="H1104" s="219">
        <v>5</v>
      </c>
      <c r="I1104" s="220"/>
      <c r="J1104" s="221">
        <f>ROUND(I1104*H1104,2)</f>
        <v>0</v>
      </c>
      <c r="K1104" s="222"/>
      <c r="L1104" s="44"/>
      <c r="M1104" s="223" t="s">
        <v>1</v>
      </c>
      <c r="N1104" s="224" t="s">
        <v>44</v>
      </c>
      <c r="O1104" s="91"/>
      <c r="P1104" s="225">
        <f>O1104*H1104</f>
        <v>0</v>
      </c>
      <c r="Q1104" s="225">
        <v>0</v>
      </c>
      <c r="R1104" s="225">
        <f>Q1104*H1104</f>
        <v>0</v>
      </c>
      <c r="S1104" s="225">
        <v>0</v>
      </c>
      <c r="T1104" s="226">
        <f>S1104*H1104</f>
        <v>0</v>
      </c>
      <c r="U1104" s="38"/>
      <c r="V1104" s="38"/>
      <c r="W1104" s="38"/>
      <c r="X1104" s="38"/>
      <c r="Y1104" s="38"/>
      <c r="Z1104" s="38"/>
      <c r="AA1104" s="38"/>
      <c r="AB1104" s="38"/>
      <c r="AC1104" s="38"/>
      <c r="AD1104" s="38"/>
      <c r="AE1104" s="38"/>
      <c r="AR1104" s="227" t="s">
        <v>547</v>
      </c>
      <c r="AT1104" s="227" t="s">
        <v>154</v>
      </c>
      <c r="AU1104" s="227" t="s">
        <v>88</v>
      </c>
      <c r="AY1104" s="17" t="s">
        <v>152</v>
      </c>
      <c r="BE1104" s="228">
        <f>IF(N1104="základní",J1104,0)</f>
        <v>0</v>
      </c>
      <c r="BF1104" s="228">
        <f>IF(N1104="snížená",J1104,0)</f>
        <v>0</v>
      </c>
      <c r="BG1104" s="228">
        <f>IF(N1104="zákl. přenesená",J1104,0)</f>
        <v>0</v>
      </c>
      <c r="BH1104" s="228">
        <f>IF(N1104="sníž. přenesená",J1104,0)</f>
        <v>0</v>
      </c>
      <c r="BI1104" s="228">
        <f>IF(N1104="nulová",J1104,0)</f>
        <v>0</v>
      </c>
      <c r="BJ1104" s="17" t="s">
        <v>21</v>
      </c>
      <c r="BK1104" s="228">
        <f>ROUND(I1104*H1104,2)</f>
        <v>0</v>
      </c>
      <c r="BL1104" s="17" t="s">
        <v>547</v>
      </c>
      <c r="BM1104" s="227" t="s">
        <v>1927</v>
      </c>
    </row>
    <row r="1105" s="2" customFormat="1">
      <c r="A1105" s="38"/>
      <c r="B1105" s="39"/>
      <c r="C1105" s="40"/>
      <c r="D1105" s="229" t="s">
        <v>160</v>
      </c>
      <c r="E1105" s="40"/>
      <c r="F1105" s="230" t="s">
        <v>1926</v>
      </c>
      <c r="G1105" s="40"/>
      <c r="H1105" s="40"/>
      <c r="I1105" s="231"/>
      <c r="J1105" s="40"/>
      <c r="K1105" s="40"/>
      <c r="L1105" s="44"/>
      <c r="M1105" s="232"/>
      <c r="N1105" s="233"/>
      <c r="O1105" s="91"/>
      <c r="P1105" s="91"/>
      <c r="Q1105" s="91"/>
      <c r="R1105" s="91"/>
      <c r="S1105" s="91"/>
      <c r="T1105" s="92"/>
      <c r="U1105" s="38"/>
      <c r="V1105" s="38"/>
      <c r="W1105" s="38"/>
      <c r="X1105" s="38"/>
      <c r="Y1105" s="38"/>
      <c r="Z1105" s="38"/>
      <c r="AA1105" s="38"/>
      <c r="AB1105" s="38"/>
      <c r="AC1105" s="38"/>
      <c r="AD1105" s="38"/>
      <c r="AE1105" s="38"/>
      <c r="AT1105" s="17" t="s">
        <v>160</v>
      </c>
      <c r="AU1105" s="17" t="s">
        <v>88</v>
      </c>
    </row>
    <row r="1106" s="2" customFormat="1" ht="24.15" customHeight="1">
      <c r="A1106" s="38"/>
      <c r="B1106" s="39"/>
      <c r="C1106" s="215" t="s">
        <v>1928</v>
      </c>
      <c r="D1106" s="215" t="s">
        <v>154</v>
      </c>
      <c r="E1106" s="216" t="s">
        <v>1929</v>
      </c>
      <c r="F1106" s="217" t="s">
        <v>1930</v>
      </c>
      <c r="G1106" s="218" t="s">
        <v>210</v>
      </c>
      <c r="H1106" s="219">
        <v>5</v>
      </c>
      <c r="I1106" s="220"/>
      <c r="J1106" s="221">
        <f>ROUND(I1106*H1106,2)</f>
        <v>0</v>
      </c>
      <c r="K1106" s="222"/>
      <c r="L1106" s="44"/>
      <c r="M1106" s="223" t="s">
        <v>1</v>
      </c>
      <c r="N1106" s="224" t="s">
        <v>44</v>
      </c>
      <c r="O1106" s="91"/>
      <c r="P1106" s="225">
        <f>O1106*H1106</f>
        <v>0</v>
      </c>
      <c r="Q1106" s="225">
        <v>0</v>
      </c>
      <c r="R1106" s="225">
        <f>Q1106*H1106</f>
        <v>0</v>
      </c>
      <c r="S1106" s="225">
        <v>0</v>
      </c>
      <c r="T1106" s="226">
        <f>S1106*H1106</f>
        <v>0</v>
      </c>
      <c r="U1106" s="38"/>
      <c r="V1106" s="38"/>
      <c r="W1106" s="38"/>
      <c r="X1106" s="38"/>
      <c r="Y1106" s="38"/>
      <c r="Z1106" s="38"/>
      <c r="AA1106" s="38"/>
      <c r="AB1106" s="38"/>
      <c r="AC1106" s="38"/>
      <c r="AD1106" s="38"/>
      <c r="AE1106" s="38"/>
      <c r="AR1106" s="227" t="s">
        <v>547</v>
      </c>
      <c r="AT1106" s="227" t="s">
        <v>154</v>
      </c>
      <c r="AU1106" s="227" t="s">
        <v>88</v>
      </c>
      <c r="AY1106" s="17" t="s">
        <v>152</v>
      </c>
      <c r="BE1106" s="228">
        <f>IF(N1106="základní",J1106,0)</f>
        <v>0</v>
      </c>
      <c r="BF1106" s="228">
        <f>IF(N1106="snížená",J1106,0)</f>
        <v>0</v>
      </c>
      <c r="BG1106" s="228">
        <f>IF(N1106="zákl. přenesená",J1106,0)</f>
        <v>0</v>
      </c>
      <c r="BH1106" s="228">
        <f>IF(N1106="sníž. přenesená",J1106,0)</f>
        <v>0</v>
      </c>
      <c r="BI1106" s="228">
        <f>IF(N1106="nulová",J1106,0)</f>
        <v>0</v>
      </c>
      <c r="BJ1106" s="17" t="s">
        <v>21</v>
      </c>
      <c r="BK1106" s="228">
        <f>ROUND(I1106*H1106,2)</f>
        <v>0</v>
      </c>
      <c r="BL1106" s="17" t="s">
        <v>547</v>
      </c>
      <c r="BM1106" s="227" t="s">
        <v>1931</v>
      </c>
    </row>
    <row r="1107" s="2" customFormat="1">
      <c r="A1107" s="38"/>
      <c r="B1107" s="39"/>
      <c r="C1107" s="40"/>
      <c r="D1107" s="229" t="s">
        <v>160</v>
      </c>
      <c r="E1107" s="40"/>
      <c r="F1107" s="230" t="s">
        <v>1930</v>
      </c>
      <c r="G1107" s="40"/>
      <c r="H1107" s="40"/>
      <c r="I1107" s="231"/>
      <c r="J1107" s="40"/>
      <c r="K1107" s="40"/>
      <c r="L1107" s="44"/>
      <c r="M1107" s="232"/>
      <c r="N1107" s="233"/>
      <c r="O1107" s="91"/>
      <c r="P1107" s="91"/>
      <c r="Q1107" s="91"/>
      <c r="R1107" s="91"/>
      <c r="S1107" s="91"/>
      <c r="T1107" s="92"/>
      <c r="U1107" s="38"/>
      <c r="V1107" s="38"/>
      <c r="W1107" s="38"/>
      <c r="X1107" s="38"/>
      <c r="Y1107" s="38"/>
      <c r="Z1107" s="38"/>
      <c r="AA1107" s="38"/>
      <c r="AB1107" s="38"/>
      <c r="AC1107" s="38"/>
      <c r="AD1107" s="38"/>
      <c r="AE1107" s="38"/>
      <c r="AT1107" s="17" t="s">
        <v>160</v>
      </c>
      <c r="AU1107" s="17" t="s">
        <v>88</v>
      </c>
    </row>
    <row r="1108" s="2" customFormat="1" ht="24.15" customHeight="1">
      <c r="A1108" s="38"/>
      <c r="B1108" s="39"/>
      <c r="C1108" s="215" t="s">
        <v>1932</v>
      </c>
      <c r="D1108" s="215" t="s">
        <v>154</v>
      </c>
      <c r="E1108" s="216" t="s">
        <v>1933</v>
      </c>
      <c r="F1108" s="217" t="s">
        <v>1934</v>
      </c>
      <c r="G1108" s="218" t="s">
        <v>210</v>
      </c>
      <c r="H1108" s="219">
        <v>40</v>
      </c>
      <c r="I1108" s="220"/>
      <c r="J1108" s="221">
        <f>ROUND(I1108*H1108,2)</f>
        <v>0</v>
      </c>
      <c r="K1108" s="222"/>
      <c r="L1108" s="44"/>
      <c r="M1108" s="223" t="s">
        <v>1</v>
      </c>
      <c r="N1108" s="224" t="s">
        <v>44</v>
      </c>
      <c r="O1108" s="91"/>
      <c r="P1108" s="225">
        <f>O1108*H1108</f>
        <v>0</v>
      </c>
      <c r="Q1108" s="225">
        <v>0</v>
      </c>
      <c r="R1108" s="225">
        <f>Q1108*H1108</f>
        <v>0</v>
      </c>
      <c r="S1108" s="225">
        <v>0</v>
      </c>
      <c r="T1108" s="226">
        <f>S1108*H1108</f>
        <v>0</v>
      </c>
      <c r="U1108" s="38"/>
      <c r="V1108" s="38"/>
      <c r="W1108" s="38"/>
      <c r="X1108" s="38"/>
      <c r="Y1108" s="38"/>
      <c r="Z1108" s="38"/>
      <c r="AA1108" s="38"/>
      <c r="AB1108" s="38"/>
      <c r="AC1108" s="38"/>
      <c r="AD1108" s="38"/>
      <c r="AE1108" s="38"/>
      <c r="AR1108" s="227" t="s">
        <v>547</v>
      </c>
      <c r="AT1108" s="227" t="s">
        <v>154</v>
      </c>
      <c r="AU1108" s="227" t="s">
        <v>88</v>
      </c>
      <c r="AY1108" s="17" t="s">
        <v>152</v>
      </c>
      <c r="BE1108" s="228">
        <f>IF(N1108="základní",J1108,0)</f>
        <v>0</v>
      </c>
      <c r="BF1108" s="228">
        <f>IF(N1108="snížená",J1108,0)</f>
        <v>0</v>
      </c>
      <c r="BG1108" s="228">
        <f>IF(N1108="zákl. přenesená",J1108,0)</f>
        <v>0</v>
      </c>
      <c r="BH1108" s="228">
        <f>IF(N1108="sníž. přenesená",J1108,0)</f>
        <v>0</v>
      </c>
      <c r="BI1108" s="228">
        <f>IF(N1108="nulová",J1108,0)</f>
        <v>0</v>
      </c>
      <c r="BJ1108" s="17" t="s">
        <v>21</v>
      </c>
      <c r="BK1108" s="228">
        <f>ROUND(I1108*H1108,2)</f>
        <v>0</v>
      </c>
      <c r="BL1108" s="17" t="s">
        <v>547</v>
      </c>
      <c r="BM1108" s="227" t="s">
        <v>1935</v>
      </c>
    </row>
    <row r="1109" s="2" customFormat="1">
      <c r="A1109" s="38"/>
      <c r="B1109" s="39"/>
      <c r="C1109" s="40"/>
      <c r="D1109" s="229" t="s">
        <v>160</v>
      </c>
      <c r="E1109" s="40"/>
      <c r="F1109" s="230" t="s">
        <v>1934</v>
      </c>
      <c r="G1109" s="40"/>
      <c r="H1109" s="40"/>
      <c r="I1109" s="231"/>
      <c r="J1109" s="40"/>
      <c r="K1109" s="40"/>
      <c r="L1109" s="44"/>
      <c r="M1109" s="232"/>
      <c r="N1109" s="233"/>
      <c r="O1109" s="91"/>
      <c r="P1109" s="91"/>
      <c r="Q1109" s="91"/>
      <c r="R1109" s="91"/>
      <c r="S1109" s="91"/>
      <c r="T1109" s="92"/>
      <c r="U1109" s="38"/>
      <c r="V1109" s="38"/>
      <c r="W1109" s="38"/>
      <c r="X1109" s="38"/>
      <c r="Y1109" s="38"/>
      <c r="Z1109" s="38"/>
      <c r="AA1109" s="38"/>
      <c r="AB1109" s="38"/>
      <c r="AC1109" s="38"/>
      <c r="AD1109" s="38"/>
      <c r="AE1109" s="38"/>
      <c r="AT1109" s="17" t="s">
        <v>160</v>
      </c>
      <c r="AU1109" s="17" t="s">
        <v>88</v>
      </c>
    </row>
    <row r="1110" s="2" customFormat="1" ht="24.15" customHeight="1">
      <c r="A1110" s="38"/>
      <c r="B1110" s="39"/>
      <c r="C1110" s="215" t="s">
        <v>1936</v>
      </c>
      <c r="D1110" s="215" t="s">
        <v>154</v>
      </c>
      <c r="E1110" s="216" t="s">
        <v>1937</v>
      </c>
      <c r="F1110" s="217" t="s">
        <v>1938</v>
      </c>
      <c r="G1110" s="218" t="s">
        <v>210</v>
      </c>
      <c r="H1110" s="219">
        <v>1</v>
      </c>
      <c r="I1110" s="220"/>
      <c r="J1110" s="221">
        <f>ROUND(I1110*H1110,2)</f>
        <v>0</v>
      </c>
      <c r="K1110" s="222"/>
      <c r="L1110" s="44"/>
      <c r="M1110" s="223" t="s">
        <v>1</v>
      </c>
      <c r="N1110" s="224" t="s">
        <v>44</v>
      </c>
      <c r="O1110" s="91"/>
      <c r="P1110" s="225">
        <f>O1110*H1110</f>
        <v>0</v>
      </c>
      <c r="Q1110" s="225">
        <v>0</v>
      </c>
      <c r="R1110" s="225">
        <f>Q1110*H1110</f>
        <v>0</v>
      </c>
      <c r="S1110" s="225">
        <v>0</v>
      </c>
      <c r="T1110" s="226">
        <f>S1110*H1110</f>
        <v>0</v>
      </c>
      <c r="U1110" s="38"/>
      <c r="V1110" s="38"/>
      <c r="W1110" s="38"/>
      <c r="X1110" s="38"/>
      <c r="Y1110" s="38"/>
      <c r="Z1110" s="38"/>
      <c r="AA1110" s="38"/>
      <c r="AB1110" s="38"/>
      <c r="AC1110" s="38"/>
      <c r="AD1110" s="38"/>
      <c r="AE1110" s="38"/>
      <c r="AR1110" s="227" t="s">
        <v>547</v>
      </c>
      <c r="AT1110" s="227" t="s">
        <v>154</v>
      </c>
      <c r="AU1110" s="227" t="s">
        <v>88</v>
      </c>
      <c r="AY1110" s="17" t="s">
        <v>152</v>
      </c>
      <c r="BE1110" s="228">
        <f>IF(N1110="základní",J1110,0)</f>
        <v>0</v>
      </c>
      <c r="BF1110" s="228">
        <f>IF(N1110="snížená",J1110,0)</f>
        <v>0</v>
      </c>
      <c r="BG1110" s="228">
        <f>IF(N1110="zákl. přenesená",J1110,0)</f>
        <v>0</v>
      </c>
      <c r="BH1110" s="228">
        <f>IF(N1110="sníž. přenesená",J1110,0)</f>
        <v>0</v>
      </c>
      <c r="BI1110" s="228">
        <f>IF(N1110="nulová",J1110,0)</f>
        <v>0</v>
      </c>
      <c r="BJ1110" s="17" t="s">
        <v>21</v>
      </c>
      <c r="BK1110" s="228">
        <f>ROUND(I1110*H1110,2)</f>
        <v>0</v>
      </c>
      <c r="BL1110" s="17" t="s">
        <v>547</v>
      </c>
      <c r="BM1110" s="227" t="s">
        <v>1939</v>
      </c>
    </row>
    <row r="1111" s="2" customFormat="1">
      <c r="A1111" s="38"/>
      <c r="B1111" s="39"/>
      <c r="C1111" s="40"/>
      <c r="D1111" s="229" t="s">
        <v>160</v>
      </c>
      <c r="E1111" s="40"/>
      <c r="F1111" s="230" t="s">
        <v>1938</v>
      </c>
      <c r="G1111" s="40"/>
      <c r="H1111" s="40"/>
      <c r="I1111" s="231"/>
      <c r="J1111" s="40"/>
      <c r="K1111" s="40"/>
      <c r="L1111" s="44"/>
      <c r="M1111" s="232"/>
      <c r="N1111" s="233"/>
      <c r="O1111" s="91"/>
      <c r="P1111" s="91"/>
      <c r="Q1111" s="91"/>
      <c r="R1111" s="91"/>
      <c r="S1111" s="91"/>
      <c r="T1111" s="92"/>
      <c r="U1111" s="38"/>
      <c r="V1111" s="38"/>
      <c r="W1111" s="38"/>
      <c r="X1111" s="38"/>
      <c r="Y1111" s="38"/>
      <c r="Z1111" s="38"/>
      <c r="AA1111" s="38"/>
      <c r="AB1111" s="38"/>
      <c r="AC1111" s="38"/>
      <c r="AD1111" s="38"/>
      <c r="AE1111" s="38"/>
      <c r="AT1111" s="17" t="s">
        <v>160</v>
      </c>
      <c r="AU1111" s="17" t="s">
        <v>88</v>
      </c>
    </row>
    <row r="1112" s="2" customFormat="1" ht="16.5" customHeight="1">
      <c r="A1112" s="38"/>
      <c r="B1112" s="39"/>
      <c r="C1112" s="215" t="s">
        <v>1940</v>
      </c>
      <c r="D1112" s="215" t="s">
        <v>154</v>
      </c>
      <c r="E1112" s="216" t="s">
        <v>1941</v>
      </c>
      <c r="F1112" s="217" t="s">
        <v>1942</v>
      </c>
      <c r="G1112" s="218" t="s">
        <v>210</v>
      </c>
      <c r="H1112" s="219">
        <v>20</v>
      </c>
      <c r="I1112" s="220"/>
      <c r="J1112" s="221">
        <f>ROUND(I1112*H1112,2)</f>
        <v>0</v>
      </c>
      <c r="K1112" s="222"/>
      <c r="L1112" s="44"/>
      <c r="M1112" s="223" t="s">
        <v>1</v>
      </c>
      <c r="N1112" s="224" t="s">
        <v>44</v>
      </c>
      <c r="O1112" s="91"/>
      <c r="P1112" s="225">
        <f>O1112*H1112</f>
        <v>0</v>
      </c>
      <c r="Q1112" s="225">
        <v>0</v>
      </c>
      <c r="R1112" s="225">
        <f>Q1112*H1112</f>
        <v>0</v>
      </c>
      <c r="S1112" s="225">
        <v>0</v>
      </c>
      <c r="T1112" s="226">
        <f>S1112*H1112</f>
        <v>0</v>
      </c>
      <c r="U1112" s="38"/>
      <c r="V1112" s="38"/>
      <c r="W1112" s="38"/>
      <c r="X1112" s="38"/>
      <c r="Y1112" s="38"/>
      <c r="Z1112" s="38"/>
      <c r="AA1112" s="38"/>
      <c r="AB1112" s="38"/>
      <c r="AC1112" s="38"/>
      <c r="AD1112" s="38"/>
      <c r="AE1112" s="38"/>
      <c r="AR1112" s="227" t="s">
        <v>547</v>
      </c>
      <c r="AT1112" s="227" t="s">
        <v>154</v>
      </c>
      <c r="AU1112" s="227" t="s">
        <v>88</v>
      </c>
      <c r="AY1112" s="17" t="s">
        <v>152</v>
      </c>
      <c r="BE1112" s="228">
        <f>IF(N1112="základní",J1112,0)</f>
        <v>0</v>
      </c>
      <c r="BF1112" s="228">
        <f>IF(N1112="snížená",J1112,0)</f>
        <v>0</v>
      </c>
      <c r="BG1112" s="228">
        <f>IF(N1112="zákl. přenesená",J1112,0)</f>
        <v>0</v>
      </c>
      <c r="BH1112" s="228">
        <f>IF(N1112="sníž. přenesená",J1112,0)</f>
        <v>0</v>
      </c>
      <c r="BI1112" s="228">
        <f>IF(N1112="nulová",J1112,0)</f>
        <v>0</v>
      </c>
      <c r="BJ1112" s="17" t="s">
        <v>21</v>
      </c>
      <c r="BK1112" s="228">
        <f>ROUND(I1112*H1112,2)</f>
        <v>0</v>
      </c>
      <c r="BL1112" s="17" t="s">
        <v>547</v>
      </c>
      <c r="BM1112" s="227" t="s">
        <v>1943</v>
      </c>
    </row>
    <row r="1113" s="2" customFormat="1">
      <c r="A1113" s="38"/>
      <c r="B1113" s="39"/>
      <c r="C1113" s="40"/>
      <c r="D1113" s="229" t="s">
        <v>160</v>
      </c>
      <c r="E1113" s="40"/>
      <c r="F1113" s="230" t="s">
        <v>1942</v>
      </c>
      <c r="G1113" s="40"/>
      <c r="H1113" s="40"/>
      <c r="I1113" s="231"/>
      <c r="J1113" s="40"/>
      <c r="K1113" s="40"/>
      <c r="L1113" s="44"/>
      <c r="M1113" s="232"/>
      <c r="N1113" s="233"/>
      <c r="O1113" s="91"/>
      <c r="P1113" s="91"/>
      <c r="Q1113" s="91"/>
      <c r="R1113" s="91"/>
      <c r="S1113" s="91"/>
      <c r="T1113" s="92"/>
      <c r="U1113" s="38"/>
      <c r="V1113" s="38"/>
      <c r="W1113" s="38"/>
      <c r="X1113" s="38"/>
      <c r="Y1113" s="38"/>
      <c r="Z1113" s="38"/>
      <c r="AA1113" s="38"/>
      <c r="AB1113" s="38"/>
      <c r="AC1113" s="38"/>
      <c r="AD1113" s="38"/>
      <c r="AE1113" s="38"/>
      <c r="AT1113" s="17" t="s">
        <v>160</v>
      </c>
      <c r="AU1113" s="17" t="s">
        <v>88</v>
      </c>
    </row>
    <row r="1114" s="2" customFormat="1" ht="21.75" customHeight="1">
      <c r="A1114" s="38"/>
      <c r="B1114" s="39"/>
      <c r="C1114" s="215" t="s">
        <v>1944</v>
      </c>
      <c r="D1114" s="215" t="s">
        <v>154</v>
      </c>
      <c r="E1114" s="216" t="s">
        <v>1945</v>
      </c>
      <c r="F1114" s="217" t="s">
        <v>1946</v>
      </c>
      <c r="G1114" s="218" t="s">
        <v>210</v>
      </c>
      <c r="H1114" s="219">
        <v>10</v>
      </c>
      <c r="I1114" s="220"/>
      <c r="J1114" s="221">
        <f>ROUND(I1114*H1114,2)</f>
        <v>0</v>
      </c>
      <c r="K1114" s="222"/>
      <c r="L1114" s="44"/>
      <c r="M1114" s="223" t="s">
        <v>1</v>
      </c>
      <c r="N1114" s="224" t="s">
        <v>44</v>
      </c>
      <c r="O1114" s="91"/>
      <c r="P1114" s="225">
        <f>O1114*H1114</f>
        <v>0</v>
      </c>
      <c r="Q1114" s="225">
        <v>0</v>
      </c>
      <c r="R1114" s="225">
        <f>Q1114*H1114</f>
        <v>0</v>
      </c>
      <c r="S1114" s="225">
        <v>0</v>
      </c>
      <c r="T1114" s="226">
        <f>S1114*H1114</f>
        <v>0</v>
      </c>
      <c r="U1114" s="38"/>
      <c r="V1114" s="38"/>
      <c r="W1114" s="38"/>
      <c r="X1114" s="38"/>
      <c r="Y1114" s="38"/>
      <c r="Z1114" s="38"/>
      <c r="AA1114" s="38"/>
      <c r="AB1114" s="38"/>
      <c r="AC1114" s="38"/>
      <c r="AD1114" s="38"/>
      <c r="AE1114" s="38"/>
      <c r="AR1114" s="227" t="s">
        <v>547</v>
      </c>
      <c r="AT1114" s="227" t="s">
        <v>154</v>
      </c>
      <c r="AU1114" s="227" t="s">
        <v>88</v>
      </c>
      <c r="AY1114" s="17" t="s">
        <v>152</v>
      </c>
      <c r="BE1114" s="228">
        <f>IF(N1114="základní",J1114,0)</f>
        <v>0</v>
      </c>
      <c r="BF1114" s="228">
        <f>IF(N1114="snížená",J1114,0)</f>
        <v>0</v>
      </c>
      <c r="BG1114" s="228">
        <f>IF(N1114="zákl. přenesená",J1114,0)</f>
        <v>0</v>
      </c>
      <c r="BH1114" s="228">
        <f>IF(N1114="sníž. přenesená",J1114,0)</f>
        <v>0</v>
      </c>
      <c r="BI1114" s="228">
        <f>IF(N1114="nulová",J1114,0)</f>
        <v>0</v>
      </c>
      <c r="BJ1114" s="17" t="s">
        <v>21</v>
      </c>
      <c r="BK1114" s="228">
        <f>ROUND(I1114*H1114,2)</f>
        <v>0</v>
      </c>
      <c r="BL1114" s="17" t="s">
        <v>547</v>
      </c>
      <c r="BM1114" s="227" t="s">
        <v>1947</v>
      </c>
    </row>
    <row r="1115" s="2" customFormat="1">
      <c r="A1115" s="38"/>
      <c r="B1115" s="39"/>
      <c r="C1115" s="40"/>
      <c r="D1115" s="229" t="s">
        <v>160</v>
      </c>
      <c r="E1115" s="40"/>
      <c r="F1115" s="230" t="s">
        <v>1946</v>
      </c>
      <c r="G1115" s="40"/>
      <c r="H1115" s="40"/>
      <c r="I1115" s="231"/>
      <c r="J1115" s="40"/>
      <c r="K1115" s="40"/>
      <c r="L1115" s="44"/>
      <c r="M1115" s="232"/>
      <c r="N1115" s="233"/>
      <c r="O1115" s="91"/>
      <c r="P1115" s="91"/>
      <c r="Q1115" s="91"/>
      <c r="R1115" s="91"/>
      <c r="S1115" s="91"/>
      <c r="T1115" s="92"/>
      <c r="U1115" s="38"/>
      <c r="V1115" s="38"/>
      <c r="W1115" s="38"/>
      <c r="X1115" s="38"/>
      <c r="Y1115" s="38"/>
      <c r="Z1115" s="38"/>
      <c r="AA1115" s="38"/>
      <c r="AB1115" s="38"/>
      <c r="AC1115" s="38"/>
      <c r="AD1115" s="38"/>
      <c r="AE1115" s="38"/>
      <c r="AT1115" s="17" t="s">
        <v>160</v>
      </c>
      <c r="AU1115" s="17" t="s">
        <v>88</v>
      </c>
    </row>
    <row r="1116" s="2" customFormat="1" ht="24.15" customHeight="1">
      <c r="A1116" s="38"/>
      <c r="B1116" s="39"/>
      <c r="C1116" s="215" t="s">
        <v>1948</v>
      </c>
      <c r="D1116" s="215" t="s">
        <v>154</v>
      </c>
      <c r="E1116" s="216" t="s">
        <v>1949</v>
      </c>
      <c r="F1116" s="217" t="s">
        <v>1950</v>
      </c>
      <c r="G1116" s="218" t="s">
        <v>210</v>
      </c>
      <c r="H1116" s="219">
        <v>10</v>
      </c>
      <c r="I1116" s="220"/>
      <c r="J1116" s="221">
        <f>ROUND(I1116*H1116,2)</f>
        <v>0</v>
      </c>
      <c r="K1116" s="222"/>
      <c r="L1116" s="44"/>
      <c r="M1116" s="223" t="s">
        <v>1</v>
      </c>
      <c r="N1116" s="224" t="s">
        <v>44</v>
      </c>
      <c r="O1116" s="91"/>
      <c r="P1116" s="225">
        <f>O1116*H1116</f>
        <v>0</v>
      </c>
      <c r="Q1116" s="225">
        <v>0</v>
      </c>
      <c r="R1116" s="225">
        <f>Q1116*H1116</f>
        <v>0</v>
      </c>
      <c r="S1116" s="225">
        <v>0</v>
      </c>
      <c r="T1116" s="226">
        <f>S1116*H1116</f>
        <v>0</v>
      </c>
      <c r="U1116" s="38"/>
      <c r="V1116" s="38"/>
      <c r="W1116" s="38"/>
      <c r="X1116" s="38"/>
      <c r="Y1116" s="38"/>
      <c r="Z1116" s="38"/>
      <c r="AA1116" s="38"/>
      <c r="AB1116" s="38"/>
      <c r="AC1116" s="38"/>
      <c r="AD1116" s="38"/>
      <c r="AE1116" s="38"/>
      <c r="AR1116" s="227" t="s">
        <v>547</v>
      </c>
      <c r="AT1116" s="227" t="s">
        <v>154</v>
      </c>
      <c r="AU1116" s="227" t="s">
        <v>88</v>
      </c>
      <c r="AY1116" s="17" t="s">
        <v>152</v>
      </c>
      <c r="BE1116" s="228">
        <f>IF(N1116="základní",J1116,0)</f>
        <v>0</v>
      </c>
      <c r="BF1116" s="228">
        <f>IF(N1116="snížená",J1116,0)</f>
        <v>0</v>
      </c>
      <c r="BG1116" s="228">
        <f>IF(N1116="zákl. přenesená",J1116,0)</f>
        <v>0</v>
      </c>
      <c r="BH1116" s="228">
        <f>IF(N1116="sníž. přenesená",J1116,0)</f>
        <v>0</v>
      </c>
      <c r="BI1116" s="228">
        <f>IF(N1116="nulová",J1116,0)</f>
        <v>0</v>
      </c>
      <c r="BJ1116" s="17" t="s">
        <v>21</v>
      </c>
      <c r="BK1116" s="228">
        <f>ROUND(I1116*H1116,2)</f>
        <v>0</v>
      </c>
      <c r="BL1116" s="17" t="s">
        <v>547</v>
      </c>
      <c r="BM1116" s="227" t="s">
        <v>1951</v>
      </c>
    </row>
    <row r="1117" s="2" customFormat="1">
      <c r="A1117" s="38"/>
      <c r="B1117" s="39"/>
      <c r="C1117" s="40"/>
      <c r="D1117" s="229" t="s">
        <v>160</v>
      </c>
      <c r="E1117" s="40"/>
      <c r="F1117" s="230" t="s">
        <v>1950</v>
      </c>
      <c r="G1117" s="40"/>
      <c r="H1117" s="40"/>
      <c r="I1117" s="231"/>
      <c r="J1117" s="40"/>
      <c r="K1117" s="40"/>
      <c r="L1117" s="44"/>
      <c r="M1117" s="232"/>
      <c r="N1117" s="233"/>
      <c r="O1117" s="91"/>
      <c r="P1117" s="91"/>
      <c r="Q1117" s="91"/>
      <c r="R1117" s="91"/>
      <c r="S1117" s="91"/>
      <c r="T1117" s="92"/>
      <c r="U1117" s="38"/>
      <c r="V1117" s="38"/>
      <c r="W1117" s="38"/>
      <c r="X1117" s="38"/>
      <c r="Y1117" s="38"/>
      <c r="Z1117" s="38"/>
      <c r="AA1117" s="38"/>
      <c r="AB1117" s="38"/>
      <c r="AC1117" s="38"/>
      <c r="AD1117" s="38"/>
      <c r="AE1117" s="38"/>
      <c r="AT1117" s="17" t="s">
        <v>160</v>
      </c>
      <c r="AU1117" s="17" t="s">
        <v>88</v>
      </c>
    </row>
    <row r="1118" s="2" customFormat="1" ht="21.75" customHeight="1">
      <c r="A1118" s="38"/>
      <c r="B1118" s="39"/>
      <c r="C1118" s="215" t="s">
        <v>1952</v>
      </c>
      <c r="D1118" s="215" t="s">
        <v>154</v>
      </c>
      <c r="E1118" s="216" t="s">
        <v>1953</v>
      </c>
      <c r="F1118" s="217" t="s">
        <v>1954</v>
      </c>
      <c r="G1118" s="218" t="s">
        <v>210</v>
      </c>
      <c r="H1118" s="219">
        <v>30</v>
      </c>
      <c r="I1118" s="220"/>
      <c r="J1118" s="221">
        <f>ROUND(I1118*H1118,2)</f>
        <v>0</v>
      </c>
      <c r="K1118" s="222"/>
      <c r="L1118" s="44"/>
      <c r="M1118" s="223" t="s">
        <v>1</v>
      </c>
      <c r="N1118" s="224" t="s">
        <v>44</v>
      </c>
      <c r="O1118" s="91"/>
      <c r="P1118" s="225">
        <f>O1118*H1118</f>
        <v>0</v>
      </c>
      <c r="Q1118" s="225">
        <v>0</v>
      </c>
      <c r="R1118" s="225">
        <f>Q1118*H1118</f>
        <v>0</v>
      </c>
      <c r="S1118" s="225">
        <v>0</v>
      </c>
      <c r="T1118" s="226">
        <f>S1118*H1118</f>
        <v>0</v>
      </c>
      <c r="U1118" s="38"/>
      <c r="V1118" s="38"/>
      <c r="W1118" s="38"/>
      <c r="X1118" s="38"/>
      <c r="Y1118" s="38"/>
      <c r="Z1118" s="38"/>
      <c r="AA1118" s="38"/>
      <c r="AB1118" s="38"/>
      <c r="AC1118" s="38"/>
      <c r="AD1118" s="38"/>
      <c r="AE1118" s="38"/>
      <c r="AR1118" s="227" t="s">
        <v>547</v>
      </c>
      <c r="AT1118" s="227" t="s">
        <v>154</v>
      </c>
      <c r="AU1118" s="227" t="s">
        <v>88</v>
      </c>
      <c r="AY1118" s="17" t="s">
        <v>152</v>
      </c>
      <c r="BE1118" s="228">
        <f>IF(N1118="základní",J1118,0)</f>
        <v>0</v>
      </c>
      <c r="BF1118" s="228">
        <f>IF(N1118="snížená",J1118,0)</f>
        <v>0</v>
      </c>
      <c r="BG1118" s="228">
        <f>IF(N1118="zákl. přenesená",J1118,0)</f>
        <v>0</v>
      </c>
      <c r="BH1118" s="228">
        <f>IF(N1118="sníž. přenesená",J1118,0)</f>
        <v>0</v>
      </c>
      <c r="BI1118" s="228">
        <f>IF(N1118="nulová",J1118,0)</f>
        <v>0</v>
      </c>
      <c r="BJ1118" s="17" t="s">
        <v>21</v>
      </c>
      <c r="BK1118" s="228">
        <f>ROUND(I1118*H1118,2)</f>
        <v>0</v>
      </c>
      <c r="BL1118" s="17" t="s">
        <v>547</v>
      </c>
      <c r="BM1118" s="227" t="s">
        <v>1955</v>
      </c>
    </row>
    <row r="1119" s="2" customFormat="1">
      <c r="A1119" s="38"/>
      <c r="B1119" s="39"/>
      <c r="C1119" s="40"/>
      <c r="D1119" s="229" t="s">
        <v>160</v>
      </c>
      <c r="E1119" s="40"/>
      <c r="F1119" s="230" t="s">
        <v>1954</v>
      </c>
      <c r="G1119" s="40"/>
      <c r="H1119" s="40"/>
      <c r="I1119" s="231"/>
      <c r="J1119" s="40"/>
      <c r="K1119" s="40"/>
      <c r="L1119" s="44"/>
      <c r="M1119" s="232"/>
      <c r="N1119" s="233"/>
      <c r="O1119" s="91"/>
      <c r="P1119" s="91"/>
      <c r="Q1119" s="91"/>
      <c r="R1119" s="91"/>
      <c r="S1119" s="91"/>
      <c r="T1119" s="92"/>
      <c r="U1119" s="38"/>
      <c r="V1119" s="38"/>
      <c r="W1119" s="38"/>
      <c r="X1119" s="38"/>
      <c r="Y1119" s="38"/>
      <c r="Z1119" s="38"/>
      <c r="AA1119" s="38"/>
      <c r="AB1119" s="38"/>
      <c r="AC1119" s="38"/>
      <c r="AD1119" s="38"/>
      <c r="AE1119" s="38"/>
      <c r="AT1119" s="17" t="s">
        <v>160</v>
      </c>
      <c r="AU1119" s="17" t="s">
        <v>88</v>
      </c>
    </row>
    <row r="1120" s="2" customFormat="1" ht="24.15" customHeight="1">
      <c r="A1120" s="38"/>
      <c r="B1120" s="39"/>
      <c r="C1120" s="215" t="s">
        <v>1956</v>
      </c>
      <c r="D1120" s="215" t="s">
        <v>154</v>
      </c>
      <c r="E1120" s="216" t="s">
        <v>1957</v>
      </c>
      <c r="F1120" s="217" t="s">
        <v>1958</v>
      </c>
      <c r="G1120" s="218" t="s">
        <v>210</v>
      </c>
      <c r="H1120" s="219">
        <v>5</v>
      </c>
      <c r="I1120" s="220"/>
      <c r="J1120" s="221">
        <f>ROUND(I1120*H1120,2)</f>
        <v>0</v>
      </c>
      <c r="K1120" s="222"/>
      <c r="L1120" s="44"/>
      <c r="M1120" s="223" t="s">
        <v>1</v>
      </c>
      <c r="N1120" s="224" t="s">
        <v>44</v>
      </c>
      <c r="O1120" s="91"/>
      <c r="P1120" s="225">
        <f>O1120*H1120</f>
        <v>0</v>
      </c>
      <c r="Q1120" s="225">
        <v>0</v>
      </c>
      <c r="R1120" s="225">
        <f>Q1120*H1120</f>
        <v>0</v>
      </c>
      <c r="S1120" s="225">
        <v>0</v>
      </c>
      <c r="T1120" s="226">
        <f>S1120*H1120</f>
        <v>0</v>
      </c>
      <c r="U1120" s="38"/>
      <c r="V1120" s="38"/>
      <c r="W1120" s="38"/>
      <c r="X1120" s="38"/>
      <c r="Y1120" s="38"/>
      <c r="Z1120" s="38"/>
      <c r="AA1120" s="38"/>
      <c r="AB1120" s="38"/>
      <c r="AC1120" s="38"/>
      <c r="AD1120" s="38"/>
      <c r="AE1120" s="38"/>
      <c r="AR1120" s="227" t="s">
        <v>547</v>
      </c>
      <c r="AT1120" s="227" t="s">
        <v>154</v>
      </c>
      <c r="AU1120" s="227" t="s">
        <v>88</v>
      </c>
      <c r="AY1120" s="17" t="s">
        <v>152</v>
      </c>
      <c r="BE1120" s="228">
        <f>IF(N1120="základní",J1120,0)</f>
        <v>0</v>
      </c>
      <c r="BF1120" s="228">
        <f>IF(N1120="snížená",J1120,0)</f>
        <v>0</v>
      </c>
      <c r="BG1120" s="228">
        <f>IF(N1120="zákl. přenesená",J1120,0)</f>
        <v>0</v>
      </c>
      <c r="BH1120" s="228">
        <f>IF(N1120="sníž. přenesená",J1120,0)</f>
        <v>0</v>
      </c>
      <c r="BI1120" s="228">
        <f>IF(N1120="nulová",J1120,0)</f>
        <v>0</v>
      </c>
      <c r="BJ1120" s="17" t="s">
        <v>21</v>
      </c>
      <c r="BK1120" s="228">
        <f>ROUND(I1120*H1120,2)</f>
        <v>0</v>
      </c>
      <c r="BL1120" s="17" t="s">
        <v>547</v>
      </c>
      <c r="BM1120" s="227" t="s">
        <v>1959</v>
      </c>
    </row>
    <row r="1121" s="2" customFormat="1">
      <c r="A1121" s="38"/>
      <c r="B1121" s="39"/>
      <c r="C1121" s="40"/>
      <c r="D1121" s="229" t="s">
        <v>160</v>
      </c>
      <c r="E1121" s="40"/>
      <c r="F1121" s="230" t="s">
        <v>1958</v>
      </c>
      <c r="G1121" s="40"/>
      <c r="H1121" s="40"/>
      <c r="I1121" s="231"/>
      <c r="J1121" s="40"/>
      <c r="K1121" s="40"/>
      <c r="L1121" s="44"/>
      <c r="M1121" s="232"/>
      <c r="N1121" s="233"/>
      <c r="O1121" s="91"/>
      <c r="P1121" s="91"/>
      <c r="Q1121" s="91"/>
      <c r="R1121" s="91"/>
      <c r="S1121" s="91"/>
      <c r="T1121" s="92"/>
      <c r="U1121" s="38"/>
      <c r="V1121" s="38"/>
      <c r="W1121" s="38"/>
      <c r="X1121" s="38"/>
      <c r="Y1121" s="38"/>
      <c r="Z1121" s="38"/>
      <c r="AA1121" s="38"/>
      <c r="AB1121" s="38"/>
      <c r="AC1121" s="38"/>
      <c r="AD1121" s="38"/>
      <c r="AE1121" s="38"/>
      <c r="AT1121" s="17" t="s">
        <v>160</v>
      </c>
      <c r="AU1121" s="17" t="s">
        <v>88</v>
      </c>
    </row>
    <row r="1122" s="2" customFormat="1" ht="21.75" customHeight="1">
      <c r="A1122" s="38"/>
      <c r="B1122" s="39"/>
      <c r="C1122" s="215" t="s">
        <v>1960</v>
      </c>
      <c r="D1122" s="215" t="s">
        <v>154</v>
      </c>
      <c r="E1122" s="216" t="s">
        <v>1961</v>
      </c>
      <c r="F1122" s="217" t="s">
        <v>1962</v>
      </c>
      <c r="G1122" s="218" t="s">
        <v>210</v>
      </c>
      <c r="H1122" s="219">
        <v>5</v>
      </c>
      <c r="I1122" s="220"/>
      <c r="J1122" s="221">
        <f>ROUND(I1122*H1122,2)</f>
        <v>0</v>
      </c>
      <c r="K1122" s="222"/>
      <c r="L1122" s="44"/>
      <c r="M1122" s="223" t="s">
        <v>1</v>
      </c>
      <c r="N1122" s="224" t="s">
        <v>44</v>
      </c>
      <c r="O1122" s="91"/>
      <c r="P1122" s="225">
        <f>O1122*H1122</f>
        <v>0</v>
      </c>
      <c r="Q1122" s="225">
        <v>0</v>
      </c>
      <c r="R1122" s="225">
        <f>Q1122*H1122</f>
        <v>0</v>
      </c>
      <c r="S1122" s="225">
        <v>0</v>
      </c>
      <c r="T1122" s="226">
        <f>S1122*H1122</f>
        <v>0</v>
      </c>
      <c r="U1122" s="38"/>
      <c r="V1122" s="38"/>
      <c r="W1122" s="38"/>
      <c r="X1122" s="38"/>
      <c r="Y1122" s="38"/>
      <c r="Z1122" s="38"/>
      <c r="AA1122" s="38"/>
      <c r="AB1122" s="38"/>
      <c r="AC1122" s="38"/>
      <c r="AD1122" s="38"/>
      <c r="AE1122" s="38"/>
      <c r="AR1122" s="227" t="s">
        <v>547</v>
      </c>
      <c r="AT1122" s="227" t="s">
        <v>154</v>
      </c>
      <c r="AU1122" s="227" t="s">
        <v>88</v>
      </c>
      <c r="AY1122" s="17" t="s">
        <v>152</v>
      </c>
      <c r="BE1122" s="228">
        <f>IF(N1122="základní",J1122,0)</f>
        <v>0</v>
      </c>
      <c r="BF1122" s="228">
        <f>IF(N1122="snížená",J1122,0)</f>
        <v>0</v>
      </c>
      <c r="BG1122" s="228">
        <f>IF(N1122="zákl. přenesená",J1122,0)</f>
        <v>0</v>
      </c>
      <c r="BH1122" s="228">
        <f>IF(N1122="sníž. přenesená",J1122,0)</f>
        <v>0</v>
      </c>
      <c r="BI1122" s="228">
        <f>IF(N1122="nulová",J1122,0)</f>
        <v>0</v>
      </c>
      <c r="BJ1122" s="17" t="s">
        <v>21</v>
      </c>
      <c r="BK1122" s="228">
        <f>ROUND(I1122*H1122,2)</f>
        <v>0</v>
      </c>
      <c r="BL1122" s="17" t="s">
        <v>547</v>
      </c>
      <c r="BM1122" s="227" t="s">
        <v>1963</v>
      </c>
    </row>
    <row r="1123" s="2" customFormat="1">
      <c r="A1123" s="38"/>
      <c r="B1123" s="39"/>
      <c r="C1123" s="40"/>
      <c r="D1123" s="229" t="s">
        <v>160</v>
      </c>
      <c r="E1123" s="40"/>
      <c r="F1123" s="230" t="s">
        <v>1962</v>
      </c>
      <c r="G1123" s="40"/>
      <c r="H1123" s="40"/>
      <c r="I1123" s="231"/>
      <c r="J1123" s="40"/>
      <c r="K1123" s="40"/>
      <c r="L1123" s="44"/>
      <c r="M1123" s="232"/>
      <c r="N1123" s="233"/>
      <c r="O1123" s="91"/>
      <c r="P1123" s="91"/>
      <c r="Q1123" s="91"/>
      <c r="R1123" s="91"/>
      <c r="S1123" s="91"/>
      <c r="T1123" s="92"/>
      <c r="U1123" s="38"/>
      <c r="V1123" s="38"/>
      <c r="W1123" s="38"/>
      <c r="X1123" s="38"/>
      <c r="Y1123" s="38"/>
      <c r="Z1123" s="38"/>
      <c r="AA1123" s="38"/>
      <c r="AB1123" s="38"/>
      <c r="AC1123" s="38"/>
      <c r="AD1123" s="38"/>
      <c r="AE1123" s="38"/>
      <c r="AT1123" s="17" t="s">
        <v>160</v>
      </c>
      <c r="AU1123" s="17" t="s">
        <v>88</v>
      </c>
    </row>
    <row r="1124" s="2" customFormat="1" ht="24.15" customHeight="1">
      <c r="A1124" s="38"/>
      <c r="B1124" s="39"/>
      <c r="C1124" s="215" t="s">
        <v>1964</v>
      </c>
      <c r="D1124" s="215" t="s">
        <v>154</v>
      </c>
      <c r="E1124" s="216" t="s">
        <v>1965</v>
      </c>
      <c r="F1124" s="217" t="s">
        <v>1966</v>
      </c>
      <c r="G1124" s="218" t="s">
        <v>210</v>
      </c>
      <c r="H1124" s="219">
        <v>10</v>
      </c>
      <c r="I1124" s="220"/>
      <c r="J1124" s="221">
        <f>ROUND(I1124*H1124,2)</f>
        <v>0</v>
      </c>
      <c r="K1124" s="222"/>
      <c r="L1124" s="44"/>
      <c r="M1124" s="223" t="s">
        <v>1</v>
      </c>
      <c r="N1124" s="224" t="s">
        <v>44</v>
      </c>
      <c r="O1124" s="91"/>
      <c r="P1124" s="225">
        <f>O1124*H1124</f>
        <v>0</v>
      </c>
      <c r="Q1124" s="225">
        <v>0</v>
      </c>
      <c r="R1124" s="225">
        <f>Q1124*H1124</f>
        <v>0</v>
      </c>
      <c r="S1124" s="225">
        <v>0</v>
      </c>
      <c r="T1124" s="226">
        <f>S1124*H1124</f>
        <v>0</v>
      </c>
      <c r="U1124" s="38"/>
      <c r="V1124" s="38"/>
      <c r="W1124" s="38"/>
      <c r="X1124" s="38"/>
      <c r="Y1124" s="38"/>
      <c r="Z1124" s="38"/>
      <c r="AA1124" s="38"/>
      <c r="AB1124" s="38"/>
      <c r="AC1124" s="38"/>
      <c r="AD1124" s="38"/>
      <c r="AE1124" s="38"/>
      <c r="AR1124" s="227" t="s">
        <v>547</v>
      </c>
      <c r="AT1124" s="227" t="s">
        <v>154</v>
      </c>
      <c r="AU1124" s="227" t="s">
        <v>88</v>
      </c>
      <c r="AY1124" s="17" t="s">
        <v>152</v>
      </c>
      <c r="BE1124" s="228">
        <f>IF(N1124="základní",J1124,0)</f>
        <v>0</v>
      </c>
      <c r="BF1124" s="228">
        <f>IF(N1124="snížená",J1124,0)</f>
        <v>0</v>
      </c>
      <c r="BG1124" s="228">
        <f>IF(N1124="zákl. přenesená",J1124,0)</f>
        <v>0</v>
      </c>
      <c r="BH1124" s="228">
        <f>IF(N1124="sníž. přenesená",J1124,0)</f>
        <v>0</v>
      </c>
      <c r="BI1124" s="228">
        <f>IF(N1124="nulová",J1124,0)</f>
        <v>0</v>
      </c>
      <c r="BJ1124" s="17" t="s">
        <v>21</v>
      </c>
      <c r="BK1124" s="228">
        <f>ROUND(I1124*H1124,2)</f>
        <v>0</v>
      </c>
      <c r="BL1124" s="17" t="s">
        <v>547</v>
      </c>
      <c r="BM1124" s="227" t="s">
        <v>1967</v>
      </c>
    </row>
    <row r="1125" s="2" customFormat="1">
      <c r="A1125" s="38"/>
      <c r="B1125" s="39"/>
      <c r="C1125" s="40"/>
      <c r="D1125" s="229" t="s">
        <v>160</v>
      </c>
      <c r="E1125" s="40"/>
      <c r="F1125" s="230" t="s">
        <v>1966</v>
      </c>
      <c r="G1125" s="40"/>
      <c r="H1125" s="40"/>
      <c r="I1125" s="231"/>
      <c r="J1125" s="40"/>
      <c r="K1125" s="40"/>
      <c r="L1125" s="44"/>
      <c r="M1125" s="232"/>
      <c r="N1125" s="233"/>
      <c r="O1125" s="91"/>
      <c r="P1125" s="91"/>
      <c r="Q1125" s="91"/>
      <c r="R1125" s="91"/>
      <c r="S1125" s="91"/>
      <c r="T1125" s="92"/>
      <c r="U1125" s="38"/>
      <c r="V1125" s="38"/>
      <c r="W1125" s="38"/>
      <c r="X1125" s="38"/>
      <c r="Y1125" s="38"/>
      <c r="Z1125" s="38"/>
      <c r="AA1125" s="38"/>
      <c r="AB1125" s="38"/>
      <c r="AC1125" s="38"/>
      <c r="AD1125" s="38"/>
      <c r="AE1125" s="38"/>
      <c r="AT1125" s="17" t="s">
        <v>160</v>
      </c>
      <c r="AU1125" s="17" t="s">
        <v>88</v>
      </c>
    </row>
    <row r="1126" s="2" customFormat="1" ht="16.5" customHeight="1">
      <c r="A1126" s="38"/>
      <c r="B1126" s="39"/>
      <c r="C1126" s="215" t="s">
        <v>1968</v>
      </c>
      <c r="D1126" s="215" t="s">
        <v>154</v>
      </c>
      <c r="E1126" s="216" t="s">
        <v>1969</v>
      </c>
      <c r="F1126" s="217" t="s">
        <v>1970</v>
      </c>
      <c r="G1126" s="218" t="s">
        <v>210</v>
      </c>
      <c r="H1126" s="219">
        <v>1</v>
      </c>
      <c r="I1126" s="220"/>
      <c r="J1126" s="221">
        <f>ROUND(I1126*H1126,2)</f>
        <v>0</v>
      </c>
      <c r="K1126" s="222"/>
      <c r="L1126" s="44"/>
      <c r="M1126" s="223" t="s">
        <v>1</v>
      </c>
      <c r="N1126" s="224" t="s">
        <v>44</v>
      </c>
      <c r="O1126" s="91"/>
      <c r="P1126" s="225">
        <f>O1126*H1126</f>
        <v>0</v>
      </c>
      <c r="Q1126" s="225">
        <v>0</v>
      </c>
      <c r="R1126" s="225">
        <f>Q1126*H1126</f>
        <v>0</v>
      </c>
      <c r="S1126" s="225">
        <v>0</v>
      </c>
      <c r="T1126" s="226">
        <f>S1126*H1126</f>
        <v>0</v>
      </c>
      <c r="U1126" s="38"/>
      <c r="V1126" s="38"/>
      <c r="W1126" s="38"/>
      <c r="X1126" s="38"/>
      <c r="Y1126" s="38"/>
      <c r="Z1126" s="38"/>
      <c r="AA1126" s="38"/>
      <c r="AB1126" s="38"/>
      <c r="AC1126" s="38"/>
      <c r="AD1126" s="38"/>
      <c r="AE1126" s="38"/>
      <c r="AR1126" s="227" t="s">
        <v>547</v>
      </c>
      <c r="AT1126" s="227" t="s">
        <v>154</v>
      </c>
      <c r="AU1126" s="227" t="s">
        <v>88</v>
      </c>
      <c r="AY1126" s="17" t="s">
        <v>152</v>
      </c>
      <c r="BE1126" s="228">
        <f>IF(N1126="základní",J1126,0)</f>
        <v>0</v>
      </c>
      <c r="BF1126" s="228">
        <f>IF(N1126="snížená",J1126,0)</f>
        <v>0</v>
      </c>
      <c r="BG1126" s="228">
        <f>IF(N1126="zákl. přenesená",J1126,0)</f>
        <v>0</v>
      </c>
      <c r="BH1126" s="228">
        <f>IF(N1126="sníž. přenesená",J1126,0)</f>
        <v>0</v>
      </c>
      <c r="BI1126" s="228">
        <f>IF(N1126="nulová",J1126,0)</f>
        <v>0</v>
      </c>
      <c r="BJ1126" s="17" t="s">
        <v>21</v>
      </c>
      <c r="BK1126" s="228">
        <f>ROUND(I1126*H1126,2)</f>
        <v>0</v>
      </c>
      <c r="BL1126" s="17" t="s">
        <v>547</v>
      </c>
      <c r="BM1126" s="227" t="s">
        <v>1971</v>
      </c>
    </row>
    <row r="1127" s="2" customFormat="1">
      <c r="A1127" s="38"/>
      <c r="B1127" s="39"/>
      <c r="C1127" s="40"/>
      <c r="D1127" s="229" t="s">
        <v>160</v>
      </c>
      <c r="E1127" s="40"/>
      <c r="F1127" s="230" t="s">
        <v>1970</v>
      </c>
      <c r="G1127" s="40"/>
      <c r="H1127" s="40"/>
      <c r="I1127" s="231"/>
      <c r="J1127" s="40"/>
      <c r="K1127" s="40"/>
      <c r="L1127" s="44"/>
      <c r="M1127" s="232"/>
      <c r="N1127" s="233"/>
      <c r="O1127" s="91"/>
      <c r="P1127" s="91"/>
      <c r="Q1127" s="91"/>
      <c r="R1127" s="91"/>
      <c r="S1127" s="91"/>
      <c r="T1127" s="92"/>
      <c r="U1127" s="38"/>
      <c r="V1127" s="38"/>
      <c r="W1127" s="38"/>
      <c r="X1127" s="38"/>
      <c r="Y1127" s="38"/>
      <c r="Z1127" s="38"/>
      <c r="AA1127" s="38"/>
      <c r="AB1127" s="38"/>
      <c r="AC1127" s="38"/>
      <c r="AD1127" s="38"/>
      <c r="AE1127" s="38"/>
      <c r="AT1127" s="17" t="s">
        <v>160</v>
      </c>
      <c r="AU1127" s="17" t="s">
        <v>88</v>
      </c>
    </row>
    <row r="1128" s="2" customFormat="1" ht="16.5" customHeight="1">
      <c r="A1128" s="38"/>
      <c r="B1128" s="39"/>
      <c r="C1128" s="215" t="s">
        <v>1972</v>
      </c>
      <c r="D1128" s="215" t="s">
        <v>154</v>
      </c>
      <c r="E1128" s="216" t="s">
        <v>1973</v>
      </c>
      <c r="F1128" s="217" t="s">
        <v>1974</v>
      </c>
      <c r="G1128" s="218" t="s">
        <v>210</v>
      </c>
      <c r="H1128" s="219">
        <v>1</v>
      </c>
      <c r="I1128" s="220"/>
      <c r="J1128" s="221">
        <f>ROUND(I1128*H1128,2)</f>
        <v>0</v>
      </c>
      <c r="K1128" s="222"/>
      <c r="L1128" s="44"/>
      <c r="M1128" s="223" t="s">
        <v>1</v>
      </c>
      <c r="N1128" s="224" t="s">
        <v>44</v>
      </c>
      <c r="O1128" s="91"/>
      <c r="P1128" s="225">
        <f>O1128*H1128</f>
        <v>0</v>
      </c>
      <c r="Q1128" s="225">
        <v>0</v>
      </c>
      <c r="R1128" s="225">
        <f>Q1128*H1128</f>
        <v>0</v>
      </c>
      <c r="S1128" s="225">
        <v>0</v>
      </c>
      <c r="T1128" s="226">
        <f>S1128*H1128</f>
        <v>0</v>
      </c>
      <c r="U1128" s="38"/>
      <c r="V1128" s="38"/>
      <c r="W1128" s="38"/>
      <c r="X1128" s="38"/>
      <c r="Y1128" s="38"/>
      <c r="Z1128" s="38"/>
      <c r="AA1128" s="38"/>
      <c r="AB1128" s="38"/>
      <c r="AC1128" s="38"/>
      <c r="AD1128" s="38"/>
      <c r="AE1128" s="38"/>
      <c r="AR1128" s="227" t="s">
        <v>547</v>
      </c>
      <c r="AT1128" s="227" t="s">
        <v>154</v>
      </c>
      <c r="AU1128" s="227" t="s">
        <v>88</v>
      </c>
      <c r="AY1128" s="17" t="s">
        <v>152</v>
      </c>
      <c r="BE1128" s="228">
        <f>IF(N1128="základní",J1128,0)</f>
        <v>0</v>
      </c>
      <c r="BF1128" s="228">
        <f>IF(N1128="snížená",J1128,0)</f>
        <v>0</v>
      </c>
      <c r="BG1128" s="228">
        <f>IF(N1128="zákl. přenesená",J1128,0)</f>
        <v>0</v>
      </c>
      <c r="BH1128" s="228">
        <f>IF(N1128="sníž. přenesená",J1128,0)</f>
        <v>0</v>
      </c>
      <c r="BI1128" s="228">
        <f>IF(N1128="nulová",J1128,0)</f>
        <v>0</v>
      </c>
      <c r="BJ1128" s="17" t="s">
        <v>21</v>
      </c>
      <c r="BK1128" s="228">
        <f>ROUND(I1128*H1128,2)</f>
        <v>0</v>
      </c>
      <c r="BL1128" s="17" t="s">
        <v>547</v>
      </c>
      <c r="BM1128" s="227" t="s">
        <v>1975</v>
      </c>
    </row>
    <row r="1129" s="2" customFormat="1">
      <c r="A1129" s="38"/>
      <c r="B1129" s="39"/>
      <c r="C1129" s="40"/>
      <c r="D1129" s="229" t="s">
        <v>160</v>
      </c>
      <c r="E1129" s="40"/>
      <c r="F1129" s="230" t="s">
        <v>1974</v>
      </c>
      <c r="G1129" s="40"/>
      <c r="H1129" s="40"/>
      <c r="I1129" s="231"/>
      <c r="J1129" s="40"/>
      <c r="K1129" s="40"/>
      <c r="L1129" s="44"/>
      <c r="M1129" s="232"/>
      <c r="N1129" s="233"/>
      <c r="O1129" s="91"/>
      <c r="P1129" s="91"/>
      <c r="Q1129" s="91"/>
      <c r="R1129" s="91"/>
      <c r="S1129" s="91"/>
      <c r="T1129" s="92"/>
      <c r="U1129" s="38"/>
      <c r="V1129" s="38"/>
      <c r="W1129" s="38"/>
      <c r="X1129" s="38"/>
      <c r="Y1129" s="38"/>
      <c r="Z1129" s="38"/>
      <c r="AA1129" s="38"/>
      <c r="AB1129" s="38"/>
      <c r="AC1129" s="38"/>
      <c r="AD1129" s="38"/>
      <c r="AE1129" s="38"/>
      <c r="AT1129" s="17" t="s">
        <v>160</v>
      </c>
      <c r="AU1129" s="17" t="s">
        <v>88</v>
      </c>
    </row>
    <row r="1130" s="2" customFormat="1" ht="16.5" customHeight="1">
      <c r="A1130" s="38"/>
      <c r="B1130" s="39"/>
      <c r="C1130" s="215" t="s">
        <v>1976</v>
      </c>
      <c r="D1130" s="215" t="s">
        <v>154</v>
      </c>
      <c r="E1130" s="216" t="s">
        <v>1977</v>
      </c>
      <c r="F1130" s="217" t="s">
        <v>1978</v>
      </c>
      <c r="G1130" s="218" t="s">
        <v>210</v>
      </c>
      <c r="H1130" s="219">
        <v>1</v>
      </c>
      <c r="I1130" s="220"/>
      <c r="J1130" s="221">
        <f>ROUND(I1130*H1130,2)</f>
        <v>0</v>
      </c>
      <c r="K1130" s="222"/>
      <c r="L1130" s="44"/>
      <c r="M1130" s="223" t="s">
        <v>1</v>
      </c>
      <c r="N1130" s="224" t="s">
        <v>44</v>
      </c>
      <c r="O1130" s="91"/>
      <c r="P1130" s="225">
        <f>O1130*H1130</f>
        <v>0</v>
      </c>
      <c r="Q1130" s="225">
        <v>0</v>
      </c>
      <c r="R1130" s="225">
        <f>Q1130*H1130</f>
        <v>0</v>
      </c>
      <c r="S1130" s="225">
        <v>0</v>
      </c>
      <c r="T1130" s="226">
        <f>S1130*H1130</f>
        <v>0</v>
      </c>
      <c r="U1130" s="38"/>
      <c r="V1130" s="38"/>
      <c r="W1130" s="38"/>
      <c r="X1130" s="38"/>
      <c r="Y1130" s="38"/>
      <c r="Z1130" s="38"/>
      <c r="AA1130" s="38"/>
      <c r="AB1130" s="38"/>
      <c r="AC1130" s="38"/>
      <c r="AD1130" s="38"/>
      <c r="AE1130" s="38"/>
      <c r="AR1130" s="227" t="s">
        <v>547</v>
      </c>
      <c r="AT1130" s="227" t="s">
        <v>154</v>
      </c>
      <c r="AU1130" s="227" t="s">
        <v>88</v>
      </c>
      <c r="AY1130" s="17" t="s">
        <v>152</v>
      </c>
      <c r="BE1130" s="228">
        <f>IF(N1130="základní",J1130,0)</f>
        <v>0</v>
      </c>
      <c r="BF1130" s="228">
        <f>IF(N1130="snížená",J1130,0)</f>
        <v>0</v>
      </c>
      <c r="BG1130" s="228">
        <f>IF(N1130="zákl. přenesená",J1130,0)</f>
        <v>0</v>
      </c>
      <c r="BH1130" s="228">
        <f>IF(N1130="sníž. přenesená",J1130,0)</f>
        <v>0</v>
      </c>
      <c r="BI1130" s="228">
        <f>IF(N1130="nulová",J1130,0)</f>
        <v>0</v>
      </c>
      <c r="BJ1130" s="17" t="s">
        <v>21</v>
      </c>
      <c r="BK1130" s="228">
        <f>ROUND(I1130*H1130,2)</f>
        <v>0</v>
      </c>
      <c r="BL1130" s="17" t="s">
        <v>547</v>
      </c>
      <c r="BM1130" s="227" t="s">
        <v>1979</v>
      </c>
    </row>
    <row r="1131" s="2" customFormat="1">
      <c r="A1131" s="38"/>
      <c r="B1131" s="39"/>
      <c r="C1131" s="40"/>
      <c r="D1131" s="229" t="s">
        <v>160</v>
      </c>
      <c r="E1131" s="40"/>
      <c r="F1131" s="230" t="s">
        <v>1978</v>
      </c>
      <c r="G1131" s="40"/>
      <c r="H1131" s="40"/>
      <c r="I1131" s="231"/>
      <c r="J1131" s="40"/>
      <c r="K1131" s="40"/>
      <c r="L1131" s="44"/>
      <c r="M1131" s="232"/>
      <c r="N1131" s="233"/>
      <c r="O1131" s="91"/>
      <c r="P1131" s="91"/>
      <c r="Q1131" s="91"/>
      <c r="R1131" s="91"/>
      <c r="S1131" s="91"/>
      <c r="T1131" s="92"/>
      <c r="U1131" s="38"/>
      <c r="V1131" s="38"/>
      <c r="W1131" s="38"/>
      <c r="X1131" s="38"/>
      <c r="Y1131" s="38"/>
      <c r="Z1131" s="38"/>
      <c r="AA1131" s="38"/>
      <c r="AB1131" s="38"/>
      <c r="AC1131" s="38"/>
      <c r="AD1131" s="38"/>
      <c r="AE1131" s="38"/>
      <c r="AT1131" s="17" t="s">
        <v>160</v>
      </c>
      <c r="AU1131" s="17" t="s">
        <v>88</v>
      </c>
    </row>
    <row r="1132" s="2" customFormat="1" ht="16.5" customHeight="1">
      <c r="A1132" s="38"/>
      <c r="B1132" s="39"/>
      <c r="C1132" s="215" t="s">
        <v>1980</v>
      </c>
      <c r="D1132" s="215" t="s">
        <v>154</v>
      </c>
      <c r="E1132" s="216" t="s">
        <v>1981</v>
      </c>
      <c r="F1132" s="217" t="s">
        <v>1982</v>
      </c>
      <c r="G1132" s="218" t="s">
        <v>210</v>
      </c>
      <c r="H1132" s="219">
        <v>27</v>
      </c>
      <c r="I1132" s="220"/>
      <c r="J1132" s="221">
        <f>ROUND(I1132*H1132,2)</f>
        <v>0</v>
      </c>
      <c r="K1132" s="222"/>
      <c r="L1132" s="44"/>
      <c r="M1132" s="223" t="s">
        <v>1</v>
      </c>
      <c r="N1132" s="224" t="s">
        <v>44</v>
      </c>
      <c r="O1132" s="91"/>
      <c r="P1132" s="225">
        <f>O1132*H1132</f>
        <v>0</v>
      </c>
      <c r="Q1132" s="225">
        <v>0</v>
      </c>
      <c r="R1132" s="225">
        <f>Q1132*H1132</f>
        <v>0</v>
      </c>
      <c r="S1132" s="225">
        <v>0</v>
      </c>
      <c r="T1132" s="226">
        <f>S1132*H1132</f>
        <v>0</v>
      </c>
      <c r="U1132" s="38"/>
      <c r="V1132" s="38"/>
      <c r="W1132" s="38"/>
      <c r="X1132" s="38"/>
      <c r="Y1132" s="38"/>
      <c r="Z1132" s="38"/>
      <c r="AA1132" s="38"/>
      <c r="AB1132" s="38"/>
      <c r="AC1132" s="38"/>
      <c r="AD1132" s="38"/>
      <c r="AE1132" s="38"/>
      <c r="AR1132" s="227" t="s">
        <v>547</v>
      </c>
      <c r="AT1132" s="227" t="s">
        <v>154</v>
      </c>
      <c r="AU1132" s="227" t="s">
        <v>88</v>
      </c>
      <c r="AY1132" s="17" t="s">
        <v>152</v>
      </c>
      <c r="BE1132" s="228">
        <f>IF(N1132="základní",J1132,0)</f>
        <v>0</v>
      </c>
      <c r="BF1132" s="228">
        <f>IF(N1132="snížená",J1132,0)</f>
        <v>0</v>
      </c>
      <c r="BG1132" s="228">
        <f>IF(N1132="zákl. přenesená",J1132,0)</f>
        <v>0</v>
      </c>
      <c r="BH1132" s="228">
        <f>IF(N1132="sníž. přenesená",J1132,0)</f>
        <v>0</v>
      </c>
      <c r="BI1132" s="228">
        <f>IF(N1132="nulová",J1132,0)</f>
        <v>0</v>
      </c>
      <c r="BJ1132" s="17" t="s">
        <v>21</v>
      </c>
      <c r="BK1132" s="228">
        <f>ROUND(I1132*H1132,2)</f>
        <v>0</v>
      </c>
      <c r="BL1132" s="17" t="s">
        <v>547</v>
      </c>
      <c r="BM1132" s="227" t="s">
        <v>1983</v>
      </c>
    </row>
    <row r="1133" s="2" customFormat="1">
      <c r="A1133" s="38"/>
      <c r="B1133" s="39"/>
      <c r="C1133" s="40"/>
      <c r="D1133" s="229" t="s">
        <v>160</v>
      </c>
      <c r="E1133" s="40"/>
      <c r="F1133" s="230" t="s">
        <v>1982</v>
      </c>
      <c r="G1133" s="40"/>
      <c r="H1133" s="40"/>
      <c r="I1133" s="231"/>
      <c r="J1133" s="40"/>
      <c r="K1133" s="40"/>
      <c r="L1133" s="44"/>
      <c r="M1133" s="232"/>
      <c r="N1133" s="233"/>
      <c r="O1133" s="91"/>
      <c r="P1133" s="91"/>
      <c r="Q1133" s="91"/>
      <c r="R1133" s="91"/>
      <c r="S1133" s="91"/>
      <c r="T1133" s="92"/>
      <c r="U1133" s="38"/>
      <c r="V1133" s="38"/>
      <c r="W1133" s="38"/>
      <c r="X1133" s="38"/>
      <c r="Y1133" s="38"/>
      <c r="Z1133" s="38"/>
      <c r="AA1133" s="38"/>
      <c r="AB1133" s="38"/>
      <c r="AC1133" s="38"/>
      <c r="AD1133" s="38"/>
      <c r="AE1133" s="38"/>
      <c r="AT1133" s="17" t="s">
        <v>160</v>
      </c>
      <c r="AU1133" s="17" t="s">
        <v>88</v>
      </c>
    </row>
    <row r="1134" s="2" customFormat="1" ht="16.5" customHeight="1">
      <c r="A1134" s="38"/>
      <c r="B1134" s="39"/>
      <c r="C1134" s="215" t="s">
        <v>1984</v>
      </c>
      <c r="D1134" s="215" t="s">
        <v>154</v>
      </c>
      <c r="E1134" s="216" t="s">
        <v>1985</v>
      </c>
      <c r="F1134" s="217" t="s">
        <v>1986</v>
      </c>
      <c r="G1134" s="218" t="s">
        <v>210</v>
      </c>
      <c r="H1134" s="219">
        <v>3</v>
      </c>
      <c r="I1134" s="220"/>
      <c r="J1134" s="221">
        <f>ROUND(I1134*H1134,2)</f>
        <v>0</v>
      </c>
      <c r="K1134" s="222"/>
      <c r="L1134" s="44"/>
      <c r="M1134" s="223" t="s">
        <v>1</v>
      </c>
      <c r="N1134" s="224" t="s">
        <v>44</v>
      </c>
      <c r="O1134" s="91"/>
      <c r="P1134" s="225">
        <f>O1134*H1134</f>
        <v>0</v>
      </c>
      <c r="Q1134" s="225">
        <v>0</v>
      </c>
      <c r="R1134" s="225">
        <f>Q1134*H1134</f>
        <v>0</v>
      </c>
      <c r="S1134" s="225">
        <v>0</v>
      </c>
      <c r="T1134" s="226">
        <f>S1134*H1134</f>
        <v>0</v>
      </c>
      <c r="U1134" s="38"/>
      <c r="V1134" s="38"/>
      <c r="W1134" s="38"/>
      <c r="X1134" s="38"/>
      <c r="Y1134" s="38"/>
      <c r="Z1134" s="38"/>
      <c r="AA1134" s="38"/>
      <c r="AB1134" s="38"/>
      <c r="AC1134" s="38"/>
      <c r="AD1134" s="38"/>
      <c r="AE1134" s="38"/>
      <c r="AR1134" s="227" t="s">
        <v>547</v>
      </c>
      <c r="AT1134" s="227" t="s">
        <v>154</v>
      </c>
      <c r="AU1134" s="227" t="s">
        <v>88</v>
      </c>
      <c r="AY1134" s="17" t="s">
        <v>152</v>
      </c>
      <c r="BE1134" s="228">
        <f>IF(N1134="základní",J1134,0)</f>
        <v>0</v>
      </c>
      <c r="BF1134" s="228">
        <f>IF(N1134="snížená",J1134,0)</f>
        <v>0</v>
      </c>
      <c r="BG1134" s="228">
        <f>IF(N1134="zákl. přenesená",J1134,0)</f>
        <v>0</v>
      </c>
      <c r="BH1134" s="228">
        <f>IF(N1134="sníž. přenesená",J1134,0)</f>
        <v>0</v>
      </c>
      <c r="BI1134" s="228">
        <f>IF(N1134="nulová",J1134,0)</f>
        <v>0</v>
      </c>
      <c r="BJ1134" s="17" t="s">
        <v>21</v>
      </c>
      <c r="BK1134" s="228">
        <f>ROUND(I1134*H1134,2)</f>
        <v>0</v>
      </c>
      <c r="BL1134" s="17" t="s">
        <v>547</v>
      </c>
      <c r="BM1134" s="227" t="s">
        <v>1987</v>
      </c>
    </row>
    <row r="1135" s="2" customFormat="1">
      <c r="A1135" s="38"/>
      <c r="B1135" s="39"/>
      <c r="C1135" s="40"/>
      <c r="D1135" s="229" t="s">
        <v>160</v>
      </c>
      <c r="E1135" s="40"/>
      <c r="F1135" s="230" t="s">
        <v>1986</v>
      </c>
      <c r="G1135" s="40"/>
      <c r="H1135" s="40"/>
      <c r="I1135" s="231"/>
      <c r="J1135" s="40"/>
      <c r="K1135" s="40"/>
      <c r="L1135" s="44"/>
      <c r="M1135" s="232"/>
      <c r="N1135" s="233"/>
      <c r="O1135" s="91"/>
      <c r="P1135" s="91"/>
      <c r="Q1135" s="91"/>
      <c r="R1135" s="91"/>
      <c r="S1135" s="91"/>
      <c r="T1135" s="92"/>
      <c r="U1135" s="38"/>
      <c r="V1135" s="38"/>
      <c r="W1135" s="38"/>
      <c r="X1135" s="38"/>
      <c r="Y1135" s="38"/>
      <c r="Z1135" s="38"/>
      <c r="AA1135" s="38"/>
      <c r="AB1135" s="38"/>
      <c r="AC1135" s="38"/>
      <c r="AD1135" s="38"/>
      <c r="AE1135" s="38"/>
      <c r="AT1135" s="17" t="s">
        <v>160</v>
      </c>
      <c r="AU1135" s="17" t="s">
        <v>88</v>
      </c>
    </row>
    <row r="1136" s="2" customFormat="1" ht="16.5" customHeight="1">
      <c r="A1136" s="38"/>
      <c r="B1136" s="39"/>
      <c r="C1136" s="215" t="s">
        <v>1988</v>
      </c>
      <c r="D1136" s="215" t="s">
        <v>154</v>
      </c>
      <c r="E1136" s="216" t="s">
        <v>1989</v>
      </c>
      <c r="F1136" s="217" t="s">
        <v>1990</v>
      </c>
      <c r="G1136" s="218" t="s">
        <v>210</v>
      </c>
      <c r="H1136" s="219">
        <v>9</v>
      </c>
      <c r="I1136" s="220"/>
      <c r="J1136" s="221">
        <f>ROUND(I1136*H1136,2)</f>
        <v>0</v>
      </c>
      <c r="K1136" s="222"/>
      <c r="L1136" s="44"/>
      <c r="M1136" s="223" t="s">
        <v>1</v>
      </c>
      <c r="N1136" s="224" t="s">
        <v>44</v>
      </c>
      <c r="O1136" s="91"/>
      <c r="P1136" s="225">
        <f>O1136*H1136</f>
        <v>0</v>
      </c>
      <c r="Q1136" s="225">
        <v>0</v>
      </c>
      <c r="R1136" s="225">
        <f>Q1136*H1136</f>
        <v>0</v>
      </c>
      <c r="S1136" s="225">
        <v>0</v>
      </c>
      <c r="T1136" s="226">
        <f>S1136*H1136</f>
        <v>0</v>
      </c>
      <c r="U1136" s="38"/>
      <c r="V1136" s="38"/>
      <c r="W1136" s="38"/>
      <c r="X1136" s="38"/>
      <c r="Y1136" s="38"/>
      <c r="Z1136" s="38"/>
      <c r="AA1136" s="38"/>
      <c r="AB1136" s="38"/>
      <c r="AC1136" s="38"/>
      <c r="AD1136" s="38"/>
      <c r="AE1136" s="38"/>
      <c r="AR1136" s="227" t="s">
        <v>547</v>
      </c>
      <c r="AT1136" s="227" t="s">
        <v>154</v>
      </c>
      <c r="AU1136" s="227" t="s">
        <v>88</v>
      </c>
      <c r="AY1136" s="17" t="s">
        <v>152</v>
      </c>
      <c r="BE1136" s="228">
        <f>IF(N1136="základní",J1136,0)</f>
        <v>0</v>
      </c>
      <c r="BF1136" s="228">
        <f>IF(N1136="snížená",J1136,0)</f>
        <v>0</v>
      </c>
      <c r="BG1136" s="228">
        <f>IF(N1136="zákl. přenesená",J1136,0)</f>
        <v>0</v>
      </c>
      <c r="BH1136" s="228">
        <f>IF(N1136="sníž. přenesená",J1136,0)</f>
        <v>0</v>
      </c>
      <c r="BI1136" s="228">
        <f>IF(N1136="nulová",J1136,0)</f>
        <v>0</v>
      </c>
      <c r="BJ1136" s="17" t="s">
        <v>21</v>
      </c>
      <c r="BK1136" s="228">
        <f>ROUND(I1136*H1136,2)</f>
        <v>0</v>
      </c>
      <c r="BL1136" s="17" t="s">
        <v>547</v>
      </c>
      <c r="BM1136" s="227" t="s">
        <v>1991</v>
      </c>
    </row>
    <row r="1137" s="2" customFormat="1">
      <c r="A1137" s="38"/>
      <c r="B1137" s="39"/>
      <c r="C1137" s="40"/>
      <c r="D1137" s="229" t="s">
        <v>160</v>
      </c>
      <c r="E1137" s="40"/>
      <c r="F1137" s="230" t="s">
        <v>1990</v>
      </c>
      <c r="G1137" s="40"/>
      <c r="H1137" s="40"/>
      <c r="I1137" s="231"/>
      <c r="J1137" s="40"/>
      <c r="K1137" s="40"/>
      <c r="L1137" s="44"/>
      <c r="M1137" s="232"/>
      <c r="N1137" s="233"/>
      <c r="O1137" s="91"/>
      <c r="P1137" s="91"/>
      <c r="Q1137" s="91"/>
      <c r="R1137" s="91"/>
      <c r="S1137" s="91"/>
      <c r="T1137" s="92"/>
      <c r="U1137" s="38"/>
      <c r="V1137" s="38"/>
      <c r="W1137" s="38"/>
      <c r="X1137" s="38"/>
      <c r="Y1137" s="38"/>
      <c r="Z1137" s="38"/>
      <c r="AA1137" s="38"/>
      <c r="AB1137" s="38"/>
      <c r="AC1137" s="38"/>
      <c r="AD1137" s="38"/>
      <c r="AE1137" s="38"/>
      <c r="AT1137" s="17" t="s">
        <v>160</v>
      </c>
      <c r="AU1137" s="17" t="s">
        <v>88</v>
      </c>
    </row>
    <row r="1138" s="2" customFormat="1" ht="16.5" customHeight="1">
      <c r="A1138" s="38"/>
      <c r="B1138" s="39"/>
      <c r="C1138" s="215" t="s">
        <v>1992</v>
      </c>
      <c r="D1138" s="215" t="s">
        <v>154</v>
      </c>
      <c r="E1138" s="216" t="s">
        <v>1993</v>
      </c>
      <c r="F1138" s="217" t="s">
        <v>1994</v>
      </c>
      <c r="G1138" s="218" t="s">
        <v>210</v>
      </c>
      <c r="H1138" s="219">
        <v>18</v>
      </c>
      <c r="I1138" s="220"/>
      <c r="J1138" s="221">
        <f>ROUND(I1138*H1138,2)</f>
        <v>0</v>
      </c>
      <c r="K1138" s="222"/>
      <c r="L1138" s="44"/>
      <c r="M1138" s="223" t="s">
        <v>1</v>
      </c>
      <c r="N1138" s="224" t="s">
        <v>44</v>
      </c>
      <c r="O1138" s="91"/>
      <c r="P1138" s="225">
        <f>O1138*H1138</f>
        <v>0</v>
      </c>
      <c r="Q1138" s="225">
        <v>0</v>
      </c>
      <c r="R1138" s="225">
        <f>Q1138*H1138</f>
        <v>0</v>
      </c>
      <c r="S1138" s="225">
        <v>0</v>
      </c>
      <c r="T1138" s="226">
        <f>S1138*H1138</f>
        <v>0</v>
      </c>
      <c r="U1138" s="38"/>
      <c r="V1138" s="38"/>
      <c r="W1138" s="38"/>
      <c r="X1138" s="38"/>
      <c r="Y1138" s="38"/>
      <c r="Z1138" s="38"/>
      <c r="AA1138" s="38"/>
      <c r="AB1138" s="38"/>
      <c r="AC1138" s="38"/>
      <c r="AD1138" s="38"/>
      <c r="AE1138" s="38"/>
      <c r="AR1138" s="227" t="s">
        <v>547</v>
      </c>
      <c r="AT1138" s="227" t="s">
        <v>154</v>
      </c>
      <c r="AU1138" s="227" t="s">
        <v>88</v>
      </c>
      <c r="AY1138" s="17" t="s">
        <v>152</v>
      </c>
      <c r="BE1138" s="228">
        <f>IF(N1138="základní",J1138,0)</f>
        <v>0</v>
      </c>
      <c r="BF1138" s="228">
        <f>IF(N1138="snížená",J1138,0)</f>
        <v>0</v>
      </c>
      <c r="BG1138" s="228">
        <f>IF(N1138="zákl. přenesená",J1138,0)</f>
        <v>0</v>
      </c>
      <c r="BH1138" s="228">
        <f>IF(N1138="sníž. přenesená",J1138,0)</f>
        <v>0</v>
      </c>
      <c r="BI1138" s="228">
        <f>IF(N1138="nulová",J1138,0)</f>
        <v>0</v>
      </c>
      <c r="BJ1138" s="17" t="s">
        <v>21</v>
      </c>
      <c r="BK1138" s="228">
        <f>ROUND(I1138*H1138,2)</f>
        <v>0</v>
      </c>
      <c r="BL1138" s="17" t="s">
        <v>547</v>
      </c>
      <c r="BM1138" s="227" t="s">
        <v>1995</v>
      </c>
    </row>
    <row r="1139" s="2" customFormat="1">
      <c r="A1139" s="38"/>
      <c r="B1139" s="39"/>
      <c r="C1139" s="40"/>
      <c r="D1139" s="229" t="s">
        <v>160</v>
      </c>
      <c r="E1139" s="40"/>
      <c r="F1139" s="230" t="s">
        <v>1994</v>
      </c>
      <c r="G1139" s="40"/>
      <c r="H1139" s="40"/>
      <c r="I1139" s="231"/>
      <c r="J1139" s="40"/>
      <c r="K1139" s="40"/>
      <c r="L1139" s="44"/>
      <c r="M1139" s="232"/>
      <c r="N1139" s="233"/>
      <c r="O1139" s="91"/>
      <c r="P1139" s="91"/>
      <c r="Q1139" s="91"/>
      <c r="R1139" s="91"/>
      <c r="S1139" s="91"/>
      <c r="T1139" s="92"/>
      <c r="U1139" s="38"/>
      <c r="V1139" s="38"/>
      <c r="W1139" s="38"/>
      <c r="X1139" s="38"/>
      <c r="Y1139" s="38"/>
      <c r="Z1139" s="38"/>
      <c r="AA1139" s="38"/>
      <c r="AB1139" s="38"/>
      <c r="AC1139" s="38"/>
      <c r="AD1139" s="38"/>
      <c r="AE1139" s="38"/>
      <c r="AT1139" s="17" t="s">
        <v>160</v>
      </c>
      <c r="AU1139" s="17" t="s">
        <v>88</v>
      </c>
    </row>
    <row r="1140" s="2" customFormat="1" ht="16.5" customHeight="1">
      <c r="A1140" s="38"/>
      <c r="B1140" s="39"/>
      <c r="C1140" s="215" t="s">
        <v>1996</v>
      </c>
      <c r="D1140" s="215" t="s">
        <v>154</v>
      </c>
      <c r="E1140" s="216" t="s">
        <v>1997</v>
      </c>
      <c r="F1140" s="217" t="s">
        <v>1998</v>
      </c>
      <c r="G1140" s="218" t="s">
        <v>210</v>
      </c>
      <c r="H1140" s="219">
        <v>3</v>
      </c>
      <c r="I1140" s="220"/>
      <c r="J1140" s="221">
        <f>ROUND(I1140*H1140,2)</f>
        <v>0</v>
      </c>
      <c r="K1140" s="222"/>
      <c r="L1140" s="44"/>
      <c r="M1140" s="223" t="s">
        <v>1</v>
      </c>
      <c r="N1140" s="224" t="s">
        <v>44</v>
      </c>
      <c r="O1140" s="91"/>
      <c r="P1140" s="225">
        <f>O1140*H1140</f>
        <v>0</v>
      </c>
      <c r="Q1140" s="225">
        <v>0</v>
      </c>
      <c r="R1140" s="225">
        <f>Q1140*H1140</f>
        <v>0</v>
      </c>
      <c r="S1140" s="225">
        <v>0</v>
      </c>
      <c r="T1140" s="226">
        <f>S1140*H1140</f>
        <v>0</v>
      </c>
      <c r="U1140" s="38"/>
      <c r="V1140" s="38"/>
      <c r="W1140" s="38"/>
      <c r="X1140" s="38"/>
      <c r="Y1140" s="38"/>
      <c r="Z1140" s="38"/>
      <c r="AA1140" s="38"/>
      <c r="AB1140" s="38"/>
      <c r="AC1140" s="38"/>
      <c r="AD1140" s="38"/>
      <c r="AE1140" s="38"/>
      <c r="AR1140" s="227" t="s">
        <v>547</v>
      </c>
      <c r="AT1140" s="227" t="s">
        <v>154</v>
      </c>
      <c r="AU1140" s="227" t="s">
        <v>88</v>
      </c>
      <c r="AY1140" s="17" t="s">
        <v>152</v>
      </c>
      <c r="BE1140" s="228">
        <f>IF(N1140="základní",J1140,0)</f>
        <v>0</v>
      </c>
      <c r="BF1140" s="228">
        <f>IF(N1140="snížená",J1140,0)</f>
        <v>0</v>
      </c>
      <c r="BG1140" s="228">
        <f>IF(N1140="zákl. přenesená",J1140,0)</f>
        <v>0</v>
      </c>
      <c r="BH1140" s="228">
        <f>IF(N1140="sníž. přenesená",J1140,0)</f>
        <v>0</v>
      </c>
      <c r="BI1140" s="228">
        <f>IF(N1140="nulová",J1140,0)</f>
        <v>0</v>
      </c>
      <c r="BJ1140" s="17" t="s">
        <v>21</v>
      </c>
      <c r="BK1140" s="228">
        <f>ROUND(I1140*H1140,2)</f>
        <v>0</v>
      </c>
      <c r="BL1140" s="17" t="s">
        <v>547</v>
      </c>
      <c r="BM1140" s="227" t="s">
        <v>1999</v>
      </c>
    </row>
    <row r="1141" s="2" customFormat="1">
      <c r="A1141" s="38"/>
      <c r="B1141" s="39"/>
      <c r="C1141" s="40"/>
      <c r="D1141" s="229" t="s">
        <v>160</v>
      </c>
      <c r="E1141" s="40"/>
      <c r="F1141" s="230" t="s">
        <v>1998</v>
      </c>
      <c r="G1141" s="40"/>
      <c r="H1141" s="40"/>
      <c r="I1141" s="231"/>
      <c r="J1141" s="40"/>
      <c r="K1141" s="40"/>
      <c r="L1141" s="44"/>
      <c r="M1141" s="232"/>
      <c r="N1141" s="233"/>
      <c r="O1141" s="91"/>
      <c r="P1141" s="91"/>
      <c r="Q1141" s="91"/>
      <c r="R1141" s="91"/>
      <c r="S1141" s="91"/>
      <c r="T1141" s="92"/>
      <c r="U1141" s="38"/>
      <c r="V1141" s="38"/>
      <c r="W1141" s="38"/>
      <c r="X1141" s="38"/>
      <c r="Y1141" s="38"/>
      <c r="Z1141" s="38"/>
      <c r="AA1141" s="38"/>
      <c r="AB1141" s="38"/>
      <c r="AC1141" s="38"/>
      <c r="AD1141" s="38"/>
      <c r="AE1141" s="38"/>
      <c r="AT1141" s="17" t="s">
        <v>160</v>
      </c>
      <c r="AU1141" s="17" t="s">
        <v>88</v>
      </c>
    </row>
    <row r="1142" s="2" customFormat="1" ht="16.5" customHeight="1">
      <c r="A1142" s="38"/>
      <c r="B1142" s="39"/>
      <c r="C1142" s="215" t="s">
        <v>2000</v>
      </c>
      <c r="D1142" s="215" t="s">
        <v>154</v>
      </c>
      <c r="E1142" s="216" t="s">
        <v>2001</v>
      </c>
      <c r="F1142" s="217" t="s">
        <v>2002</v>
      </c>
      <c r="G1142" s="218" t="s">
        <v>210</v>
      </c>
      <c r="H1142" s="219">
        <v>5</v>
      </c>
      <c r="I1142" s="220"/>
      <c r="J1142" s="221">
        <f>ROUND(I1142*H1142,2)</f>
        <v>0</v>
      </c>
      <c r="K1142" s="222"/>
      <c r="L1142" s="44"/>
      <c r="M1142" s="223" t="s">
        <v>1</v>
      </c>
      <c r="N1142" s="224" t="s">
        <v>44</v>
      </c>
      <c r="O1142" s="91"/>
      <c r="P1142" s="225">
        <f>O1142*H1142</f>
        <v>0</v>
      </c>
      <c r="Q1142" s="225">
        <v>0</v>
      </c>
      <c r="R1142" s="225">
        <f>Q1142*H1142</f>
        <v>0</v>
      </c>
      <c r="S1142" s="225">
        <v>0</v>
      </c>
      <c r="T1142" s="226">
        <f>S1142*H1142</f>
        <v>0</v>
      </c>
      <c r="U1142" s="38"/>
      <c r="V1142" s="38"/>
      <c r="W1142" s="38"/>
      <c r="X1142" s="38"/>
      <c r="Y1142" s="38"/>
      <c r="Z1142" s="38"/>
      <c r="AA1142" s="38"/>
      <c r="AB1142" s="38"/>
      <c r="AC1142" s="38"/>
      <c r="AD1142" s="38"/>
      <c r="AE1142" s="38"/>
      <c r="AR1142" s="227" t="s">
        <v>547</v>
      </c>
      <c r="AT1142" s="227" t="s">
        <v>154</v>
      </c>
      <c r="AU1142" s="227" t="s">
        <v>88</v>
      </c>
      <c r="AY1142" s="17" t="s">
        <v>152</v>
      </c>
      <c r="BE1142" s="228">
        <f>IF(N1142="základní",J1142,0)</f>
        <v>0</v>
      </c>
      <c r="BF1142" s="228">
        <f>IF(N1142="snížená",J1142,0)</f>
        <v>0</v>
      </c>
      <c r="BG1142" s="228">
        <f>IF(N1142="zákl. přenesená",J1142,0)</f>
        <v>0</v>
      </c>
      <c r="BH1142" s="228">
        <f>IF(N1142="sníž. přenesená",J1142,0)</f>
        <v>0</v>
      </c>
      <c r="BI1142" s="228">
        <f>IF(N1142="nulová",J1142,0)</f>
        <v>0</v>
      </c>
      <c r="BJ1142" s="17" t="s">
        <v>21</v>
      </c>
      <c r="BK1142" s="228">
        <f>ROUND(I1142*H1142,2)</f>
        <v>0</v>
      </c>
      <c r="BL1142" s="17" t="s">
        <v>547</v>
      </c>
      <c r="BM1142" s="227" t="s">
        <v>2003</v>
      </c>
    </row>
    <row r="1143" s="2" customFormat="1">
      <c r="A1143" s="38"/>
      <c r="B1143" s="39"/>
      <c r="C1143" s="40"/>
      <c r="D1143" s="229" t="s">
        <v>160</v>
      </c>
      <c r="E1143" s="40"/>
      <c r="F1143" s="230" t="s">
        <v>2002</v>
      </c>
      <c r="G1143" s="40"/>
      <c r="H1143" s="40"/>
      <c r="I1143" s="231"/>
      <c r="J1143" s="40"/>
      <c r="K1143" s="40"/>
      <c r="L1143" s="44"/>
      <c r="M1143" s="232"/>
      <c r="N1143" s="233"/>
      <c r="O1143" s="91"/>
      <c r="P1143" s="91"/>
      <c r="Q1143" s="91"/>
      <c r="R1143" s="91"/>
      <c r="S1143" s="91"/>
      <c r="T1143" s="92"/>
      <c r="U1143" s="38"/>
      <c r="V1143" s="38"/>
      <c r="W1143" s="38"/>
      <c r="X1143" s="38"/>
      <c r="Y1143" s="38"/>
      <c r="Z1143" s="38"/>
      <c r="AA1143" s="38"/>
      <c r="AB1143" s="38"/>
      <c r="AC1143" s="38"/>
      <c r="AD1143" s="38"/>
      <c r="AE1143" s="38"/>
      <c r="AT1143" s="17" t="s">
        <v>160</v>
      </c>
      <c r="AU1143" s="17" t="s">
        <v>88</v>
      </c>
    </row>
    <row r="1144" s="2" customFormat="1" ht="16.5" customHeight="1">
      <c r="A1144" s="38"/>
      <c r="B1144" s="39"/>
      <c r="C1144" s="215" t="s">
        <v>2004</v>
      </c>
      <c r="D1144" s="215" t="s">
        <v>154</v>
      </c>
      <c r="E1144" s="216" t="s">
        <v>2005</v>
      </c>
      <c r="F1144" s="217" t="s">
        <v>2006</v>
      </c>
      <c r="G1144" s="218" t="s">
        <v>1116</v>
      </c>
      <c r="H1144" s="219">
        <v>1</v>
      </c>
      <c r="I1144" s="220"/>
      <c r="J1144" s="221">
        <f>ROUND(I1144*H1144,2)</f>
        <v>0</v>
      </c>
      <c r="K1144" s="222"/>
      <c r="L1144" s="44"/>
      <c r="M1144" s="223" t="s">
        <v>1</v>
      </c>
      <c r="N1144" s="224" t="s">
        <v>44</v>
      </c>
      <c r="O1144" s="91"/>
      <c r="P1144" s="225">
        <f>O1144*H1144</f>
        <v>0</v>
      </c>
      <c r="Q1144" s="225">
        <v>0</v>
      </c>
      <c r="R1144" s="225">
        <f>Q1144*H1144</f>
        <v>0</v>
      </c>
      <c r="S1144" s="225">
        <v>0</v>
      </c>
      <c r="T1144" s="226">
        <f>S1144*H1144</f>
        <v>0</v>
      </c>
      <c r="U1144" s="38"/>
      <c r="V1144" s="38"/>
      <c r="W1144" s="38"/>
      <c r="X1144" s="38"/>
      <c r="Y1144" s="38"/>
      <c r="Z1144" s="38"/>
      <c r="AA1144" s="38"/>
      <c r="AB1144" s="38"/>
      <c r="AC1144" s="38"/>
      <c r="AD1144" s="38"/>
      <c r="AE1144" s="38"/>
      <c r="AR1144" s="227" t="s">
        <v>547</v>
      </c>
      <c r="AT1144" s="227" t="s">
        <v>154</v>
      </c>
      <c r="AU1144" s="227" t="s">
        <v>88</v>
      </c>
      <c r="AY1144" s="17" t="s">
        <v>152</v>
      </c>
      <c r="BE1144" s="228">
        <f>IF(N1144="základní",J1144,0)</f>
        <v>0</v>
      </c>
      <c r="BF1144" s="228">
        <f>IF(N1144="snížená",J1144,0)</f>
        <v>0</v>
      </c>
      <c r="BG1144" s="228">
        <f>IF(N1144="zákl. přenesená",J1144,0)</f>
        <v>0</v>
      </c>
      <c r="BH1144" s="228">
        <f>IF(N1144="sníž. přenesená",J1144,0)</f>
        <v>0</v>
      </c>
      <c r="BI1144" s="228">
        <f>IF(N1144="nulová",J1144,0)</f>
        <v>0</v>
      </c>
      <c r="BJ1144" s="17" t="s">
        <v>21</v>
      </c>
      <c r="BK1144" s="228">
        <f>ROUND(I1144*H1144,2)</f>
        <v>0</v>
      </c>
      <c r="BL1144" s="17" t="s">
        <v>547</v>
      </c>
      <c r="BM1144" s="227" t="s">
        <v>2007</v>
      </c>
    </row>
    <row r="1145" s="2" customFormat="1">
      <c r="A1145" s="38"/>
      <c r="B1145" s="39"/>
      <c r="C1145" s="40"/>
      <c r="D1145" s="229" t="s">
        <v>160</v>
      </c>
      <c r="E1145" s="40"/>
      <c r="F1145" s="230" t="s">
        <v>2006</v>
      </c>
      <c r="G1145" s="40"/>
      <c r="H1145" s="40"/>
      <c r="I1145" s="231"/>
      <c r="J1145" s="40"/>
      <c r="K1145" s="40"/>
      <c r="L1145" s="44"/>
      <c r="M1145" s="232"/>
      <c r="N1145" s="233"/>
      <c r="O1145" s="91"/>
      <c r="P1145" s="91"/>
      <c r="Q1145" s="91"/>
      <c r="R1145" s="91"/>
      <c r="S1145" s="91"/>
      <c r="T1145" s="92"/>
      <c r="U1145" s="38"/>
      <c r="V1145" s="38"/>
      <c r="W1145" s="38"/>
      <c r="X1145" s="38"/>
      <c r="Y1145" s="38"/>
      <c r="Z1145" s="38"/>
      <c r="AA1145" s="38"/>
      <c r="AB1145" s="38"/>
      <c r="AC1145" s="38"/>
      <c r="AD1145" s="38"/>
      <c r="AE1145" s="38"/>
      <c r="AT1145" s="17" t="s">
        <v>160</v>
      </c>
      <c r="AU1145" s="17" t="s">
        <v>88</v>
      </c>
    </row>
    <row r="1146" s="2" customFormat="1" ht="16.5" customHeight="1">
      <c r="A1146" s="38"/>
      <c r="B1146" s="39"/>
      <c r="C1146" s="215" t="s">
        <v>2008</v>
      </c>
      <c r="D1146" s="215" t="s">
        <v>154</v>
      </c>
      <c r="E1146" s="216" t="s">
        <v>2009</v>
      </c>
      <c r="F1146" s="217" t="s">
        <v>2010</v>
      </c>
      <c r="G1146" s="218" t="s">
        <v>1116</v>
      </c>
      <c r="H1146" s="219">
        <v>1</v>
      </c>
      <c r="I1146" s="220"/>
      <c r="J1146" s="221">
        <f>ROUND(I1146*H1146,2)</f>
        <v>0</v>
      </c>
      <c r="K1146" s="222"/>
      <c r="L1146" s="44"/>
      <c r="M1146" s="223" t="s">
        <v>1</v>
      </c>
      <c r="N1146" s="224" t="s">
        <v>44</v>
      </c>
      <c r="O1146" s="91"/>
      <c r="P1146" s="225">
        <f>O1146*H1146</f>
        <v>0</v>
      </c>
      <c r="Q1146" s="225">
        <v>0</v>
      </c>
      <c r="R1146" s="225">
        <f>Q1146*H1146</f>
        <v>0</v>
      </c>
      <c r="S1146" s="225">
        <v>0</v>
      </c>
      <c r="T1146" s="226">
        <f>S1146*H1146</f>
        <v>0</v>
      </c>
      <c r="U1146" s="38"/>
      <c r="V1146" s="38"/>
      <c r="W1146" s="38"/>
      <c r="X1146" s="38"/>
      <c r="Y1146" s="38"/>
      <c r="Z1146" s="38"/>
      <c r="AA1146" s="38"/>
      <c r="AB1146" s="38"/>
      <c r="AC1146" s="38"/>
      <c r="AD1146" s="38"/>
      <c r="AE1146" s="38"/>
      <c r="AR1146" s="227" t="s">
        <v>547</v>
      </c>
      <c r="AT1146" s="227" t="s">
        <v>154</v>
      </c>
      <c r="AU1146" s="227" t="s">
        <v>88</v>
      </c>
      <c r="AY1146" s="17" t="s">
        <v>152</v>
      </c>
      <c r="BE1146" s="228">
        <f>IF(N1146="základní",J1146,0)</f>
        <v>0</v>
      </c>
      <c r="BF1146" s="228">
        <f>IF(N1146="snížená",J1146,0)</f>
        <v>0</v>
      </c>
      <c r="BG1146" s="228">
        <f>IF(N1146="zákl. přenesená",J1146,0)</f>
        <v>0</v>
      </c>
      <c r="BH1146" s="228">
        <f>IF(N1146="sníž. přenesená",J1146,0)</f>
        <v>0</v>
      </c>
      <c r="BI1146" s="228">
        <f>IF(N1146="nulová",J1146,0)</f>
        <v>0</v>
      </c>
      <c r="BJ1146" s="17" t="s">
        <v>21</v>
      </c>
      <c r="BK1146" s="228">
        <f>ROUND(I1146*H1146,2)</f>
        <v>0</v>
      </c>
      <c r="BL1146" s="17" t="s">
        <v>547</v>
      </c>
      <c r="BM1146" s="227" t="s">
        <v>2011</v>
      </c>
    </row>
    <row r="1147" s="2" customFormat="1">
      <c r="A1147" s="38"/>
      <c r="B1147" s="39"/>
      <c r="C1147" s="40"/>
      <c r="D1147" s="229" t="s">
        <v>160</v>
      </c>
      <c r="E1147" s="40"/>
      <c r="F1147" s="230" t="s">
        <v>2010</v>
      </c>
      <c r="G1147" s="40"/>
      <c r="H1147" s="40"/>
      <c r="I1147" s="231"/>
      <c r="J1147" s="40"/>
      <c r="K1147" s="40"/>
      <c r="L1147" s="44"/>
      <c r="M1147" s="232"/>
      <c r="N1147" s="233"/>
      <c r="O1147" s="91"/>
      <c r="P1147" s="91"/>
      <c r="Q1147" s="91"/>
      <c r="R1147" s="91"/>
      <c r="S1147" s="91"/>
      <c r="T1147" s="92"/>
      <c r="U1147" s="38"/>
      <c r="V1147" s="38"/>
      <c r="W1147" s="38"/>
      <c r="X1147" s="38"/>
      <c r="Y1147" s="38"/>
      <c r="Z1147" s="38"/>
      <c r="AA1147" s="38"/>
      <c r="AB1147" s="38"/>
      <c r="AC1147" s="38"/>
      <c r="AD1147" s="38"/>
      <c r="AE1147" s="38"/>
      <c r="AT1147" s="17" t="s">
        <v>160</v>
      </c>
      <c r="AU1147" s="17" t="s">
        <v>88</v>
      </c>
    </row>
    <row r="1148" s="2" customFormat="1" ht="24.15" customHeight="1">
      <c r="A1148" s="38"/>
      <c r="B1148" s="39"/>
      <c r="C1148" s="215" t="s">
        <v>2012</v>
      </c>
      <c r="D1148" s="215" t="s">
        <v>154</v>
      </c>
      <c r="E1148" s="216" t="s">
        <v>2013</v>
      </c>
      <c r="F1148" s="217" t="s">
        <v>2014</v>
      </c>
      <c r="G1148" s="218" t="s">
        <v>1116</v>
      </c>
      <c r="H1148" s="219">
        <v>1</v>
      </c>
      <c r="I1148" s="220"/>
      <c r="J1148" s="221">
        <f>ROUND(I1148*H1148,2)</f>
        <v>0</v>
      </c>
      <c r="K1148" s="222"/>
      <c r="L1148" s="44"/>
      <c r="M1148" s="223" t="s">
        <v>1</v>
      </c>
      <c r="N1148" s="224" t="s">
        <v>44</v>
      </c>
      <c r="O1148" s="91"/>
      <c r="P1148" s="225">
        <f>O1148*H1148</f>
        <v>0</v>
      </c>
      <c r="Q1148" s="225">
        <v>0</v>
      </c>
      <c r="R1148" s="225">
        <f>Q1148*H1148</f>
        <v>0</v>
      </c>
      <c r="S1148" s="225">
        <v>0</v>
      </c>
      <c r="T1148" s="226">
        <f>S1148*H1148</f>
        <v>0</v>
      </c>
      <c r="U1148" s="38"/>
      <c r="V1148" s="38"/>
      <c r="W1148" s="38"/>
      <c r="X1148" s="38"/>
      <c r="Y1148" s="38"/>
      <c r="Z1148" s="38"/>
      <c r="AA1148" s="38"/>
      <c r="AB1148" s="38"/>
      <c r="AC1148" s="38"/>
      <c r="AD1148" s="38"/>
      <c r="AE1148" s="38"/>
      <c r="AR1148" s="227" t="s">
        <v>547</v>
      </c>
      <c r="AT1148" s="227" t="s">
        <v>154</v>
      </c>
      <c r="AU1148" s="227" t="s">
        <v>88</v>
      </c>
      <c r="AY1148" s="17" t="s">
        <v>152</v>
      </c>
      <c r="BE1148" s="228">
        <f>IF(N1148="základní",J1148,0)</f>
        <v>0</v>
      </c>
      <c r="BF1148" s="228">
        <f>IF(N1148="snížená",J1148,0)</f>
        <v>0</v>
      </c>
      <c r="BG1148" s="228">
        <f>IF(N1148="zákl. přenesená",J1148,0)</f>
        <v>0</v>
      </c>
      <c r="BH1148" s="228">
        <f>IF(N1148="sníž. přenesená",J1148,0)</f>
        <v>0</v>
      </c>
      <c r="BI1148" s="228">
        <f>IF(N1148="nulová",J1148,0)</f>
        <v>0</v>
      </c>
      <c r="BJ1148" s="17" t="s">
        <v>21</v>
      </c>
      <c r="BK1148" s="228">
        <f>ROUND(I1148*H1148,2)</f>
        <v>0</v>
      </c>
      <c r="BL1148" s="17" t="s">
        <v>547</v>
      </c>
      <c r="BM1148" s="227" t="s">
        <v>2015</v>
      </c>
    </row>
    <row r="1149" s="2" customFormat="1">
      <c r="A1149" s="38"/>
      <c r="B1149" s="39"/>
      <c r="C1149" s="40"/>
      <c r="D1149" s="229" t="s">
        <v>160</v>
      </c>
      <c r="E1149" s="40"/>
      <c r="F1149" s="230" t="s">
        <v>2014</v>
      </c>
      <c r="G1149" s="40"/>
      <c r="H1149" s="40"/>
      <c r="I1149" s="231"/>
      <c r="J1149" s="40"/>
      <c r="K1149" s="40"/>
      <c r="L1149" s="44"/>
      <c r="M1149" s="232"/>
      <c r="N1149" s="233"/>
      <c r="O1149" s="91"/>
      <c r="P1149" s="91"/>
      <c r="Q1149" s="91"/>
      <c r="R1149" s="91"/>
      <c r="S1149" s="91"/>
      <c r="T1149" s="92"/>
      <c r="U1149" s="38"/>
      <c r="V1149" s="38"/>
      <c r="W1149" s="38"/>
      <c r="X1149" s="38"/>
      <c r="Y1149" s="38"/>
      <c r="Z1149" s="38"/>
      <c r="AA1149" s="38"/>
      <c r="AB1149" s="38"/>
      <c r="AC1149" s="38"/>
      <c r="AD1149" s="38"/>
      <c r="AE1149" s="38"/>
      <c r="AT1149" s="17" t="s">
        <v>160</v>
      </c>
      <c r="AU1149" s="17" t="s">
        <v>88</v>
      </c>
    </row>
    <row r="1150" s="2" customFormat="1" ht="16.5" customHeight="1">
      <c r="A1150" s="38"/>
      <c r="B1150" s="39"/>
      <c r="C1150" s="215" t="s">
        <v>2016</v>
      </c>
      <c r="D1150" s="215" t="s">
        <v>154</v>
      </c>
      <c r="E1150" s="216" t="s">
        <v>2017</v>
      </c>
      <c r="F1150" s="217" t="s">
        <v>2018</v>
      </c>
      <c r="G1150" s="218" t="s">
        <v>1116</v>
      </c>
      <c r="H1150" s="219">
        <v>1</v>
      </c>
      <c r="I1150" s="220"/>
      <c r="J1150" s="221">
        <f>ROUND(I1150*H1150,2)</f>
        <v>0</v>
      </c>
      <c r="K1150" s="222"/>
      <c r="L1150" s="44"/>
      <c r="M1150" s="223" t="s">
        <v>1</v>
      </c>
      <c r="N1150" s="224" t="s">
        <v>44</v>
      </c>
      <c r="O1150" s="91"/>
      <c r="P1150" s="225">
        <f>O1150*H1150</f>
        <v>0</v>
      </c>
      <c r="Q1150" s="225">
        <v>0</v>
      </c>
      <c r="R1150" s="225">
        <f>Q1150*H1150</f>
        <v>0</v>
      </c>
      <c r="S1150" s="225">
        <v>0</v>
      </c>
      <c r="T1150" s="226">
        <f>S1150*H1150</f>
        <v>0</v>
      </c>
      <c r="U1150" s="38"/>
      <c r="V1150" s="38"/>
      <c r="W1150" s="38"/>
      <c r="X1150" s="38"/>
      <c r="Y1150" s="38"/>
      <c r="Z1150" s="38"/>
      <c r="AA1150" s="38"/>
      <c r="AB1150" s="38"/>
      <c r="AC1150" s="38"/>
      <c r="AD1150" s="38"/>
      <c r="AE1150" s="38"/>
      <c r="AR1150" s="227" t="s">
        <v>547</v>
      </c>
      <c r="AT1150" s="227" t="s">
        <v>154</v>
      </c>
      <c r="AU1150" s="227" t="s">
        <v>88</v>
      </c>
      <c r="AY1150" s="17" t="s">
        <v>152</v>
      </c>
      <c r="BE1150" s="228">
        <f>IF(N1150="základní",J1150,0)</f>
        <v>0</v>
      </c>
      <c r="BF1150" s="228">
        <f>IF(N1150="snížená",J1150,0)</f>
        <v>0</v>
      </c>
      <c r="BG1150" s="228">
        <f>IF(N1150="zákl. přenesená",J1150,0)</f>
        <v>0</v>
      </c>
      <c r="BH1150" s="228">
        <f>IF(N1150="sníž. přenesená",J1150,0)</f>
        <v>0</v>
      </c>
      <c r="BI1150" s="228">
        <f>IF(N1150="nulová",J1150,0)</f>
        <v>0</v>
      </c>
      <c r="BJ1150" s="17" t="s">
        <v>21</v>
      </c>
      <c r="BK1150" s="228">
        <f>ROUND(I1150*H1150,2)</f>
        <v>0</v>
      </c>
      <c r="BL1150" s="17" t="s">
        <v>547</v>
      </c>
      <c r="BM1150" s="227" t="s">
        <v>2019</v>
      </c>
    </row>
    <row r="1151" s="2" customFormat="1">
      <c r="A1151" s="38"/>
      <c r="B1151" s="39"/>
      <c r="C1151" s="40"/>
      <c r="D1151" s="229" t="s">
        <v>160</v>
      </c>
      <c r="E1151" s="40"/>
      <c r="F1151" s="230" t="s">
        <v>2018</v>
      </c>
      <c r="G1151" s="40"/>
      <c r="H1151" s="40"/>
      <c r="I1151" s="231"/>
      <c r="J1151" s="40"/>
      <c r="K1151" s="40"/>
      <c r="L1151" s="44"/>
      <c r="M1151" s="232"/>
      <c r="N1151" s="233"/>
      <c r="O1151" s="91"/>
      <c r="P1151" s="91"/>
      <c r="Q1151" s="91"/>
      <c r="R1151" s="91"/>
      <c r="S1151" s="91"/>
      <c r="T1151" s="92"/>
      <c r="U1151" s="38"/>
      <c r="V1151" s="38"/>
      <c r="W1151" s="38"/>
      <c r="X1151" s="38"/>
      <c r="Y1151" s="38"/>
      <c r="Z1151" s="38"/>
      <c r="AA1151" s="38"/>
      <c r="AB1151" s="38"/>
      <c r="AC1151" s="38"/>
      <c r="AD1151" s="38"/>
      <c r="AE1151" s="38"/>
      <c r="AT1151" s="17" t="s">
        <v>160</v>
      </c>
      <c r="AU1151" s="17" t="s">
        <v>88</v>
      </c>
    </row>
    <row r="1152" s="2" customFormat="1" ht="16.5" customHeight="1">
      <c r="A1152" s="38"/>
      <c r="B1152" s="39"/>
      <c r="C1152" s="215" t="s">
        <v>2020</v>
      </c>
      <c r="D1152" s="215" t="s">
        <v>154</v>
      </c>
      <c r="E1152" s="216" t="s">
        <v>2021</v>
      </c>
      <c r="F1152" s="217" t="s">
        <v>2022</v>
      </c>
      <c r="G1152" s="218" t="s">
        <v>1116</v>
      </c>
      <c r="H1152" s="219">
        <v>1</v>
      </c>
      <c r="I1152" s="220"/>
      <c r="J1152" s="221">
        <f>ROUND(I1152*H1152,2)</f>
        <v>0</v>
      </c>
      <c r="K1152" s="222"/>
      <c r="L1152" s="44"/>
      <c r="M1152" s="223" t="s">
        <v>1</v>
      </c>
      <c r="N1152" s="224" t="s">
        <v>44</v>
      </c>
      <c r="O1152" s="91"/>
      <c r="P1152" s="225">
        <f>O1152*H1152</f>
        <v>0</v>
      </c>
      <c r="Q1152" s="225">
        <v>0</v>
      </c>
      <c r="R1152" s="225">
        <f>Q1152*H1152</f>
        <v>0</v>
      </c>
      <c r="S1152" s="225">
        <v>0</v>
      </c>
      <c r="T1152" s="226">
        <f>S1152*H1152</f>
        <v>0</v>
      </c>
      <c r="U1152" s="38"/>
      <c r="V1152" s="38"/>
      <c r="W1152" s="38"/>
      <c r="X1152" s="38"/>
      <c r="Y1152" s="38"/>
      <c r="Z1152" s="38"/>
      <c r="AA1152" s="38"/>
      <c r="AB1152" s="38"/>
      <c r="AC1152" s="38"/>
      <c r="AD1152" s="38"/>
      <c r="AE1152" s="38"/>
      <c r="AR1152" s="227" t="s">
        <v>547</v>
      </c>
      <c r="AT1152" s="227" t="s">
        <v>154</v>
      </c>
      <c r="AU1152" s="227" t="s">
        <v>88</v>
      </c>
      <c r="AY1152" s="17" t="s">
        <v>152</v>
      </c>
      <c r="BE1152" s="228">
        <f>IF(N1152="základní",J1152,0)</f>
        <v>0</v>
      </c>
      <c r="BF1152" s="228">
        <f>IF(N1152="snížená",J1152,0)</f>
        <v>0</v>
      </c>
      <c r="BG1152" s="228">
        <f>IF(N1152="zákl. přenesená",J1152,0)</f>
        <v>0</v>
      </c>
      <c r="BH1152" s="228">
        <f>IF(N1152="sníž. přenesená",J1152,0)</f>
        <v>0</v>
      </c>
      <c r="BI1152" s="228">
        <f>IF(N1152="nulová",J1152,0)</f>
        <v>0</v>
      </c>
      <c r="BJ1152" s="17" t="s">
        <v>21</v>
      </c>
      <c r="BK1152" s="228">
        <f>ROUND(I1152*H1152,2)</f>
        <v>0</v>
      </c>
      <c r="BL1152" s="17" t="s">
        <v>547</v>
      </c>
      <c r="BM1152" s="227" t="s">
        <v>2023</v>
      </c>
    </row>
    <row r="1153" s="2" customFormat="1">
      <c r="A1153" s="38"/>
      <c r="B1153" s="39"/>
      <c r="C1153" s="40"/>
      <c r="D1153" s="229" t="s">
        <v>160</v>
      </c>
      <c r="E1153" s="40"/>
      <c r="F1153" s="230" t="s">
        <v>2022</v>
      </c>
      <c r="G1153" s="40"/>
      <c r="H1153" s="40"/>
      <c r="I1153" s="231"/>
      <c r="J1153" s="40"/>
      <c r="K1153" s="40"/>
      <c r="L1153" s="44"/>
      <c r="M1153" s="232"/>
      <c r="N1153" s="233"/>
      <c r="O1153" s="91"/>
      <c r="P1153" s="91"/>
      <c r="Q1153" s="91"/>
      <c r="R1153" s="91"/>
      <c r="S1153" s="91"/>
      <c r="T1153" s="92"/>
      <c r="U1153" s="38"/>
      <c r="V1153" s="38"/>
      <c r="W1153" s="38"/>
      <c r="X1153" s="38"/>
      <c r="Y1153" s="38"/>
      <c r="Z1153" s="38"/>
      <c r="AA1153" s="38"/>
      <c r="AB1153" s="38"/>
      <c r="AC1153" s="38"/>
      <c r="AD1153" s="38"/>
      <c r="AE1153" s="38"/>
      <c r="AT1153" s="17" t="s">
        <v>160</v>
      </c>
      <c r="AU1153" s="17" t="s">
        <v>88</v>
      </c>
    </row>
    <row r="1154" s="2" customFormat="1" ht="16.5" customHeight="1">
      <c r="A1154" s="38"/>
      <c r="B1154" s="39"/>
      <c r="C1154" s="215" t="s">
        <v>2024</v>
      </c>
      <c r="D1154" s="215" t="s">
        <v>154</v>
      </c>
      <c r="E1154" s="216" t="s">
        <v>2025</v>
      </c>
      <c r="F1154" s="217" t="s">
        <v>2026</v>
      </c>
      <c r="G1154" s="218" t="s">
        <v>2027</v>
      </c>
      <c r="H1154" s="219">
        <v>60</v>
      </c>
      <c r="I1154" s="220"/>
      <c r="J1154" s="221">
        <f>ROUND(I1154*H1154,2)</f>
        <v>0</v>
      </c>
      <c r="K1154" s="222"/>
      <c r="L1154" s="44"/>
      <c r="M1154" s="223" t="s">
        <v>1</v>
      </c>
      <c r="N1154" s="224" t="s">
        <v>44</v>
      </c>
      <c r="O1154" s="91"/>
      <c r="P1154" s="225">
        <f>O1154*H1154</f>
        <v>0</v>
      </c>
      <c r="Q1154" s="225">
        <v>0</v>
      </c>
      <c r="R1154" s="225">
        <f>Q1154*H1154</f>
        <v>0</v>
      </c>
      <c r="S1154" s="225">
        <v>0</v>
      </c>
      <c r="T1154" s="226">
        <f>S1154*H1154</f>
        <v>0</v>
      </c>
      <c r="U1154" s="38"/>
      <c r="V1154" s="38"/>
      <c r="W1154" s="38"/>
      <c r="X1154" s="38"/>
      <c r="Y1154" s="38"/>
      <c r="Z1154" s="38"/>
      <c r="AA1154" s="38"/>
      <c r="AB1154" s="38"/>
      <c r="AC1154" s="38"/>
      <c r="AD1154" s="38"/>
      <c r="AE1154" s="38"/>
      <c r="AR1154" s="227" t="s">
        <v>547</v>
      </c>
      <c r="AT1154" s="227" t="s">
        <v>154</v>
      </c>
      <c r="AU1154" s="227" t="s">
        <v>88</v>
      </c>
      <c r="AY1154" s="17" t="s">
        <v>152</v>
      </c>
      <c r="BE1154" s="228">
        <f>IF(N1154="základní",J1154,0)</f>
        <v>0</v>
      </c>
      <c r="BF1154" s="228">
        <f>IF(N1154="snížená",J1154,0)</f>
        <v>0</v>
      </c>
      <c r="BG1154" s="228">
        <f>IF(N1154="zákl. přenesená",J1154,0)</f>
        <v>0</v>
      </c>
      <c r="BH1154" s="228">
        <f>IF(N1154="sníž. přenesená",J1154,0)</f>
        <v>0</v>
      </c>
      <c r="BI1154" s="228">
        <f>IF(N1154="nulová",J1154,0)</f>
        <v>0</v>
      </c>
      <c r="BJ1154" s="17" t="s">
        <v>21</v>
      </c>
      <c r="BK1154" s="228">
        <f>ROUND(I1154*H1154,2)</f>
        <v>0</v>
      </c>
      <c r="BL1154" s="17" t="s">
        <v>547</v>
      </c>
      <c r="BM1154" s="227" t="s">
        <v>2028</v>
      </c>
    </row>
    <row r="1155" s="2" customFormat="1">
      <c r="A1155" s="38"/>
      <c r="B1155" s="39"/>
      <c r="C1155" s="40"/>
      <c r="D1155" s="229" t="s">
        <v>160</v>
      </c>
      <c r="E1155" s="40"/>
      <c r="F1155" s="230" t="s">
        <v>2026</v>
      </c>
      <c r="G1155" s="40"/>
      <c r="H1155" s="40"/>
      <c r="I1155" s="231"/>
      <c r="J1155" s="40"/>
      <c r="K1155" s="40"/>
      <c r="L1155" s="44"/>
      <c r="M1155" s="232"/>
      <c r="N1155" s="233"/>
      <c r="O1155" s="91"/>
      <c r="P1155" s="91"/>
      <c r="Q1155" s="91"/>
      <c r="R1155" s="91"/>
      <c r="S1155" s="91"/>
      <c r="T1155" s="92"/>
      <c r="U1155" s="38"/>
      <c r="V1155" s="38"/>
      <c r="W1155" s="38"/>
      <c r="X1155" s="38"/>
      <c r="Y1155" s="38"/>
      <c r="Z1155" s="38"/>
      <c r="AA1155" s="38"/>
      <c r="AB1155" s="38"/>
      <c r="AC1155" s="38"/>
      <c r="AD1155" s="38"/>
      <c r="AE1155" s="38"/>
      <c r="AT1155" s="17" t="s">
        <v>160</v>
      </c>
      <c r="AU1155" s="17" t="s">
        <v>88</v>
      </c>
    </row>
    <row r="1156" s="12" customFormat="1" ht="22.8" customHeight="1">
      <c r="A1156" s="12"/>
      <c r="B1156" s="199"/>
      <c r="C1156" s="200"/>
      <c r="D1156" s="201" t="s">
        <v>78</v>
      </c>
      <c r="E1156" s="213" t="s">
        <v>2029</v>
      </c>
      <c r="F1156" s="213" t="s">
        <v>2030</v>
      </c>
      <c r="G1156" s="200"/>
      <c r="H1156" s="200"/>
      <c r="I1156" s="203"/>
      <c r="J1156" s="214">
        <f>BK1156</f>
        <v>0</v>
      </c>
      <c r="K1156" s="200"/>
      <c r="L1156" s="205"/>
      <c r="M1156" s="206"/>
      <c r="N1156" s="207"/>
      <c r="O1156" s="207"/>
      <c r="P1156" s="208">
        <f>P1157+P1202+P1245+P1300+P1349+P1414</f>
        <v>0</v>
      </c>
      <c r="Q1156" s="207"/>
      <c r="R1156" s="208">
        <f>R1157+R1202+R1245+R1300+R1349+R1414</f>
        <v>0</v>
      </c>
      <c r="S1156" s="207"/>
      <c r="T1156" s="209">
        <f>T1157+T1202+T1245+T1300+T1349+T1414</f>
        <v>0</v>
      </c>
      <c r="U1156" s="12"/>
      <c r="V1156" s="12"/>
      <c r="W1156" s="12"/>
      <c r="X1156" s="12"/>
      <c r="Y1156" s="12"/>
      <c r="Z1156" s="12"/>
      <c r="AA1156" s="12"/>
      <c r="AB1156" s="12"/>
      <c r="AC1156" s="12"/>
      <c r="AD1156" s="12"/>
      <c r="AE1156" s="12"/>
      <c r="AR1156" s="210" t="s">
        <v>172</v>
      </c>
      <c r="AT1156" s="211" t="s">
        <v>78</v>
      </c>
      <c r="AU1156" s="211" t="s">
        <v>21</v>
      </c>
      <c r="AY1156" s="210" t="s">
        <v>152</v>
      </c>
      <c r="BK1156" s="212">
        <f>BK1157+BK1202+BK1245+BK1300+BK1349+BK1414</f>
        <v>0</v>
      </c>
    </row>
    <row r="1157" s="12" customFormat="1" ht="20.88" customHeight="1">
      <c r="A1157" s="12"/>
      <c r="B1157" s="199"/>
      <c r="C1157" s="200"/>
      <c r="D1157" s="201" t="s">
        <v>78</v>
      </c>
      <c r="E1157" s="213" t="s">
        <v>2031</v>
      </c>
      <c r="F1157" s="213" t="s">
        <v>2032</v>
      </c>
      <c r="G1157" s="200"/>
      <c r="H1157" s="200"/>
      <c r="I1157" s="203"/>
      <c r="J1157" s="214">
        <f>BK1157</f>
        <v>0</v>
      </c>
      <c r="K1157" s="200"/>
      <c r="L1157" s="205"/>
      <c r="M1157" s="206"/>
      <c r="N1157" s="207"/>
      <c r="O1157" s="207"/>
      <c r="P1157" s="208">
        <f>SUM(P1158:P1201)</f>
        <v>0</v>
      </c>
      <c r="Q1157" s="207"/>
      <c r="R1157" s="208">
        <f>SUM(R1158:R1201)</f>
        <v>0</v>
      </c>
      <c r="S1157" s="207"/>
      <c r="T1157" s="209">
        <f>SUM(T1158:T1201)</f>
        <v>0</v>
      </c>
      <c r="U1157" s="12"/>
      <c r="V1157" s="12"/>
      <c r="W1157" s="12"/>
      <c r="X1157" s="12"/>
      <c r="Y1157" s="12"/>
      <c r="Z1157" s="12"/>
      <c r="AA1157" s="12"/>
      <c r="AB1157" s="12"/>
      <c r="AC1157" s="12"/>
      <c r="AD1157" s="12"/>
      <c r="AE1157" s="12"/>
      <c r="AR1157" s="210" t="s">
        <v>172</v>
      </c>
      <c r="AT1157" s="211" t="s">
        <v>78</v>
      </c>
      <c r="AU1157" s="211" t="s">
        <v>88</v>
      </c>
      <c r="AY1157" s="210" t="s">
        <v>152</v>
      </c>
      <c r="BK1157" s="212">
        <f>SUM(BK1158:BK1201)</f>
        <v>0</v>
      </c>
    </row>
    <row r="1158" s="2" customFormat="1" ht="16.5" customHeight="1">
      <c r="A1158" s="38"/>
      <c r="B1158" s="39"/>
      <c r="C1158" s="215" t="s">
        <v>2033</v>
      </c>
      <c r="D1158" s="215" t="s">
        <v>154</v>
      </c>
      <c r="E1158" s="216" t="s">
        <v>2034</v>
      </c>
      <c r="F1158" s="217" t="s">
        <v>2035</v>
      </c>
      <c r="G1158" s="218" t="s">
        <v>210</v>
      </c>
      <c r="H1158" s="219">
        <v>2</v>
      </c>
      <c r="I1158" s="220"/>
      <c r="J1158" s="221">
        <f>ROUND(I1158*H1158,2)</f>
        <v>0</v>
      </c>
      <c r="K1158" s="222"/>
      <c r="L1158" s="44"/>
      <c r="M1158" s="223" t="s">
        <v>1</v>
      </c>
      <c r="N1158" s="224" t="s">
        <v>44</v>
      </c>
      <c r="O1158" s="91"/>
      <c r="P1158" s="225">
        <f>O1158*H1158</f>
        <v>0</v>
      </c>
      <c r="Q1158" s="225">
        <v>0</v>
      </c>
      <c r="R1158" s="225">
        <f>Q1158*H1158</f>
        <v>0</v>
      </c>
      <c r="S1158" s="225">
        <v>0</v>
      </c>
      <c r="T1158" s="226">
        <f>S1158*H1158</f>
        <v>0</v>
      </c>
      <c r="U1158" s="38"/>
      <c r="V1158" s="38"/>
      <c r="W1158" s="38"/>
      <c r="X1158" s="38"/>
      <c r="Y1158" s="38"/>
      <c r="Z1158" s="38"/>
      <c r="AA1158" s="38"/>
      <c r="AB1158" s="38"/>
      <c r="AC1158" s="38"/>
      <c r="AD1158" s="38"/>
      <c r="AE1158" s="38"/>
      <c r="AR1158" s="227" t="s">
        <v>547</v>
      </c>
      <c r="AT1158" s="227" t="s">
        <v>154</v>
      </c>
      <c r="AU1158" s="227" t="s">
        <v>172</v>
      </c>
      <c r="AY1158" s="17" t="s">
        <v>152</v>
      </c>
      <c r="BE1158" s="228">
        <f>IF(N1158="základní",J1158,0)</f>
        <v>0</v>
      </c>
      <c r="BF1158" s="228">
        <f>IF(N1158="snížená",J1158,0)</f>
        <v>0</v>
      </c>
      <c r="BG1158" s="228">
        <f>IF(N1158="zákl. přenesená",J1158,0)</f>
        <v>0</v>
      </c>
      <c r="BH1158" s="228">
        <f>IF(N1158="sníž. přenesená",J1158,0)</f>
        <v>0</v>
      </c>
      <c r="BI1158" s="228">
        <f>IF(N1158="nulová",J1158,0)</f>
        <v>0</v>
      </c>
      <c r="BJ1158" s="17" t="s">
        <v>21</v>
      </c>
      <c r="BK1158" s="228">
        <f>ROUND(I1158*H1158,2)</f>
        <v>0</v>
      </c>
      <c r="BL1158" s="17" t="s">
        <v>547</v>
      </c>
      <c r="BM1158" s="227" t="s">
        <v>2036</v>
      </c>
    </row>
    <row r="1159" s="2" customFormat="1">
      <c r="A1159" s="38"/>
      <c r="B1159" s="39"/>
      <c r="C1159" s="40"/>
      <c r="D1159" s="229" t="s">
        <v>160</v>
      </c>
      <c r="E1159" s="40"/>
      <c r="F1159" s="230" t="s">
        <v>2035</v>
      </c>
      <c r="G1159" s="40"/>
      <c r="H1159" s="40"/>
      <c r="I1159" s="231"/>
      <c r="J1159" s="40"/>
      <c r="K1159" s="40"/>
      <c r="L1159" s="44"/>
      <c r="M1159" s="232"/>
      <c r="N1159" s="233"/>
      <c r="O1159" s="91"/>
      <c r="P1159" s="91"/>
      <c r="Q1159" s="91"/>
      <c r="R1159" s="91"/>
      <c r="S1159" s="91"/>
      <c r="T1159" s="92"/>
      <c r="U1159" s="38"/>
      <c r="V1159" s="38"/>
      <c r="W1159" s="38"/>
      <c r="X1159" s="38"/>
      <c r="Y1159" s="38"/>
      <c r="Z1159" s="38"/>
      <c r="AA1159" s="38"/>
      <c r="AB1159" s="38"/>
      <c r="AC1159" s="38"/>
      <c r="AD1159" s="38"/>
      <c r="AE1159" s="38"/>
      <c r="AT1159" s="17" t="s">
        <v>160</v>
      </c>
      <c r="AU1159" s="17" t="s">
        <v>172</v>
      </c>
    </row>
    <row r="1160" s="2" customFormat="1" ht="55.5" customHeight="1">
      <c r="A1160" s="38"/>
      <c r="B1160" s="39"/>
      <c r="C1160" s="215" t="s">
        <v>2037</v>
      </c>
      <c r="D1160" s="215" t="s">
        <v>154</v>
      </c>
      <c r="E1160" s="216" t="s">
        <v>2038</v>
      </c>
      <c r="F1160" s="217" t="s">
        <v>2039</v>
      </c>
      <c r="G1160" s="218" t="s">
        <v>210</v>
      </c>
      <c r="H1160" s="219">
        <v>3</v>
      </c>
      <c r="I1160" s="220"/>
      <c r="J1160" s="221">
        <f>ROUND(I1160*H1160,2)</f>
        <v>0</v>
      </c>
      <c r="K1160" s="222"/>
      <c r="L1160" s="44"/>
      <c r="M1160" s="223" t="s">
        <v>1</v>
      </c>
      <c r="N1160" s="224" t="s">
        <v>44</v>
      </c>
      <c r="O1160" s="91"/>
      <c r="P1160" s="225">
        <f>O1160*H1160</f>
        <v>0</v>
      </c>
      <c r="Q1160" s="225">
        <v>0</v>
      </c>
      <c r="R1160" s="225">
        <f>Q1160*H1160</f>
        <v>0</v>
      </c>
      <c r="S1160" s="225">
        <v>0</v>
      </c>
      <c r="T1160" s="226">
        <f>S1160*H1160</f>
        <v>0</v>
      </c>
      <c r="U1160" s="38"/>
      <c r="V1160" s="38"/>
      <c r="W1160" s="38"/>
      <c r="X1160" s="38"/>
      <c r="Y1160" s="38"/>
      <c r="Z1160" s="38"/>
      <c r="AA1160" s="38"/>
      <c r="AB1160" s="38"/>
      <c r="AC1160" s="38"/>
      <c r="AD1160" s="38"/>
      <c r="AE1160" s="38"/>
      <c r="AR1160" s="227" t="s">
        <v>547</v>
      </c>
      <c r="AT1160" s="227" t="s">
        <v>154</v>
      </c>
      <c r="AU1160" s="227" t="s">
        <v>172</v>
      </c>
      <c r="AY1160" s="17" t="s">
        <v>152</v>
      </c>
      <c r="BE1160" s="228">
        <f>IF(N1160="základní",J1160,0)</f>
        <v>0</v>
      </c>
      <c r="BF1160" s="228">
        <f>IF(N1160="snížená",J1160,0)</f>
        <v>0</v>
      </c>
      <c r="BG1160" s="228">
        <f>IF(N1160="zákl. přenesená",J1160,0)</f>
        <v>0</v>
      </c>
      <c r="BH1160" s="228">
        <f>IF(N1160="sníž. přenesená",J1160,0)</f>
        <v>0</v>
      </c>
      <c r="BI1160" s="228">
        <f>IF(N1160="nulová",J1160,0)</f>
        <v>0</v>
      </c>
      <c r="BJ1160" s="17" t="s">
        <v>21</v>
      </c>
      <c r="BK1160" s="228">
        <f>ROUND(I1160*H1160,2)</f>
        <v>0</v>
      </c>
      <c r="BL1160" s="17" t="s">
        <v>547</v>
      </c>
      <c r="BM1160" s="227" t="s">
        <v>2040</v>
      </c>
    </row>
    <row r="1161" s="2" customFormat="1">
      <c r="A1161" s="38"/>
      <c r="B1161" s="39"/>
      <c r="C1161" s="40"/>
      <c r="D1161" s="229" t="s">
        <v>160</v>
      </c>
      <c r="E1161" s="40"/>
      <c r="F1161" s="230" t="s">
        <v>2039</v>
      </c>
      <c r="G1161" s="40"/>
      <c r="H1161" s="40"/>
      <c r="I1161" s="231"/>
      <c r="J1161" s="40"/>
      <c r="K1161" s="40"/>
      <c r="L1161" s="44"/>
      <c r="M1161" s="232"/>
      <c r="N1161" s="233"/>
      <c r="O1161" s="91"/>
      <c r="P1161" s="91"/>
      <c r="Q1161" s="91"/>
      <c r="R1161" s="91"/>
      <c r="S1161" s="91"/>
      <c r="T1161" s="92"/>
      <c r="U1161" s="38"/>
      <c r="V1161" s="38"/>
      <c r="W1161" s="38"/>
      <c r="X1161" s="38"/>
      <c r="Y1161" s="38"/>
      <c r="Z1161" s="38"/>
      <c r="AA1161" s="38"/>
      <c r="AB1161" s="38"/>
      <c r="AC1161" s="38"/>
      <c r="AD1161" s="38"/>
      <c r="AE1161" s="38"/>
      <c r="AT1161" s="17" t="s">
        <v>160</v>
      </c>
      <c r="AU1161" s="17" t="s">
        <v>172</v>
      </c>
    </row>
    <row r="1162" s="2" customFormat="1" ht="24.15" customHeight="1">
      <c r="A1162" s="38"/>
      <c r="B1162" s="39"/>
      <c r="C1162" s="215" t="s">
        <v>2041</v>
      </c>
      <c r="D1162" s="215" t="s">
        <v>154</v>
      </c>
      <c r="E1162" s="216" t="s">
        <v>2042</v>
      </c>
      <c r="F1162" s="217" t="s">
        <v>2043</v>
      </c>
      <c r="G1162" s="218" t="s">
        <v>210</v>
      </c>
      <c r="H1162" s="219">
        <v>4</v>
      </c>
      <c r="I1162" s="220"/>
      <c r="J1162" s="221">
        <f>ROUND(I1162*H1162,2)</f>
        <v>0</v>
      </c>
      <c r="K1162" s="222"/>
      <c r="L1162" s="44"/>
      <c r="M1162" s="223" t="s">
        <v>1</v>
      </c>
      <c r="N1162" s="224" t="s">
        <v>44</v>
      </c>
      <c r="O1162" s="91"/>
      <c r="P1162" s="225">
        <f>O1162*H1162</f>
        <v>0</v>
      </c>
      <c r="Q1162" s="225">
        <v>0</v>
      </c>
      <c r="R1162" s="225">
        <f>Q1162*H1162</f>
        <v>0</v>
      </c>
      <c r="S1162" s="225">
        <v>0</v>
      </c>
      <c r="T1162" s="226">
        <f>S1162*H1162</f>
        <v>0</v>
      </c>
      <c r="U1162" s="38"/>
      <c r="V1162" s="38"/>
      <c r="W1162" s="38"/>
      <c r="X1162" s="38"/>
      <c r="Y1162" s="38"/>
      <c r="Z1162" s="38"/>
      <c r="AA1162" s="38"/>
      <c r="AB1162" s="38"/>
      <c r="AC1162" s="38"/>
      <c r="AD1162" s="38"/>
      <c r="AE1162" s="38"/>
      <c r="AR1162" s="227" t="s">
        <v>547</v>
      </c>
      <c r="AT1162" s="227" t="s">
        <v>154</v>
      </c>
      <c r="AU1162" s="227" t="s">
        <v>172</v>
      </c>
      <c r="AY1162" s="17" t="s">
        <v>152</v>
      </c>
      <c r="BE1162" s="228">
        <f>IF(N1162="základní",J1162,0)</f>
        <v>0</v>
      </c>
      <c r="BF1162" s="228">
        <f>IF(N1162="snížená",J1162,0)</f>
        <v>0</v>
      </c>
      <c r="BG1162" s="228">
        <f>IF(N1162="zákl. přenesená",J1162,0)</f>
        <v>0</v>
      </c>
      <c r="BH1162" s="228">
        <f>IF(N1162="sníž. přenesená",J1162,0)</f>
        <v>0</v>
      </c>
      <c r="BI1162" s="228">
        <f>IF(N1162="nulová",J1162,0)</f>
        <v>0</v>
      </c>
      <c r="BJ1162" s="17" t="s">
        <v>21</v>
      </c>
      <c r="BK1162" s="228">
        <f>ROUND(I1162*H1162,2)</f>
        <v>0</v>
      </c>
      <c r="BL1162" s="17" t="s">
        <v>547</v>
      </c>
      <c r="BM1162" s="227" t="s">
        <v>2044</v>
      </c>
    </row>
    <row r="1163" s="2" customFormat="1">
      <c r="A1163" s="38"/>
      <c r="B1163" s="39"/>
      <c r="C1163" s="40"/>
      <c r="D1163" s="229" t="s">
        <v>160</v>
      </c>
      <c r="E1163" s="40"/>
      <c r="F1163" s="230" t="s">
        <v>2043</v>
      </c>
      <c r="G1163" s="40"/>
      <c r="H1163" s="40"/>
      <c r="I1163" s="231"/>
      <c r="J1163" s="40"/>
      <c r="K1163" s="40"/>
      <c r="L1163" s="44"/>
      <c r="M1163" s="232"/>
      <c r="N1163" s="233"/>
      <c r="O1163" s="91"/>
      <c r="P1163" s="91"/>
      <c r="Q1163" s="91"/>
      <c r="R1163" s="91"/>
      <c r="S1163" s="91"/>
      <c r="T1163" s="92"/>
      <c r="U1163" s="38"/>
      <c r="V1163" s="38"/>
      <c r="W1163" s="38"/>
      <c r="X1163" s="38"/>
      <c r="Y1163" s="38"/>
      <c r="Z1163" s="38"/>
      <c r="AA1163" s="38"/>
      <c r="AB1163" s="38"/>
      <c r="AC1163" s="38"/>
      <c r="AD1163" s="38"/>
      <c r="AE1163" s="38"/>
      <c r="AT1163" s="17" t="s">
        <v>160</v>
      </c>
      <c r="AU1163" s="17" t="s">
        <v>172</v>
      </c>
    </row>
    <row r="1164" s="2" customFormat="1" ht="37.8" customHeight="1">
      <c r="A1164" s="38"/>
      <c r="B1164" s="39"/>
      <c r="C1164" s="215" t="s">
        <v>2045</v>
      </c>
      <c r="D1164" s="215" t="s">
        <v>154</v>
      </c>
      <c r="E1164" s="216" t="s">
        <v>2046</v>
      </c>
      <c r="F1164" s="217" t="s">
        <v>2047</v>
      </c>
      <c r="G1164" s="218" t="s">
        <v>493</v>
      </c>
      <c r="H1164" s="219">
        <v>340</v>
      </c>
      <c r="I1164" s="220"/>
      <c r="J1164" s="221">
        <f>ROUND(I1164*H1164,2)</f>
        <v>0</v>
      </c>
      <c r="K1164" s="222"/>
      <c r="L1164" s="44"/>
      <c r="M1164" s="223" t="s">
        <v>1</v>
      </c>
      <c r="N1164" s="224" t="s">
        <v>44</v>
      </c>
      <c r="O1164" s="91"/>
      <c r="P1164" s="225">
        <f>O1164*H1164</f>
        <v>0</v>
      </c>
      <c r="Q1164" s="225">
        <v>0</v>
      </c>
      <c r="R1164" s="225">
        <f>Q1164*H1164</f>
        <v>0</v>
      </c>
      <c r="S1164" s="225">
        <v>0</v>
      </c>
      <c r="T1164" s="226">
        <f>S1164*H1164</f>
        <v>0</v>
      </c>
      <c r="U1164" s="38"/>
      <c r="V1164" s="38"/>
      <c r="W1164" s="38"/>
      <c r="X1164" s="38"/>
      <c r="Y1164" s="38"/>
      <c r="Z1164" s="38"/>
      <c r="AA1164" s="38"/>
      <c r="AB1164" s="38"/>
      <c r="AC1164" s="38"/>
      <c r="AD1164" s="38"/>
      <c r="AE1164" s="38"/>
      <c r="AR1164" s="227" t="s">
        <v>547</v>
      </c>
      <c r="AT1164" s="227" t="s">
        <v>154</v>
      </c>
      <c r="AU1164" s="227" t="s">
        <v>172</v>
      </c>
      <c r="AY1164" s="17" t="s">
        <v>152</v>
      </c>
      <c r="BE1164" s="228">
        <f>IF(N1164="základní",J1164,0)</f>
        <v>0</v>
      </c>
      <c r="BF1164" s="228">
        <f>IF(N1164="snížená",J1164,0)</f>
        <v>0</v>
      </c>
      <c r="BG1164" s="228">
        <f>IF(N1164="zákl. přenesená",J1164,0)</f>
        <v>0</v>
      </c>
      <c r="BH1164" s="228">
        <f>IF(N1164="sníž. přenesená",J1164,0)</f>
        <v>0</v>
      </c>
      <c r="BI1164" s="228">
        <f>IF(N1164="nulová",J1164,0)</f>
        <v>0</v>
      </c>
      <c r="BJ1164" s="17" t="s">
        <v>21</v>
      </c>
      <c r="BK1164" s="228">
        <f>ROUND(I1164*H1164,2)</f>
        <v>0</v>
      </c>
      <c r="BL1164" s="17" t="s">
        <v>547</v>
      </c>
      <c r="BM1164" s="227" t="s">
        <v>2048</v>
      </c>
    </row>
    <row r="1165" s="2" customFormat="1">
      <c r="A1165" s="38"/>
      <c r="B1165" s="39"/>
      <c r="C1165" s="40"/>
      <c r="D1165" s="229" t="s">
        <v>160</v>
      </c>
      <c r="E1165" s="40"/>
      <c r="F1165" s="230" t="s">
        <v>2047</v>
      </c>
      <c r="G1165" s="40"/>
      <c r="H1165" s="40"/>
      <c r="I1165" s="231"/>
      <c r="J1165" s="40"/>
      <c r="K1165" s="40"/>
      <c r="L1165" s="44"/>
      <c r="M1165" s="232"/>
      <c r="N1165" s="233"/>
      <c r="O1165" s="91"/>
      <c r="P1165" s="91"/>
      <c r="Q1165" s="91"/>
      <c r="R1165" s="91"/>
      <c r="S1165" s="91"/>
      <c r="T1165" s="92"/>
      <c r="U1165" s="38"/>
      <c r="V1165" s="38"/>
      <c r="W1165" s="38"/>
      <c r="X1165" s="38"/>
      <c r="Y1165" s="38"/>
      <c r="Z1165" s="38"/>
      <c r="AA1165" s="38"/>
      <c r="AB1165" s="38"/>
      <c r="AC1165" s="38"/>
      <c r="AD1165" s="38"/>
      <c r="AE1165" s="38"/>
      <c r="AT1165" s="17" t="s">
        <v>160</v>
      </c>
      <c r="AU1165" s="17" t="s">
        <v>172</v>
      </c>
    </row>
    <row r="1166" s="2" customFormat="1" ht="37.8" customHeight="1">
      <c r="A1166" s="38"/>
      <c r="B1166" s="39"/>
      <c r="C1166" s="215" t="s">
        <v>2049</v>
      </c>
      <c r="D1166" s="215" t="s">
        <v>154</v>
      </c>
      <c r="E1166" s="216" t="s">
        <v>2050</v>
      </c>
      <c r="F1166" s="217" t="s">
        <v>2051</v>
      </c>
      <c r="G1166" s="218" t="s">
        <v>493</v>
      </c>
      <c r="H1166" s="219">
        <v>45</v>
      </c>
      <c r="I1166" s="220"/>
      <c r="J1166" s="221">
        <f>ROUND(I1166*H1166,2)</f>
        <v>0</v>
      </c>
      <c r="K1166" s="222"/>
      <c r="L1166" s="44"/>
      <c r="M1166" s="223" t="s">
        <v>1</v>
      </c>
      <c r="N1166" s="224" t="s">
        <v>44</v>
      </c>
      <c r="O1166" s="91"/>
      <c r="P1166" s="225">
        <f>O1166*H1166</f>
        <v>0</v>
      </c>
      <c r="Q1166" s="225">
        <v>0</v>
      </c>
      <c r="R1166" s="225">
        <f>Q1166*H1166</f>
        <v>0</v>
      </c>
      <c r="S1166" s="225">
        <v>0</v>
      </c>
      <c r="T1166" s="226">
        <f>S1166*H1166</f>
        <v>0</v>
      </c>
      <c r="U1166" s="38"/>
      <c r="V1166" s="38"/>
      <c r="W1166" s="38"/>
      <c r="X1166" s="38"/>
      <c r="Y1166" s="38"/>
      <c r="Z1166" s="38"/>
      <c r="AA1166" s="38"/>
      <c r="AB1166" s="38"/>
      <c r="AC1166" s="38"/>
      <c r="AD1166" s="38"/>
      <c r="AE1166" s="38"/>
      <c r="AR1166" s="227" t="s">
        <v>547</v>
      </c>
      <c r="AT1166" s="227" t="s">
        <v>154</v>
      </c>
      <c r="AU1166" s="227" t="s">
        <v>172</v>
      </c>
      <c r="AY1166" s="17" t="s">
        <v>152</v>
      </c>
      <c r="BE1166" s="228">
        <f>IF(N1166="základní",J1166,0)</f>
        <v>0</v>
      </c>
      <c r="BF1166" s="228">
        <f>IF(N1166="snížená",J1166,0)</f>
        <v>0</v>
      </c>
      <c r="BG1166" s="228">
        <f>IF(N1166="zákl. přenesená",J1166,0)</f>
        <v>0</v>
      </c>
      <c r="BH1166" s="228">
        <f>IF(N1166="sníž. přenesená",J1166,0)</f>
        <v>0</v>
      </c>
      <c r="BI1166" s="228">
        <f>IF(N1166="nulová",J1166,0)</f>
        <v>0</v>
      </c>
      <c r="BJ1166" s="17" t="s">
        <v>21</v>
      </c>
      <c r="BK1166" s="228">
        <f>ROUND(I1166*H1166,2)</f>
        <v>0</v>
      </c>
      <c r="BL1166" s="17" t="s">
        <v>547</v>
      </c>
      <c r="BM1166" s="227" t="s">
        <v>2052</v>
      </c>
    </row>
    <row r="1167" s="2" customFormat="1">
      <c r="A1167" s="38"/>
      <c r="B1167" s="39"/>
      <c r="C1167" s="40"/>
      <c r="D1167" s="229" t="s">
        <v>160</v>
      </c>
      <c r="E1167" s="40"/>
      <c r="F1167" s="230" t="s">
        <v>2051</v>
      </c>
      <c r="G1167" s="40"/>
      <c r="H1167" s="40"/>
      <c r="I1167" s="231"/>
      <c r="J1167" s="40"/>
      <c r="K1167" s="40"/>
      <c r="L1167" s="44"/>
      <c r="M1167" s="232"/>
      <c r="N1167" s="233"/>
      <c r="O1167" s="91"/>
      <c r="P1167" s="91"/>
      <c r="Q1167" s="91"/>
      <c r="R1167" s="91"/>
      <c r="S1167" s="91"/>
      <c r="T1167" s="92"/>
      <c r="U1167" s="38"/>
      <c r="V1167" s="38"/>
      <c r="W1167" s="38"/>
      <c r="X1167" s="38"/>
      <c r="Y1167" s="38"/>
      <c r="Z1167" s="38"/>
      <c r="AA1167" s="38"/>
      <c r="AB1167" s="38"/>
      <c r="AC1167" s="38"/>
      <c r="AD1167" s="38"/>
      <c r="AE1167" s="38"/>
      <c r="AT1167" s="17" t="s">
        <v>160</v>
      </c>
      <c r="AU1167" s="17" t="s">
        <v>172</v>
      </c>
    </row>
    <row r="1168" s="2" customFormat="1" ht="21.75" customHeight="1">
      <c r="A1168" s="38"/>
      <c r="B1168" s="39"/>
      <c r="C1168" s="215" t="s">
        <v>2053</v>
      </c>
      <c r="D1168" s="215" t="s">
        <v>154</v>
      </c>
      <c r="E1168" s="216" t="s">
        <v>2054</v>
      </c>
      <c r="F1168" s="217" t="s">
        <v>2055</v>
      </c>
      <c r="G1168" s="218" t="s">
        <v>493</v>
      </c>
      <c r="H1168" s="219">
        <v>45</v>
      </c>
      <c r="I1168" s="220"/>
      <c r="J1168" s="221">
        <f>ROUND(I1168*H1168,2)</f>
        <v>0</v>
      </c>
      <c r="K1168" s="222"/>
      <c r="L1168" s="44"/>
      <c r="M1168" s="223" t="s">
        <v>1</v>
      </c>
      <c r="N1168" s="224" t="s">
        <v>44</v>
      </c>
      <c r="O1168" s="91"/>
      <c r="P1168" s="225">
        <f>O1168*H1168</f>
        <v>0</v>
      </c>
      <c r="Q1168" s="225">
        <v>0</v>
      </c>
      <c r="R1168" s="225">
        <f>Q1168*H1168</f>
        <v>0</v>
      </c>
      <c r="S1168" s="225">
        <v>0</v>
      </c>
      <c r="T1168" s="226">
        <f>S1168*H1168</f>
        <v>0</v>
      </c>
      <c r="U1168" s="38"/>
      <c r="V1168" s="38"/>
      <c r="W1168" s="38"/>
      <c r="X1168" s="38"/>
      <c r="Y1168" s="38"/>
      <c r="Z1168" s="38"/>
      <c r="AA1168" s="38"/>
      <c r="AB1168" s="38"/>
      <c r="AC1168" s="38"/>
      <c r="AD1168" s="38"/>
      <c r="AE1168" s="38"/>
      <c r="AR1168" s="227" t="s">
        <v>547</v>
      </c>
      <c r="AT1168" s="227" t="s">
        <v>154</v>
      </c>
      <c r="AU1168" s="227" t="s">
        <v>172</v>
      </c>
      <c r="AY1168" s="17" t="s">
        <v>152</v>
      </c>
      <c r="BE1168" s="228">
        <f>IF(N1168="základní",J1168,0)</f>
        <v>0</v>
      </c>
      <c r="BF1168" s="228">
        <f>IF(N1168="snížená",J1168,0)</f>
        <v>0</v>
      </c>
      <c r="BG1168" s="228">
        <f>IF(N1168="zákl. přenesená",J1168,0)</f>
        <v>0</v>
      </c>
      <c r="BH1168" s="228">
        <f>IF(N1168="sníž. přenesená",J1168,0)</f>
        <v>0</v>
      </c>
      <c r="BI1168" s="228">
        <f>IF(N1168="nulová",J1168,0)</f>
        <v>0</v>
      </c>
      <c r="BJ1168" s="17" t="s">
        <v>21</v>
      </c>
      <c r="BK1168" s="228">
        <f>ROUND(I1168*H1168,2)</f>
        <v>0</v>
      </c>
      <c r="BL1168" s="17" t="s">
        <v>547</v>
      </c>
      <c r="BM1168" s="227" t="s">
        <v>2056</v>
      </c>
    </row>
    <row r="1169" s="2" customFormat="1">
      <c r="A1169" s="38"/>
      <c r="B1169" s="39"/>
      <c r="C1169" s="40"/>
      <c r="D1169" s="229" t="s">
        <v>160</v>
      </c>
      <c r="E1169" s="40"/>
      <c r="F1169" s="230" t="s">
        <v>2055</v>
      </c>
      <c r="G1169" s="40"/>
      <c r="H1169" s="40"/>
      <c r="I1169" s="231"/>
      <c r="J1169" s="40"/>
      <c r="K1169" s="40"/>
      <c r="L1169" s="44"/>
      <c r="M1169" s="232"/>
      <c r="N1169" s="233"/>
      <c r="O1169" s="91"/>
      <c r="P1169" s="91"/>
      <c r="Q1169" s="91"/>
      <c r="R1169" s="91"/>
      <c r="S1169" s="91"/>
      <c r="T1169" s="92"/>
      <c r="U1169" s="38"/>
      <c r="V1169" s="38"/>
      <c r="W1169" s="38"/>
      <c r="X1169" s="38"/>
      <c r="Y1169" s="38"/>
      <c r="Z1169" s="38"/>
      <c r="AA1169" s="38"/>
      <c r="AB1169" s="38"/>
      <c r="AC1169" s="38"/>
      <c r="AD1169" s="38"/>
      <c r="AE1169" s="38"/>
      <c r="AT1169" s="17" t="s">
        <v>160</v>
      </c>
      <c r="AU1169" s="17" t="s">
        <v>172</v>
      </c>
    </row>
    <row r="1170" s="2" customFormat="1" ht="16.5" customHeight="1">
      <c r="A1170" s="38"/>
      <c r="B1170" s="39"/>
      <c r="C1170" s="215" t="s">
        <v>2057</v>
      </c>
      <c r="D1170" s="215" t="s">
        <v>154</v>
      </c>
      <c r="E1170" s="216" t="s">
        <v>2058</v>
      </c>
      <c r="F1170" s="217" t="s">
        <v>2059</v>
      </c>
      <c r="G1170" s="218" t="s">
        <v>210</v>
      </c>
      <c r="H1170" s="219">
        <v>90</v>
      </c>
      <c r="I1170" s="220"/>
      <c r="J1170" s="221">
        <f>ROUND(I1170*H1170,2)</f>
        <v>0</v>
      </c>
      <c r="K1170" s="222"/>
      <c r="L1170" s="44"/>
      <c r="M1170" s="223" t="s">
        <v>1</v>
      </c>
      <c r="N1170" s="224" t="s">
        <v>44</v>
      </c>
      <c r="O1170" s="91"/>
      <c r="P1170" s="225">
        <f>O1170*H1170</f>
        <v>0</v>
      </c>
      <c r="Q1170" s="225">
        <v>0</v>
      </c>
      <c r="R1170" s="225">
        <f>Q1170*H1170</f>
        <v>0</v>
      </c>
      <c r="S1170" s="225">
        <v>0</v>
      </c>
      <c r="T1170" s="226">
        <f>S1170*H1170</f>
        <v>0</v>
      </c>
      <c r="U1170" s="38"/>
      <c r="V1170" s="38"/>
      <c r="W1170" s="38"/>
      <c r="X1170" s="38"/>
      <c r="Y1170" s="38"/>
      <c r="Z1170" s="38"/>
      <c r="AA1170" s="38"/>
      <c r="AB1170" s="38"/>
      <c r="AC1170" s="38"/>
      <c r="AD1170" s="38"/>
      <c r="AE1170" s="38"/>
      <c r="AR1170" s="227" t="s">
        <v>547</v>
      </c>
      <c r="AT1170" s="227" t="s">
        <v>154</v>
      </c>
      <c r="AU1170" s="227" t="s">
        <v>172</v>
      </c>
      <c r="AY1170" s="17" t="s">
        <v>152</v>
      </c>
      <c r="BE1170" s="228">
        <f>IF(N1170="základní",J1170,0)</f>
        <v>0</v>
      </c>
      <c r="BF1170" s="228">
        <f>IF(N1170="snížená",J1170,0)</f>
        <v>0</v>
      </c>
      <c r="BG1170" s="228">
        <f>IF(N1170="zákl. přenesená",J1170,0)</f>
        <v>0</v>
      </c>
      <c r="BH1170" s="228">
        <f>IF(N1170="sníž. přenesená",J1170,0)</f>
        <v>0</v>
      </c>
      <c r="BI1170" s="228">
        <f>IF(N1170="nulová",J1170,0)</f>
        <v>0</v>
      </c>
      <c r="BJ1170" s="17" t="s">
        <v>21</v>
      </c>
      <c r="BK1170" s="228">
        <f>ROUND(I1170*H1170,2)</f>
        <v>0</v>
      </c>
      <c r="BL1170" s="17" t="s">
        <v>547</v>
      </c>
      <c r="BM1170" s="227" t="s">
        <v>2060</v>
      </c>
    </row>
    <row r="1171" s="2" customFormat="1">
      <c r="A1171" s="38"/>
      <c r="B1171" s="39"/>
      <c r="C1171" s="40"/>
      <c r="D1171" s="229" t="s">
        <v>160</v>
      </c>
      <c r="E1171" s="40"/>
      <c r="F1171" s="230" t="s">
        <v>2059</v>
      </c>
      <c r="G1171" s="40"/>
      <c r="H1171" s="40"/>
      <c r="I1171" s="231"/>
      <c r="J1171" s="40"/>
      <c r="K1171" s="40"/>
      <c r="L1171" s="44"/>
      <c r="M1171" s="232"/>
      <c r="N1171" s="233"/>
      <c r="O1171" s="91"/>
      <c r="P1171" s="91"/>
      <c r="Q1171" s="91"/>
      <c r="R1171" s="91"/>
      <c r="S1171" s="91"/>
      <c r="T1171" s="92"/>
      <c r="U1171" s="38"/>
      <c r="V1171" s="38"/>
      <c r="W1171" s="38"/>
      <c r="X1171" s="38"/>
      <c r="Y1171" s="38"/>
      <c r="Z1171" s="38"/>
      <c r="AA1171" s="38"/>
      <c r="AB1171" s="38"/>
      <c r="AC1171" s="38"/>
      <c r="AD1171" s="38"/>
      <c r="AE1171" s="38"/>
      <c r="AT1171" s="17" t="s">
        <v>160</v>
      </c>
      <c r="AU1171" s="17" t="s">
        <v>172</v>
      </c>
    </row>
    <row r="1172" s="2" customFormat="1" ht="16.5" customHeight="1">
      <c r="A1172" s="38"/>
      <c r="B1172" s="39"/>
      <c r="C1172" s="215" t="s">
        <v>2061</v>
      </c>
      <c r="D1172" s="215" t="s">
        <v>154</v>
      </c>
      <c r="E1172" s="216" t="s">
        <v>2062</v>
      </c>
      <c r="F1172" s="217" t="s">
        <v>2063</v>
      </c>
      <c r="G1172" s="218" t="s">
        <v>210</v>
      </c>
      <c r="H1172" s="219">
        <v>23</v>
      </c>
      <c r="I1172" s="220"/>
      <c r="J1172" s="221">
        <f>ROUND(I1172*H1172,2)</f>
        <v>0</v>
      </c>
      <c r="K1172" s="222"/>
      <c r="L1172" s="44"/>
      <c r="M1172" s="223" t="s">
        <v>1</v>
      </c>
      <c r="N1172" s="224" t="s">
        <v>44</v>
      </c>
      <c r="O1172" s="91"/>
      <c r="P1172" s="225">
        <f>O1172*H1172</f>
        <v>0</v>
      </c>
      <c r="Q1172" s="225">
        <v>0</v>
      </c>
      <c r="R1172" s="225">
        <f>Q1172*H1172</f>
        <v>0</v>
      </c>
      <c r="S1172" s="225">
        <v>0</v>
      </c>
      <c r="T1172" s="226">
        <f>S1172*H1172</f>
        <v>0</v>
      </c>
      <c r="U1172" s="38"/>
      <c r="V1172" s="38"/>
      <c r="W1172" s="38"/>
      <c r="X1172" s="38"/>
      <c r="Y1172" s="38"/>
      <c r="Z1172" s="38"/>
      <c r="AA1172" s="38"/>
      <c r="AB1172" s="38"/>
      <c r="AC1172" s="38"/>
      <c r="AD1172" s="38"/>
      <c r="AE1172" s="38"/>
      <c r="AR1172" s="227" t="s">
        <v>547</v>
      </c>
      <c r="AT1172" s="227" t="s">
        <v>154</v>
      </c>
      <c r="AU1172" s="227" t="s">
        <v>172</v>
      </c>
      <c r="AY1172" s="17" t="s">
        <v>152</v>
      </c>
      <c r="BE1172" s="228">
        <f>IF(N1172="základní",J1172,0)</f>
        <v>0</v>
      </c>
      <c r="BF1172" s="228">
        <f>IF(N1172="snížená",J1172,0)</f>
        <v>0</v>
      </c>
      <c r="BG1172" s="228">
        <f>IF(N1172="zákl. přenesená",J1172,0)</f>
        <v>0</v>
      </c>
      <c r="BH1172" s="228">
        <f>IF(N1172="sníž. přenesená",J1172,0)</f>
        <v>0</v>
      </c>
      <c r="BI1172" s="228">
        <f>IF(N1172="nulová",J1172,0)</f>
        <v>0</v>
      </c>
      <c r="BJ1172" s="17" t="s">
        <v>21</v>
      </c>
      <c r="BK1172" s="228">
        <f>ROUND(I1172*H1172,2)</f>
        <v>0</v>
      </c>
      <c r="BL1172" s="17" t="s">
        <v>547</v>
      </c>
      <c r="BM1172" s="227" t="s">
        <v>2064</v>
      </c>
    </row>
    <row r="1173" s="2" customFormat="1">
      <c r="A1173" s="38"/>
      <c r="B1173" s="39"/>
      <c r="C1173" s="40"/>
      <c r="D1173" s="229" t="s">
        <v>160</v>
      </c>
      <c r="E1173" s="40"/>
      <c r="F1173" s="230" t="s">
        <v>2063</v>
      </c>
      <c r="G1173" s="40"/>
      <c r="H1173" s="40"/>
      <c r="I1173" s="231"/>
      <c r="J1173" s="40"/>
      <c r="K1173" s="40"/>
      <c r="L1173" s="44"/>
      <c r="M1173" s="232"/>
      <c r="N1173" s="233"/>
      <c r="O1173" s="91"/>
      <c r="P1173" s="91"/>
      <c r="Q1173" s="91"/>
      <c r="R1173" s="91"/>
      <c r="S1173" s="91"/>
      <c r="T1173" s="92"/>
      <c r="U1173" s="38"/>
      <c r="V1173" s="38"/>
      <c r="W1173" s="38"/>
      <c r="X1173" s="38"/>
      <c r="Y1173" s="38"/>
      <c r="Z1173" s="38"/>
      <c r="AA1173" s="38"/>
      <c r="AB1173" s="38"/>
      <c r="AC1173" s="38"/>
      <c r="AD1173" s="38"/>
      <c r="AE1173" s="38"/>
      <c r="AT1173" s="17" t="s">
        <v>160</v>
      </c>
      <c r="AU1173" s="17" t="s">
        <v>172</v>
      </c>
    </row>
    <row r="1174" s="2" customFormat="1" ht="21.75" customHeight="1">
      <c r="A1174" s="38"/>
      <c r="B1174" s="39"/>
      <c r="C1174" s="215" t="s">
        <v>2065</v>
      </c>
      <c r="D1174" s="215" t="s">
        <v>154</v>
      </c>
      <c r="E1174" s="216" t="s">
        <v>2066</v>
      </c>
      <c r="F1174" s="217" t="s">
        <v>2067</v>
      </c>
      <c r="G1174" s="218" t="s">
        <v>493</v>
      </c>
      <c r="H1174" s="219">
        <v>70</v>
      </c>
      <c r="I1174" s="220"/>
      <c r="J1174" s="221">
        <f>ROUND(I1174*H1174,2)</f>
        <v>0</v>
      </c>
      <c r="K1174" s="222"/>
      <c r="L1174" s="44"/>
      <c r="M1174" s="223" t="s">
        <v>1</v>
      </c>
      <c r="N1174" s="224" t="s">
        <v>44</v>
      </c>
      <c r="O1174" s="91"/>
      <c r="P1174" s="225">
        <f>O1174*H1174</f>
        <v>0</v>
      </c>
      <c r="Q1174" s="225">
        <v>0</v>
      </c>
      <c r="R1174" s="225">
        <f>Q1174*H1174</f>
        <v>0</v>
      </c>
      <c r="S1174" s="225">
        <v>0</v>
      </c>
      <c r="T1174" s="226">
        <f>S1174*H1174</f>
        <v>0</v>
      </c>
      <c r="U1174" s="38"/>
      <c r="V1174" s="38"/>
      <c r="W1174" s="38"/>
      <c r="X1174" s="38"/>
      <c r="Y1174" s="38"/>
      <c r="Z1174" s="38"/>
      <c r="AA1174" s="38"/>
      <c r="AB1174" s="38"/>
      <c r="AC1174" s="38"/>
      <c r="AD1174" s="38"/>
      <c r="AE1174" s="38"/>
      <c r="AR1174" s="227" t="s">
        <v>547</v>
      </c>
      <c r="AT1174" s="227" t="s">
        <v>154</v>
      </c>
      <c r="AU1174" s="227" t="s">
        <v>172</v>
      </c>
      <c r="AY1174" s="17" t="s">
        <v>152</v>
      </c>
      <c r="BE1174" s="228">
        <f>IF(N1174="základní",J1174,0)</f>
        <v>0</v>
      </c>
      <c r="BF1174" s="228">
        <f>IF(N1174="snížená",J1174,0)</f>
        <v>0</v>
      </c>
      <c r="BG1174" s="228">
        <f>IF(N1174="zákl. přenesená",J1174,0)</f>
        <v>0</v>
      </c>
      <c r="BH1174" s="228">
        <f>IF(N1174="sníž. přenesená",J1174,0)</f>
        <v>0</v>
      </c>
      <c r="BI1174" s="228">
        <f>IF(N1174="nulová",J1174,0)</f>
        <v>0</v>
      </c>
      <c r="BJ1174" s="17" t="s">
        <v>21</v>
      </c>
      <c r="BK1174" s="228">
        <f>ROUND(I1174*H1174,2)</f>
        <v>0</v>
      </c>
      <c r="BL1174" s="17" t="s">
        <v>547</v>
      </c>
      <c r="BM1174" s="227" t="s">
        <v>2068</v>
      </c>
    </row>
    <row r="1175" s="2" customFormat="1">
      <c r="A1175" s="38"/>
      <c r="B1175" s="39"/>
      <c r="C1175" s="40"/>
      <c r="D1175" s="229" t="s">
        <v>160</v>
      </c>
      <c r="E1175" s="40"/>
      <c r="F1175" s="230" t="s">
        <v>2067</v>
      </c>
      <c r="G1175" s="40"/>
      <c r="H1175" s="40"/>
      <c r="I1175" s="231"/>
      <c r="J1175" s="40"/>
      <c r="K1175" s="40"/>
      <c r="L1175" s="44"/>
      <c r="M1175" s="232"/>
      <c r="N1175" s="233"/>
      <c r="O1175" s="91"/>
      <c r="P1175" s="91"/>
      <c r="Q1175" s="91"/>
      <c r="R1175" s="91"/>
      <c r="S1175" s="91"/>
      <c r="T1175" s="92"/>
      <c r="U1175" s="38"/>
      <c r="V1175" s="38"/>
      <c r="W1175" s="38"/>
      <c r="X1175" s="38"/>
      <c r="Y1175" s="38"/>
      <c r="Z1175" s="38"/>
      <c r="AA1175" s="38"/>
      <c r="AB1175" s="38"/>
      <c r="AC1175" s="38"/>
      <c r="AD1175" s="38"/>
      <c r="AE1175" s="38"/>
      <c r="AT1175" s="17" t="s">
        <v>160</v>
      </c>
      <c r="AU1175" s="17" t="s">
        <v>172</v>
      </c>
    </row>
    <row r="1176" s="2" customFormat="1" ht="16.5" customHeight="1">
      <c r="A1176" s="38"/>
      <c r="B1176" s="39"/>
      <c r="C1176" s="215" t="s">
        <v>2069</v>
      </c>
      <c r="D1176" s="215" t="s">
        <v>154</v>
      </c>
      <c r="E1176" s="216" t="s">
        <v>2070</v>
      </c>
      <c r="F1176" s="217" t="s">
        <v>2071</v>
      </c>
      <c r="G1176" s="218" t="s">
        <v>210</v>
      </c>
      <c r="H1176" s="219">
        <v>140</v>
      </c>
      <c r="I1176" s="220"/>
      <c r="J1176" s="221">
        <f>ROUND(I1176*H1176,2)</f>
        <v>0</v>
      </c>
      <c r="K1176" s="222"/>
      <c r="L1176" s="44"/>
      <c r="M1176" s="223" t="s">
        <v>1</v>
      </c>
      <c r="N1176" s="224" t="s">
        <v>44</v>
      </c>
      <c r="O1176" s="91"/>
      <c r="P1176" s="225">
        <f>O1176*H1176</f>
        <v>0</v>
      </c>
      <c r="Q1176" s="225">
        <v>0</v>
      </c>
      <c r="R1176" s="225">
        <f>Q1176*H1176</f>
        <v>0</v>
      </c>
      <c r="S1176" s="225">
        <v>0</v>
      </c>
      <c r="T1176" s="226">
        <f>S1176*H1176</f>
        <v>0</v>
      </c>
      <c r="U1176" s="38"/>
      <c r="V1176" s="38"/>
      <c r="W1176" s="38"/>
      <c r="X1176" s="38"/>
      <c r="Y1176" s="38"/>
      <c r="Z1176" s="38"/>
      <c r="AA1176" s="38"/>
      <c r="AB1176" s="38"/>
      <c r="AC1176" s="38"/>
      <c r="AD1176" s="38"/>
      <c r="AE1176" s="38"/>
      <c r="AR1176" s="227" t="s">
        <v>547</v>
      </c>
      <c r="AT1176" s="227" t="s">
        <v>154</v>
      </c>
      <c r="AU1176" s="227" t="s">
        <v>172</v>
      </c>
      <c r="AY1176" s="17" t="s">
        <v>152</v>
      </c>
      <c r="BE1176" s="228">
        <f>IF(N1176="základní",J1176,0)</f>
        <v>0</v>
      </c>
      <c r="BF1176" s="228">
        <f>IF(N1176="snížená",J1176,0)</f>
        <v>0</v>
      </c>
      <c r="BG1176" s="228">
        <f>IF(N1176="zákl. přenesená",J1176,0)</f>
        <v>0</v>
      </c>
      <c r="BH1176" s="228">
        <f>IF(N1176="sníž. přenesená",J1176,0)</f>
        <v>0</v>
      </c>
      <c r="BI1176" s="228">
        <f>IF(N1176="nulová",J1176,0)</f>
        <v>0</v>
      </c>
      <c r="BJ1176" s="17" t="s">
        <v>21</v>
      </c>
      <c r="BK1176" s="228">
        <f>ROUND(I1176*H1176,2)</f>
        <v>0</v>
      </c>
      <c r="BL1176" s="17" t="s">
        <v>547</v>
      </c>
      <c r="BM1176" s="227" t="s">
        <v>2072</v>
      </c>
    </row>
    <row r="1177" s="2" customFormat="1">
      <c r="A1177" s="38"/>
      <c r="B1177" s="39"/>
      <c r="C1177" s="40"/>
      <c r="D1177" s="229" t="s">
        <v>160</v>
      </c>
      <c r="E1177" s="40"/>
      <c r="F1177" s="230" t="s">
        <v>2071</v>
      </c>
      <c r="G1177" s="40"/>
      <c r="H1177" s="40"/>
      <c r="I1177" s="231"/>
      <c r="J1177" s="40"/>
      <c r="K1177" s="40"/>
      <c r="L1177" s="44"/>
      <c r="M1177" s="232"/>
      <c r="N1177" s="233"/>
      <c r="O1177" s="91"/>
      <c r="P1177" s="91"/>
      <c r="Q1177" s="91"/>
      <c r="R1177" s="91"/>
      <c r="S1177" s="91"/>
      <c r="T1177" s="92"/>
      <c r="U1177" s="38"/>
      <c r="V1177" s="38"/>
      <c r="W1177" s="38"/>
      <c r="X1177" s="38"/>
      <c r="Y1177" s="38"/>
      <c r="Z1177" s="38"/>
      <c r="AA1177" s="38"/>
      <c r="AB1177" s="38"/>
      <c r="AC1177" s="38"/>
      <c r="AD1177" s="38"/>
      <c r="AE1177" s="38"/>
      <c r="AT1177" s="17" t="s">
        <v>160</v>
      </c>
      <c r="AU1177" s="17" t="s">
        <v>172</v>
      </c>
    </row>
    <row r="1178" s="2" customFormat="1" ht="16.5" customHeight="1">
      <c r="A1178" s="38"/>
      <c r="B1178" s="39"/>
      <c r="C1178" s="215" t="s">
        <v>2073</v>
      </c>
      <c r="D1178" s="215" t="s">
        <v>154</v>
      </c>
      <c r="E1178" s="216" t="s">
        <v>2074</v>
      </c>
      <c r="F1178" s="217" t="s">
        <v>2075</v>
      </c>
      <c r="G1178" s="218" t="s">
        <v>210</v>
      </c>
      <c r="H1178" s="219">
        <v>35</v>
      </c>
      <c r="I1178" s="220"/>
      <c r="J1178" s="221">
        <f>ROUND(I1178*H1178,2)</f>
        <v>0</v>
      </c>
      <c r="K1178" s="222"/>
      <c r="L1178" s="44"/>
      <c r="M1178" s="223" t="s">
        <v>1</v>
      </c>
      <c r="N1178" s="224" t="s">
        <v>44</v>
      </c>
      <c r="O1178" s="91"/>
      <c r="P1178" s="225">
        <f>O1178*H1178</f>
        <v>0</v>
      </c>
      <c r="Q1178" s="225">
        <v>0</v>
      </c>
      <c r="R1178" s="225">
        <f>Q1178*H1178</f>
        <v>0</v>
      </c>
      <c r="S1178" s="225">
        <v>0</v>
      </c>
      <c r="T1178" s="226">
        <f>S1178*H1178</f>
        <v>0</v>
      </c>
      <c r="U1178" s="38"/>
      <c r="V1178" s="38"/>
      <c r="W1178" s="38"/>
      <c r="X1178" s="38"/>
      <c r="Y1178" s="38"/>
      <c r="Z1178" s="38"/>
      <c r="AA1178" s="38"/>
      <c r="AB1178" s="38"/>
      <c r="AC1178" s="38"/>
      <c r="AD1178" s="38"/>
      <c r="AE1178" s="38"/>
      <c r="AR1178" s="227" t="s">
        <v>547</v>
      </c>
      <c r="AT1178" s="227" t="s">
        <v>154</v>
      </c>
      <c r="AU1178" s="227" t="s">
        <v>172</v>
      </c>
      <c r="AY1178" s="17" t="s">
        <v>152</v>
      </c>
      <c r="BE1178" s="228">
        <f>IF(N1178="základní",J1178,0)</f>
        <v>0</v>
      </c>
      <c r="BF1178" s="228">
        <f>IF(N1178="snížená",J1178,0)</f>
        <v>0</v>
      </c>
      <c r="BG1178" s="228">
        <f>IF(N1178="zákl. přenesená",J1178,0)</f>
        <v>0</v>
      </c>
      <c r="BH1178" s="228">
        <f>IF(N1178="sníž. přenesená",J1178,0)</f>
        <v>0</v>
      </c>
      <c r="BI1178" s="228">
        <f>IF(N1178="nulová",J1178,0)</f>
        <v>0</v>
      </c>
      <c r="BJ1178" s="17" t="s">
        <v>21</v>
      </c>
      <c r="BK1178" s="228">
        <f>ROUND(I1178*H1178,2)</f>
        <v>0</v>
      </c>
      <c r="BL1178" s="17" t="s">
        <v>547</v>
      </c>
      <c r="BM1178" s="227" t="s">
        <v>2076</v>
      </c>
    </row>
    <row r="1179" s="2" customFormat="1">
      <c r="A1179" s="38"/>
      <c r="B1179" s="39"/>
      <c r="C1179" s="40"/>
      <c r="D1179" s="229" t="s">
        <v>160</v>
      </c>
      <c r="E1179" s="40"/>
      <c r="F1179" s="230" t="s">
        <v>2075</v>
      </c>
      <c r="G1179" s="40"/>
      <c r="H1179" s="40"/>
      <c r="I1179" s="231"/>
      <c r="J1179" s="40"/>
      <c r="K1179" s="40"/>
      <c r="L1179" s="44"/>
      <c r="M1179" s="232"/>
      <c r="N1179" s="233"/>
      <c r="O1179" s="91"/>
      <c r="P1179" s="91"/>
      <c r="Q1179" s="91"/>
      <c r="R1179" s="91"/>
      <c r="S1179" s="91"/>
      <c r="T1179" s="92"/>
      <c r="U1179" s="38"/>
      <c r="V1179" s="38"/>
      <c r="W1179" s="38"/>
      <c r="X1179" s="38"/>
      <c r="Y1179" s="38"/>
      <c r="Z1179" s="38"/>
      <c r="AA1179" s="38"/>
      <c r="AB1179" s="38"/>
      <c r="AC1179" s="38"/>
      <c r="AD1179" s="38"/>
      <c r="AE1179" s="38"/>
      <c r="AT1179" s="17" t="s">
        <v>160</v>
      </c>
      <c r="AU1179" s="17" t="s">
        <v>172</v>
      </c>
    </row>
    <row r="1180" s="2" customFormat="1" ht="33" customHeight="1">
      <c r="A1180" s="38"/>
      <c r="B1180" s="39"/>
      <c r="C1180" s="215" t="s">
        <v>2077</v>
      </c>
      <c r="D1180" s="215" t="s">
        <v>154</v>
      </c>
      <c r="E1180" s="216" t="s">
        <v>2078</v>
      </c>
      <c r="F1180" s="217" t="s">
        <v>2079</v>
      </c>
      <c r="G1180" s="218" t="s">
        <v>493</v>
      </c>
      <c r="H1180" s="219">
        <v>90</v>
      </c>
      <c r="I1180" s="220"/>
      <c r="J1180" s="221">
        <f>ROUND(I1180*H1180,2)</f>
        <v>0</v>
      </c>
      <c r="K1180" s="222"/>
      <c r="L1180" s="44"/>
      <c r="M1180" s="223" t="s">
        <v>1</v>
      </c>
      <c r="N1180" s="224" t="s">
        <v>44</v>
      </c>
      <c r="O1180" s="91"/>
      <c r="P1180" s="225">
        <f>O1180*H1180</f>
        <v>0</v>
      </c>
      <c r="Q1180" s="225">
        <v>0</v>
      </c>
      <c r="R1180" s="225">
        <f>Q1180*H1180</f>
        <v>0</v>
      </c>
      <c r="S1180" s="225">
        <v>0</v>
      </c>
      <c r="T1180" s="226">
        <f>S1180*H1180</f>
        <v>0</v>
      </c>
      <c r="U1180" s="38"/>
      <c r="V1180" s="38"/>
      <c r="W1180" s="38"/>
      <c r="X1180" s="38"/>
      <c r="Y1180" s="38"/>
      <c r="Z1180" s="38"/>
      <c r="AA1180" s="38"/>
      <c r="AB1180" s="38"/>
      <c r="AC1180" s="38"/>
      <c r="AD1180" s="38"/>
      <c r="AE1180" s="38"/>
      <c r="AR1180" s="227" t="s">
        <v>547</v>
      </c>
      <c r="AT1180" s="227" t="s">
        <v>154</v>
      </c>
      <c r="AU1180" s="227" t="s">
        <v>172</v>
      </c>
      <c r="AY1180" s="17" t="s">
        <v>152</v>
      </c>
      <c r="BE1180" s="228">
        <f>IF(N1180="základní",J1180,0)</f>
        <v>0</v>
      </c>
      <c r="BF1180" s="228">
        <f>IF(N1180="snížená",J1180,0)</f>
        <v>0</v>
      </c>
      <c r="BG1180" s="228">
        <f>IF(N1180="zákl. přenesená",J1180,0)</f>
        <v>0</v>
      </c>
      <c r="BH1180" s="228">
        <f>IF(N1180="sníž. přenesená",J1180,0)</f>
        <v>0</v>
      </c>
      <c r="BI1180" s="228">
        <f>IF(N1180="nulová",J1180,0)</f>
        <v>0</v>
      </c>
      <c r="BJ1180" s="17" t="s">
        <v>21</v>
      </c>
      <c r="BK1180" s="228">
        <f>ROUND(I1180*H1180,2)</f>
        <v>0</v>
      </c>
      <c r="BL1180" s="17" t="s">
        <v>547</v>
      </c>
      <c r="BM1180" s="227" t="s">
        <v>2080</v>
      </c>
    </row>
    <row r="1181" s="2" customFormat="1">
      <c r="A1181" s="38"/>
      <c r="B1181" s="39"/>
      <c r="C1181" s="40"/>
      <c r="D1181" s="229" t="s">
        <v>160</v>
      </c>
      <c r="E1181" s="40"/>
      <c r="F1181" s="230" t="s">
        <v>2079</v>
      </c>
      <c r="G1181" s="40"/>
      <c r="H1181" s="40"/>
      <c r="I1181" s="231"/>
      <c r="J1181" s="40"/>
      <c r="K1181" s="40"/>
      <c r="L1181" s="44"/>
      <c r="M1181" s="232"/>
      <c r="N1181" s="233"/>
      <c r="O1181" s="91"/>
      <c r="P1181" s="91"/>
      <c r="Q1181" s="91"/>
      <c r="R1181" s="91"/>
      <c r="S1181" s="91"/>
      <c r="T1181" s="92"/>
      <c r="U1181" s="38"/>
      <c r="V1181" s="38"/>
      <c r="W1181" s="38"/>
      <c r="X1181" s="38"/>
      <c r="Y1181" s="38"/>
      <c r="Z1181" s="38"/>
      <c r="AA1181" s="38"/>
      <c r="AB1181" s="38"/>
      <c r="AC1181" s="38"/>
      <c r="AD1181" s="38"/>
      <c r="AE1181" s="38"/>
      <c r="AT1181" s="17" t="s">
        <v>160</v>
      </c>
      <c r="AU1181" s="17" t="s">
        <v>172</v>
      </c>
    </row>
    <row r="1182" s="2" customFormat="1" ht="33" customHeight="1">
      <c r="A1182" s="38"/>
      <c r="B1182" s="39"/>
      <c r="C1182" s="215" t="s">
        <v>2081</v>
      </c>
      <c r="D1182" s="215" t="s">
        <v>154</v>
      </c>
      <c r="E1182" s="216" t="s">
        <v>2082</v>
      </c>
      <c r="F1182" s="217" t="s">
        <v>2083</v>
      </c>
      <c r="G1182" s="218" t="s">
        <v>493</v>
      </c>
      <c r="H1182" s="219">
        <v>45</v>
      </c>
      <c r="I1182" s="220"/>
      <c r="J1182" s="221">
        <f>ROUND(I1182*H1182,2)</f>
        <v>0</v>
      </c>
      <c r="K1182" s="222"/>
      <c r="L1182" s="44"/>
      <c r="M1182" s="223" t="s">
        <v>1</v>
      </c>
      <c r="N1182" s="224" t="s">
        <v>44</v>
      </c>
      <c r="O1182" s="91"/>
      <c r="P1182" s="225">
        <f>O1182*H1182</f>
        <v>0</v>
      </c>
      <c r="Q1182" s="225">
        <v>0</v>
      </c>
      <c r="R1182" s="225">
        <f>Q1182*H1182</f>
        <v>0</v>
      </c>
      <c r="S1182" s="225">
        <v>0</v>
      </c>
      <c r="T1182" s="226">
        <f>S1182*H1182</f>
        <v>0</v>
      </c>
      <c r="U1182" s="38"/>
      <c r="V1182" s="38"/>
      <c r="W1182" s="38"/>
      <c r="X1182" s="38"/>
      <c r="Y1182" s="38"/>
      <c r="Z1182" s="38"/>
      <c r="AA1182" s="38"/>
      <c r="AB1182" s="38"/>
      <c r="AC1182" s="38"/>
      <c r="AD1182" s="38"/>
      <c r="AE1182" s="38"/>
      <c r="AR1182" s="227" t="s">
        <v>547</v>
      </c>
      <c r="AT1182" s="227" t="s">
        <v>154</v>
      </c>
      <c r="AU1182" s="227" t="s">
        <v>172</v>
      </c>
      <c r="AY1182" s="17" t="s">
        <v>152</v>
      </c>
      <c r="BE1182" s="228">
        <f>IF(N1182="základní",J1182,0)</f>
        <v>0</v>
      </c>
      <c r="BF1182" s="228">
        <f>IF(N1182="snížená",J1182,0)</f>
        <v>0</v>
      </c>
      <c r="BG1182" s="228">
        <f>IF(N1182="zákl. přenesená",J1182,0)</f>
        <v>0</v>
      </c>
      <c r="BH1182" s="228">
        <f>IF(N1182="sníž. přenesená",J1182,0)</f>
        <v>0</v>
      </c>
      <c r="BI1182" s="228">
        <f>IF(N1182="nulová",J1182,0)</f>
        <v>0</v>
      </c>
      <c r="BJ1182" s="17" t="s">
        <v>21</v>
      </c>
      <c r="BK1182" s="228">
        <f>ROUND(I1182*H1182,2)</f>
        <v>0</v>
      </c>
      <c r="BL1182" s="17" t="s">
        <v>547</v>
      </c>
      <c r="BM1182" s="227" t="s">
        <v>2084</v>
      </c>
    </row>
    <row r="1183" s="2" customFormat="1">
      <c r="A1183" s="38"/>
      <c r="B1183" s="39"/>
      <c r="C1183" s="40"/>
      <c r="D1183" s="229" t="s">
        <v>160</v>
      </c>
      <c r="E1183" s="40"/>
      <c r="F1183" s="230" t="s">
        <v>2083</v>
      </c>
      <c r="G1183" s="40"/>
      <c r="H1183" s="40"/>
      <c r="I1183" s="231"/>
      <c r="J1183" s="40"/>
      <c r="K1183" s="40"/>
      <c r="L1183" s="44"/>
      <c r="M1183" s="232"/>
      <c r="N1183" s="233"/>
      <c r="O1183" s="91"/>
      <c r="P1183" s="91"/>
      <c r="Q1183" s="91"/>
      <c r="R1183" s="91"/>
      <c r="S1183" s="91"/>
      <c r="T1183" s="92"/>
      <c r="U1183" s="38"/>
      <c r="V1183" s="38"/>
      <c r="W1183" s="38"/>
      <c r="X1183" s="38"/>
      <c r="Y1183" s="38"/>
      <c r="Z1183" s="38"/>
      <c r="AA1183" s="38"/>
      <c r="AB1183" s="38"/>
      <c r="AC1183" s="38"/>
      <c r="AD1183" s="38"/>
      <c r="AE1183" s="38"/>
      <c r="AT1183" s="17" t="s">
        <v>160</v>
      </c>
      <c r="AU1183" s="17" t="s">
        <v>172</v>
      </c>
    </row>
    <row r="1184" s="2" customFormat="1" ht="33" customHeight="1">
      <c r="A1184" s="38"/>
      <c r="B1184" s="39"/>
      <c r="C1184" s="215" t="s">
        <v>2085</v>
      </c>
      <c r="D1184" s="215" t="s">
        <v>154</v>
      </c>
      <c r="E1184" s="216" t="s">
        <v>2086</v>
      </c>
      <c r="F1184" s="217" t="s">
        <v>2087</v>
      </c>
      <c r="G1184" s="218" t="s">
        <v>493</v>
      </c>
      <c r="H1184" s="219">
        <v>45</v>
      </c>
      <c r="I1184" s="220"/>
      <c r="J1184" s="221">
        <f>ROUND(I1184*H1184,2)</f>
        <v>0</v>
      </c>
      <c r="K1184" s="222"/>
      <c r="L1184" s="44"/>
      <c r="M1184" s="223" t="s">
        <v>1</v>
      </c>
      <c r="N1184" s="224" t="s">
        <v>44</v>
      </c>
      <c r="O1184" s="91"/>
      <c r="P1184" s="225">
        <f>O1184*H1184</f>
        <v>0</v>
      </c>
      <c r="Q1184" s="225">
        <v>0</v>
      </c>
      <c r="R1184" s="225">
        <f>Q1184*H1184</f>
        <v>0</v>
      </c>
      <c r="S1184" s="225">
        <v>0</v>
      </c>
      <c r="T1184" s="226">
        <f>S1184*H1184</f>
        <v>0</v>
      </c>
      <c r="U1184" s="38"/>
      <c r="V1184" s="38"/>
      <c r="W1184" s="38"/>
      <c r="X1184" s="38"/>
      <c r="Y1184" s="38"/>
      <c r="Z1184" s="38"/>
      <c r="AA1184" s="38"/>
      <c r="AB1184" s="38"/>
      <c r="AC1184" s="38"/>
      <c r="AD1184" s="38"/>
      <c r="AE1184" s="38"/>
      <c r="AR1184" s="227" t="s">
        <v>547</v>
      </c>
      <c r="AT1184" s="227" t="s">
        <v>154</v>
      </c>
      <c r="AU1184" s="227" t="s">
        <v>172</v>
      </c>
      <c r="AY1184" s="17" t="s">
        <v>152</v>
      </c>
      <c r="BE1184" s="228">
        <f>IF(N1184="základní",J1184,0)</f>
        <v>0</v>
      </c>
      <c r="BF1184" s="228">
        <f>IF(N1184="snížená",J1184,0)</f>
        <v>0</v>
      </c>
      <c r="BG1184" s="228">
        <f>IF(N1184="zákl. přenesená",J1184,0)</f>
        <v>0</v>
      </c>
      <c r="BH1184" s="228">
        <f>IF(N1184="sníž. přenesená",J1184,0)</f>
        <v>0</v>
      </c>
      <c r="BI1184" s="228">
        <f>IF(N1184="nulová",J1184,0)</f>
        <v>0</v>
      </c>
      <c r="BJ1184" s="17" t="s">
        <v>21</v>
      </c>
      <c r="BK1184" s="228">
        <f>ROUND(I1184*H1184,2)</f>
        <v>0</v>
      </c>
      <c r="BL1184" s="17" t="s">
        <v>547</v>
      </c>
      <c r="BM1184" s="227" t="s">
        <v>2088</v>
      </c>
    </row>
    <row r="1185" s="2" customFormat="1">
      <c r="A1185" s="38"/>
      <c r="B1185" s="39"/>
      <c r="C1185" s="40"/>
      <c r="D1185" s="229" t="s">
        <v>160</v>
      </c>
      <c r="E1185" s="40"/>
      <c r="F1185" s="230" t="s">
        <v>2087</v>
      </c>
      <c r="G1185" s="40"/>
      <c r="H1185" s="40"/>
      <c r="I1185" s="231"/>
      <c r="J1185" s="40"/>
      <c r="K1185" s="40"/>
      <c r="L1185" s="44"/>
      <c r="M1185" s="232"/>
      <c r="N1185" s="233"/>
      <c r="O1185" s="91"/>
      <c r="P1185" s="91"/>
      <c r="Q1185" s="91"/>
      <c r="R1185" s="91"/>
      <c r="S1185" s="91"/>
      <c r="T1185" s="92"/>
      <c r="U1185" s="38"/>
      <c r="V1185" s="38"/>
      <c r="W1185" s="38"/>
      <c r="X1185" s="38"/>
      <c r="Y1185" s="38"/>
      <c r="Z1185" s="38"/>
      <c r="AA1185" s="38"/>
      <c r="AB1185" s="38"/>
      <c r="AC1185" s="38"/>
      <c r="AD1185" s="38"/>
      <c r="AE1185" s="38"/>
      <c r="AT1185" s="17" t="s">
        <v>160</v>
      </c>
      <c r="AU1185" s="17" t="s">
        <v>172</v>
      </c>
    </row>
    <row r="1186" s="2" customFormat="1" ht="21.75" customHeight="1">
      <c r="A1186" s="38"/>
      <c r="B1186" s="39"/>
      <c r="C1186" s="215" t="s">
        <v>2089</v>
      </c>
      <c r="D1186" s="215" t="s">
        <v>154</v>
      </c>
      <c r="E1186" s="216" t="s">
        <v>2090</v>
      </c>
      <c r="F1186" s="217" t="s">
        <v>2091</v>
      </c>
      <c r="G1186" s="218" t="s">
        <v>210</v>
      </c>
      <c r="H1186" s="219">
        <v>20</v>
      </c>
      <c r="I1186" s="220"/>
      <c r="J1186" s="221">
        <f>ROUND(I1186*H1186,2)</f>
        <v>0</v>
      </c>
      <c r="K1186" s="222"/>
      <c r="L1186" s="44"/>
      <c r="M1186" s="223" t="s">
        <v>1</v>
      </c>
      <c r="N1186" s="224" t="s">
        <v>44</v>
      </c>
      <c r="O1186" s="91"/>
      <c r="P1186" s="225">
        <f>O1186*H1186</f>
        <v>0</v>
      </c>
      <c r="Q1186" s="225">
        <v>0</v>
      </c>
      <c r="R1186" s="225">
        <f>Q1186*H1186</f>
        <v>0</v>
      </c>
      <c r="S1186" s="225">
        <v>0</v>
      </c>
      <c r="T1186" s="226">
        <f>S1186*H1186</f>
        <v>0</v>
      </c>
      <c r="U1186" s="38"/>
      <c r="V1186" s="38"/>
      <c r="W1186" s="38"/>
      <c r="X1186" s="38"/>
      <c r="Y1186" s="38"/>
      <c r="Z1186" s="38"/>
      <c r="AA1186" s="38"/>
      <c r="AB1186" s="38"/>
      <c r="AC1186" s="38"/>
      <c r="AD1186" s="38"/>
      <c r="AE1186" s="38"/>
      <c r="AR1186" s="227" t="s">
        <v>547</v>
      </c>
      <c r="AT1186" s="227" t="s">
        <v>154</v>
      </c>
      <c r="AU1186" s="227" t="s">
        <v>172</v>
      </c>
      <c r="AY1186" s="17" t="s">
        <v>152</v>
      </c>
      <c r="BE1186" s="228">
        <f>IF(N1186="základní",J1186,0)</f>
        <v>0</v>
      </c>
      <c r="BF1186" s="228">
        <f>IF(N1186="snížená",J1186,0)</f>
        <v>0</v>
      </c>
      <c r="BG1186" s="228">
        <f>IF(N1186="zákl. přenesená",J1186,0)</f>
        <v>0</v>
      </c>
      <c r="BH1186" s="228">
        <f>IF(N1186="sníž. přenesená",J1186,0)</f>
        <v>0</v>
      </c>
      <c r="BI1186" s="228">
        <f>IF(N1186="nulová",J1186,0)</f>
        <v>0</v>
      </c>
      <c r="BJ1186" s="17" t="s">
        <v>21</v>
      </c>
      <c r="BK1186" s="228">
        <f>ROUND(I1186*H1186,2)</f>
        <v>0</v>
      </c>
      <c r="BL1186" s="17" t="s">
        <v>547</v>
      </c>
      <c r="BM1186" s="227" t="s">
        <v>2092</v>
      </c>
    </row>
    <row r="1187" s="2" customFormat="1">
      <c r="A1187" s="38"/>
      <c r="B1187" s="39"/>
      <c r="C1187" s="40"/>
      <c r="D1187" s="229" t="s">
        <v>160</v>
      </c>
      <c r="E1187" s="40"/>
      <c r="F1187" s="230" t="s">
        <v>2091</v>
      </c>
      <c r="G1187" s="40"/>
      <c r="H1187" s="40"/>
      <c r="I1187" s="231"/>
      <c r="J1187" s="40"/>
      <c r="K1187" s="40"/>
      <c r="L1187" s="44"/>
      <c r="M1187" s="232"/>
      <c r="N1187" s="233"/>
      <c r="O1187" s="91"/>
      <c r="P1187" s="91"/>
      <c r="Q1187" s="91"/>
      <c r="R1187" s="91"/>
      <c r="S1187" s="91"/>
      <c r="T1187" s="92"/>
      <c r="U1187" s="38"/>
      <c r="V1187" s="38"/>
      <c r="W1187" s="38"/>
      <c r="X1187" s="38"/>
      <c r="Y1187" s="38"/>
      <c r="Z1187" s="38"/>
      <c r="AA1187" s="38"/>
      <c r="AB1187" s="38"/>
      <c r="AC1187" s="38"/>
      <c r="AD1187" s="38"/>
      <c r="AE1187" s="38"/>
      <c r="AT1187" s="17" t="s">
        <v>160</v>
      </c>
      <c r="AU1187" s="17" t="s">
        <v>172</v>
      </c>
    </row>
    <row r="1188" s="2" customFormat="1" ht="21.75" customHeight="1">
      <c r="A1188" s="38"/>
      <c r="B1188" s="39"/>
      <c r="C1188" s="215" t="s">
        <v>2093</v>
      </c>
      <c r="D1188" s="215" t="s">
        <v>154</v>
      </c>
      <c r="E1188" s="216" t="s">
        <v>2094</v>
      </c>
      <c r="F1188" s="217" t="s">
        <v>1946</v>
      </c>
      <c r="G1188" s="218" t="s">
        <v>210</v>
      </c>
      <c r="H1188" s="219">
        <v>10</v>
      </c>
      <c r="I1188" s="220"/>
      <c r="J1188" s="221">
        <f>ROUND(I1188*H1188,2)</f>
        <v>0</v>
      </c>
      <c r="K1188" s="222"/>
      <c r="L1188" s="44"/>
      <c r="M1188" s="223" t="s">
        <v>1</v>
      </c>
      <c r="N1188" s="224" t="s">
        <v>44</v>
      </c>
      <c r="O1188" s="91"/>
      <c r="P1188" s="225">
        <f>O1188*H1188</f>
        <v>0</v>
      </c>
      <c r="Q1188" s="225">
        <v>0</v>
      </c>
      <c r="R1188" s="225">
        <f>Q1188*H1188</f>
        <v>0</v>
      </c>
      <c r="S1188" s="225">
        <v>0</v>
      </c>
      <c r="T1188" s="226">
        <f>S1188*H1188</f>
        <v>0</v>
      </c>
      <c r="U1188" s="38"/>
      <c r="V1188" s="38"/>
      <c r="W1188" s="38"/>
      <c r="X1188" s="38"/>
      <c r="Y1188" s="38"/>
      <c r="Z1188" s="38"/>
      <c r="AA1188" s="38"/>
      <c r="AB1188" s="38"/>
      <c r="AC1188" s="38"/>
      <c r="AD1188" s="38"/>
      <c r="AE1188" s="38"/>
      <c r="AR1188" s="227" t="s">
        <v>547</v>
      </c>
      <c r="AT1188" s="227" t="s">
        <v>154</v>
      </c>
      <c r="AU1188" s="227" t="s">
        <v>172</v>
      </c>
      <c r="AY1188" s="17" t="s">
        <v>152</v>
      </c>
      <c r="BE1188" s="228">
        <f>IF(N1188="základní",J1188,0)</f>
        <v>0</v>
      </c>
      <c r="BF1188" s="228">
        <f>IF(N1188="snížená",J1188,0)</f>
        <v>0</v>
      </c>
      <c r="BG1188" s="228">
        <f>IF(N1188="zákl. přenesená",J1188,0)</f>
        <v>0</v>
      </c>
      <c r="BH1188" s="228">
        <f>IF(N1188="sníž. přenesená",J1188,0)</f>
        <v>0</v>
      </c>
      <c r="BI1188" s="228">
        <f>IF(N1188="nulová",J1188,0)</f>
        <v>0</v>
      </c>
      <c r="BJ1188" s="17" t="s">
        <v>21</v>
      </c>
      <c r="BK1188" s="228">
        <f>ROUND(I1188*H1188,2)</f>
        <v>0</v>
      </c>
      <c r="BL1188" s="17" t="s">
        <v>547</v>
      </c>
      <c r="BM1188" s="227" t="s">
        <v>2095</v>
      </c>
    </row>
    <row r="1189" s="2" customFormat="1">
      <c r="A1189" s="38"/>
      <c r="B1189" s="39"/>
      <c r="C1189" s="40"/>
      <c r="D1189" s="229" t="s">
        <v>160</v>
      </c>
      <c r="E1189" s="40"/>
      <c r="F1189" s="230" t="s">
        <v>1946</v>
      </c>
      <c r="G1189" s="40"/>
      <c r="H1189" s="40"/>
      <c r="I1189" s="231"/>
      <c r="J1189" s="40"/>
      <c r="K1189" s="40"/>
      <c r="L1189" s="44"/>
      <c r="M1189" s="232"/>
      <c r="N1189" s="233"/>
      <c r="O1189" s="91"/>
      <c r="P1189" s="91"/>
      <c r="Q1189" s="91"/>
      <c r="R1189" s="91"/>
      <c r="S1189" s="91"/>
      <c r="T1189" s="92"/>
      <c r="U1189" s="38"/>
      <c r="V1189" s="38"/>
      <c r="W1189" s="38"/>
      <c r="X1189" s="38"/>
      <c r="Y1189" s="38"/>
      <c r="Z1189" s="38"/>
      <c r="AA1189" s="38"/>
      <c r="AB1189" s="38"/>
      <c r="AC1189" s="38"/>
      <c r="AD1189" s="38"/>
      <c r="AE1189" s="38"/>
      <c r="AT1189" s="17" t="s">
        <v>160</v>
      </c>
      <c r="AU1189" s="17" t="s">
        <v>172</v>
      </c>
    </row>
    <row r="1190" s="2" customFormat="1" ht="21.75" customHeight="1">
      <c r="A1190" s="38"/>
      <c r="B1190" s="39"/>
      <c r="C1190" s="215" t="s">
        <v>2096</v>
      </c>
      <c r="D1190" s="215" t="s">
        <v>154</v>
      </c>
      <c r="E1190" s="216" t="s">
        <v>2097</v>
      </c>
      <c r="F1190" s="217" t="s">
        <v>2098</v>
      </c>
      <c r="G1190" s="218" t="s">
        <v>210</v>
      </c>
      <c r="H1190" s="219">
        <v>15</v>
      </c>
      <c r="I1190" s="220"/>
      <c r="J1190" s="221">
        <f>ROUND(I1190*H1190,2)</f>
        <v>0</v>
      </c>
      <c r="K1190" s="222"/>
      <c r="L1190" s="44"/>
      <c r="M1190" s="223" t="s">
        <v>1</v>
      </c>
      <c r="N1190" s="224" t="s">
        <v>44</v>
      </c>
      <c r="O1190" s="91"/>
      <c r="P1190" s="225">
        <f>O1190*H1190</f>
        <v>0</v>
      </c>
      <c r="Q1190" s="225">
        <v>0</v>
      </c>
      <c r="R1190" s="225">
        <f>Q1190*H1190</f>
        <v>0</v>
      </c>
      <c r="S1190" s="225">
        <v>0</v>
      </c>
      <c r="T1190" s="226">
        <f>S1190*H1190</f>
        <v>0</v>
      </c>
      <c r="U1190" s="38"/>
      <c r="V1190" s="38"/>
      <c r="W1190" s="38"/>
      <c r="X1190" s="38"/>
      <c r="Y1190" s="38"/>
      <c r="Z1190" s="38"/>
      <c r="AA1190" s="38"/>
      <c r="AB1190" s="38"/>
      <c r="AC1190" s="38"/>
      <c r="AD1190" s="38"/>
      <c r="AE1190" s="38"/>
      <c r="AR1190" s="227" t="s">
        <v>547</v>
      </c>
      <c r="AT1190" s="227" t="s">
        <v>154</v>
      </c>
      <c r="AU1190" s="227" t="s">
        <v>172</v>
      </c>
      <c r="AY1190" s="17" t="s">
        <v>152</v>
      </c>
      <c r="BE1190" s="228">
        <f>IF(N1190="základní",J1190,0)</f>
        <v>0</v>
      </c>
      <c r="BF1190" s="228">
        <f>IF(N1190="snížená",J1190,0)</f>
        <v>0</v>
      </c>
      <c r="BG1190" s="228">
        <f>IF(N1190="zákl. přenesená",J1190,0)</f>
        <v>0</v>
      </c>
      <c r="BH1190" s="228">
        <f>IF(N1190="sníž. přenesená",J1190,0)</f>
        <v>0</v>
      </c>
      <c r="BI1190" s="228">
        <f>IF(N1190="nulová",J1190,0)</f>
        <v>0</v>
      </c>
      <c r="BJ1190" s="17" t="s">
        <v>21</v>
      </c>
      <c r="BK1190" s="228">
        <f>ROUND(I1190*H1190,2)</f>
        <v>0</v>
      </c>
      <c r="BL1190" s="17" t="s">
        <v>547</v>
      </c>
      <c r="BM1190" s="227" t="s">
        <v>2099</v>
      </c>
    </row>
    <row r="1191" s="2" customFormat="1">
      <c r="A1191" s="38"/>
      <c r="B1191" s="39"/>
      <c r="C1191" s="40"/>
      <c r="D1191" s="229" t="s">
        <v>160</v>
      </c>
      <c r="E1191" s="40"/>
      <c r="F1191" s="230" t="s">
        <v>2098</v>
      </c>
      <c r="G1191" s="40"/>
      <c r="H1191" s="40"/>
      <c r="I1191" s="231"/>
      <c r="J1191" s="40"/>
      <c r="K1191" s="40"/>
      <c r="L1191" s="44"/>
      <c r="M1191" s="232"/>
      <c r="N1191" s="233"/>
      <c r="O1191" s="91"/>
      <c r="P1191" s="91"/>
      <c r="Q1191" s="91"/>
      <c r="R1191" s="91"/>
      <c r="S1191" s="91"/>
      <c r="T1191" s="92"/>
      <c r="U1191" s="38"/>
      <c r="V1191" s="38"/>
      <c r="W1191" s="38"/>
      <c r="X1191" s="38"/>
      <c r="Y1191" s="38"/>
      <c r="Z1191" s="38"/>
      <c r="AA1191" s="38"/>
      <c r="AB1191" s="38"/>
      <c r="AC1191" s="38"/>
      <c r="AD1191" s="38"/>
      <c r="AE1191" s="38"/>
      <c r="AT1191" s="17" t="s">
        <v>160</v>
      </c>
      <c r="AU1191" s="17" t="s">
        <v>172</v>
      </c>
    </row>
    <row r="1192" s="2" customFormat="1" ht="16.5" customHeight="1">
      <c r="A1192" s="38"/>
      <c r="B1192" s="39"/>
      <c r="C1192" s="215" t="s">
        <v>2100</v>
      </c>
      <c r="D1192" s="215" t="s">
        <v>154</v>
      </c>
      <c r="E1192" s="216" t="s">
        <v>2101</v>
      </c>
      <c r="F1192" s="217" t="s">
        <v>2102</v>
      </c>
      <c r="G1192" s="218" t="s">
        <v>1116</v>
      </c>
      <c r="H1192" s="219">
        <v>1</v>
      </c>
      <c r="I1192" s="220"/>
      <c r="J1192" s="221">
        <f>ROUND(I1192*H1192,2)</f>
        <v>0</v>
      </c>
      <c r="K1192" s="222"/>
      <c r="L1192" s="44"/>
      <c r="M1192" s="223" t="s">
        <v>1</v>
      </c>
      <c r="N1192" s="224" t="s">
        <v>44</v>
      </c>
      <c r="O1192" s="91"/>
      <c r="P1192" s="225">
        <f>O1192*H1192</f>
        <v>0</v>
      </c>
      <c r="Q1192" s="225">
        <v>0</v>
      </c>
      <c r="R1192" s="225">
        <f>Q1192*H1192</f>
        <v>0</v>
      </c>
      <c r="S1192" s="225">
        <v>0</v>
      </c>
      <c r="T1192" s="226">
        <f>S1192*H1192</f>
        <v>0</v>
      </c>
      <c r="U1192" s="38"/>
      <c r="V1192" s="38"/>
      <c r="W1192" s="38"/>
      <c r="X1192" s="38"/>
      <c r="Y1192" s="38"/>
      <c r="Z1192" s="38"/>
      <c r="AA1192" s="38"/>
      <c r="AB1192" s="38"/>
      <c r="AC1192" s="38"/>
      <c r="AD1192" s="38"/>
      <c r="AE1192" s="38"/>
      <c r="AR1192" s="227" t="s">
        <v>547</v>
      </c>
      <c r="AT1192" s="227" t="s">
        <v>154</v>
      </c>
      <c r="AU1192" s="227" t="s">
        <v>172</v>
      </c>
      <c r="AY1192" s="17" t="s">
        <v>152</v>
      </c>
      <c r="BE1192" s="228">
        <f>IF(N1192="základní",J1192,0)</f>
        <v>0</v>
      </c>
      <c r="BF1192" s="228">
        <f>IF(N1192="snížená",J1192,0)</f>
        <v>0</v>
      </c>
      <c r="BG1192" s="228">
        <f>IF(N1192="zákl. přenesená",J1192,0)</f>
        <v>0</v>
      </c>
      <c r="BH1192" s="228">
        <f>IF(N1192="sníž. přenesená",J1192,0)</f>
        <v>0</v>
      </c>
      <c r="BI1192" s="228">
        <f>IF(N1192="nulová",J1192,0)</f>
        <v>0</v>
      </c>
      <c r="BJ1192" s="17" t="s">
        <v>21</v>
      </c>
      <c r="BK1192" s="228">
        <f>ROUND(I1192*H1192,2)</f>
        <v>0</v>
      </c>
      <c r="BL1192" s="17" t="s">
        <v>547</v>
      </c>
      <c r="BM1192" s="227" t="s">
        <v>2103</v>
      </c>
    </row>
    <row r="1193" s="2" customFormat="1">
      <c r="A1193" s="38"/>
      <c r="B1193" s="39"/>
      <c r="C1193" s="40"/>
      <c r="D1193" s="229" t="s">
        <v>160</v>
      </c>
      <c r="E1193" s="40"/>
      <c r="F1193" s="230" t="s">
        <v>2102</v>
      </c>
      <c r="G1193" s="40"/>
      <c r="H1193" s="40"/>
      <c r="I1193" s="231"/>
      <c r="J1193" s="40"/>
      <c r="K1193" s="40"/>
      <c r="L1193" s="44"/>
      <c r="M1193" s="232"/>
      <c r="N1193" s="233"/>
      <c r="O1193" s="91"/>
      <c r="P1193" s="91"/>
      <c r="Q1193" s="91"/>
      <c r="R1193" s="91"/>
      <c r="S1193" s="91"/>
      <c r="T1193" s="92"/>
      <c r="U1193" s="38"/>
      <c r="V1193" s="38"/>
      <c r="W1193" s="38"/>
      <c r="X1193" s="38"/>
      <c r="Y1193" s="38"/>
      <c r="Z1193" s="38"/>
      <c r="AA1193" s="38"/>
      <c r="AB1193" s="38"/>
      <c r="AC1193" s="38"/>
      <c r="AD1193" s="38"/>
      <c r="AE1193" s="38"/>
      <c r="AT1193" s="17" t="s">
        <v>160</v>
      </c>
      <c r="AU1193" s="17" t="s">
        <v>172</v>
      </c>
    </row>
    <row r="1194" s="2" customFormat="1" ht="33" customHeight="1">
      <c r="A1194" s="38"/>
      <c r="B1194" s="39"/>
      <c r="C1194" s="215" t="s">
        <v>2104</v>
      </c>
      <c r="D1194" s="215" t="s">
        <v>154</v>
      </c>
      <c r="E1194" s="216" t="s">
        <v>2105</v>
      </c>
      <c r="F1194" s="217" t="s">
        <v>2106</v>
      </c>
      <c r="G1194" s="218" t="s">
        <v>1116</v>
      </c>
      <c r="H1194" s="219">
        <v>1</v>
      </c>
      <c r="I1194" s="220"/>
      <c r="J1194" s="221">
        <f>ROUND(I1194*H1194,2)</f>
        <v>0</v>
      </c>
      <c r="K1194" s="222"/>
      <c r="L1194" s="44"/>
      <c r="M1194" s="223" t="s">
        <v>1</v>
      </c>
      <c r="N1194" s="224" t="s">
        <v>44</v>
      </c>
      <c r="O1194" s="91"/>
      <c r="P1194" s="225">
        <f>O1194*H1194</f>
        <v>0</v>
      </c>
      <c r="Q1194" s="225">
        <v>0</v>
      </c>
      <c r="R1194" s="225">
        <f>Q1194*H1194</f>
        <v>0</v>
      </c>
      <c r="S1194" s="225">
        <v>0</v>
      </c>
      <c r="T1194" s="226">
        <f>S1194*H1194</f>
        <v>0</v>
      </c>
      <c r="U1194" s="38"/>
      <c r="V1194" s="38"/>
      <c r="W1194" s="38"/>
      <c r="X1194" s="38"/>
      <c r="Y1194" s="38"/>
      <c r="Z1194" s="38"/>
      <c r="AA1194" s="38"/>
      <c r="AB1194" s="38"/>
      <c r="AC1194" s="38"/>
      <c r="AD1194" s="38"/>
      <c r="AE1194" s="38"/>
      <c r="AR1194" s="227" t="s">
        <v>547</v>
      </c>
      <c r="AT1194" s="227" t="s">
        <v>154</v>
      </c>
      <c r="AU1194" s="227" t="s">
        <v>172</v>
      </c>
      <c r="AY1194" s="17" t="s">
        <v>152</v>
      </c>
      <c r="BE1194" s="228">
        <f>IF(N1194="základní",J1194,0)</f>
        <v>0</v>
      </c>
      <c r="BF1194" s="228">
        <f>IF(N1194="snížená",J1194,0)</f>
        <v>0</v>
      </c>
      <c r="BG1194" s="228">
        <f>IF(N1194="zákl. přenesená",J1194,0)</f>
        <v>0</v>
      </c>
      <c r="BH1194" s="228">
        <f>IF(N1194="sníž. přenesená",J1194,0)</f>
        <v>0</v>
      </c>
      <c r="BI1194" s="228">
        <f>IF(N1194="nulová",J1194,0)</f>
        <v>0</v>
      </c>
      <c r="BJ1194" s="17" t="s">
        <v>21</v>
      </c>
      <c r="BK1194" s="228">
        <f>ROUND(I1194*H1194,2)</f>
        <v>0</v>
      </c>
      <c r="BL1194" s="17" t="s">
        <v>547</v>
      </c>
      <c r="BM1194" s="227" t="s">
        <v>2107</v>
      </c>
    </row>
    <row r="1195" s="2" customFormat="1">
      <c r="A1195" s="38"/>
      <c r="B1195" s="39"/>
      <c r="C1195" s="40"/>
      <c r="D1195" s="229" t="s">
        <v>160</v>
      </c>
      <c r="E1195" s="40"/>
      <c r="F1195" s="230" t="s">
        <v>2106</v>
      </c>
      <c r="G1195" s="40"/>
      <c r="H1195" s="40"/>
      <c r="I1195" s="231"/>
      <c r="J1195" s="40"/>
      <c r="K1195" s="40"/>
      <c r="L1195" s="44"/>
      <c r="M1195" s="232"/>
      <c r="N1195" s="233"/>
      <c r="O1195" s="91"/>
      <c r="P1195" s="91"/>
      <c r="Q1195" s="91"/>
      <c r="R1195" s="91"/>
      <c r="S1195" s="91"/>
      <c r="T1195" s="92"/>
      <c r="U1195" s="38"/>
      <c r="V1195" s="38"/>
      <c r="W1195" s="38"/>
      <c r="X1195" s="38"/>
      <c r="Y1195" s="38"/>
      <c r="Z1195" s="38"/>
      <c r="AA1195" s="38"/>
      <c r="AB1195" s="38"/>
      <c r="AC1195" s="38"/>
      <c r="AD1195" s="38"/>
      <c r="AE1195" s="38"/>
      <c r="AT1195" s="17" t="s">
        <v>160</v>
      </c>
      <c r="AU1195" s="17" t="s">
        <v>172</v>
      </c>
    </row>
    <row r="1196" s="2" customFormat="1" ht="21.75" customHeight="1">
      <c r="A1196" s="38"/>
      <c r="B1196" s="39"/>
      <c r="C1196" s="215" t="s">
        <v>2108</v>
      </c>
      <c r="D1196" s="215" t="s">
        <v>154</v>
      </c>
      <c r="E1196" s="216" t="s">
        <v>2109</v>
      </c>
      <c r="F1196" s="217" t="s">
        <v>2110</v>
      </c>
      <c r="G1196" s="218" t="s">
        <v>210</v>
      </c>
      <c r="H1196" s="219">
        <v>5</v>
      </c>
      <c r="I1196" s="220"/>
      <c r="J1196" s="221">
        <f>ROUND(I1196*H1196,2)</f>
        <v>0</v>
      </c>
      <c r="K1196" s="222"/>
      <c r="L1196" s="44"/>
      <c r="M1196" s="223" t="s">
        <v>1</v>
      </c>
      <c r="N1196" s="224" t="s">
        <v>44</v>
      </c>
      <c r="O1196" s="91"/>
      <c r="P1196" s="225">
        <f>O1196*H1196</f>
        <v>0</v>
      </c>
      <c r="Q1196" s="225">
        <v>0</v>
      </c>
      <c r="R1196" s="225">
        <f>Q1196*H1196</f>
        <v>0</v>
      </c>
      <c r="S1196" s="225">
        <v>0</v>
      </c>
      <c r="T1196" s="226">
        <f>S1196*H1196</f>
        <v>0</v>
      </c>
      <c r="U1196" s="38"/>
      <c r="V1196" s="38"/>
      <c r="W1196" s="38"/>
      <c r="X1196" s="38"/>
      <c r="Y1196" s="38"/>
      <c r="Z1196" s="38"/>
      <c r="AA1196" s="38"/>
      <c r="AB1196" s="38"/>
      <c r="AC1196" s="38"/>
      <c r="AD1196" s="38"/>
      <c r="AE1196" s="38"/>
      <c r="AR1196" s="227" t="s">
        <v>547</v>
      </c>
      <c r="AT1196" s="227" t="s">
        <v>154</v>
      </c>
      <c r="AU1196" s="227" t="s">
        <v>172</v>
      </c>
      <c r="AY1196" s="17" t="s">
        <v>152</v>
      </c>
      <c r="BE1196" s="228">
        <f>IF(N1196="základní",J1196,0)</f>
        <v>0</v>
      </c>
      <c r="BF1196" s="228">
        <f>IF(N1196="snížená",J1196,0)</f>
        <v>0</v>
      </c>
      <c r="BG1196" s="228">
        <f>IF(N1196="zákl. přenesená",J1196,0)</f>
        <v>0</v>
      </c>
      <c r="BH1196" s="228">
        <f>IF(N1196="sníž. přenesená",J1196,0)</f>
        <v>0</v>
      </c>
      <c r="BI1196" s="228">
        <f>IF(N1196="nulová",J1196,0)</f>
        <v>0</v>
      </c>
      <c r="BJ1196" s="17" t="s">
        <v>21</v>
      </c>
      <c r="BK1196" s="228">
        <f>ROUND(I1196*H1196,2)</f>
        <v>0</v>
      </c>
      <c r="BL1196" s="17" t="s">
        <v>547</v>
      </c>
      <c r="BM1196" s="227" t="s">
        <v>2111</v>
      </c>
    </row>
    <row r="1197" s="2" customFormat="1">
      <c r="A1197" s="38"/>
      <c r="B1197" s="39"/>
      <c r="C1197" s="40"/>
      <c r="D1197" s="229" t="s">
        <v>160</v>
      </c>
      <c r="E1197" s="40"/>
      <c r="F1197" s="230" t="s">
        <v>2110</v>
      </c>
      <c r="G1197" s="40"/>
      <c r="H1197" s="40"/>
      <c r="I1197" s="231"/>
      <c r="J1197" s="40"/>
      <c r="K1197" s="40"/>
      <c r="L1197" s="44"/>
      <c r="M1197" s="232"/>
      <c r="N1197" s="233"/>
      <c r="O1197" s="91"/>
      <c r="P1197" s="91"/>
      <c r="Q1197" s="91"/>
      <c r="R1197" s="91"/>
      <c r="S1197" s="91"/>
      <c r="T1197" s="92"/>
      <c r="U1197" s="38"/>
      <c r="V1197" s="38"/>
      <c r="W1197" s="38"/>
      <c r="X1197" s="38"/>
      <c r="Y1197" s="38"/>
      <c r="Z1197" s="38"/>
      <c r="AA1197" s="38"/>
      <c r="AB1197" s="38"/>
      <c r="AC1197" s="38"/>
      <c r="AD1197" s="38"/>
      <c r="AE1197" s="38"/>
      <c r="AT1197" s="17" t="s">
        <v>160</v>
      </c>
      <c r="AU1197" s="17" t="s">
        <v>172</v>
      </c>
    </row>
    <row r="1198" s="2" customFormat="1" ht="16.5" customHeight="1">
      <c r="A1198" s="38"/>
      <c r="B1198" s="39"/>
      <c r="C1198" s="215" t="s">
        <v>2112</v>
      </c>
      <c r="D1198" s="215" t="s">
        <v>154</v>
      </c>
      <c r="E1198" s="216" t="s">
        <v>2113</v>
      </c>
      <c r="F1198" s="217" t="s">
        <v>2114</v>
      </c>
      <c r="G1198" s="218" t="s">
        <v>1116</v>
      </c>
      <c r="H1198" s="219">
        <v>1</v>
      </c>
      <c r="I1198" s="220"/>
      <c r="J1198" s="221">
        <f>ROUND(I1198*H1198,2)</f>
        <v>0</v>
      </c>
      <c r="K1198" s="222"/>
      <c r="L1198" s="44"/>
      <c r="M1198" s="223" t="s">
        <v>1</v>
      </c>
      <c r="N1198" s="224" t="s">
        <v>44</v>
      </c>
      <c r="O1198" s="91"/>
      <c r="P1198" s="225">
        <f>O1198*H1198</f>
        <v>0</v>
      </c>
      <c r="Q1198" s="225">
        <v>0</v>
      </c>
      <c r="R1198" s="225">
        <f>Q1198*H1198</f>
        <v>0</v>
      </c>
      <c r="S1198" s="225">
        <v>0</v>
      </c>
      <c r="T1198" s="226">
        <f>S1198*H1198</f>
        <v>0</v>
      </c>
      <c r="U1198" s="38"/>
      <c r="V1198" s="38"/>
      <c r="W1198" s="38"/>
      <c r="X1198" s="38"/>
      <c r="Y1198" s="38"/>
      <c r="Z1198" s="38"/>
      <c r="AA1198" s="38"/>
      <c r="AB1198" s="38"/>
      <c r="AC1198" s="38"/>
      <c r="AD1198" s="38"/>
      <c r="AE1198" s="38"/>
      <c r="AR1198" s="227" t="s">
        <v>547</v>
      </c>
      <c r="AT1198" s="227" t="s">
        <v>154</v>
      </c>
      <c r="AU1198" s="227" t="s">
        <v>172</v>
      </c>
      <c r="AY1198" s="17" t="s">
        <v>152</v>
      </c>
      <c r="BE1198" s="228">
        <f>IF(N1198="základní",J1198,0)</f>
        <v>0</v>
      </c>
      <c r="BF1198" s="228">
        <f>IF(N1198="snížená",J1198,0)</f>
        <v>0</v>
      </c>
      <c r="BG1198" s="228">
        <f>IF(N1198="zákl. přenesená",J1198,0)</f>
        <v>0</v>
      </c>
      <c r="BH1198" s="228">
        <f>IF(N1198="sníž. přenesená",J1198,0)</f>
        <v>0</v>
      </c>
      <c r="BI1198" s="228">
        <f>IF(N1198="nulová",J1198,0)</f>
        <v>0</v>
      </c>
      <c r="BJ1198" s="17" t="s">
        <v>21</v>
      </c>
      <c r="BK1198" s="228">
        <f>ROUND(I1198*H1198,2)</f>
        <v>0</v>
      </c>
      <c r="BL1198" s="17" t="s">
        <v>547</v>
      </c>
      <c r="BM1198" s="227" t="s">
        <v>2115</v>
      </c>
    </row>
    <row r="1199" s="2" customFormat="1">
      <c r="A1199" s="38"/>
      <c r="B1199" s="39"/>
      <c r="C1199" s="40"/>
      <c r="D1199" s="229" t="s">
        <v>160</v>
      </c>
      <c r="E1199" s="40"/>
      <c r="F1199" s="230" t="s">
        <v>2114</v>
      </c>
      <c r="G1199" s="40"/>
      <c r="H1199" s="40"/>
      <c r="I1199" s="231"/>
      <c r="J1199" s="40"/>
      <c r="K1199" s="40"/>
      <c r="L1199" s="44"/>
      <c r="M1199" s="232"/>
      <c r="N1199" s="233"/>
      <c r="O1199" s="91"/>
      <c r="P1199" s="91"/>
      <c r="Q1199" s="91"/>
      <c r="R1199" s="91"/>
      <c r="S1199" s="91"/>
      <c r="T1199" s="92"/>
      <c r="U1199" s="38"/>
      <c r="V1199" s="38"/>
      <c r="W1199" s="38"/>
      <c r="X1199" s="38"/>
      <c r="Y1199" s="38"/>
      <c r="Z1199" s="38"/>
      <c r="AA1199" s="38"/>
      <c r="AB1199" s="38"/>
      <c r="AC1199" s="38"/>
      <c r="AD1199" s="38"/>
      <c r="AE1199" s="38"/>
      <c r="AT1199" s="17" t="s">
        <v>160</v>
      </c>
      <c r="AU1199" s="17" t="s">
        <v>172</v>
      </c>
    </row>
    <row r="1200" s="2" customFormat="1" ht="16.5" customHeight="1">
      <c r="A1200" s="38"/>
      <c r="B1200" s="39"/>
      <c r="C1200" s="215" t="s">
        <v>2116</v>
      </c>
      <c r="D1200" s="215" t="s">
        <v>154</v>
      </c>
      <c r="E1200" s="216" t="s">
        <v>2117</v>
      </c>
      <c r="F1200" s="217" t="s">
        <v>2118</v>
      </c>
      <c r="G1200" s="218" t="s">
        <v>2027</v>
      </c>
      <c r="H1200" s="219">
        <v>8</v>
      </c>
      <c r="I1200" s="220"/>
      <c r="J1200" s="221">
        <f>ROUND(I1200*H1200,2)</f>
        <v>0</v>
      </c>
      <c r="K1200" s="222"/>
      <c r="L1200" s="44"/>
      <c r="M1200" s="223" t="s">
        <v>1</v>
      </c>
      <c r="N1200" s="224" t="s">
        <v>44</v>
      </c>
      <c r="O1200" s="91"/>
      <c r="P1200" s="225">
        <f>O1200*H1200</f>
        <v>0</v>
      </c>
      <c r="Q1200" s="225">
        <v>0</v>
      </c>
      <c r="R1200" s="225">
        <f>Q1200*H1200</f>
        <v>0</v>
      </c>
      <c r="S1200" s="225">
        <v>0</v>
      </c>
      <c r="T1200" s="226">
        <f>S1200*H1200</f>
        <v>0</v>
      </c>
      <c r="U1200" s="38"/>
      <c r="V1200" s="38"/>
      <c r="W1200" s="38"/>
      <c r="X1200" s="38"/>
      <c r="Y1200" s="38"/>
      <c r="Z1200" s="38"/>
      <c r="AA1200" s="38"/>
      <c r="AB1200" s="38"/>
      <c r="AC1200" s="38"/>
      <c r="AD1200" s="38"/>
      <c r="AE1200" s="38"/>
      <c r="AR1200" s="227" t="s">
        <v>547</v>
      </c>
      <c r="AT1200" s="227" t="s">
        <v>154</v>
      </c>
      <c r="AU1200" s="227" t="s">
        <v>172</v>
      </c>
      <c r="AY1200" s="17" t="s">
        <v>152</v>
      </c>
      <c r="BE1200" s="228">
        <f>IF(N1200="základní",J1200,0)</f>
        <v>0</v>
      </c>
      <c r="BF1200" s="228">
        <f>IF(N1200="snížená",J1200,0)</f>
        <v>0</v>
      </c>
      <c r="BG1200" s="228">
        <f>IF(N1200="zákl. přenesená",J1200,0)</f>
        <v>0</v>
      </c>
      <c r="BH1200" s="228">
        <f>IF(N1200="sníž. přenesená",J1200,0)</f>
        <v>0</v>
      </c>
      <c r="BI1200" s="228">
        <f>IF(N1200="nulová",J1200,0)</f>
        <v>0</v>
      </c>
      <c r="BJ1200" s="17" t="s">
        <v>21</v>
      </c>
      <c r="BK1200" s="228">
        <f>ROUND(I1200*H1200,2)</f>
        <v>0</v>
      </c>
      <c r="BL1200" s="17" t="s">
        <v>547</v>
      </c>
      <c r="BM1200" s="227" t="s">
        <v>2119</v>
      </c>
    </row>
    <row r="1201" s="2" customFormat="1">
      <c r="A1201" s="38"/>
      <c r="B1201" s="39"/>
      <c r="C1201" s="40"/>
      <c r="D1201" s="229" t="s">
        <v>160</v>
      </c>
      <c r="E1201" s="40"/>
      <c r="F1201" s="230" t="s">
        <v>2118</v>
      </c>
      <c r="G1201" s="40"/>
      <c r="H1201" s="40"/>
      <c r="I1201" s="231"/>
      <c r="J1201" s="40"/>
      <c r="K1201" s="40"/>
      <c r="L1201" s="44"/>
      <c r="M1201" s="232"/>
      <c r="N1201" s="233"/>
      <c r="O1201" s="91"/>
      <c r="P1201" s="91"/>
      <c r="Q1201" s="91"/>
      <c r="R1201" s="91"/>
      <c r="S1201" s="91"/>
      <c r="T1201" s="92"/>
      <c r="U1201" s="38"/>
      <c r="V1201" s="38"/>
      <c r="W1201" s="38"/>
      <c r="X1201" s="38"/>
      <c r="Y1201" s="38"/>
      <c r="Z1201" s="38"/>
      <c r="AA1201" s="38"/>
      <c r="AB1201" s="38"/>
      <c r="AC1201" s="38"/>
      <c r="AD1201" s="38"/>
      <c r="AE1201" s="38"/>
      <c r="AT1201" s="17" t="s">
        <v>160</v>
      </c>
      <c r="AU1201" s="17" t="s">
        <v>172</v>
      </c>
    </row>
    <row r="1202" s="12" customFormat="1" ht="20.88" customHeight="1">
      <c r="A1202" s="12"/>
      <c r="B1202" s="199"/>
      <c r="C1202" s="200"/>
      <c r="D1202" s="201" t="s">
        <v>78</v>
      </c>
      <c r="E1202" s="213" t="s">
        <v>2120</v>
      </c>
      <c r="F1202" s="213" t="s">
        <v>2121</v>
      </c>
      <c r="G1202" s="200"/>
      <c r="H1202" s="200"/>
      <c r="I1202" s="203"/>
      <c r="J1202" s="214">
        <f>BK1202</f>
        <v>0</v>
      </c>
      <c r="K1202" s="200"/>
      <c r="L1202" s="205"/>
      <c r="M1202" s="206"/>
      <c r="N1202" s="207"/>
      <c r="O1202" s="207"/>
      <c r="P1202" s="208">
        <f>SUM(P1203:P1244)</f>
        <v>0</v>
      </c>
      <c r="Q1202" s="207"/>
      <c r="R1202" s="208">
        <f>SUM(R1203:R1244)</f>
        <v>0</v>
      </c>
      <c r="S1202" s="207"/>
      <c r="T1202" s="209">
        <f>SUM(T1203:T1244)</f>
        <v>0</v>
      </c>
      <c r="U1202" s="12"/>
      <c r="V1202" s="12"/>
      <c r="W1202" s="12"/>
      <c r="X1202" s="12"/>
      <c r="Y1202" s="12"/>
      <c r="Z1202" s="12"/>
      <c r="AA1202" s="12"/>
      <c r="AB1202" s="12"/>
      <c r="AC1202" s="12"/>
      <c r="AD1202" s="12"/>
      <c r="AE1202" s="12"/>
      <c r="AR1202" s="210" t="s">
        <v>172</v>
      </c>
      <c r="AT1202" s="211" t="s">
        <v>78</v>
      </c>
      <c r="AU1202" s="211" t="s">
        <v>88</v>
      </c>
      <c r="AY1202" s="210" t="s">
        <v>152</v>
      </c>
      <c r="BK1202" s="212">
        <f>SUM(BK1203:BK1244)</f>
        <v>0</v>
      </c>
    </row>
    <row r="1203" s="2" customFormat="1" ht="49.05" customHeight="1">
      <c r="A1203" s="38"/>
      <c r="B1203" s="39"/>
      <c r="C1203" s="215" t="s">
        <v>2122</v>
      </c>
      <c r="D1203" s="215" t="s">
        <v>154</v>
      </c>
      <c r="E1203" s="216" t="s">
        <v>2123</v>
      </c>
      <c r="F1203" s="217" t="s">
        <v>2124</v>
      </c>
      <c r="G1203" s="218" t="s">
        <v>210</v>
      </c>
      <c r="H1203" s="219">
        <v>2</v>
      </c>
      <c r="I1203" s="220"/>
      <c r="J1203" s="221">
        <f>ROUND(I1203*H1203,2)</f>
        <v>0</v>
      </c>
      <c r="K1203" s="222"/>
      <c r="L1203" s="44"/>
      <c r="M1203" s="223" t="s">
        <v>1</v>
      </c>
      <c r="N1203" s="224" t="s">
        <v>44</v>
      </c>
      <c r="O1203" s="91"/>
      <c r="P1203" s="225">
        <f>O1203*H1203</f>
        <v>0</v>
      </c>
      <c r="Q1203" s="225">
        <v>0</v>
      </c>
      <c r="R1203" s="225">
        <f>Q1203*H1203</f>
        <v>0</v>
      </c>
      <c r="S1203" s="225">
        <v>0</v>
      </c>
      <c r="T1203" s="226">
        <f>S1203*H1203</f>
        <v>0</v>
      </c>
      <c r="U1203" s="38"/>
      <c r="V1203" s="38"/>
      <c r="W1203" s="38"/>
      <c r="X1203" s="38"/>
      <c r="Y1203" s="38"/>
      <c r="Z1203" s="38"/>
      <c r="AA1203" s="38"/>
      <c r="AB1203" s="38"/>
      <c r="AC1203" s="38"/>
      <c r="AD1203" s="38"/>
      <c r="AE1203" s="38"/>
      <c r="AR1203" s="227" t="s">
        <v>547</v>
      </c>
      <c r="AT1203" s="227" t="s">
        <v>154</v>
      </c>
      <c r="AU1203" s="227" t="s">
        <v>172</v>
      </c>
      <c r="AY1203" s="17" t="s">
        <v>152</v>
      </c>
      <c r="BE1203" s="228">
        <f>IF(N1203="základní",J1203,0)</f>
        <v>0</v>
      </c>
      <c r="BF1203" s="228">
        <f>IF(N1203="snížená",J1203,0)</f>
        <v>0</v>
      </c>
      <c r="BG1203" s="228">
        <f>IF(N1203="zákl. přenesená",J1203,0)</f>
        <v>0</v>
      </c>
      <c r="BH1203" s="228">
        <f>IF(N1203="sníž. přenesená",J1203,0)</f>
        <v>0</v>
      </c>
      <c r="BI1203" s="228">
        <f>IF(N1203="nulová",J1203,0)</f>
        <v>0</v>
      </c>
      <c r="BJ1203" s="17" t="s">
        <v>21</v>
      </c>
      <c r="BK1203" s="228">
        <f>ROUND(I1203*H1203,2)</f>
        <v>0</v>
      </c>
      <c r="BL1203" s="17" t="s">
        <v>547</v>
      </c>
      <c r="BM1203" s="227" t="s">
        <v>2125</v>
      </c>
    </row>
    <row r="1204" s="2" customFormat="1">
      <c r="A1204" s="38"/>
      <c r="B1204" s="39"/>
      <c r="C1204" s="40"/>
      <c r="D1204" s="229" t="s">
        <v>160</v>
      </c>
      <c r="E1204" s="40"/>
      <c r="F1204" s="230" t="s">
        <v>2124</v>
      </c>
      <c r="G1204" s="40"/>
      <c r="H1204" s="40"/>
      <c r="I1204" s="231"/>
      <c r="J1204" s="40"/>
      <c r="K1204" s="40"/>
      <c r="L1204" s="44"/>
      <c r="M1204" s="232"/>
      <c r="N1204" s="233"/>
      <c r="O1204" s="91"/>
      <c r="P1204" s="91"/>
      <c r="Q1204" s="91"/>
      <c r="R1204" s="91"/>
      <c r="S1204" s="91"/>
      <c r="T1204" s="92"/>
      <c r="U1204" s="38"/>
      <c r="V1204" s="38"/>
      <c r="W1204" s="38"/>
      <c r="X1204" s="38"/>
      <c r="Y1204" s="38"/>
      <c r="Z1204" s="38"/>
      <c r="AA1204" s="38"/>
      <c r="AB1204" s="38"/>
      <c r="AC1204" s="38"/>
      <c r="AD1204" s="38"/>
      <c r="AE1204" s="38"/>
      <c r="AT1204" s="17" t="s">
        <v>160</v>
      </c>
      <c r="AU1204" s="17" t="s">
        <v>172</v>
      </c>
    </row>
    <row r="1205" s="2" customFormat="1" ht="24.15" customHeight="1">
      <c r="A1205" s="38"/>
      <c r="B1205" s="39"/>
      <c r="C1205" s="215" t="s">
        <v>2126</v>
      </c>
      <c r="D1205" s="215" t="s">
        <v>154</v>
      </c>
      <c r="E1205" s="216" t="s">
        <v>2127</v>
      </c>
      <c r="F1205" s="217" t="s">
        <v>2128</v>
      </c>
      <c r="G1205" s="218" t="s">
        <v>493</v>
      </c>
      <c r="H1205" s="219">
        <v>225</v>
      </c>
      <c r="I1205" s="220"/>
      <c r="J1205" s="221">
        <f>ROUND(I1205*H1205,2)</f>
        <v>0</v>
      </c>
      <c r="K1205" s="222"/>
      <c r="L1205" s="44"/>
      <c r="M1205" s="223" t="s">
        <v>1</v>
      </c>
      <c r="N1205" s="224" t="s">
        <v>44</v>
      </c>
      <c r="O1205" s="91"/>
      <c r="P1205" s="225">
        <f>O1205*H1205</f>
        <v>0</v>
      </c>
      <c r="Q1205" s="225">
        <v>0</v>
      </c>
      <c r="R1205" s="225">
        <f>Q1205*H1205</f>
        <v>0</v>
      </c>
      <c r="S1205" s="225">
        <v>0</v>
      </c>
      <c r="T1205" s="226">
        <f>S1205*H1205</f>
        <v>0</v>
      </c>
      <c r="U1205" s="38"/>
      <c r="V1205" s="38"/>
      <c r="W1205" s="38"/>
      <c r="X1205" s="38"/>
      <c r="Y1205" s="38"/>
      <c r="Z1205" s="38"/>
      <c r="AA1205" s="38"/>
      <c r="AB1205" s="38"/>
      <c r="AC1205" s="38"/>
      <c r="AD1205" s="38"/>
      <c r="AE1205" s="38"/>
      <c r="AR1205" s="227" t="s">
        <v>547</v>
      </c>
      <c r="AT1205" s="227" t="s">
        <v>154</v>
      </c>
      <c r="AU1205" s="227" t="s">
        <v>172</v>
      </c>
      <c r="AY1205" s="17" t="s">
        <v>152</v>
      </c>
      <c r="BE1205" s="228">
        <f>IF(N1205="základní",J1205,0)</f>
        <v>0</v>
      </c>
      <c r="BF1205" s="228">
        <f>IF(N1205="snížená",J1205,0)</f>
        <v>0</v>
      </c>
      <c r="BG1205" s="228">
        <f>IF(N1205="zákl. přenesená",J1205,0)</f>
        <v>0</v>
      </c>
      <c r="BH1205" s="228">
        <f>IF(N1205="sníž. přenesená",J1205,0)</f>
        <v>0</v>
      </c>
      <c r="BI1205" s="228">
        <f>IF(N1205="nulová",J1205,0)</f>
        <v>0</v>
      </c>
      <c r="BJ1205" s="17" t="s">
        <v>21</v>
      </c>
      <c r="BK1205" s="228">
        <f>ROUND(I1205*H1205,2)</f>
        <v>0</v>
      </c>
      <c r="BL1205" s="17" t="s">
        <v>547</v>
      </c>
      <c r="BM1205" s="227" t="s">
        <v>2129</v>
      </c>
    </row>
    <row r="1206" s="2" customFormat="1">
      <c r="A1206" s="38"/>
      <c r="B1206" s="39"/>
      <c r="C1206" s="40"/>
      <c r="D1206" s="229" t="s">
        <v>160</v>
      </c>
      <c r="E1206" s="40"/>
      <c r="F1206" s="230" t="s">
        <v>2128</v>
      </c>
      <c r="G1206" s="40"/>
      <c r="H1206" s="40"/>
      <c r="I1206" s="231"/>
      <c r="J1206" s="40"/>
      <c r="K1206" s="40"/>
      <c r="L1206" s="44"/>
      <c r="M1206" s="232"/>
      <c r="N1206" s="233"/>
      <c r="O1206" s="91"/>
      <c r="P1206" s="91"/>
      <c r="Q1206" s="91"/>
      <c r="R1206" s="91"/>
      <c r="S1206" s="91"/>
      <c r="T1206" s="92"/>
      <c r="U1206" s="38"/>
      <c r="V1206" s="38"/>
      <c r="W1206" s="38"/>
      <c r="X1206" s="38"/>
      <c r="Y1206" s="38"/>
      <c r="Z1206" s="38"/>
      <c r="AA1206" s="38"/>
      <c r="AB1206" s="38"/>
      <c r="AC1206" s="38"/>
      <c r="AD1206" s="38"/>
      <c r="AE1206" s="38"/>
      <c r="AT1206" s="17" t="s">
        <v>160</v>
      </c>
      <c r="AU1206" s="17" t="s">
        <v>172</v>
      </c>
    </row>
    <row r="1207" s="2" customFormat="1" ht="21.75" customHeight="1">
      <c r="A1207" s="38"/>
      <c r="B1207" s="39"/>
      <c r="C1207" s="215" t="s">
        <v>2130</v>
      </c>
      <c r="D1207" s="215" t="s">
        <v>154</v>
      </c>
      <c r="E1207" s="216" t="s">
        <v>2131</v>
      </c>
      <c r="F1207" s="217" t="s">
        <v>2055</v>
      </c>
      <c r="G1207" s="218" t="s">
        <v>493</v>
      </c>
      <c r="H1207" s="219">
        <v>45</v>
      </c>
      <c r="I1207" s="220"/>
      <c r="J1207" s="221">
        <f>ROUND(I1207*H1207,2)</f>
        <v>0</v>
      </c>
      <c r="K1207" s="222"/>
      <c r="L1207" s="44"/>
      <c r="M1207" s="223" t="s">
        <v>1</v>
      </c>
      <c r="N1207" s="224" t="s">
        <v>44</v>
      </c>
      <c r="O1207" s="91"/>
      <c r="P1207" s="225">
        <f>O1207*H1207</f>
        <v>0</v>
      </c>
      <c r="Q1207" s="225">
        <v>0</v>
      </c>
      <c r="R1207" s="225">
        <f>Q1207*H1207</f>
        <v>0</v>
      </c>
      <c r="S1207" s="225">
        <v>0</v>
      </c>
      <c r="T1207" s="226">
        <f>S1207*H1207</f>
        <v>0</v>
      </c>
      <c r="U1207" s="38"/>
      <c r="V1207" s="38"/>
      <c r="W1207" s="38"/>
      <c r="X1207" s="38"/>
      <c r="Y1207" s="38"/>
      <c r="Z1207" s="38"/>
      <c r="AA1207" s="38"/>
      <c r="AB1207" s="38"/>
      <c r="AC1207" s="38"/>
      <c r="AD1207" s="38"/>
      <c r="AE1207" s="38"/>
      <c r="AR1207" s="227" t="s">
        <v>547</v>
      </c>
      <c r="AT1207" s="227" t="s">
        <v>154</v>
      </c>
      <c r="AU1207" s="227" t="s">
        <v>172</v>
      </c>
      <c r="AY1207" s="17" t="s">
        <v>152</v>
      </c>
      <c r="BE1207" s="228">
        <f>IF(N1207="základní",J1207,0)</f>
        <v>0</v>
      </c>
      <c r="BF1207" s="228">
        <f>IF(N1207="snížená",J1207,0)</f>
        <v>0</v>
      </c>
      <c r="BG1207" s="228">
        <f>IF(N1207="zákl. přenesená",J1207,0)</f>
        <v>0</v>
      </c>
      <c r="BH1207" s="228">
        <f>IF(N1207="sníž. přenesená",J1207,0)</f>
        <v>0</v>
      </c>
      <c r="BI1207" s="228">
        <f>IF(N1207="nulová",J1207,0)</f>
        <v>0</v>
      </c>
      <c r="BJ1207" s="17" t="s">
        <v>21</v>
      </c>
      <c r="BK1207" s="228">
        <f>ROUND(I1207*H1207,2)</f>
        <v>0</v>
      </c>
      <c r="BL1207" s="17" t="s">
        <v>547</v>
      </c>
      <c r="BM1207" s="227" t="s">
        <v>2132</v>
      </c>
    </row>
    <row r="1208" s="2" customFormat="1">
      <c r="A1208" s="38"/>
      <c r="B1208" s="39"/>
      <c r="C1208" s="40"/>
      <c r="D1208" s="229" t="s">
        <v>160</v>
      </c>
      <c r="E1208" s="40"/>
      <c r="F1208" s="230" t="s">
        <v>2055</v>
      </c>
      <c r="G1208" s="40"/>
      <c r="H1208" s="40"/>
      <c r="I1208" s="231"/>
      <c r="J1208" s="40"/>
      <c r="K1208" s="40"/>
      <c r="L1208" s="44"/>
      <c r="M1208" s="232"/>
      <c r="N1208" s="233"/>
      <c r="O1208" s="91"/>
      <c r="P1208" s="91"/>
      <c r="Q1208" s="91"/>
      <c r="R1208" s="91"/>
      <c r="S1208" s="91"/>
      <c r="T1208" s="92"/>
      <c r="U1208" s="38"/>
      <c r="V1208" s="38"/>
      <c r="W1208" s="38"/>
      <c r="X1208" s="38"/>
      <c r="Y1208" s="38"/>
      <c r="Z1208" s="38"/>
      <c r="AA1208" s="38"/>
      <c r="AB1208" s="38"/>
      <c r="AC1208" s="38"/>
      <c r="AD1208" s="38"/>
      <c r="AE1208" s="38"/>
      <c r="AT1208" s="17" t="s">
        <v>160</v>
      </c>
      <c r="AU1208" s="17" t="s">
        <v>172</v>
      </c>
    </row>
    <row r="1209" s="2" customFormat="1" ht="16.5" customHeight="1">
      <c r="A1209" s="38"/>
      <c r="B1209" s="39"/>
      <c r="C1209" s="215" t="s">
        <v>2133</v>
      </c>
      <c r="D1209" s="215" t="s">
        <v>154</v>
      </c>
      <c r="E1209" s="216" t="s">
        <v>2134</v>
      </c>
      <c r="F1209" s="217" t="s">
        <v>2059</v>
      </c>
      <c r="G1209" s="218" t="s">
        <v>210</v>
      </c>
      <c r="H1209" s="219">
        <v>90</v>
      </c>
      <c r="I1209" s="220"/>
      <c r="J1209" s="221">
        <f>ROUND(I1209*H1209,2)</f>
        <v>0</v>
      </c>
      <c r="K1209" s="222"/>
      <c r="L1209" s="44"/>
      <c r="M1209" s="223" t="s">
        <v>1</v>
      </c>
      <c r="N1209" s="224" t="s">
        <v>44</v>
      </c>
      <c r="O1209" s="91"/>
      <c r="P1209" s="225">
        <f>O1209*H1209</f>
        <v>0</v>
      </c>
      <c r="Q1209" s="225">
        <v>0</v>
      </c>
      <c r="R1209" s="225">
        <f>Q1209*H1209</f>
        <v>0</v>
      </c>
      <c r="S1209" s="225">
        <v>0</v>
      </c>
      <c r="T1209" s="226">
        <f>S1209*H1209</f>
        <v>0</v>
      </c>
      <c r="U1209" s="38"/>
      <c r="V1209" s="38"/>
      <c r="W1209" s="38"/>
      <c r="X1209" s="38"/>
      <c r="Y1209" s="38"/>
      <c r="Z1209" s="38"/>
      <c r="AA1209" s="38"/>
      <c r="AB1209" s="38"/>
      <c r="AC1209" s="38"/>
      <c r="AD1209" s="38"/>
      <c r="AE1209" s="38"/>
      <c r="AR1209" s="227" t="s">
        <v>547</v>
      </c>
      <c r="AT1209" s="227" t="s">
        <v>154</v>
      </c>
      <c r="AU1209" s="227" t="s">
        <v>172</v>
      </c>
      <c r="AY1209" s="17" t="s">
        <v>152</v>
      </c>
      <c r="BE1209" s="228">
        <f>IF(N1209="základní",J1209,0)</f>
        <v>0</v>
      </c>
      <c r="BF1209" s="228">
        <f>IF(N1209="snížená",J1209,0)</f>
        <v>0</v>
      </c>
      <c r="BG1209" s="228">
        <f>IF(N1209="zákl. přenesená",J1209,0)</f>
        <v>0</v>
      </c>
      <c r="BH1209" s="228">
        <f>IF(N1209="sníž. přenesená",J1209,0)</f>
        <v>0</v>
      </c>
      <c r="BI1209" s="228">
        <f>IF(N1209="nulová",J1209,0)</f>
        <v>0</v>
      </c>
      <c r="BJ1209" s="17" t="s">
        <v>21</v>
      </c>
      <c r="BK1209" s="228">
        <f>ROUND(I1209*H1209,2)</f>
        <v>0</v>
      </c>
      <c r="BL1209" s="17" t="s">
        <v>547</v>
      </c>
      <c r="BM1209" s="227" t="s">
        <v>2135</v>
      </c>
    </row>
    <row r="1210" s="2" customFormat="1">
      <c r="A1210" s="38"/>
      <c r="B1210" s="39"/>
      <c r="C1210" s="40"/>
      <c r="D1210" s="229" t="s">
        <v>160</v>
      </c>
      <c r="E1210" s="40"/>
      <c r="F1210" s="230" t="s">
        <v>2059</v>
      </c>
      <c r="G1210" s="40"/>
      <c r="H1210" s="40"/>
      <c r="I1210" s="231"/>
      <c r="J1210" s="40"/>
      <c r="K1210" s="40"/>
      <c r="L1210" s="44"/>
      <c r="M1210" s="232"/>
      <c r="N1210" s="233"/>
      <c r="O1210" s="91"/>
      <c r="P1210" s="91"/>
      <c r="Q1210" s="91"/>
      <c r="R1210" s="91"/>
      <c r="S1210" s="91"/>
      <c r="T1210" s="92"/>
      <c r="U1210" s="38"/>
      <c r="V1210" s="38"/>
      <c r="W1210" s="38"/>
      <c r="X1210" s="38"/>
      <c r="Y1210" s="38"/>
      <c r="Z1210" s="38"/>
      <c r="AA1210" s="38"/>
      <c r="AB1210" s="38"/>
      <c r="AC1210" s="38"/>
      <c r="AD1210" s="38"/>
      <c r="AE1210" s="38"/>
      <c r="AT1210" s="17" t="s">
        <v>160</v>
      </c>
      <c r="AU1210" s="17" t="s">
        <v>172</v>
      </c>
    </row>
    <row r="1211" s="2" customFormat="1" ht="16.5" customHeight="1">
      <c r="A1211" s="38"/>
      <c r="B1211" s="39"/>
      <c r="C1211" s="215" t="s">
        <v>2136</v>
      </c>
      <c r="D1211" s="215" t="s">
        <v>154</v>
      </c>
      <c r="E1211" s="216" t="s">
        <v>2137</v>
      </c>
      <c r="F1211" s="217" t="s">
        <v>2063</v>
      </c>
      <c r="G1211" s="218" t="s">
        <v>210</v>
      </c>
      <c r="H1211" s="219">
        <v>23</v>
      </c>
      <c r="I1211" s="220"/>
      <c r="J1211" s="221">
        <f>ROUND(I1211*H1211,2)</f>
        <v>0</v>
      </c>
      <c r="K1211" s="222"/>
      <c r="L1211" s="44"/>
      <c r="M1211" s="223" t="s">
        <v>1</v>
      </c>
      <c r="N1211" s="224" t="s">
        <v>44</v>
      </c>
      <c r="O1211" s="91"/>
      <c r="P1211" s="225">
        <f>O1211*H1211</f>
        <v>0</v>
      </c>
      <c r="Q1211" s="225">
        <v>0</v>
      </c>
      <c r="R1211" s="225">
        <f>Q1211*H1211</f>
        <v>0</v>
      </c>
      <c r="S1211" s="225">
        <v>0</v>
      </c>
      <c r="T1211" s="226">
        <f>S1211*H1211</f>
        <v>0</v>
      </c>
      <c r="U1211" s="38"/>
      <c r="V1211" s="38"/>
      <c r="W1211" s="38"/>
      <c r="X1211" s="38"/>
      <c r="Y1211" s="38"/>
      <c r="Z1211" s="38"/>
      <c r="AA1211" s="38"/>
      <c r="AB1211" s="38"/>
      <c r="AC1211" s="38"/>
      <c r="AD1211" s="38"/>
      <c r="AE1211" s="38"/>
      <c r="AR1211" s="227" t="s">
        <v>547</v>
      </c>
      <c r="AT1211" s="227" t="s">
        <v>154</v>
      </c>
      <c r="AU1211" s="227" t="s">
        <v>172</v>
      </c>
      <c r="AY1211" s="17" t="s">
        <v>152</v>
      </c>
      <c r="BE1211" s="228">
        <f>IF(N1211="základní",J1211,0)</f>
        <v>0</v>
      </c>
      <c r="BF1211" s="228">
        <f>IF(N1211="snížená",J1211,0)</f>
        <v>0</v>
      </c>
      <c r="BG1211" s="228">
        <f>IF(N1211="zákl. přenesená",J1211,0)</f>
        <v>0</v>
      </c>
      <c r="BH1211" s="228">
        <f>IF(N1211="sníž. přenesená",J1211,0)</f>
        <v>0</v>
      </c>
      <c r="BI1211" s="228">
        <f>IF(N1211="nulová",J1211,0)</f>
        <v>0</v>
      </c>
      <c r="BJ1211" s="17" t="s">
        <v>21</v>
      </c>
      <c r="BK1211" s="228">
        <f>ROUND(I1211*H1211,2)</f>
        <v>0</v>
      </c>
      <c r="BL1211" s="17" t="s">
        <v>547</v>
      </c>
      <c r="BM1211" s="227" t="s">
        <v>2138</v>
      </c>
    </row>
    <row r="1212" s="2" customFormat="1">
      <c r="A1212" s="38"/>
      <c r="B1212" s="39"/>
      <c r="C1212" s="40"/>
      <c r="D1212" s="229" t="s">
        <v>160</v>
      </c>
      <c r="E1212" s="40"/>
      <c r="F1212" s="230" t="s">
        <v>2063</v>
      </c>
      <c r="G1212" s="40"/>
      <c r="H1212" s="40"/>
      <c r="I1212" s="231"/>
      <c r="J1212" s="40"/>
      <c r="K1212" s="40"/>
      <c r="L1212" s="44"/>
      <c r="M1212" s="232"/>
      <c r="N1212" s="233"/>
      <c r="O1212" s="91"/>
      <c r="P1212" s="91"/>
      <c r="Q1212" s="91"/>
      <c r="R1212" s="91"/>
      <c r="S1212" s="91"/>
      <c r="T1212" s="92"/>
      <c r="U1212" s="38"/>
      <c r="V1212" s="38"/>
      <c r="W1212" s="38"/>
      <c r="X1212" s="38"/>
      <c r="Y1212" s="38"/>
      <c r="Z1212" s="38"/>
      <c r="AA1212" s="38"/>
      <c r="AB1212" s="38"/>
      <c r="AC1212" s="38"/>
      <c r="AD1212" s="38"/>
      <c r="AE1212" s="38"/>
      <c r="AT1212" s="17" t="s">
        <v>160</v>
      </c>
      <c r="AU1212" s="17" t="s">
        <v>172</v>
      </c>
    </row>
    <row r="1213" s="2" customFormat="1" ht="21.75" customHeight="1">
      <c r="A1213" s="38"/>
      <c r="B1213" s="39"/>
      <c r="C1213" s="215" t="s">
        <v>2139</v>
      </c>
      <c r="D1213" s="215" t="s">
        <v>154</v>
      </c>
      <c r="E1213" s="216" t="s">
        <v>2140</v>
      </c>
      <c r="F1213" s="217" t="s">
        <v>2067</v>
      </c>
      <c r="G1213" s="218" t="s">
        <v>493</v>
      </c>
      <c r="H1213" s="219">
        <v>45</v>
      </c>
      <c r="I1213" s="220"/>
      <c r="J1213" s="221">
        <f>ROUND(I1213*H1213,2)</f>
        <v>0</v>
      </c>
      <c r="K1213" s="222"/>
      <c r="L1213" s="44"/>
      <c r="M1213" s="223" t="s">
        <v>1</v>
      </c>
      <c r="N1213" s="224" t="s">
        <v>44</v>
      </c>
      <c r="O1213" s="91"/>
      <c r="P1213" s="225">
        <f>O1213*H1213</f>
        <v>0</v>
      </c>
      <c r="Q1213" s="225">
        <v>0</v>
      </c>
      <c r="R1213" s="225">
        <f>Q1213*H1213</f>
        <v>0</v>
      </c>
      <c r="S1213" s="225">
        <v>0</v>
      </c>
      <c r="T1213" s="226">
        <f>S1213*H1213</f>
        <v>0</v>
      </c>
      <c r="U1213" s="38"/>
      <c r="V1213" s="38"/>
      <c r="W1213" s="38"/>
      <c r="X1213" s="38"/>
      <c r="Y1213" s="38"/>
      <c r="Z1213" s="38"/>
      <c r="AA1213" s="38"/>
      <c r="AB1213" s="38"/>
      <c r="AC1213" s="38"/>
      <c r="AD1213" s="38"/>
      <c r="AE1213" s="38"/>
      <c r="AR1213" s="227" t="s">
        <v>547</v>
      </c>
      <c r="AT1213" s="227" t="s">
        <v>154</v>
      </c>
      <c r="AU1213" s="227" t="s">
        <v>172</v>
      </c>
      <c r="AY1213" s="17" t="s">
        <v>152</v>
      </c>
      <c r="BE1213" s="228">
        <f>IF(N1213="základní",J1213,0)</f>
        <v>0</v>
      </c>
      <c r="BF1213" s="228">
        <f>IF(N1213="snížená",J1213,0)</f>
        <v>0</v>
      </c>
      <c r="BG1213" s="228">
        <f>IF(N1213="zákl. přenesená",J1213,0)</f>
        <v>0</v>
      </c>
      <c r="BH1213" s="228">
        <f>IF(N1213="sníž. přenesená",J1213,0)</f>
        <v>0</v>
      </c>
      <c r="BI1213" s="228">
        <f>IF(N1213="nulová",J1213,0)</f>
        <v>0</v>
      </c>
      <c r="BJ1213" s="17" t="s">
        <v>21</v>
      </c>
      <c r="BK1213" s="228">
        <f>ROUND(I1213*H1213,2)</f>
        <v>0</v>
      </c>
      <c r="BL1213" s="17" t="s">
        <v>547</v>
      </c>
      <c r="BM1213" s="227" t="s">
        <v>2141</v>
      </c>
    </row>
    <row r="1214" s="2" customFormat="1">
      <c r="A1214" s="38"/>
      <c r="B1214" s="39"/>
      <c r="C1214" s="40"/>
      <c r="D1214" s="229" t="s">
        <v>160</v>
      </c>
      <c r="E1214" s="40"/>
      <c r="F1214" s="230" t="s">
        <v>2067</v>
      </c>
      <c r="G1214" s="40"/>
      <c r="H1214" s="40"/>
      <c r="I1214" s="231"/>
      <c r="J1214" s="40"/>
      <c r="K1214" s="40"/>
      <c r="L1214" s="44"/>
      <c r="M1214" s="232"/>
      <c r="N1214" s="233"/>
      <c r="O1214" s="91"/>
      <c r="P1214" s="91"/>
      <c r="Q1214" s="91"/>
      <c r="R1214" s="91"/>
      <c r="S1214" s="91"/>
      <c r="T1214" s="92"/>
      <c r="U1214" s="38"/>
      <c r="V1214" s="38"/>
      <c r="W1214" s="38"/>
      <c r="X1214" s="38"/>
      <c r="Y1214" s="38"/>
      <c r="Z1214" s="38"/>
      <c r="AA1214" s="38"/>
      <c r="AB1214" s="38"/>
      <c r="AC1214" s="38"/>
      <c r="AD1214" s="38"/>
      <c r="AE1214" s="38"/>
      <c r="AT1214" s="17" t="s">
        <v>160</v>
      </c>
      <c r="AU1214" s="17" t="s">
        <v>172</v>
      </c>
    </row>
    <row r="1215" s="2" customFormat="1" ht="16.5" customHeight="1">
      <c r="A1215" s="38"/>
      <c r="B1215" s="39"/>
      <c r="C1215" s="215" t="s">
        <v>2142</v>
      </c>
      <c r="D1215" s="215" t="s">
        <v>154</v>
      </c>
      <c r="E1215" s="216" t="s">
        <v>2143</v>
      </c>
      <c r="F1215" s="217" t="s">
        <v>2071</v>
      </c>
      <c r="G1215" s="218" t="s">
        <v>210</v>
      </c>
      <c r="H1215" s="219">
        <v>90</v>
      </c>
      <c r="I1215" s="220"/>
      <c r="J1215" s="221">
        <f>ROUND(I1215*H1215,2)</f>
        <v>0</v>
      </c>
      <c r="K1215" s="222"/>
      <c r="L1215" s="44"/>
      <c r="M1215" s="223" t="s">
        <v>1</v>
      </c>
      <c r="N1215" s="224" t="s">
        <v>44</v>
      </c>
      <c r="O1215" s="91"/>
      <c r="P1215" s="225">
        <f>O1215*H1215</f>
        <v>0</v>
      </c>
      <c r="Q1215" s="225">
        <v>0</v>
      </c>
      <c r="R1215" s="225">
        <f>Q1215*H1215</f>
        <v>0</v>
      </c>
      <c r="S1215" s="225">
        <v>0</v>
      </c>
      <c r="T1215" s="226">
        <f>S1215*H1215</f>
        <v>0</v>
      </c>
      <c r="U1215" s="38"/>
      <c r="V1215" s="38"/>
      <c r="W1215" s="38"/>
      <c r="X1215" s="38"/>
      <c r="Y1215" s="38"/>
      <c r="Z1215" s="38"/>
      <c r="AA1215" s="38"/>
      <c r="AB1215" s="38"/>
      <c r="AC1215" s="38"/>
      <c r="AD1215" s="38"/>
      <c r="AE1215" s="38"/>
      <c r="AR1215" s="227" t="s">
        <v>547</v>
      </c>
      <c r="AT1215" s="227" t="s">
        <v>154</v>
      </c>
      <c r="AU1215" s="227" t="s">
        <v>172</v>
      </c>
      <c r="AY1215" s="17" t="s">
        <v>152</v>
      </c>
      <c r="BE1215" s="228">
        <f>IF(N1215="základní",J1215,0)</f>
        <v>0</v>
      </c>
      <c r="BF1215" s="228">
        <f>IF(N1215="snížená",J1215,0)</f>
        <v>0</v>
      </c>
      <c r="BG1215" s="228">
        <f>IF(N1215="zákl. přenesená",J1215,0)</f>
        <v>0</v>
      </c>
      <c r="BH1215" s="228">
        <f>IF(N1215="sníž. přenesená",J1215,0)</f>
        <v>0</v>
      </c>
      <c r="BI1215" s="228">
        <f>IF(N1215="nulová",J1215,0)</f>
        <v>0</v>
      </c>
      <c r="BJ1215" s="17" t="s">
        <v>21</v>
      </c>
      <c r="BK1215" s="228">
        <f>ROUND(I1215*H1215,2)</f>
        <v>0</v>
      </c>
      <c r="BL1215" s="17" t="s">
        <v>547</v>
      </c>
      <c r="BM1215" s="227" t="s">
        <v>2144</v>
      </c>
    </row>
    <row r="1216" s="2" customFormat="1">
      <c r="A1216" s="38"/>
      <c r="B1216" s="39"/>
      <c r="C1216" s="40"/>
      <c r="D1216" s="229" t="s">
        <v>160</v>
      </c>
      <c r="E1216" s="40"/>
      <c r="F1216" s="230" t="s">
        <v>2071</v>
      </c>
      <c r="G1216" s="40"/>
      <c r="H1216" s="40"/>
      <c r="I1216" s="231"/>
      <c r="J1216" s="40"/>
      <c r="K1216" s="40"/>
      <c r="L1216" s="44"/>
      <c r="M1216" s="232"/>
      <c r="N1216" s="233"/>
      <c r="O1216" s="91"/>
      <c r="P1216" s="91"/>
      <c r="Q1216" s="91"/>
      <c r="R1216" s="91"/>
      <c r="S1216" s="91"/>
      <c r="T1216" s="92"/>
      <c r="U1216" s="38"/>
      <c r="V1216" s="38"/>
      <c r="W1216" s="38"/>
      <c r="X1216" s="38"/>
      <c r="Y1216" s="38"/>
      <c r="Z1216" s="38"/>
      <c r="AA1216" s="38"/>
      <c r="AB1216" s="38"/>
      <c r="AC1216" s="38"/>
      <c r="AD1216" s="38"/>
      <c r="AE1216" s="38"/>
      <c r="AT1216" s="17" t="s">
        <v>160</v>
      </c>
      <c r="AU1216" s="17" t="s">
        <v>172</v>
      </c>
    </row>
    <row r="1217" s="2" customFormat="1" ht="16.5" customHeight="1">
      <c r="A1217" s="38"/>
      <c r="B1217" s="39"/>
      <c r="C1217" s="215" t="s">
        <v>2145</v>
      </c>
      <c r="D1217" s="215" t="s">
        <v>154</v>
      </c>
      <c r="E1217" s="216" t="s">
        <v>2146</v>
      </c>
      <c r="F1217" s="217" t="s">
        <v>2075</v>
      </c>
      <c r="G1217" s="218" t="s">
        <v>210</v>
      </c>
      <c r="H1217" s="219">
        <v>23</v>
      </c>
      <c r="I1217" s="220"/>
      <c r="J1217" s="221">
        <f>ROUND(I1217*H1217,2)</f>
        <v>0</v>
      </c>
      <c r="K1217" s="222"/>
      <c r="L1217" s="44"/>
      <c r="M1217" s="223" t="s">
        <v>1</v>
      </c>
      <c r="N1217" s="224" t="s">
        <v>44</v>
      </c>
      <c r="O1217" s="91"/>
      <c r="P1217" s="225">
        <f>O1217*H1217</f>
        <v>0</v>
      </c>
      <c r="Q1217" s="225">
        <v>0</v>
      </c>
      <c r="R1217" s="225">
        <f>Q1217*H1217</f>
        <v>0</v>
      </c>
      <c r="S1217" s="225">
        <v>0</v>
      </c>
      <c r="T1217" s="226">
        <f>S1217*H1217</f>
        <v>0</v>
      </c>
      <c r="U1217" s="38"/>
      <c r="V1217" s="38"/>
      <c r="W1217" s="38"/>
      <c r="X1217" s="38"/>
      <c r="Y1217" s="38"/>
      <c r="Z1217" s="38"/>
      <c r="AA1217" s="38"/>
      <c r="AB1217" s="38"/>
      <c r="AC1217" s="38"/>
      <c r="AD1217" s="38"/>
      <c r="AE1217" s="38"/>
      <c r="AR1217" s="227" t="s">
        <v>547</v>
      </c>
      <c r="AT1217" s="227" t="s">
        <v>154</v>
      </c>
      <c r="AU1217" s="227" t="s">
        <v>172</v>
      </c>
      <c r="AY1217" s="17" t="s">
        <v>152</v>
      </c>
      <c r="BE1217" s="228">
        <f>IF(N1217="základní",J1217,0)</f>
        <v>0</v>
      </c>
      <c r="BF1217" s="228">
        <f>IF(N1217="snížená",J1217,0)</f>
        <v>0</v>
      </c>
      <c r="BG1217" s="228">
        <f>IF(N1217="zákl. přenesená",J1217,0)</f>
        <v>0</v>
      </c>
      <c r="BH1217" s="228">
        <f>IF(N1217="sníž. přenesená",J1217,0)</f>
        <v>0</v>
      </c>
      <c r="BI1217" s="228">
        <f>IF(N1217="nulová",J1217,0)</f>
        <v>0</v>
      </c>
      <c r="BJ1217" s="17" t="s">
        <v>21</v>
      </c>
      <c r="BK1217" s="228">
        <f>ROUND(I1217*H1217,2)</f>
        <v>0</v>
      </c>
      <c r="BL1217" s="17" t="s">
        <v>547</v>
      </c>
      <c r="BM1217" s="227" t="s">
        <v>2147</v>
      </c>
    </row>
    <row r="1218" s="2" customFormat="1">
      <c r="A1218" s="38"/>
      <c r="B1218" s="39"/>
      <c r="C1218" s="40"/>
      <c r="D1218" s="229" t="s">
        <v>160</v>
      </c>
      <c r="E1218" s="40"/>
      <c r="F1218" s="230" t="s">
        <v>2075</v>
      </c>
      <c r="G1218" s="40"/>
      <c r="H1218" s="40"/>
      <c r="I1218" s="231"/>
      <c r="J1218" s="40"/>
      <c r="K1218" s="40"/>
      <c r="L1218" s="44"/>
      <c r="M1218" s="232"/>
      <c r="N1218" s="233"/>
      <c r="O1218" s="91"/>
      <c r="P1218" s="91"/>
      <c r="Q1218" s="91"/>
      <c r="R1218" s="91"/>
      <c r="S1218" s="91"/>
      <c r="T1218" s="92"/>
      <c r="U1218" s="38"/>
      <c r="V1218" s="38"/>
      <c r="W1218" s="38"/>
      <c r="X1218" s="38"/>
      <c r="Y1218" s="38"/>
      <c r="Z1218" s="38"/>
      <c r="AA1218" s="38"/>
      <c r="AB1218" s="38"/>
      <c r="AC1218" s="38"/>
      <c r="AD1218" s="38"/>
      <c r="AE1218" s="38"/>
      <c r="AT1218" s="17" t="s">
        <v>160</v>
      </c>
      <c r="AU1218" s="17" t="s">
        <v>172</v>
      </c>
    </row>
    <row r="1219" s="2" customFormat="1" ht="33" customHeight="1">
      <c r="A1219" s="38"/>
      <c r="B1219" s="39"/>
      <c r="C1219" s="215" t="s">
        <v>2148</v>
      </c>
      <c r="D1219" s="215" t="s">
        <v>154</v>
      </c>
      <c r="E1219" s="216" t="s">
        <v>2149</v>
      </c>
      <c r="F1219" s="217" t="s">
        <v>2079</v>
      </c>
      <c r="G1219" s="218" t="s">
        <v>493</v>
      </c>
      <c r="H1219" s="219">
        <v>36</v>
      </c>
      <c r="I1219" s="220"/>
      <c r="J1219" s="221">
        <f>ROUND(I1219*H1219,2)</f>
        <v>0</v>
      </c>
      <c r="K1219" s="222"/>
      <c r="L1219" s="44"/>
      <c r="M1219" s="223" t="s">
        <v>1</v>
      </c>
      <c r="N1219" s="224" t="s">
        <v>44</v>
      </c>
      <c r="O1219" s="91"/>
      <c r="P1219" s="225">
        <f>O1219*H1219</f>
        <v>0</v>
      </c>
      <c r="Q1219" s="225">
        <v>0</v>
      </c>
      <c r="R1219" s="225">
        <f>Q1219*H1219</f>
        <v>0</v>
      </c>
      <c r="S1219" s="225">
        <v>0</v>
      </c>
      <c r="T1219" s="226">
        <f>S1219*H1219</f>
        <v>0</v>
      </c>
      <c r="U1219" s="38"/>
      <c r="V1219" s="38"/>
      <c r="W1219" s="38"/>
      <c r="X1219" s="38"/>
      <c r="Y1219" s="38"/>
      <c r="Z1219" s="38"/>
      <c r="AA1219" s="38"/>
      <c r="AB1219" s="38"/>
      <c r="AC1219" s="38"/>
      <c r="AD1219" s="38"/>
      <c r="AE1219" s="38"/>
      <c r="AR1219" s="227" t="s">
        <v>547</v>
      </c>
      <c r="AT1219" s="227" t="s">
        <v>154</v>
      </c>
      <c r="AU1219" s="227" t="s">
        <v>172</v>
      </c>
      <c r="AY1219" s="17" t="s">
        <v>152</v>
      </c>
      <c r="BE1219" s="228">
        <f>IF(N1219="základní",J1219,0)</f>
        <v>0</v>
      </c>
      <c r="BF1219" s="228">
        <f>IF(N1219="snížená",J1219,0)</f>
        <v>0</v>
      </c>
      <c r="BG1219" s="228">
        <f>IF(N1219="zákl. přenesená",J1219,0)</f>
        <v>0</v>
      </c>
      <c r="BH1219" s="228">
        <f>IF(N1219="sníž. přenesená",J1219,0)</f>
        <v>0</v>
      </c>
      <c r="BI1219" s="228">
        <f>IF(N1219="nulová",J1219,0)</f>
        <v>0</v>
      </c>
      <c r="BJ1219" s="17" t="s">
        <v>21</v>
      </c>
      <c r="BK1219" s="228">
        <f>ROUND(I1219*H1219,2)</f>
        <v>0</v>
      </c>
      <c r="BL1219" s="17" t="s">
        <v>547</v>
      </c>
      <c r="BM1219" s="227" t="s">
        <v>2150</v>
      </c>
    </row>
    <row r="1220" s="2" customFormat="1">
      <c r="A1220" s="38"/>
      <c r="B1220" s="39"/>
      <c r="C1220" s="40"/>
      <c r="D1220" s="229" t="s">
        <v>160</v>
      </c>
      <c r="E1220" s="40"/>
      <c r="F1220" s="230" t="s">
        <v>2079</v>
      </c>
      <c r="G1220" s="40"/>
      <c r="H1220" s="40"/>
      <c r="I1220" s="231"/>
      <c r="J1220" s="40"/>
      <c r="K1220" s="40"/>
      <c r="L1220" s="44"/>
      <c r="M1220" s="232"/>
      <c r="N1220" s="233"/>
      <c r="O1220" s="91"/>
      <c r="P1220" s="91"/>
      <c r="Q1220" s="91"/>
      <c r="R1220" s="91"/>
      <c r="S1220" s="91"/>
      <c r="T1220" s="92"/>
      <c r="U1220" s="38"/>
      <c r="V1220" s="38"/>
      <c r="W1220" s="38"/>
      <c r="X1220" s="38"/>
      <c r="Y1220" s="38"/>
      <c r="Z1220" s="38"/>
      <c r="AA1220" s="38"/>
      <c r="AB1220" s="38"/>
      <c r="AC1220" s="38"/>
      <c r="AD1220" s="38"/>
      <c r="AE1220" s="38"/>
      <c r="AT1220" s="17" t="s">
        <v>160</v>
      </c>
      <c r="AU1220" s="17" t="s">
        <v>172</v>
      </c>
    </row>
    <row r="1221" s="2" customFormat="1" ht="33" customHeight="1">
      <c r="A1221" s="38"/>
      <c r="B1221" s="39"/>
      <c r="C1221" s="215" t="s">
        <v>2151</v>
      </c>
      <c r="D1221" s="215" t="s">
        <v>154</v>
      </c>
      <c r="E1221" s="216" t="s">
        <v>2152</v>
      </c>
      <c r="F1221" s="217" t="s">
        <v>2083</v>
      </c>
      <c r="G1221" s="218" t="s">
        <v>493</v>
      </c>
      <c r="H1221" s="219">
        <v>45</v>
      </c>
      <c r="I1221" s="220"/>
      <c r="J1221" s="221">
        <f>ROUND(I1221*H1221,2)</f>
        <v>0</v>
      </c>
      <c r="K1221" s="222"/>
      <c r="L1221" s="44"/>
      <c r="M1221" s="223" t="s">
        <v>1</v>
      </c>
      <c r="N1221" s="224" t="s">
        <v>44</v>
      </c>
      <c r="O1221" s="91"/>
      <c r="P1221" s="225">
        <f>O1221*H1221</f>
        <v>0</v>
      </c>
      <c r="Q1221" s="225">
        <v>0</v>
      </c>
      <c r="R1221" s="225">
        <f>Q1221*H1221</f>
        <v>0</v>
      </c>
      <c r="S1221" s="225">
        <v>0</v>
      </c>
      <c r="T1221" s="226">
        <f>S1221*H1221</f>
        <v>0</v>
      </c>
      <c r="U1221" s="38"/>
      <c r="V1221" s="38"/>
      <c r="W1221" s="38"/>
      <c r="X1221" s="38"/>
      <c r="Y1221" s="38"/>
      <c r="Z1221" s="38"/>
      <c r="AA1221" s="38"/>
      <c r="AB1221" s="38"/>
      <c r="AC1221" s="38"/>
      <c r="AD1221" s="38"/>
      <c r="AE1221" s="38"/>
      <c r="AR1221" s="227" t="s">
        <v>547</v>
      </c>
      <c r="AT1221" s="227" t="s">
        <v>154</v>
      </c>
      <c r="AU1221" s="227" t="s">
        <v>172</v>
      </c>
      <c r="AY1221" s="17" t="s">
        <v>152</v>
      </c>
      <c r="BE1221" s="228">
        <f>IF(N1221="základní",J1221,0)</f>
        <v>0</v>
      </c>
      <c r="BF1221" s="228">
        <f>IF(N1221="snížená",J1221,0)</f>
        <v>0</v>
      </c>
      <c r="BG1221" s="228">
        <f>IF(N1221="zákl. přenesená",J1221,0)</f>
        <v>0</v>
      </c>
      <c r="BH1221" s="228">
        <f>IF(N1221="sníž. přenesená",J1221,0)</f>
        <v>0</v>
      </c>
      <c r="BI1221" s="228">
        <f>IF(N1221="nulová",J1221,0)</f>
        <v>0</v>
      </c>
      <c r="BJ1221" s="17" t="s">
        <v>21</v>
      </c>
      <c r="BK1221" s="228">
        <f>ROUND(I1221*H1221,2)</f>
        <v>0</v>
      </c>
      <c r="BL1221" s="17" t="s">
        <v>547</v>
      </c>
      <c r="BM1221" s="227" t="s">
        <v>2153</v>
      </c>
    </row>
    <row r="1222" s="2" customFormat="1">
      <c r="A1222" s="38"/>
      <c r="B1222" s="39"/>
      <c r="C1222" s="40"/>
      <c r="D1222" s="229" t="s">
        <v>160</v>
      </c>
      <c r="E1222" s="40"/>
      <c r="F1222" s="230" t="s">
        <v>2083</v>
      </c>
      <c r="G1222" s="40"/>
      <c r="H1222" s="40"/>
      <c r="I1222" s="231"/>
      <c r="J1222" s="40"/>
      <c r="K1222" s="40"/>
      <c r="L1222" s="44"/>
      <c r="M1222" s="232"/>
      <c r="N1222" s="233"/>
      <c r="O1222" s="91"/>
      <c r="P1222" s="91"/>
      <c r="Q1222" s="91"/>
      <c r="R1222" s="91"/>
      <c r="S1222" s="91"/>
      <c r="T1222" s="92"/>
      <c r="U1222" s="38"/>
      <c r="V1222" s="38"/>
      <c r="W1222" s="38"/>
      <c r="X1222" s="38"/>
      <c r="Y1222" s="38"/>
      <c r="Z1222" s="38"/>
      <c r="AA1222" s="38"/>
      <c r="AB1222" s="38"/>
      <c r="AC1222" s="38"/>
      <c r="AD1222" s="38"/>
      <c r="AE1222" s="38"/>
      <c r="AT1222" s="17" t="s">
        <v>160</v>
      </c>
      <c r="AU1222" s="17" t="s">
        <v>172</v>
      </c>
    </row>
    <row r="1223" s="2" customFormat="1" ht="33" customHeight="1">
      <c r="A1223" s="38"/>
      <c r="B1223" s="39"/>
      <c r="C1223" s="215" t="s">
        <v>2154</v>
      </c>
      <c r="D1223" s="215" t="s">
        <v>154</v>
      </c>
      <c r="E1223" s="216" t="s">
        <v>2155</v>
      </c>
      <c r="F1223" s="217" t="s">
        <v>2087</v>
      </c>
      <c r="G1223" s="218" t="s">
        <v>493</v>
      </c>
      <c r="H1223" s="219">
        <v>45</v>
      </c>
      <c r="I1223" s="220"/>
      <c r="J1223" s="221">
        <f>ROUND(I1223*H1223,2)</f>
        <v>0</v>
      </c>
      <c r="K1223" s="222"/>
      <c r="L1223" s="44"/>
      <c r="M1223" s="223" t="s">
        <v>1</v>
      </c>
      <c r="N1223" s="224" t="s">
        <v>44</v>
      </c>
      <c r="O1223" s="91"/>
      <c r="P1223" s="225">
        <f>O1223*H1223</f>
        <v>0</v>
      </c>
      <c r="Q1223" s="225">
        <v>0</v>
      </c>
      <c r="R1223" s="225">
        <f>Q1223*H1223</f>
        <v>0</v>
      </c>
      <c r="S1223" s="225">
        <v>0</v>
      </c>
      <c r="T1223" s="226">
        <f>S1223*H1223</f>
        <v>0</v>
      </c>
      <c r="U1223" s="38"/>
      <c r="V1223" s="38"/>
      <c r="W1223" s="38"/>
      <c r="X1223" s="38"/>
      <c r="Y1223" s="38"/>
      <c r="Z1223" s="38"/>
      <c r="AA1223" s="38"/>
      <c r="AB1223" s="38"/>
      <c r="AC1223" s="38"/>
      <c r="AD1223" s="38"/>
      <c r="AE1223" s="38"/>
      <c r="AR1223" s="227" t="s">
        <v>547</v>
      </c>
      <c r="AT1223" s="227" t="s">
        <v>154</v>
      </c>
      <c r="AU1223" s="227" t="s">
        <v>172</v>
      </c>
      <c r="AY1223" s="17" t="s">
        <v>152</v>
      </c>
      <c r="BE1223" s="228">
        <f>IF(N1223="základní",J1223,0)</f>
        <v>0</v>
      </c>
      <c r="BF1223" s="228">
        <f>IF(N1223="snížená",J1223,0)</f>
        <v>0</v>
      </c>
      <c r="BG1223" s="228">
        <f>IF(N1223="zákl. přenesená",J1223,0)</f>
        <v>0</v>
      </c>
      <c r="BH1223" s="228">
        <f>IF(N1223="sníž. přenesená",J1223,0)</f>
        <v>0</v>
      </c>
      <c r="BI1223" s="228">
        <f>IF(N1223="nulová",J1223,0)</f>
        <v>0</v>
      </c>
      <c r="BJ1223" s="17" t="s">
        <v>21</v>
      </c>
      <c r="BK1223" s="228">
        <f>ROUND(I1223*H1223,2)</f>
        <v>0</v>
      </c>
      <c r="BL1223" s="17" t="s">
        <v>547</v>
      </c>
      <c r="BM1223" s="227" t="s">
        <v>2156</v>
      </c>
    </row>
    <row r="1224" s="2" customFormat="1">
      <c r="A1224" s="38"/>
      <c r="B1224" s="39"/>
      <c r="C1224" s="40"/>
      <c r="D1224" s="229" t="s">
        <v>160</v>
      </c>
      <c r="E1224" s="40"/>
      <c r="F1224" s="230" t="s">
        <v>2087</v>
      </c>
      <c r="G1224" s="40"/>
      <c r="H1224" s="40"/>
      <c r="I1224" s="231"/>
      <c r="J1224" s="40"/>
      <c r="K1224" s="40"/>
      <c r="L1224" s="44"/>
      <c r="M1224" s="232"/>
      <c r="N1224" s="233"/>
      <c r="O1224" s="91"/>
      <c r="P1224" s="91"/>
      <c r="Q1224" s="91"/>
      <c r="R1224" s="91"/>
      <c r="S1224" s="91"/>
      <c r="T1224" s="92"/>
      <c r="U1224" s="38"/>
      <c r="V1224" s="38"/>
      <c r="W1224" s="38"/>
      <c r="X1224" s="38"/>
      <c r="Y1224" s="38"/>
      <c r="Z1224" s="38"/>
      <c r="AA1224" s="38"/>
      <c r="AB1224" s="38"/>
      <c r="AC1224" s="38"/>
      <c r="AD1224" s="38"/>
      <c r="AE1224" s="38"/>
      <c r="AT1224" s="17" t="s">
        <v>160</v>
      </c>
      <c r="AU1224" s="17" t="s">
        <v>172</v>
      </c>
    </row>
    <row r="1225" s="2" customFormat="1" ht="21.75" customHeight="1">
      <c r="A1225" s="38"/>
      <c r="B1225" s="39"/>
      <c r="C1225" s="215" t="s">
        <v>2157</v>
      </c>
      <c r="D1225" s="215" t="s">
        <v>154</v>
      </c>
      <c r="E1225" s="216" t="s">
        <v>2158</v>
      </c>
      <c r="F1225" s="217" t="s">
        <v>1918</v>
      </c>
      <c r="G1225" s="218" t="s">
        <v>210</v>
      </c>
      <c r="H1225" s="219">
        <v>10</v>
      </c>
      <c r="I1225" s="220"/>
      <c r="J1225" s="221">
        <f>ROUND(I1225*H1225,2)</f>
        <v>0</v>
      </c>
      <c r="K1225" s="222"/>
      <c r="L1225" s="44"/>
      <c r="M1225" s="223" t="s">
        <v>1</v>
      </c>
      <c r="N1225" s="224" t="s">
        <v>44</v>
      </c>
      <c r="O1225" s="91"/>
      <c r="P1225" s="225">
        <f>O1225*H1225</f>
        <v>0</v>
      </c>
      <c r="Q1225" s="225">
        <v>0</v>
      </c>
      <c r="R1225" s="225">
        <f>Q1225*H1225</f>
        <v>0</v>
      </c>
      <c r="S1225" s="225">
        <v>0</v>
      </c>
      <c r="T1225" s="226">
        <f>S1225*H1225</f>
        <v>0</v>
      </c>
      <c r="U1225" s="38"/>
      <c r="V1225" s="38"/>
      <c r="W1225" s="38"/>
      <c r="X1225" s="38"/>
      <c r="Y1225" s="38"/>
      <c r="Z1225" s="38"/>
      <c r="AA1225" s="38"/>
      <c r="AB1225" s="38"/>
      <c r="AC1225" s="38"/>
      <c r="AD1225" s="38"/>
      <c r="AE1225" s="38"/>
      <c r="AR1225" s="227" t="s">
        <v>547</v>
      </c>
      <c r="AT1225" s="227" t="s">
        <v>154</v>
      </c>
      <c r="AU1225" s="227" t="s">
        <v>172</v>
      </c>
      <c r="AY1225" s="17" t="s">
        <v>152</v>
      </c>
      <c r="BE1225" s="228">
        <f>IF(N1225="základní",J1225,0)</f>
        <v>0</v>
      </c>
      <c r="BF1225" s="228">
        <f>IF(N1225="snížená",J1225,0)</f>
        <v>0</v>
      </c>
      <c r="BG1225" s="228">
        <f>IF(N1225="zákl. přenesená",J1225,0)</f>
        <v>0</v>
      </c>
      <c r="BH1225" s="228">
        <f>IF(N1225="sníž. přenesená",J1225,0)</f>
        <v>0</v>
      </c>
      <c r="BI1225" s="228">
        <f>IF(N1225="nulová",J1225,0)</f>
        <v>0</v>
      </c>
      <c r="BJ1225" s="17" t="s">
        <v>21</v>
      </c>
      <c r="BK1225" s="228">
        <f>ROUND(I1225*H1225,2)</f>
        <v>0</v>
      </c>
      <c r="BL1225" s="17" t="s">
        <v>547</v>
      </c>
      <c r="BM1225" s="227" t="s">
        <v>2159</v>
      </c>
    </row>
    <row r="1226" s="2" customFormat="1">
      <c r="A1226" s="38"/>
      <c r="B1226" s="39"/>
      <c r="C1226" s="40"/>
      <c r="D1226" s="229" t="s">
        <v>160</v>
      </c>
      <c r="E1226" s="40"/>
      <c r="F1226" s="230" t="s">
        <v>1918</v>
      </c>
      <c r="G1226" s="40"/>
      <c r="H1226" s="40"/>
      <c r="I1226" s="231"/>
      <c r="J1226" s="40"/>
      <c r="K1226" s="40"/>
      <c r="L1226" s="44"/>
      <c r="M1226" s="232"/>
      <c r="N1226" s="233"/>
      <c r="O1226" s="91"/>
      <c r="P1226" s="91"/>
      <c r="Q1226" s="91"/>
      <c r="R1226" s="91"/>
      <c r="S1226" s="91"/>
      <c r="T1226" s="92"/>
      <c r="U1226" s="38"/>
      <c r="V1226" s="38"/>
      <c r="W1226" s="38"/>
      <c r="X1226" s="38"/>
      <c r="Y1226" s="38"/>
      <c r="Z1226" s="38"/>
      <c r="AA1226" s="38"/>
      <c r="AB1226" s="38"/>
      <c r="AC1226" s="38"/>
      <c r="AD1226" s="38"/>
      <c r="AE1226" s="38"/>
      <c r="AT1226" s="17" t="s">
        <v>160</v>
      </c>
      <c r="AU1226" s="17" t="s">
        <v>172</v>
      </c>
    </row>
    <row r="1227" s="2" customFormat="1" ht="16.5" customHeight="1">
      <c r="A1227" s="38"/>
      <c r="B1227" s="39"/>
      <c r="C1227" s="215" t="s">
        <v>2160</v>
      </c>
      <c r="D1227" s="215" t="s">
        <v>154</v>
      </c>
      <c r="E1227" s="216" t="s">
        <v>2161</v>
      </c>
      <c r="F1227" s="217" t="s">
        <v>1942</v>
      </c>
      <c r="G1227" s="218" t="s">
        <v>210</v>
      </c>
      <c r="H1227" s="219">
        <v>10</v>
      </c>
      <c r="I1227" s="220"/>
      <c r="J1227" s="221">
        <f>ROUND(I1227*H1227,2)</f>
        <v>0</v>
      </c>
      <c r="K1227" s="222"/>
      <c r="L1227" s="44"/>
      <c r="M1227" s="223" t="s">
        <v>1</v>
      </c>
      <c r="N1227" s="224" t="s">
        <v>44</v>
      </c>
      <c r="O1227" s="91"/>
      <c r="P1227" s="225">
        <f>O1227*H1227</f>
        <v>0</v>
      </c>
      <c r="Q1227" s="225">
        <v>0</v>
      </c>
      <c r="R1227" s="225">
        <f>Q1227*H1227</f>
        <v>0</v>
      </c>
      <c r="S1227" s="225">
        <v>0</v>
      </c>
      <c r="T1227" s="226">
        <f>S1227*H1227</f>
        <v>0</v>
      </c>
      <c r="U1227" s="38"/>
      <c r="V1227" s="38"/>
      <c r="W1227" s="38"/>
      <c r="X1227" s="38"/>
      <c r="Y1227" s="38"/>
      <c r="Z1227" s="38"/>
      <c r="AA1227" s="38"/>
      <c r="AB1227" s="38"/>
      <c r="AC1227" s="38"/>
      <c r="AD1227" s="38"/>
      <c r="AE1227" s="38"/>
      <c r="AR1227" s="227" t="s">
        <v>547</v>
      </c>
      <c r="AT1227" s="227" t="s">
        <v>154</v>
      </c>
      <c r="AU1227" s="227" t="s">
        <v>172</v>
      </c>
      <c r="AY1227" s="17" t="s">
        <v>152</v>
      </c>
      <c r="BE1227" s="228">
        <f>IF(N1227="základní",J1227,0)</f>
        <v>0</v>
      </c>
      <c r="BF1227" s="228">
        <f>IF(N1227="snížená",J1227,0)</f>
        <v>0</v>
      </c>
      <c r="BG1227" s="228">
        <f>IF(N1227="zákl. přenesená",J1227,0)</f>
        <v>0</v>
      </c>
      <c r="BH1227" s="228">
        <f>IF(N1227="sníž. přenesená",J1227,0)</f>
        <v>0</v>
      </c>
      <c r="BI1227" s="228">
        <f>IF(N1227="nulová",J1227,0)</f>
        <v>0</v>
      </c>
      <c r="BJ1227" s="17" t="s">
        <v>21</v>
      </c>
      <c r="BK1227" s="228">
        <f>ROUND(I1227*H1227,2)</f>
        <v>0</v>
      </c>
      <c r="BL1227" s="17" t="s">
        <v>547</v>
      </c>
      <c r="BM1227" s="227" t="s">
        <v>2162</v>
      </c>
    </row>
    <row r="1228" s="2" customFormat="1">
      <c r="A1228" s="38"/>
      <c r="B1228" s="39"/>
      <c r="C1228" s="40"/>
      <c r="D1228" s="229" t="s">
        <v>160</v>
      </c>
      <c r="E1228" s="40"/>
      <c r="F1228" s="230" t="s">
        <v>1942</v>
      </c>
      <c r="G1228" s="40"/>
      <c r="H1228" s="40"/>
      <c r="I1228" s="231"/>
      <c r="J1228" s="40"/>
      <c r="K1228" s="40"/>
      <c r="L1228" s="44"/>
      <c r="M1228" s="232"/>
      <c r="N1228" s="233"/>
      <c r="O1228" s="91"/>
      <c r="P1228" s="91"/>
      <c r="Q1228" s="91"/>
      <c r="R1228" s="91"/>
      <c r="S1228" s="91"/>
      <c r="T1228" s="92"/>
      <c r="U1228" s="38"/>
      <c r="V1228" s="38"/>
      <c r="W1228" s="38"/>
      <c r="X1228" s="38"/>
      <c r="Y1228" s="38"/>
      <c r="Z1228" s="38"/>
      <c r="AA1228" s="38"/>
      <c r="AB1228" s="38"/>
      <c r="AC1228" s="38"/>
      <c r="AD1228" s="38"/>
      <c r="AE1228" s="38"/>
      <c r="AT1228" s="17" t="s">
        <v>160</v>
      </c>
      <c r="AU1228" s="17" t="s">
        <v>172</v>
      </c>
    </row>
    <row r="1229" s="2" customFormat="1" ht="24.15" customHeight="1">
      <c r="A1229" s="38"/>
      <c r="B1229" s="39"/>
      <c r="C1229" s="215" t="s">
        <v>2163</v>
      </c>
      <c r="D1229" s="215" t="s">
        <v>154</v>
      </c>
      <c r="E1229" s="216" t="s">
        <v>2164</v>
      </c>
      <c r="F1229" s="217" t="s">
        <v>1958</v>
      </c>
      <c r="G1229" s="218" t="s">
        <v>210</v>
      </c>
      <c r="H1229" s="219">
        <v>3</v>
      </c>
      <c r="I1229" s="220"/>
      <c r="J1229" s="221">
        <f>ROUND(I1229*H1229,2)</f>
        <v>0</v>
      </c>
      <c r="K1229" s="222"/>
      <c r="L1229" s="44"/>
      <c r="M1229" s="223" t="s">
        <v>1</v>
      </c>
      <c r="N1229" s="224" t="s">
        <v>44</v>
      </c>
      <c r="O1229" s="91"/>
      <c r="P1229" s="225">
        <f>O1229*H1229</f>
        <v>0</v>
      </c>
      <c r="Q1229" s="225">
        <v>0</v>
      </c>
      <c r="R1229" s="225">
        <f>Q1229*H1229</f>
        <v>0</v>
      </c>
      <c r="S1229" s="225">
        <v>0</v>
      </c>
      <c r="T1229" s="226">
        <f>S1229*H1229</f>
        <v>0</v>
      </c>
      <c r="U1229" s="38"/>
      <c r="V1229" s="38"/>
      <c r="W1229" s="38"/>
      <c r="X1229" s="38"/>
      <c r="Y1229" s="38"/>
      <c r="Z1229" s="38"/>
      <c r="AA1229" s="38"/>
      <c r="AB1229" s="38"/>
      <c r="AC1229" s="38"/>
      <c r="AD1229" s="38"/>
      <c r="AE1229" s="38"/>
      <c r="AR1229" s="227" t="s">
        <v>547</v>
      </c>
      <c r="AT1229" s="227" t="s">
        <v>154</v>
      </c>
      <c r="AU1229" s="227" t="s">
        <v>172</v>
      </c>
      <c r="AY1229" s="17" t="s">
        <v>152</v>
      </c>
      <c r="BE1229" s="228">
        <f>IF(N1229="základní",J1229,0)</f>
        <v>0</v>
      </c>
      <c r="BF1229" s="228">
        <f>IF(N1229="snížená",J1229,0)</f>
        <v>0</v>
      </c>
      <c r="BG1229" s="228">
        <f>IF(N1229="zákl. přenesená",J1229,0)</f>
        <v>0</v>
      </c>
      <c r="BH1229" s="228">
        <f>IF(N1229="sníž. přenesená",J1229,0)</f>
        <v>0</v>
      </c>
      <c r="BI1229" s="228">
        <f>IF(N1229="nulová",J1229,0)</f>
        <v>0</v>
      </c>
      <c r="BJ1229" s="17" t="s">
        <v>21</v>
      </c>
      <c r="BK1229" s="228">
        <f>ROUND(I1229*H1229,2)</f>
        <v>0</v>
      </c>
      <c r="BL1229" s="17" t="s">
        <v>547</v>
      </c>
      <c r="BM1229" s="227" t="s">
        <v>2165</v>
      </c>
    </row>
    <row r="1230" s="2" customFormat="1">
      <c r="A1230" s="38"/>
      <c r="B1230" s="39"/>
      <c r="C1230" s="40"/>
      <c r="D1230" s="229" t="s">
        <v>160</v>
      </c>
      <c r="E1230" s="40"/>
      <c r="F1230" s="230" t="s">
        <v>1958</v>
      </c>
      <c r="G1230" s="40"/>
      <c r="H1230" s="40"/>
      <c r="I1230" s="231"/>
      <c r="J1230" s="40"/>
      <c r="K1230" s="40"/>
      <c r="L1230" s="44"/>
      <c r="M1230" s="232"/>
      <c r="N1230" s="233"/>
      <c r="O1230" s="91"/>
      <c r="P1230" s="91"/>
      <c r="Q1230" s="91"/>
      <c r="R1230" s="91"/>
      <c r="S1230" s="91"/>
      <c r="T1230" s="92"/>
      <c r="U1230" s="38"/>
      <c r="V1230" s="38"/>
      <c r="W1230" s="38"/>
      <c r="X1230" s="38"/>
      <c r="Y1230" s="38"/>
      <c r="Z1230" s="38"/>
      <c r="AA1230" s="38"/>
      <c r="AB1230" s="38"/>
      <c r="AC1230" s="38"/>
      <c r="AD1230" s="38"/>
      <c r="AE1230" s="38"/>
      <c r="AT1230" s="17" t="s">
        <v>160</v>
      </c>
      <c r="AU1230" s="17" t="s">
        <v>172</v>
      </c>
    </row>
    <row r="1231" s="2" customFormat="1" ht="16.5" customHeight="1">
      <c r="A1231" s="38"/>
      <c r="B1231" s="39"/>
      <c r="C1231" s="215" t="s">
        <v>2166</v>
      </c>
      <c r="D1231" s="215" t="s">
        <v>154</v>
      </c>
      <c r="E1231" s="216" t="s">
        <v>2167</v>
      </c>
      <c r="F1231" s="217" t="s">
        <v>2102</v>
      </c>
      <c r="G1231" s="218" t="s">
        <v>1116</v>
      </c>
      <c r="H1231" s="219">
        <v>1</v>
      </c>
      <c r="I1231" s="220"/>
      <c r="J1231" s="221">
        <f>ROUND(I1231*H1231,2)</f>
        <v>0</v>
      </c>
      <c r="K1231" s="222"/>
      <c r="L1231" s="44"/>
      <c r="M1231" s="223" t="s">
        <v>1</v>
      </c>
      <c r="N1231" s="224" t="s">
        <v>44</v>
      </c>
      <c r="O1231" s="91"/>
      <c r="P1231" s="225">
        <f>O1231*H1231</f>
        <v>0</v>
      </c>
      <c r="Q1231" s="225">
        <v>0</v>
      </c>
      <c r="R1231" s="225">
        <f>Q1231*H1231</f>
        <v>0</v>
      </c>
      <c r="S1231" s="225">
        <v>0</v>
      </c>
      <c r="T1231" s="226">
        <f>S1231*H1231</f>
        <v>0</v>
      </c>
      <c r="U1231" s="38"/>
      <c r="V1231" s="38"/>
      <c r="W1231" s="38"/>
      <c r="X1231" s="38"/>
      <c r="Y1231" s="38"/>
      <c r="Z1231" s="38"/>
      <c r="AA1231" s="38"/>
      <c r="AB1231" s="38"/>
      <c r="AC1231" s="38"/>
      <c r="AD1231" s="38"/>
      <c r="AE1231" s="38"/>
      <c r="AR1231" s="227" t="s">
        <v>547</v>
      </c>
      <c r="AT1231" s="227" t="s">
        <v>154</v>
      </c>
      <c r="AU1231" s="227" t="s">
        <v>172</v>
      </c>
      <c r="AY1231" s="17" t="s">
        <v>152</v>
      </c>
      <c r="BE1231" s="228">
        <f>IF(N1231="základní",J1231,0)</f>
        <v>0</v>
      </c>
      <c r="BF1231" s="228">
        <f>IF(N1231="snížená",J1231,0)</f>
        <v>0</v>
      </c>
      <c r="BG1231" s="228">
        <f>IF(N1231="zákl. přenesená",J1231,0)</f>
        <v>0</v>
      </c>
      <c r="BH1231" s="228">
        <f>IF(N1231="sníž. přenesená",J1231,0)</f>
        <v>0</v>
      </c>
      <c r="BI1231" s="228">
        <f>IF(N1231="nulová",J1231,0)</f>
        <v>0</v>
      </c>
      <c r="BJ1231" s="17" t="s">
        <v>21</v>
      </c>
      <c r="BK1231" s="228">
        <f>ROUND(I1231*H1231,2)</f>
        <v>0</v>
      </c>
      <c r="BL1231" s="17" t="s">
        <v>547</v>
      </c>
      <c r="BM1231" s="227" t="s">
        <v>2168</v>
      </c>
    </row>
    <row r="1232" s="2" customFormat="1">
      <c r="A1232" s="38"/>
      <c r="B1232" s="39"/>
      <c r="C1232" s="40"/>
      <c r="D1232" s="229" t="s">
        <v>160</v>
      </c>
      <c r="E1232" s="40"/>
      <c r="F1232" s="230" t="s">
        <v>2102</v>
      </c>
      <c r="G1232" s="40"/>
      <c r="H1232" s="40"/>
      <c r="I1232" s="231"/>
      <c r="J1232" s="40"/>
      <c r="K1232" s="40"/>
      <c r="L1232" s="44"/>
      <c r="M1232" s="232"/>
      <c r="N1232" s="233"/>
      <c r="O1232" s="91"/>
      <c r="P1232" s="91"/>
      <c r="Q1232" s="91"/>
      <c r="R1232" s="91"/>
      <c r="S1232" s="91"/>
      <c r="T1232" s="92"/>
      <c r="U1232" s="38"/>
      <c r="V1232" s="38"/>
      <c r="W1232" s="38"/>
      <c r="X1232" s="38"/>
      <c r="Y1232" s="38"/>
      <c r="Z1232" s="38"/>
      <c r="AA1232" s="38"/>
      <c r="AB1232" s="38"/>
      <c r="AC1232" s="38"/>
      <c r="AD1232" s="38"/>
      <c r="AE1232" s="38"/>
      <c r="AT1232" s="17" t="s">
        <v>160</v>
      </c>
      <c r="AU1232" s="17" t="s">
        <v>172</v>
      </c>
    </row>
    <row r="1233" s="2" customFormat="1" ht="24.15" customHeight="1">
      <c r="A1233" s="38"/>
      <c r="B1233" s="39"/>
      <c r="C1233" s="215" t="s">
        <v>2169</v>
      </c>
      <c r="D1233" s="215" t="s">
        <v>154</v>
      </c>
      <c r="E1233" s="216" t="s">
        <v>2170</v>
      </c>
      <c r="F1233" s="217" t="s">
        <v>2171</v>
      </c>
      <c r="G1233" s="218" t="s">
        <v>1116</v>
      </c>
      <c r="H1233" s="219">
        <v>1</v>
      </c>
      <c r="I1233" s="220"/>
      <c r="J1233" s="221">
        <f>ROUND(I1233*H1233,2)</f>
        <v>0</v>
      </c>
      <c r="K1233" s="222"/>
      <c r="L1233" s="44"/>
      <c r="M1233" s="223" t="s">
        <v>1</v>
      </c>
      <c r="N1233" s="224" t="s">
        <v>44</v>
      </c>
      <c r="O1233" s="91"/>
      <c r="P1233" s="225">
        <f>O1233*H1233</f>
        <v>0</v>
      </c>
      <c r="Q1233" s="225">
        <v>0</v>
      </c>
      <c r="R1233" s="225">
        <f>Q1233*H1233</f>
        <v>0</v>
      </c>
      <c r="S1233" s="225">
        <v>0</v>
      </c>
      <c r="T1233" s="226">
        <f>S1233*H1233</f>
        <v>0</v>
      </c>
      <c r="U1233" s="38"/>
      <c r="V1233" s="38"/>
      <c r="W1233" s="38"/>
      <c r="X1233" s="38"/>
      <c r="Y1233" s="38"/>
      <c r="Z1233" s="38"/>
      <c r="AA1233" s="38"/>
      <c r="AB1233" s="38"/>
      <c r="AC1233" s="38"/>
      <c r="AD1233" s="38"/>
      <c r="AE1233" s="38"/>
      <c r="AR1233" s="227" t="s">
        <v>547</v>
      </c>
      <c r="AT1233" s="227" t="s">
        <v>154</v>
      </c>
      <c r="AU1233" s="227" t="s">
        <v>172</v>
      </c>
      <c r="AY1233" s="17" t="s">
        <v>152</v>
      </c>
      <c r="BE1233" s="228">
        <f>IF(N1233="základní",J1233,0)</f>
        <v>0</v>
      </c>
      <c r="BF1233" s="228">
        <f>IF(N1233="snížená",J1233,0)</f>
        <v>0</v>
      </c>
      <c r="BG1233" s="228">
        <f>IF(N1233="zákl. přenesená",J1233,0)</f>
        <v>0</v>
      </c>
      <c r="BH1233" s="228">
        <f>IF(N1233="sníž. přenesená",J1233,0)</f>
        <v>0</v>
      </c>
      <c r="BI1233" s="228">
        <f>IF(N1233="nulová",J1233,0)</f>
        <v>0</v>
      </c>
      <c r="BJ1233" s="17" t="s">
        <v>21</v>
      </c>
      <c r="BK1233" s="228">
        <f>ROUND(I1233*H1233,2)</f>
        <v>0</v>
      </c>
      <c r="BL1233" s="17" t="s">
        <v>547</v>
      </c>
      <c r="BM1233" s="227" t="s">
        <v>2172</v>
      </c>
    </row>
    <row r="1234" s="2" customFormat="1">
      <c r="A1234" s="38"/>
      <c r="B1234" s="39"/>
      <c r="C1234" s="40"/>
      <c r="D1234" s="229" t="s">
        <v>160</v>
      </c>
      <c r="E1234" s="40"/>
      <c r="F1234" s="230" t="s">
        <v>2171</v>
      </c>
      <c r="G1234" s="40"/>
      <c r="H1234" s="40"/>
      <c r="I1234" s="231"/>
      <c r="J1234" s="40"/>
      <c r="K1234" s="40"/>
      <c r="L1234" s="44"/>
      <c r="M1234" s="232"/>
      <c r="N1234" s="233"/>
      <c r="O1234" s="91"/>
      <c r="P1234" s="91"/>
      <c r="Q1234" s="91"/>
      <c r="R1234" s="91"/>
      <c r="S1234" s="91"/>
      <c r="T1234" s="92"/>
      <c r="U1234" s="38"/>
      <c r="V1234" s="38"/>
      <c r="W1234" s="38"/>
      <c r="X1234" s="38"/>
      <c r="Y1234" s="38"/>
      <c r="Z1234" s="38"/>
      <c r="AA1234" s="38"/>
      <c r="AB1234" s="38"/>
      <c r="AC1234" s="38"/>
      <c r="AD1234" s="38"/>
      <c r="AE1234" s="38"/>
      <c r="AT1234" s="17" t="s">
        <v>160</v>
      </c>
      <c r="AU1234" s="17" t="s">
        <v>172</v>
      </c>
    </row>
    <row r="1235" s="2" customFormat="1" ht="16.5" customHeight="1">
      <c r="A1235" s="38"/>
      <c r="B1235" s="39"/>
      <c r="C1235" s="215" t="s">
        <v>2173</v>
      </c>
      <c r="D1235" s="215" t="s">
        <v>154</v>
      </c>
      <c r="E1235" s="216" t="s">
        <v>2174</v>
      </c>
      <c r="F1235" s="217" t="s">
        <v>2175</v>
      </c>
      <c r="G1235" s="218" t="s">
        <v>1116</v>
      </c>
      <c r="H1235" s="219">
        <v>1</v>
      </c>
      <c r="I1235" s="220"/>
      <c r="J1235" s="221">
        <f>ROUND(I1235*H1235,2)</f>
        <v>0</v>
      </c>
      <c r="K1235" s="222"/>
      <c r="L1235" s="44"/>
      <c r="M1235" s="223" t="s">
        <v>1</v>
      </c>
      <c r="N1235" s="224" t="s">
        <v>44</v>
      </c>
      <c r="O1235" s="91"/>
      <c r="P1235" s="225">
        <f>O1235*H1235</f>
        <v>0</v>
      </c>
      <c r="Q1235" s="225">
        <v>0</v>
      </c>
      <c r="R1235" s="225">
        <f>Q1235*H1235</f>
        <v>0</v>
      </c>
      <c r="S1235" s="225">
        <v>0</v>
      </c>
      <c r="T1235" s="226">
        <f>S1235*H1235</f>
        <v>0</v>
      </c>
      <c r="U1235" s="38"/>
      <c r="V1235" s="38"/>
      <c r="W1235" s="38"/>
      <c r="X1235" s="38"/>
      <c r="Y1235" s="38"/>
      <c r="Z1235" s="38"/>
      <c r="AA1235" s="38"/>
      <c r="AB1235" s="38"/>
      <c r="AC1235" s="38"/>
      <c r="AD1235" s="38"/>
      <c r="AE1235" s="38"/>
      <c r="AR1235" s="227" t="s">
        <v>547</v>
      </c>
      <c r="AT1235" s="227" t="s">
        <v>154</v>
      </c>
      <c r="AU1235" s="227" t="s">
        <v>172</v>
      </c>
      <c r="AY1235" s="17" t="s">
        <v>152</v>
      </c>
      <c r="BE1235" s="228">
        <f>IF(N1235="základní",J1235,0)</f>
        <v>0</v>
      </c>
      <c r="BF1235" s="228">
        <f>IF(N1235="snížená",J1235,0)</f>
        <v>0</v>
      </c>
      <c r="BG1235" s="228">
        <f>IF(N1235="zákl. přenesená",J1235,0)</f>
        <v>0</v>
      </c>
      <c r="BH1235" s="228">
        <f>IF(N1235="sníž. přenesená",J1235,0)</f>
        <v>0</v>
      </c>
      <c r="BI1235" s="228">
        <f>IF(N1235="nulová",J1235,0)</f>
        <v>0</v>
      </c>
      <c r="BJ1235" s="17" t="s">
        <v>21</v>
      </c>
      <c r="BK1235" s="228">
        <f>ROUND(I1235*H1235,2)</f>
        <v>0</v>
      </c>
      <c r="BL1235" s="17" t="s">
        <v>547</v>
      </c>
      <c r="BM1235" s="227" t="s">
        <v>2176</v>
      </c>
    </row>
    <row r="1236" s="2" customFormat="1">
      <c r="A1236" s="38"/>
      <c r="B1236" s="39"/>
      <c r="C1236" s="40"/>
      <c r="D1236" s="229" t="s">
        <v>160</v>
      </c>
      <c r="E1236" s="40"/>
      <c r="F1236" s="230" t="s">
        <v>2175</v>
      </c>
      <c r="G1236" s="40"/>
      <c r="H1236" s="40"/>
      <c r="I1236" s="231"/>
      <c r="J1236" s="40"/>
      <c r="K1236" s="40"/>
      <c r="L1236" s="44"/>
      <c r="M1236" s="232"/>
      <c r="N1236" s="233"/>
      <c r="O1236" s="91"/>
      <c r="P1236" s="91"/>
      <c r="Q1236" s="91"/>
      <c r="R1236" s="91"/>
      <c r="S1236" s="91"/>
      <c r="T1236" s="92"/>
      <c r="U1236" s="38"/>
      <c r="V1236" s="38"/>
      <c r="W1236" s="38"/>
      <c r="X1236" s="38"/>
      <c r="Y1236" s="38"/>
      <c r="Z1236" s="38"/>
      <c r="AA1236" s="38"/>
      <c r="AB1236" s="38"/>
      <c r="AC1236" s="38"/>
      <c r="AD1236" s="38"/>
      <c r="AE1236" s="38"/>
      <c r="AT1236" s="17" t="s">
        <v>160</v>
      </c>
      <c r="AU1236" s="17" t="s">
        <v>172</v>
      </c>
    </row>
    <row r="1237" s="2" customFormat="1" ht="16.5" customHeight="1">
      <c r="A1237" s="38"/>
      <c r="B1237" s="39"/>
      <c r="C1237" s="215" t="s">
        <v>2177</v>
      </c>
      <c r="D1237" s="215" t="s">
        <v>154</v>
      </c>
      <c r="E1237" s="216" t="s">
        <v>2178</v>
      </c>
      <c r="F1237" s="217" t="s">
        <v>2179</v>
      </c>
      <c r="G1237" s="218" t="s">
        <v>1116</v>
      </c>
      <c r="H1237" s="219">
        <v>1</v>
      </c>
      <c r="I1237" s="220"/>
      <c r="J1237" s="221">
        <f>ROUND(I1237*H1237,2)</f>
        <v>0</v>
      </c>
      <c r="K1237" s="222"/>
      <c r="L1237" s="44"/>
      <c r="M1237" s="223" t="s">
        <v>1</v>
      </c>
      <c r="N1237" s="224" t="s">
        <v>44</v>
      </c>
      <c r="O1237" s="91"/>
      <c r="P1237" s="225">
        <f>O1237*H1237</f>
        <v>0</v>
      </c>
      <c r="Q1237" s="225">
        <v>0</v>
      </c>
      <c r="R1237" s="225">
        <f>Q1237*H1237</f>
        <v>0</v>
      </c>
      <c r="S1237" s="225">
        <v>0</v>
      </c>
      <c r="T1237" s="226">
        <f>S1237*H1237</f>
        <v>0</v>
      </c>
      <c r="U1237" s="38"/>
      <c r="V1237" s="38"/>
      <c r="W1237" s="38"/>
      <c r="X1237" s="38"/>
      <c r="Y1237" s="38"/>
      <c r="Z1237" s="38"/>
      <c r="AA1237" s="38"/>
      <c r="AB1237" s="38"/>
      <c r="AC1237" s="38"/>
      <c r="AD1237" s="38"/>
      <c r="AE1237" s="38"/>
      <c r="AR1237" s="227" t="s">
        <v>547</v>
      </c>
      <c r="AT1237" s="227" t="s">
        <v>154</v>
      </c>
      <c r="AU1237" s="227" t="s">
        <v>172</v>
      </c>
      <c r="AY1237" s="17" t="s">
        <v>152</v>
      </c>
      <c r="BE1237" s="228">
        <f>IF(N1237="základní",J1237,0)</f>
        <v>0</v>
      </c>
      <c r="BF1237" s="228">
        <f>IF(N1237="snížená",J1237,0)</f>
        <v>0</v>
      </c>
      <c r="BG1237" s="228">
        <f>IF(N1237="zákl. přenesená",J1237,0)</f>
        <v>0</v>
      </c>
      <c r="BH1237" s="228">
        <f>IF(N1237="sníž. přenesená",J1237,0)</f>
        <v>0</v>
      </c>
      <c r="BI1237" s="228">
        <f>IF(N1237="nulová",J1237,0)</f>
        <v>0</v>
      </c>
      <c r="BJ1237" s="17" t="s">
        <v>21</v>
      </c>
      <c r="BK1237" s="228">
        <f>ROUND(I1237*H1237,2)</f>
        <v>0</v>
      </c>
      <c r="BL1237" s="17" t="s">
        <v>547</v>
      </c>
      <c r="BM1237" s="227" t="s">
        <v>2180</v>
      </c>
    </row>
    <row r="1238" s="2" customFormat="1">
      <c r="A1238" s="38"/>
      <c r="B1238" s="39"/>
      <c r="C1238" s="40"/>
      <c r="D1238" s="229" t="s">
        <v>160</v>
      </c>
      <c r="E1238" s="40"/>
      <c r="F1238" s="230" t="s">
        <v>2179</v>
      </c>
      <c r="G1238" s="40"/>
      <c r="H1238" s="40"/>
      <c r="I1238" s="231"/>
      <c r="J1238" s="40"/>
      <c r="K1238" s="40"/>
      <c r="L1238" s="44"/>
      <c r="M1238" s="232"/>
      <c r="N1238" s="233"/>
      <c r="O1238" s="91"/>
      <c r="P1238" s="91"/>
      <c r="Q1238" s="91"/>
      <c r="R1238" s="91"/>
      <c r="S1238" s="91"/>
      <c r="T1238" s="92"/>
      <c r="U1238" s="38"/>
      <c r="V1238" s="38"/>
      <c r="W1238" s="38"/>
      <c r="X1238" s="38"/>
      <c r="Y1238" s="38"/>
      <c r="Z1238" s="38"/>
      <c r="AA1238" s="38"/>
      <c r="AB1238" s="38"/>
      <c r="AC1238" s="38"/>
      <c r="AD1238" s="38"/>
      <c r="AE1238" s="38"/>
      <c r="AT1238" s="17" t="s">
        <v>160</v>
      </c>
      <c r="AU1238" s="17" t="s">
        <v>172</v>
      </c>
    </row>
    <row r="1239" s="2" customFormat="1" ht="33" customHeight="1">
      <c r="A1239" s="38"/>
      <c r="B1239" s="39"/>
      <c r="C1239" s="215" t="s">
        <v>2181</v>
      </c>
      <c r="D1239" s="215" t="s">
        <v>154</v>
      </c>
      <c r="E1239" s="216" t="s">
        <v>2182</v>
      </c>
      <c r="F1239" s="217" t="s">
        <v>2106</v>
      </c>
      <c r="G1239" s="218" t="s">
        <v>1116</v>
      </c>
      <c r="H1239" s="219">
        <v>1</v>
      </c>
      <c r="I1239" s="220"/>
      <c r="J1239" s="221">
        <f>ROUND(I1239*H1239,2)</f>
        <v>0</v>
      </c>
      <c r="K1239" s="222"/>
      <c r="L1239" s="44"/>
      <c r="M1239" s="223" t="s">
        <v>1</v>
      </c>
      <c r="N1239" s="224" t="s">
        <v>44</v>
      </c>
      <c r="O1239" s="91"/>
      <c r="P1239" s="225">
        <f>O1239*H1239</f>
        <v>0</v>
      </c>
      <c r="Q1239" s="225">
        <v>0</v>
      </c>
      <c r="R1239" s="225">
        <f>Q1239*H1239</f>
        <v>0</v>
      </c>
      <c r="S1239" s="225">
        <v>0</v>
      </c>
      <c r="T1239" s="226">
        <f>S1239*H1239</f>
        <v>0</v>
      </c>
      <c r="U1239" s="38"/>
      <c r="V1239" s="38"/>
      <c r="W1239" s="38"/>
      <c r="X1239" s="38"/>
      <c r="Y1239" s="38"/>
      <c r="Z1239" s="38"/>
      <c r="AA1239" s="38"/>
      <c r="AB1239" s="38"/>
      <c r="AC1239" s="38"/>
      <c r="AD1239" s="38"/>
      <c r="AE1239" s="38"/>
      <c r="AR1239" s="227" t="s">
        <v>547</v>
      </c>
      <c r="AT1239" s="227" t="s">
        <v>154</v>
      </c>
      <c r="AU1239" s="227" t="s">
        <v>172</v>
      </c>
      <c r="AY1239" s="17" t="s">
        <v>152</v>
      </c>
      <c r="BE1239" s="228">
        <f>IF(N1239="základní",J1239,0)</f>
        <v>0</v>
      </c>
      <c r="BF1239" s="228">
        <f>IF(N1239="snížená",J1239,0)</f>
        <v>0</v>
      </c>
      <c r="BG1239" s="228">
        <f>IF(N1239="zákl. přenesená",J1239,0)</f>
        <v>0</v>
      </c>
      <c r="BH1239" s="228">
        <f>IF(N1239="sníž. přenesená",J1239,0)</f>
        <v>0</v>
      </c>
      <c r="BI1239" s="228">
        <f>IF(N1239="nulová",J1239,0)</f>
        <v>0</v>
      </c>
      <c r="BJ1239" s="17" t="s">
        <v>21</v>
      </c>
      <c r="BK1239" s="228">
        <f>ROUND(I1239*H1239,2)</f>
        <v>0</v>
      </c>
      <c r="BL1239" s="17" t="s">
        <v>547</v>
      </c>
      <c r="BM1239" s="227" t="s">
        <v>2183</v>
      </c>
    </row>
    <row r="1240" s="2" customFormat="1">
      <c r="A1240" s="38"/>
      <c r="B1240" s="39"/>
      <c r="C1240" s="40"/>
      <c r="D1240" s="229" t="s">
        <v>160</v>
      </c>
      <c r="E1240" s="40"/>
      <c r="F1240" s="230" t="s">
        <v>2106</v>
      </c>
      <c r="G1240" s="40"/>
      <c r="H1240" s="40"/>
      <c r="I1240" s="231"/>
      <c r="J1240" s="40"/>
      <c r="K1240" s="40"/>
      <c r="L1240" s="44"/>
      <c r="M1240" s="232"/>
      <c r="N1240" s="233"/>
      <c r="O1240" s="91"/>
      <c r="P1240" s="91"/>
      <c r="Q1240" s="91"/>
      <c r="R1240" s="91"/>
      <c r="S1240" s="91"/>
      <c r="T1240" s="92"/>
      <c r="U1240" s="38"/>
      <c r="V1240" s="38"/>
      <c r="W1240" s="38"/>
      <c r="X1240" s="38"/>
      <c r="Y1240" s="38"/>
      <c r="Z1240" s="38"/>
      <c r="AA1240" s="38"/>
      <c r="AB1240" s="38"/>
      <c r="AC1240" s="38"/>
      <c r="AD1240" s="38"/>
      <c r="AE1240" s="38"/>
      <c r="AT1240" s="17" t="s">
        <v>160</v>
      </c>
      <c r="AU1240" s="17" t="s">
        <v>172</v>
      </c>
    </row>
    <row r="1241" s="2" customFormat="1" ht="21.75" customHeight="1">
      <c r="A1241" s="38"/>
      <c r="B1241" s="39"/>
      <c r="C1241" s="215" t="s">
        <v>2184</v>
      </c>
      <c r="D1241" s="215" t="s">
        <v>154</v>
      </c>
      <c r="E1241" s="216" t="s">
        <v>2185</v>
      </c>
      <c r="F1241" s="217" t="s">
        <v>2110</v>
      </c>
      <c r="G1241" s="218" t="s">
        <v>210</v>
      </c>
      <c r="H1241" s="219">
        <v>2</v>
      </c>
      <c r="I1241" s="220"/>
      <c r="J1241" s="221">
        <f>ROUND(I1241*H1241,2)</f>
        <v>0</v>
      </c>
      <c r="K1241" s="222"/>
      <c r="L1241" s="44"/>
      <c r="M1241" s="223" t="s">
        <v>1</v>
      </c>
      <c r="N1241" s="224" t="s">
        <v>44</v>
      </c>
      <c r="O1241" s="91"/>
      <c r="P1241" s="225">
        <f>O1241*H1241</f>
        <v>0</v>
      </c>
      <c r="Q1241" s="225">
        <v>0</v>
      </c>
      <c r="R1241" s="225">
        <f>Q1241*H1241</f>
        <v>0</v>
      </c>
      <c r="S1241" s="225">
        <v>0</v>
      </c>
      <c r="T1241" s="226">
        <f>S1241*H1241</f>
        <v>0</v>
      </c>
      <c r="U1241" s="38"/>
      <c r="V1241" s="38"/>
      <c r="W1241" s="38"/>
      <c r="X1241" s="38"/>
      <c r="Y1241" s="38"/>
      <c r="Z1241" s="38"/>
      <c r="AA1241" s="38"/>
      <c r="AB1241" s="38"/>
      <c r="AC1241" s="38"/>
      <c r="AD1241" s="38"/>
      <c r="AE1241" s="38"/>
      <c r="AR1241" s="227" t="s">
        <v>547</v>
      </c>
      <c r="AT1241" s="227" t="s">
        <v>154</v>
      </c>
      <c r="AU1241" s="227" t="s">
        <v>172</v>
      </c>
      <c r="AY1241" s="17" t="s">
        <v>152</v>
      </c>
      <c r="BE1241" s="228">
        <f>IF(N1241="základní",J1241,0)</f>
        <v>0</v>
      </c>
      <c r="BF1241" s="228">
        <f>IF(N1241="snížená",J1241,0)</f>
        <v>0</v>
      </c>
      <c r="BG1241" s="228">
        <f>IF(N1241="zákl. přenesená",J1241,0)</f>
        <v>0</v>
      </c>
      <c r="BH1241" s="228">
        <f>IF(N1241="sníž. přenesená",J1241,0)</f>
        <v>0</v>
      </c>
      <c r="BI1241" s="228">
        <f>IF(N1241="nulová",J1241,0)</f>
        <v>0</v>
      </c>
      <c r="BJ1241" s="17" t="s">
        <v>21</v>
      </c>
      <c r="BK1241" s="228">
        <f>ROUND(I1241*H1241,2)</f>
        <v>0</v>
      </c>
      <c r="BL1241" s="17" t="s">
        <v>547</v>
      </c>
      <c r="BM1241" s="227" t="s">
        <v>2186</v>
      </c>
    </row>
    <row r="1242" s="2" customFormat="1">
      <c r="A1242" s="38"/>
      <c r="B1242" s="39"/>
      <c r="C1242" s="40"/>
      <c r="D1242" s="229" t="s">
        <v>160</v>
      </c>
      <c r="E1242" s="40"/>
      <c r="F1242" s="230" t="s">
        <v>2110</v>
      </c>
      <c r="G1242" s="40"/>
      <c r="H1242" s="40"/>
      <c r="I1242" s="231"/>
      <c r="J1242" s="40"/>
      <c r="K1242" s="40"/>
      <c r="L1242" s="44"/>
      <c r="M1242" s="232"/>
      <c r="N1242" s="233"/>
      <c r="O1242" s="91"/>
      <c r="P1242" s="91"/>
      <c r="Q1242" s="91"/>
      <c r="R1242" s="91"/>
      <c r="S1242" s="91"/>
      <c r="T1242" s="92"/>
      <c r="U1242" s="38"/>
      <c r="V1242" s="38"/>
      <c r="W1242" s="38"/>
      <c r="X1242" s="38"/>
      <c r="Y1242" s="38"/>
      <c r="Z1242" s="38"/>
      <c r="AA1242" s="38"/>
      <c r="AB1242" s="38"/>
      <c r="AC1242" s="38"/>
      <c r="AD1242" s="38"/>
      <c r="AE1242" s="38"/>
      <c r="AT1242" s="17" t="s">
        <v>160</v>
      </c>
      <c r="AU1242" s="17" t="s">
        <v>172</v>
      </c>
    </row>
    <row r="1243" s="2" customFormat="1" ht="16.5" customHeight="1">
      <c r="A1243" s="38"/>
      <c r="B1243" s="39"/>
      <c r="C1243" s="215" t="s">
        <v>2187</v>
      </c>
      <c r="D1243" s="215" t="s">
        <v>154</v>
      </c>
      <c r="E1243" s="216" t="s">
        <v>2188</v>
      </c>
      <c r="F1243" s="217" t="s">
        <v>2118</v>
      </c>
      <c r="G1243" s="218" t="s">
        <v>2027</v>
      </c>
      <c r="H1243" s="219">
        <v>12</v>
      </c>
      <c r="I1243" s="220"/>
      <c r="J1243" s="221">
        <f>ROUND(I1243*H1243,2)</f>
        <v>0</v>
      </c>
      <c r="K1243" s="222"/>
      <c r="L1243" s="44"/>
      <c r="M1243" s="223" t="s">
        <v>1</v>
      </c>
      <c r="N1243" s="224" t="s">
        <v>44</v>
      </c>
      <c r="O1243" s="91"/>
      <c r="P1243" s="225">
        <f>O1243*H1243</f>
        <v>0</v>
      </c>
      <c r="Q1243" s="225">
        <v>0</v>
      </c>
      <c r="R1243" s="225">
        <f>Q1243*H1243</f>
        <v>0</v>
      </c>
      <c r="S1243" s="225">
        <v>0</v>
      </c>
      <c r="T1243" s="226">
        <f>S1243*H1243</f>
        <v>0</v>
      </c>
      <c r="U1243" s="38"/>
      <c r="V1243" s="38"/>
      <c r="W1243" s="38"/>
      <c r="X1243" s="38"/>
      <c r="Y1243" s="38"/>
      <c r="Z1243" s="38"/>
      <c r="AA1243" s="38"/>
      <c r="AB1243" s="38"/>
      <c r="AC1243" s="38"/>
      <c r="AD1243" s="38"/>
      <c r="AE1243" s="38"/>
      <c r="AR1243" s="227" t="s">
        <v>547</v>
      </c>
      <c r="AT1243" s="227" t="s">
        <v>154</v>
      </c>
      <c r="AU1243" s="227" t="s">
        <v>172</v>
      </c>
      <c r="AY1243" s="17" t="s">
        <v>152</v>
      </c>
      <c r="BE1243" s="228">
        <f>IF(N1243="základní",J1243,0)</f>
        <v>0</v>
      </c>
      <c r="BF1243" s="228">
        <f>IF(N1243="snížená",J1243,0)</f>
        <v>0</v>
      </c>
      <c r="BG1243" s="228">
        <f>IF(N1243="zákl. přenesená",J1243,0)</f>
        <v>0</v>
      </c>
      <c r="BH1243" s="228">
        <f>IF(N1243="sníž. přenesená",J1243,0)</f>
        <v>0</v>
      </c>
      <c r="BI1243" s="228">
        <f>IF(N1243="nulová",J1243,0)</f>
        <v>0</v>
      </c>
      <c r="BJ1243" s="17" t="s">
        <v>21</v>
      </c>
      <c r="BK1243" s="228">
        <f>ROUND(I1243*H1243,2)</f>
        <v>0</v>
      </c>
      <c r="BL1243" s="17" t="s">
        <v>547</v>
      </c>
      <c r="BM1243" s="227" t="s">
        <v>2189</v>
      </c>
    </row>
    <row r="1244" s="2" customFormat="1">
      <c r="A1244" s="38"/>
      <c r="B1244" s="39"/>
      <c r="C1244" s="40"/>
      <c r="D1244" s="229" t="s">
        <v>160</v>
      </c>
      <c r="E1244" s="40"/>
      <c r="F1244" s="230" t="s">
        <v>2118</v>
      </c>
      <c r="G1244" s="40"/>
      <c r="H1244" s="40"/>
      <c r="I1244" s="231"/>
      <c r="J1244" s="40"/>
      <c r="K1244" s="40"/>
      <c r="L1244" s="44"/>
      <c r="M1244" s="232"/>
      <c r="N1244" s="233"/>
      <c r="O1244" s="91"/>
      <c r="P1244" s="91"/>
      <c r="Q1244" s="91"/>
      <c r="R1244" s="91"/>
      <c r="S1244" s="91"/>
      <c r="T1244" s="92"/>
      <c r="U1244" s="38"/>
      <c r="V1244" s="38"/>
      <c r="W1244" s="38"/>
      <c r="X1244" s="38"/>
      <c r="Y1244" s="38"/>
      <c r="Z1244" s="38"/>
      <c r="AA1244" s="38"/>
      <c r="AB1244" s="38"/>
      <c r="AC1244" s="38"/>
      <c r="AD1244" s="38"/>
      <c r="AE1244" s="38"/>
      <c r="AT1244" s="17" t="s">
        <v>160</v>
      </c>
      <c r="AU1244" s="17" t="s">
        <v>172</v>
      </c>
    </row>
    <row r="1245" s="12" customFormat="1" ht="20.88" customHeight="1">
      <c r="A1245" s="12"/>
      <c r="B1245" s="199"/>
      <c r="C1245" s="200"/>
      <c r="D1245" s="201" t="s">
        <v>78</v>
      </c>
      <c r="E1245" s="213" t="s">
        <v>2190</v>
      </c>
      <c r="F1245" s="213" t="s">
        <v>2191</v>
      </c>
      <c r="G1245" s="200"/>
      <c r="H1245" s="200"/>
      <c r="I1245" s="203"/>
      <c r="J1245" s="214">
        <f>BK1245</f>
        <v>0</v>
      </c>
      <c r="K1245" s="200"/>
      <c r="L1245" s="205"/>
      <c r="M1245" s="206"/>
      <c r="N1245" s="207"/>
      <c r="O1245" s="207"/>
      <c r="P1245" s="208">
        <f>SUM(P1246:P1299)</f>
        <v>0</v>
      </c>
      <c r="Q1245" s="207"/>
      <c r="R1245" s="208">
        <f>SUM(R1246:R1299)</f>
        <v>0</v>
      </c>
      <c r="S1245" s="207"/>
      <c r="T1245" s="209">
        <f>SUM(T1246:T1299)</f>
        <v>0</v>
      </c>
      <c r="U1245" s="12"/>
      <c r="V1245" s="12"/>
      <c r="W1245" s="12"/>
      <c r="X1245" s="12"/>
      <c r="Y1245" s="12"/>
      <c r="Z1245" s="12"/>
      <c r="AA1245" s="12"/>
      <c r="AB1245" s="12"/>
      <c r="AC1245" s="12"/>
      <c r="AD1245" s="12"/>
      <c r="AE1245" s="12"/>
      <c r="AR1245" s="210" t="s">
        <v>172</v>
      </c>
      <c r="AT1245" s="211" t="s">
        <v>78</v>
      </c>
      <c r="AU1245" s="211" t="s">
        <v>88</v>
      </c>
      <c r="AY1245" s="210" t="s">
        <v>152</v>
      </c>
      <c r="BK1245" s="212">
        <f>SUM(BK1246:BK1299)</f>
        <v>0</v>
      </c>
    </row>
    <row r="1246" s="2" customFormat="1" ht="33" customHeight="1">
      <c r="A1246" s="38"/>
      <c r="B1246" s="39"/>
      <c r="C1246" s="215" t="s">
        <v>2192</v>
      </c>
      <c r="D1246" s="215" t="s">
        <v>154</v>
      </c>
      <c r="E1246" s="216" t="s">
        <v>2193</v>
      </c>
      <c r="F1246" s="217" t="s">
        <v>2194</v>
      </c>
      <c r="G1246" s="218" t="s">
        <v>210</v>
      </c>
      <c r="H1246" s="219">
        <v>4</v>
      </c>
      <c r="I1246" s="220"/>
      <c r="J1246" s="221">
        <f>ROUND(I1246*H1246,2)</f>
        <v>0</v>
      </c>
      <c r="K1246" s="222"/>
      <c r="L1246" s="44"/>
      <c r="M1246" s="223" t="s">
        <v>1</v>
      </c>
      <c r="N1246" s="224" t="s">
        <v>44</v>
      </c>
      <c r="O1246" s="91"/>
      <c r="P1246" s="225">
        <f>O1246*H1246</f>
        <v>0</v>
      </c>
      <c r="Q1246" s="225">
        <v>0</v>
      </c>
      <c r="R1246" s="225">
        <f>Q1246*H1246</f>
        <v>0</v>
      </c>
      <c r="S1246" s="225">
        <v>0</v>
      </c>
      <c r="T1246" s="226">
        <f>S1246*H1246</f>
        <v>0</v>
      </c>
      <c r="U1246" s="38"/>
      <c r="V1246" s="38"/>
      <c r="W1246" s="38"/>
      <c r="X1246" s="38"/>
      <c r="Y1246" s="38"/>
      <c r="Z1246" s="38"/>
      <c r="AA1246" s="38"/>
      <c r="AB1246" s="38"/>
      <c r="AC1246" s="38"/>
      <c r="AD1246" s="38"/>
      <c r="AE1246" s="38"/>
      <c r="AR1246" s="227" t="s">
        <v>547</v>
      </c>
      <c r="AT1246" s="227" t="s">
        <v>154</v>
      </c>
      <c r="AU1246" s="227" t="s">
        <v>172</v>
      </c>
      <c r="AY1246" s="17" t="s">
        <v>152</v>
      </c>
      <c r="BE1246" s="228">
        <f>IF(N1246="základní",J1246,0)</f>
        <v>0</v>
      </c>
      <c r="BF1246" s="228">
        <f>IF(N1246="snížená",J1246,0)</f>
        <v>0</v>
      </c>
      <c r="BG1246" s="228">
        <f>IF(N1246="zákl. přenesená",J1246,0)</f>
        <v>0</v>
      </c>
      <c r="BH1246" s="228">
        <f>IF(N1246="sníž. přenesená",J1246,0)</f>
        <v>0</v>
      </c>
      <c r="BI1246" s="228">
        <f>IF(N1246="nulová",J1246,0)</f>
        <v>0</v>
      </c>
      <c r="BJ1246" s="17" t="s">
        <v>21</v>
      </c>
      <c r="BK1246" s="228">
        <f>ROUND(I1246*H1246,2)</f>
        <v>0</v>
      </c>
      <c r="BL1246" s="17" t="s">
        <v>547</v>
      </c>
      <c r="BM1246" s="227" t="s">
        <v>2195</v>
      </c>
    </row>
    <row r="1247" s="2" customFormat="1">
      <c r="A1247" s="38"/>
      <c r="B1247" s="39"/>
      <c r="C1247" s="40"/>
      <c r="D1247" s="229" t="s">
        <v>160</v>
      </c>
      <c r="E1247" s="40"/>
      <c r="F1247" s="230" t="s">
        <v>2194</v>
      </c>
      <c r="G1247" s="40"/>
      <c r="H1247" s="40"/>
      <c r="I1247" s="231"/>
      <c r="J1247" s="40"/>
      <c r="K1247" s="40"/>
      <c r="L1247" s="44"/>
      <c r="M1247" s="232"/>
      <c r="N1247" s="233"/>
      <c r="O1247" s="91"/>
      <c r="P1247" s="91"/>
      <c r="Q1247" s="91"/>
      <c r="R1247" s="91"/>
      <c r="S1247" s="91"/>
      <c r="T1247" s="92"/>
      <c r="U1247" s="38"/>
      <c r="V1247" s="38"/>
      <c r="W1247" s="38"/>
      <c r="X1247" s="38"/>
      <c r="Y1247" s="38"/>
      <c r="Z1247" s="38"/>
      <c r="AA1247" s="38"/>
      <c r="AB1247" s="38"/>
      <c r="AC1247" s="38"/>
      <c r="AD1247" s="38"/>
      <c r="AE1247" s="38"/>
      <c r="AT1247" s="17" t="s">
        <v>160</v>
      </c>
      <c r="AU1247" s="17" t="s">
        <v>172</v>
      </c>
    </row>
    <row r="1248" s="2" customFormat="1" ht="21.75" customHeight="1">
      <c r="A1248" s="38"/>
      <c r="B1248" s="39"/>
      <c r="C1248" s="215" t="s">
        <v>2196</v>
      </c>
      <c r="D1248" s="215" t="s">
        <v>154</v>
      </c>
      <c r="E1248" s="216" t="s">
        <v>2197</v>
      </c>
      <c r="F1248" s="217" t="s">
        <v>2198</v>
      </c>
      <c r="G1248" s="218" t="s">
        <v>493</v>
      </c>
      <c r="H1248" s="219">
        <v>250</v>
      </c>
      <c r="I1248" s="220"/>
      <c r="J1248" s="221">
        <f>ROUND(I1248*H1248,2)</f>
        <v>0</v>
      </c>
      <c r="K1248" s="222"/>
      <c r="L1248" s="44"/>
      <c r="M1248" s="223" t="s">
        <v>1</v>
      </c>
      <c r="N1248" s="224" t="s">
        <v>44</v>
      </c>
      <c r="O1248" s="91"/>
      <c r="P1248" s="225">
        <f>O1248*H1248</f>
        <v>0</v>
      </c>
      <c r="Q1248" s="225">
        <v>0</v>
      </c>
      <c r="R1248" s="225">
        <f>Q1248*H1248</f>
        <v>0</v>
      </c>
      <c r="S1248" s="225">
        <v>0</v>
      </c>
      <c r="T1248" s="226">
        <f>S1248*H1248</f>
        <v>0</v>
      </c>
      <c r="U1248" s="38"/>
      <c r="V1248" s="38"/>
      <c r="W1248" s="38"/>
      <c r="X1248" s="38"/>
      <c r="Y1248" s="38"/>
      <c r="Z1248" s="38"/>
      <c r="AA1248" s="38"/>
      <c r="AB1248" s="38"/>
      <c r="AC1248" s="38"/>
      <c r="AD1248" s="38"/>
      <c r="AE1248" s="38"/>
      <c r="AR1248" s="227" t="s">
        <v>547</v>
      </c>
      <c r="AT1248" s="227" t="s">
        <v>154</v>
      </c>
      <c r="AU1248" s="227" t="s">
        <v>172</v>
      </c>
      <c r="AY1248" s="17" t="s">
        <v>152</v>
      </c>
      <c r="BE1248" s="228">
        <f>IF(N1248="základní",J1248,0)</f>
        <v>0</v>
      </c>
      <c r="BF1248" s="228">
        <f>IF(N1248="snížená",J1248,0)</f>
        <v>0</v>
      </c>
      <c r="BG1248" s="228">
        <f>IF(N1248="zákl. přenesená",J1248,0)</f>
        <v>0</v>
      </c>
      <c r="BH1248" s="228">
        <f>IF(N1248="sníž. přenesená",J1248,0)</f>
        <v>0</v>
      </c>
      <c r="BI1248" s="228">
        <f>IF(N1248="nulová",J1248,0)</f>
        <v>0</v>
      </c>
      <c r="BJ1248" s="17" t="s">
        <v>21</v>
      </c>
      <c r="BK1248" s="228">
        <f>ROUND(I1248*H1248,2)</f>
        <v>0</v>
      </c>
      <c r="BL1248" s="17" t="s">
        <v>547</v>
      </c>
      <c r="BM1248" s="227" t="s">
        <v>2199</v>
      </c>
    </row>
    <row r="1249" s="2" customFormat="1">
      <c r="A1249" s="38"/>
      <c r="B1249" s="39"/>
      <c r="C1249" s="40"/>
      <c r="D1249" s="229" t="s">
        <v>160</v>
      </c>
      <c r="E1249" s="40"/>
      <c r="F1249" s="230" t="s">
        <v>2198</v>
      </c>
      <c r="G1249" s="40"/>
      <c r="H1249" s="40"/>
      <c r="I1249" s="231"/>
      <c r="J1249" s="40"/>
      <c r="K1249" s="40"/>
      <c r="L1249" s="44"/>
      <c r="M1249" s="232"/>
      <c r="N1249" s="233"/>
      <c r="O1249" s="91"/>
      <c r="P1249" s="91"/>
      <c r="Q1249" s="91"/>
      <c r="R1249" s="91"/>
      <c r="S1249" s="91"/>
      <c r="T1249" s="92"/>
      <c r="U1249" s="38"/>
      <c r="V1249" s="38"/>
      <c r="W1249" s="38"/>
      <c r="X1249" s="38"/>
      <c r="Y1249" s="38"/>
      <c r="Z1249" s="38"/>
      <c r="AA1249" s="38"/>
      <c r="AB1249" s="38"/>
      <c r="AC1249" s="38"/>
      <c r="AD1249" s="38"/>
      <c r="AE1249" s="38"/>
      <c r="AT1249" s="17" t="s">
        <v>160</v>
      </c>
      <c r="AU1249" s="17" t="s">
        <v>172</v>
      </c>
    </row>
    <row r="1250" s="2" customFormat="1" ht="16.5" customHeight="1">
      <c r="A1250" s="38"/>
      <c r="B1250" s="39"/>
      <c r="C1250" s="215" t="s">
        <v>2200</v>
      </c>
      <c r="D1250" s="215" t="s">
        <v>154</v>
      </c>
      <c r="E1250" s="216" t="s">
        <v>2201</v>
      </c>
      <c r="F1250" s="217" t="s">
        <v>1914</v>
      </c>
      <c r="G1250" s="218" t="s">
        <v>210</v>
      </c>
      <c r="H1250" s="219">
        <v>5</v>
      </c>
      <c r="I1250" s="220"/>
      <c r="J1250" s="221">
        <f>ROUND(I1250*H1250,2)</f>
        <v>0</v>
      </c>
      <c r="K1250" s="222"/>
      <c r="L1250" s="44"/>
      <c r="M1250" s="223" t="s">
        <v>1</v>
      </c>
      <c r="N1250" s="224" t="s">
        <v>44</v>
      </c>
      <c r="O1250" s="91"/>
      <c r="P1250" s="225">
        <f>O1250*H1250</f>
        <v>0</v>
      </c>
      <c r="Q1250" s="225">
        <v>0</v>
      </c>
      <c r="R1250" s="225">
        <f>Q1250*H1250</f>
        <v>0</v>
      </c>
      <c r="S1250" s="225">
        <v>0</v>
      </c>
      <c r="T1250" s="226">
        <f>S1250*H1250</f>
        <v>0</v>
      </c>
      <c r="U1250" s="38"/>
      <c r="V1250" s="38"/>
      <c r="W1250" s="38"/>
      <c r="X1250" s="38"/>
      <c r="Y1250" s="38"/>
      <c r="Z1250" s="38"/>
      <c r="AA1250" s="38"/>
      <c r="AB1250" s="38"/>
      <c r="AC1250" s="38"/>
      <c r="AD1250" s="38"/>
      <c r="AE1250" s="38"/>
      <c r="AR1250" s="227" t="s">
        <v>547</v>
      </c>
      <c r="AT1250" s="227" t="s">
        <v>154</v>
      </c>
      <c r="AU1250" s="227" t="s">
        <v>172</v>
      </c>
      <c r="AY1250" s="17" t="s">
        <v>152</v>
      </c>
      <c r="BE1250" s="228">
        <f>IF(N1250="základní",J1250,0)</f>
        <v>0</v>
      </c>
      <c r="BF1250" s="228">
        <f>IF(N1250="snížená",J1250,0)</f>
        <v>0</v>
      </c>
      <c r="BG1250" s="228">
        <f>IF(N1250="zákl. přenesená",J1250,0)</f>
        <v>0</v>
      </c>
      <c r="BH1250" s="228">
        <f>IF(N1250="sníž. přenesená",J1250,0)</f>
        <v>0</v>
      </c>
      <c r="BI1250" s="228">
        <f>IF(N1250="nulová",J1250,0)</f>
        <v>0</v>
      </c>
      <c r="BJ1250" s="17" t="s">
        <v>21</v>
      </c>
      <c r="BK1250" s="228">
        <f>ROUND(I1250*H1250,2)</f>
        <v>0</v>
      </c>
      <c r="BL1250" s="17" t="s">
        <v>547</v>
      </c>
      <c r="BM1250" s="227" t="s">
        <v>2202</v>
      </c>
    </row>
    <row r="1251" s="2" customFormat="1">
      <c r="A1251" s="38"/>
      <c r="B1251" s="39"/>
      <c r="C1251" s="40"/>
      <c r="D1251" s="229" t="s">
        <v>160</v>
      </c>
      <c r="E1251" s="40"/>
      <c r="F1251" s="230" t="s">
        <v>1914</v>
      </c>
      <c r="G1251" s="40"/>
      <c r="H1251" s="40"/>
      <c r="I1251" s="231"/>
      <c r="J1251" s="40"/>
      <c r="K1251" s="40"/>
      <c r="L1251" s="44"/>
      <c r="M1251" s="232"/>
      <c r="N1251" s="233"/>
      <c r="O1251" s="91"/>
      <c r="P1251" s="91"/>
      <c r="Q1251" s="91"/>
      <c r="R1251" s="91"/>
      <c r="S1251" s="91"/>
      <c r="T1251" s="92"/>
      <c r="U1251" s="38"/>
      <c r="V1251" s="38"/>
      <c r="W1251" s="38"/>
      <c r="X1251" s="38"/>
      <c r="Y1251" s="38"/>
      <c r="Z1251" s="38"/>
      <c r="AA1251" s="38"/>
      <c r="AB1251" s="38"/>
      <c r="AC1251" s="38"/>
      <c r="AD1251" s="38"/>
      <c r="AE1251" s="38"/>
      <c r="AT1251" s="17" t="s">
        <v>160</v>
      </c>
      <c r="AU1251" s="17" t="s">
        <v>172</v>
      </c>
    </row>
    <row r="1252" s="2" customFormat="1" ht="21.75" customHeight="1">
      <c r="A1252" s="38"/>
      <c r="B1252" s="39"/>
      <c r="C1252" s="215" t="s">
        <v>2203</v>
      </c>
      <c r="D1252" s="215" t="s">
        <v>154</v>
      </c>
      <c r="E1252" s="216" t="s">
        <v>2204</v>
      </c>
      <c r="F1252" s="217" t="s">
        <v>1918</v>
      </c>
      <c r="G1252" s="218" t="s">
        <v>210</v>
      </c>
      <c r="H1252" s="219">
        <v>5</v>
      </c>
      <c r="I1252" s="220"/>
      <c r="J1252" s="221">
        <f>ROUND(I1252*H1252,2)</f>
        <v>0</v>
      </c>
      <c r="K1252" s="222"/>
      <c r="L1252" s="44"/>
      <c r="M1252" s="223" t="s">
        <v>1</v>
      </c>
      <c r="N1252" s="224" t="s">
        <v>44</v>
      </c>
      <c r="O1252" s="91"/>
      <c r="P1252" s="225">
        <f>O1252*H1252</f>
        <v>0</v>
      </c>
      <c r="Q1252" s="225">
        <v>0</v>
      </c>
      <c r="R1252" s="225">
        <f>Q1252*H1252</f>
        <v>0</v>
      </c>
      <c r="S1252" s="225">
        <v>0</v>
      </c>
      <c r="T1252" s="226">
        <f>S1252*H1252</f>
        <v>0</v>
      </c>
      <c r="U1252" s="38"/>
      <c r="V1252" s="38"/>
      <c r="W1252" s="38"/>
      <c r="X1252" s="38"/>
      <c r="Y1252" s="38"/>
      <c r="Z1252" s="38"/>
      <c r="AA1252" s="38"/>
      <c r="AB1252" s="38"/>
      <c r="AC1252" s="38"/>
      <c r="AD1252" s="38"/>
      <c r="AE1252" s="38"/>
      <c r="AR1252" s="227" t="s">
        <v>547</v>
      </c>
      <c r="AT1252" s="227" t="s">
        <v>154</v>
      </c>
      <c r="AU1252" s="227" t="s">
        <v>172</v>
      </c>
      <c r="AY1252" s="17" t="s">
        <v>152</v>
      </c>
      <c r="BE1252" s="228">
        <f>IF(N1252="základní",J1252,0)</f>
        <v>0</v>
      </c>
      <c r="BF1252" s="228">
        <f>IF(N1252="snížená",J1252,0)</f>
        <v>0</v>
      </c>
      <c r="BG1252" s="228">
        <f>IF(N1252="zákl. přenesená",J1252,0)</f>
        <v>0</v>
      </c>
      <c r="BH1252" s="228">
        <f>IF(N1252="sníž. přenesená",J1252,0)</f>
        <v>0</v>
      </c>
      <c r="BI1252" s="228">
        <f>IF(N1252="nulová",J1252,0)</f>
        <v>0</v>
      </c>
      <c r="BJ1252" s="17" t="s">
        <v>21</v>
      </c>
      <c r="BK1252" s="228">
        <f>ROUND(I1252*H1252,2)</f>
        <v>0</v>
      </c>
      <c r="BL1252" s="17" t="s">
        <v>547</v>
      </c>
      <c r="BM1252" s="227" t="s">
        <v>2205</v>
      </c>
    </row>
    <row r="1253" s="2" customFormat="1">
      <c r="A1253" s="38"/>
      <c r="B1253" s="39"/>
      <c r="C1253" s="40"/>
      <c r="D1253" s="229" t="s">
        <v>160</v>
      </c>
      <c r="E1253" s="40"/>
      <c r="F1253" s="230" t="s">
        <v>1918</v>
      </c>
      <c r="G1253" s="40"/>
      <c r="H1253" s="40"/>
      <c r="I1253" s="231"/>
      <c r="J1253" s="40"/>
      <c r="K1253" s="40"/>
      <c r="L1253" s="44"/>
      <c r="M1253" s="232"/>
      <c r="N1253" s="233"/>
      <c r="O1253" s="91"/>
      <c r="P1253" s="91"/>
      <c r="Q1253" s="91"/>
      <c r="R1253" s="91"/>
      <c r="S1253" s="91"/>
      <c r="T1253" s="92"/>
      <c r="U1253" s="38"/>
      <c r="V1253" s="38"/>
      <c r="W1253" s="38"/>
      <c r="X1253" s="38"/>
      <c r="Y1253" s="38"/>
      <c r="Z1253" s="38"/>
      <c r="AA1253" s="38"/>
      <c r="AB1253" s="38"/>
      <c r="AC1253" s="38"/>
      <c r="AD1253" s="38"/>
      <c r="AE1253" s="38"/>
      <c r="AT1253" s="17" t="s">
        <v>160</v>
      </c>
      <c r="AU1253" s="17" t="s">
        <v>172</v>
      </c>
    </row>
    <row r="1254" s="2" customFormat="1" ht="24.15" customHeight="1">
      <c r="A1254" s="38"/>
      <c r="B1254" s="39"/>
      <c r="C1254" s="215" t="s">
        <v>2206</v>
      </c>
      <c r="D1254" s="215" t="s">
        <v>154</v>
      </c>
      <c r="E1254" s="216" t="s">
        <v>2207</v>
      </c>
      <c r="F1254" s="217" t="s">
        <v>2208</v>
      </c>
      <c r="G1254" s="218" t="s">
        <v>210</v>
      </c>
      <c r="H1254" s="219">
        <v>5</v>
      </c>
      <c r="I1254" s="220"/>
      <c r="J1254" s="221">
        <f>ROUND(I1254*H1254,2)</f>
        <v>0</v>
      </c>
      <c r="K1254" s="222"/>
      <c r="L1254" s="44"/>
      <c r="M1254" s="223" t="s">
        <v>1</v>
      </c>
      <c r="N1254" s="224" t="s">
        <v>44</v>
      </c>
      <c r="O1254" s="91"/>
      <c r="P1254" s="225">
        <f>O1254*H1254</f>
        <v>0</v>
      </c>
      <c r="Q1254" s="225">
        <v>0</v>
      </c>
      <c r="R1254" s="225">
        <f>Q1254*H1254</f>
        <v>0</v>
      </c>
      <c r="S1254" s="225">
        <v>0</v>
      </c>
      <c r="T1254" s="226">
        <f>S1254*H1254</f>
        <v>0</v>
      </c>
      <c r="U1254" s="38"/>
      <c r="V1254" s="38"/>
      <c r="W1254" s="38"/>
      <c r="X1254" s="38"/>
      <c r="Y1254" s="38"/>
      <c r="Z1254" s="38"/>
      <c r="AA1254" s="38"/>
      <c r="AB1254" s="38"/>
      <c r="AC1254" s="38"/>
      <c r="AD1254" s="38"/>
      <c r="AE1254" s="38"/>
      <c r="AR1254" s="227" t="s">
        <v>547</v>
      </c>
      <c r="AT1254" s="227" t="s">
        <v>154</v>
      </c>
      <c r="AU1254" s="227" t="s">
        <v>172</v>
      </c>
      <c r="AY1254" s="17" t="s">
        <v>152</v>
      </c>
      <c r="BE1254" s="228">
        <f>IF(N1254="základní",J1254,0)</f>
        <v>0</v>
      </c>
      <c r="BF1254" s="228">
        <f>IF(N1254="snížená",J1254,0)</f>
        <v>0</v>
      </c>
      <c r="BG1254" s="228">
        <f>IF(N1254="zákl. přenesená",J1254,0)</f>
        <v>0</v>
      </c>
      <c r="BH1254" s="228">
        <f>IF(N1254="sníž. přenesená",J1254,0)</f>
        <v>0</v>
      </c>
      <c r="BI1254" s="228">
        <f>IF(N1254="nulová",J1254,0)</f>
        <v>0</v>
      </c>
      <c r="BJ1254" s="17" t="s">
        <v>21</v>
      </c>
      <c r="BK1254" s="228">
        <f>ROUND(I1254*H1254,2)</f>
        <v>0</v>
      </c>
      <c r="BL1254" s="17" t="s">
        <v>547</v>
      </c>
      <c r="BM1254" s="227" t="s">
        <v>2209</v>
      </c>
    </row>
    <row r="1255" s="2" customFormat="1">
      <c r="A1255" s="38"/>
      <c r="B1255" s="39"/>
      <c r="C1255" s="40"/>
      <c r="D1255" s="229" t="s">
        <v>160</v>
      </c>
      <c r="E1255" s="40"/>
      <c r="F1255" s="230" t="s">
        <v>2208</v>
      </c>
      <c r="G1255" s="40"/>
      <c r="H1255" s="40"/>
      <c r="I1255" s="231"/>
      <c r="J1255" s="40"/>
      <c r="K1255" s="40"/>
      <c r="L1255" s="44"/>
      <c r="M1255" s="232"/>
      <c r="N1255" s="233"/>
      <c r="O1255" s="91"/>
      <c r="P1255" s="91"/>
      <c r="Q1255" s="91"/>
      <c r="R1255" s="91"/>
      <c r="S1255" s="91"/>
      <c r="T1255" s="92"/>
      <c r="U1255" s="38"/>
      <c r="V1255" s="38"/>
      <c r="W1255" s="38"/>
      <c r="X1255" s="38"/>
      <c r="Y1255" s="38"/>
      <c r="Z1255" s="38"/>
      <c r="AA1255" s="38"/>
      <c r="AB1255" s="38"/>
      <c r="AC1255" s="38"/>
      <c r="AD1255" s="38"/>
      <c r="AE1255" s="38"/>
      <c r="AT1255" s="17" t="s">
        <v>160</v>
      </c>
      <c r="AU1255" s="17" t="s">
        <v>172</v>
      </c>
    </row>
    <row r="1256" s="2" customFormat="1" ht="16.5" customHeight="1">
      <c r="A1256" s="38"/>
      <c r="B1256" s="39"/>
      <c r="C1256" s="215" t="s">
        <v>2210</v>
      </c>
      <c r="D1256" s="215" t="s">
        <v>154</v>
      </c>
      <c r="E1256" s="216" t="s">
        <v>2211</v>
      </c>
      <c r="F1256" s="217" t="s">
        <v>1942</v>
      </c>
      <c r="G1256" s="218" t="s">
        <v>210</v>
      </c>
      <c r="H1256" s="219">
        <v>20</v>
      </c>
      <c r="I1256" s="220"/>
      <c r="J1256" s="221">
        <f>ROUND(I1256*H1256,2)</f>
        <v>0</v>
      </c>
      <c r="K1256" s="222"/>
      <c r="L1256" s="44"/>
      <c r="M1256" s="223" t="s">
        <v>1</v>
      </c>
      <c r="N1256" s="224" t="s">
        <v>44</v>
      </c>
      <c r="O1256" s="91"/>
      <c r="P1256" s="225">
        <f>O1256*H1256</f>
        <v>0</v>
      </c>
      <c r="Q1256" s="225">
        <v>0</v>
      </c>
      <c r="R1256" s="225">
        <f>Q1256*H1256</f>
        <v>0</v>
      </c>
      <c r="S1256" s="225">
        <v>0</v>
      </c>
      <c r="T1256" s="226">
        <f>S1256*H1256</f>
        <v>0</v>
      </c>
      <c r="U1256" s="38"/>
      <c r="V1256" s="38"/>
      <c r="W1256" s="38"/>
      <c r="X1256" s="38"/>
      <c r="Y1256" s="38"/>
      <c r="Z1256" s="38"/>
      <c r="AA1256" s="38"/>
      <c r="AB1256" s="38"/>
      <c r="AC1256" s="38"/>
      <c r="AD1256" s="38"/>
      <c r="AE1256" s="38"/>
      <c r="AR1256" s="227" t="s">
        <v>547</v>
      </c>
      <c r="AT1256" s="227" t="s">
        <v>154</v>
      </c>
      <c r="AU1256" s="227" t="s">
        <v>172</v>
      </c>
      <c r="AY1256" s="17" t="s">
        <v>152</v>
      </c>
      <c r="BE1256" s="228">
        <f>IF(N1256="základní",J1256,0)</f>
        <v>0</v>
      </c>
      <c r="BF1256" s="228">
        <f>IF(N1256="snížená",J1256,0)</f>
        <v>0</v>
      </c>
      <c r="BG1256" s="228">
        <f>IF(N1256="zákl. přenesená",J1256,0)</f>
        <v>0</v>
      </c>
      <c r="BH1256" s="228">
        <f>IF(N1256="sníž. přenesená",J1256,0)</f>
        <v>0</v>
      </c>
      <c r="BI1256" s="228">
        <f>IF(N1256="nulová",J1256,0)</f>
        <v>0</v>
      </c>
      <c r="BJ1256" s="17" t="s">
        <v>21</v>
      </c>
      <c r="BK1256" s="228">
        <f>ROUND(I1256*H1256,2)</f>
        <v>0</v>
      </c>
      <c r="BL1256" s="17" t="s">
        <v>547</v>
      </c>
      <c r="BM1256" s="227" t="s">
        <v>2212</v>
      </c>
    </row>
    <row r="1257" s="2" customFormat="1">
      <c r="A1257" s="38"/>
      <c r="B1257" s="39"/>
      <c r="C1257" s="40"/>
      <c r="D1257" s="229" t="s">
        <v>160</v>
      </c>
      <c r="E1257" s="40"/>
      <c r="F1257" s="230" t="s">
        <v>1942</v>
      </c>
      <c r="G1257" s="40"/>
      <c r="H1257" s="40"/>
      <c r="I1257" s="231"/>
      <c r="J1257" s="40"/>
      <c r="K1257" s="40"/>
      <c r="L1257" s="44"/>
      <c r="M1257" s="232"/>
      <c r="N1257" s="233"/>
      <c r="O1257" s="91"/>
      <c r="P1257" s="91"/>
      <c r="Q1257" s="91"/>
      <c r="R1257" s="91"/>
      <c r="S1257" s="91"/>
      <c r="T1257" s="92"/>
      <c r="U1257" s="38"/>
      <c r="V1257" s="38"/>
      <c r="W1257" s="38"/>
      <c r="X1257" s="38"/>
      <c r="Y1257" s="38"/>
      <c r="Z1257" s="38"/>
      <c r="AA1257" s="38"/>
      <c r="AB1257" s="38"/>
      <c r="AC1257" s="38"/>
      <c r="AD1257" s="38"/>
      <c r="AE1257" s="38"/>
      <c r="AT1257" s="17" t="s">
        <v>160</v>
      </c>
      <c r="AU1257" s="17" t="s">
        <v>172</v>
      </c>
    </row>
    <row r="1258" s="2" customFormat="1" ht="21.75" customHeight="1">
      <c r="A1258" s="38"/>
      <c r="B1258" s="39"/>
      <c r="C1258" s="215" t="s">
        <v>2213</v>
      </c>
      <c r="D1258" s="215" t="s">
        <v>154</v>
      </c>
      <c r="E1258" s="216" t="s">
        <v>2214</v>
      </c>
      <c r="F1258" s="217" t="s">
        <v>1946</v>
      </c>
      <c r="G1258" s="218" t="s">
        <v>210</v>
      </c>
      <c r="H1258" s="219">
        <v>30</v>
      </c>
      <c r="I1258" s="220"/>
      <c r="J1258" s="221">
        <f>ROUND(I1258*H1258,2)</f>
        <v>0</v>
      </c>
      <c r="K1258" s="222"/>
      <c r="L1258" s="44"/>
      <c r="M1258" s="223" t="s">
        <v>1</v>
      </c>
      <c r="N1258" s="224" t="s">
        <v>44</v>
      </c>
      <c r="O1258" s="91"/>
      <c r="P1258" s="225">
        <f>O1258*H1258</f>
        <v>0</v>
      </c>
      <c r="Q1258" s="225">
        <v>0</v>
      </c>
      <c r="R1258" s="225">
        <f>Q1258*H1258</f>
        <v>0</v>
      </c>
      <c r="S1258" s="225">
        <v>0</v>
      </c>
      <c r="T1258" s="226">
        <f>S1258*H1258</f>
        <v>0</v>
      </c>
      <c r="U1258" s="38"/>
      <c r="V1258" s="38"/>
      <c r="W1258" s="38"/>
      <c r="X1258" s="38"/>
      <c r="Y1258" s="38"/>
      <c r="Z1258" s="38"/>
      <c r="AA1258" s="38"/>
      <c r="AB1258" s="38"/>
      <c r="AC1258" s="38"/>
      <c r="AD1258" s="38"/>
      <c r="AE1258" s="38"/>
      <c r="AR1258" s="227" t="s">
        <v>547</v>
      </c>
      <c r="AT1258" s="227" t="s">
        <v>154</v>
      </c>
      <c r="AU1258" s="227" t="s">
        <v>172</v>
      </c>
      <c r="AY1258" s="17" t="s">
        <v>152</v>
      </c>
      <c r="BE1258" s="228">
        <f>IF(N1258="základní",J1258,0)</f>
        <v>0</v>
      </c>
      <c r="BF1258" s="228">
        <f>IF(N1258="snížená",J1258,0)</f>
        <v>0</v>
      </c>
      <c r="BG1258" s="228">
        <f>IF(N1258="zákl. přenesená",J1258,0)</f>
        <v>0</v>
      </c>
      <c r="BH1258" s="228">
        <f>IF(N1258="sníž. přenesená",J1258,0)</f>
        <v>0</v>
      </c>
      <c r="BI1258" s="228">
        <f>IF(N1258="nulová",J1258,0)</f>
        <v>0</v>
      </c>
      <c r="BJ1258" s="17" t="s">
        <v>21</v>
      </c>
      <c r="BK1258" s="228">
        <f>ROUND(I1258*H1258,2)</f>
        <v>0</v>
      </c>
      <c r="BL1258" s="17" t="s">
        <v>547</v>
      </c>
      <c r="BM1258" s="227" t="s">
        <v>2215</v>
      </c>
    </row>
    <row r="1259" s="2" customFormat="1">
      <c r="A1259" s="38"/>
      <c r="B1259" s="39"/>
      <c r="C1259" s="40"/>
      <c r="D1259" s="229" t="s">
        <v>160</v>
      </c>
      <c r="E1259" s="40"/>
      <c r="F1259" s="230" t="s">
        <v>1946</v>
      </c>
      <c r="G1259" s="40"/>
      <c r="H1259" s="40"/>
      <c r="I1259" s="231"/>
      <c r="J1259" s="40"/>
      <c r="K1259" s="40"/>
      <c r="L1259" s="44"/>
      <c r="M1259" s="232"/>
      <c r="N1259" s="233"/>
      <c r="O1259" s="91"/>
      <c r="P1259" s="91"/>
      <c r="Q1259" s="91"/>
      <c r="R1259" s="91"/>
      <c r="S1259" s="91"/>
      <c r="T1259" s="92"/>
      <c r="U1259" s="38"/>
      <c r="V1259" s="38"/>
      <c r="W1259" s="38"/>
      <c r="X1259" s="38"/>
      <c r="Y1259" s="38"/>
      <c r="Z1259" s="38"/>
      <c r="AA1259" s="38"/>
      <c r="AB1259" s="38"/>
      <c r="AC1259" s="38"/>
      <c r="AD1259" s="38"/>
      <c r="AE1259" s="38"/>
      <c r="AT1259" s="17" t="s">
        <v>160</v>
      </c>
      <c r="AU1259" s="17" t="s">
        <v>172</v>
      </c>
    </row>
    <row r="1260" s="2" customFormat="1" ht="21.75" customHeight="1">
      <c r="A1260" s="38"/>
      <c r="B1260" s="39"/>
      <c r="C1260" s="215" t="s">
        <v>2216</v>
      </c>
      <c r="D1260" s="215" t="s">
        <v>154</v>
      </c>
      <c r="E1260" s="216" t="s">
        <v>2217</v>
      </c>
      <c r="F1260" s="217" t="s">
        <v>2055</v>
      </c>
      <c r="G1260" s="218" t="s">
        <v>493</v>
      </c>
      <c r="H1260" s="219">
        <v>45</v>
      </c>
      <c r="I1260" s="220"/>
      <c r="J1260" s="221">
        <f>ROUND(I1260*H1260,2)</f>
        <v>0</v>
      </c>
      <c r="K1260" s="222"/>
      <c r="L1260" s="44"/>
      <c r="M1260" s="223" t="s">
        <v>1</v>
      </c>
      <c r="N1260" s="224" t="s">
        <v>44</v>
      </c>
      <c r="O1260" s="91"/>
      <c r="P1260" s="225">
        <f>O1260*H1260</f>
        <v>0</v>
      </c>
      <c r="Q1260" s="225">
        <v>0</v>
      </c>
      <c r="R1260" s="225">
        <f>Q1260*H1260</f>
        <v>0</v>
      </c>
      <c r="S1260" s="225">
        <v>0</v>
      </c>
      <c r="T1260" s="226">
        <f>S1260*H1260</f>
        <v>0</v>
      </c>
      <c r="U1260" s="38"/>
      <c r="V1260" s="38"/>
      <c r="W1260" s="38"/>
      <c r="X1260" s="38"/>
      <c r="Y1260" s="38"/>
      <c r="Z1260" s="38"/>
      <c r="AA1260" s="38"/>
      <c r="AB1260" s="38"/>
      <c r="AC1260" s="38"/>
      <c r="AD1260" s="38"/>
      <c r="AE1260" s="38"/>
      <c r="AR1260" s="227" t="s">
        <v>547</v>
      </c>
      <c r="AT1260" s="227" t="s">
        <v>154</v>
      </c>
      <c r="AU1260" s="227" t="s">
        <v>172</v>
      </c>
      <c r="AY1260" s="17" t="s">
        <v>152</v>
      </c>
      <c r="BE1260" s="228">
        <f>IF(N1260="základní",J1260,0)</f>
        <v>0</v>
      </c>
      <c r="BF1260" s="228">
        <f>IF(N1260="snížená",J1260,0)</f>
        <v>0</v>
      </c>
      <c r="BG1260" s="228">
        <f>IF(N1260="zákl. přenesená",J1260,0)</f>
        <v>0</v>
      </c>
      <c r="BH1260" s="228">
        <f>IF(N1260="sníž. přenesená",J1260,0)</f>
        <v>0</v>
      </c>
      <c r="BI1260" s="228">
        <f>IF(N1260="nulová",J1260,0)</f>
        <v>0</v>
      </c>
      <c r="BJ1260" s="17" t="s">
        <v>21</v>
      </c>
      <c r="BK1260" s="228">
        <f>ROUND(I1260*H1260,2)</f>
        <v>0</v>
      </c>
      <c r="BL1260" s="17" t="s">
        <v>547</v>
      </c>
      <c r="BM1260" s="227" t="s">
        <v>2218</v>
      </c>
    </row>
    <row r="1261" s="2" customFormat="1">
      <c r="A1261" s="38"/>
      <c r="B1261" s="39"/>
      <c r="C1261" s="40"/>
      <c r="D1261" s="229" t="s">
        <v>160</v>
      </c>
      <c r="E1261" s="40"/>
      <c r="F1261" s="230" t="s">
        <v>2055</v>
      </c>
      <c r="G1261" s="40"/>
      <c r="H1261" s="40"/>
      <c r="I1261" s="231"/>
      <c r="J1261" s="40"/>
      <c r="K1261" s="40"/>
      <c r="L1261" s="44"/>
      <c r="M1261" s="232"/>
      <c r="N1261" s="233"/>
      <c r="O1261" s="91"/>
      <c r="P1261" s="91"/>
      <c r="Q1261" s="91"/>
      <c r="R1261" s="91"/>
      <c r="S1261" s="91"/>
      <c r="T1261" s="92"/>
      <c r="U1261" s="38"/>
      <c r="V1261" s="38"/>
      <c r="W1261" s="38"/>
      <c r="X1261" s="38"/>
      <c r="Y1261" s="38"/>
      <c r="Z1261" s="38"/>
      <c r="AA1261" s="38"/>
      <c r="AB1261" s="38"/>
      <c r="AC1261" s="38"/>
      <c r="AD1261" s="38"/>
      <c r="AE1261" s="38"/>
      <c r="AT1261" s="17" t="s">
        <v>160</v>
      </c>
      <c r="AU1261" s="17" t="s">
        <v>172</v>
      </c>
    </row>
    <row r="1262" s="2" customFormat="1" ht="16.5" customHeight="1">
      <c r="A1262" s="38"/>
      <c r="B1262" s="39"/>
      <c r="C1262" s="215" t="s">
        <v>2219</v>
      </c>
      <c r="D1262" s="215" t="s">
        <v>154</v>
      </c>
      <c r="E1262" s="216" t="s">
        <v>2220</v>
      </c>
      <c r="F1262" s="217" t="s">
        <v>2059</v>
      </c>
      <c r="G1262" s="218" t="s">
        <v>210</v>
      </c>
      <c r="H1262" s="219">
        <v>90</v>
      </c>
      <c r="I1262" s="220"/>
      <c r="J1262" s="221">
        <f>ROUND(I1262*H1262,2)</f>
        <v>0</v>
      </c>
      <c r="K1262" s="222"/>
      <c r="L1262" s="44"/>
      <c r="M1262" s="223" t="s">
        <v>1</v>
      </c>
      <c r="N1262" s="224" t="s">
        <v>44</v>
      </c>
      <c r="O1262" s="91"/>
      <c r="P1262" s="225">
        <f>O1262*H1262</f>
        <v>0</v>
      </c>
      <c r="Q1262" s="225">
        <v>0</v>
      </c>
      <c r="R1262" s="225">
        <f>Q1262*H1262</f>
        <v>0</v>
      </c>
      <c r="S1262" s="225">
        <v>0</v>
      </c>
      <c r="T1262" s="226">
        <f>S1262*H1262</f>
        <v>0</v>
      </c>
      <c r="U1262" s="38"/>
      <c r="V1262" s="38"/>
      <c r="W1262" s="38"/>
      <c r="X1262" s="38"/>
      <c r="Y1262" s="38"/>
      <c r="Z1262" s="38"/>
      <c r="AA1262" s="38"/>
      <c r="AB1262" s="38"/>
      <c r="AC1262" s="38"/>
      <c r="AD1262" s="38"/>
      <c r="AE1262" s="38"/>
      <c r="AR1262" s="227" t="s">
        <v>547</v>
      </c>
      <c r="AT1262" s="227" t="s">
        <v>154</v>
      </c>
      <c r="AU1262" s="227" t="s">
        <v>172</v>
      </c>
      <c r="AY1262" s="17" t="s">
        <v>152</v>
      </c>
      <c r="BE1262" s="228">
        <f>IF(N1262="základní",J1262,0)</f>
        <v>0</v>
      </c>
      <c r="BF1262" s="228">
        <f>IF(N1262="snížená",J1262,0)</f>
        <v>0</v>
      </c>
      <c r="BG1262" s="228">
        <f>IF(N1262="zákl. přenesená",J1262,0)</f>
        <v>0</v>
      </c>
      <c r="BH1262" s="228">
        <f>IF(N1262="sníž. přenesená",J1262,0)</f>
        <v>0</v>
      </c>
      <c r="BI1262" s="228">
        <f>IF(N1262="nulová",J1262,0)</f>
        <v>0</v>
      </c>
      <c r="BJ1262" s="17" t="s">
        <v>21</v>
      </c>
      <c r="BK1262" s="228">
        <f>ROUND(I1262*H1262,2)</f>
        <v>0</v>
      </c>
      <c r="BL1262" s="17" t="s">
        <v>547</v>
      </c>
      <c r="BM1262" s="227" t="s">
        <v>2221</v>
      </c>
    </row>
    <row r="1263" s="2" customFormat="1">
      <c r="A1263" s="38"/>
      <c r="B1263" s="39"/>
      <c r="C1263" s="40"/>
      <c r="D1263" s="229" t="s">
        <v>160</v>
      </c>
      <c r="E1263" s="40"/>
      <c r="F1263" s="230" t="s">
        <v>2059</v>
      </c>
      <c r="G1263" s="40"/>
      <c r="H1263" s="40"/>
      <c r="I1263" s="231"/>
      <c r="J1263" s="40"/>
      <c r="K1263" s="40"/>
      <c r="L1263" s="44"/>
      <c r="M1263" s="232"/>
      <c r="N1263" s="233"/>
      <c r="O1263" s="91"/>
      <c r="P1263" s="91"/>
      <c r="Q1263" s="91"/>
      <c r="R1263" s="91"/>
      <c r="S1263" s="91"/>
      <c r="T1263" s="92"/>
      <c r="U1263" s="38"/>
      <c r="V1263" s="38"/>
      <c r="W1263" s="38"/>
      <c r="X1263" s="38"/>
      <c r="Y1263" s="38"/>
      <c r="Z1263" s="38"/>
      <c r="AA1263" s="38"/>
      <c r="AB1263" s="38"/>
      <c r="AC1263" s="38"/>
      <c r="AD1263" s="38"/>
      <c r="AE1263" s="38"/>
      <c r="AT1263" s="17" t="s">
        <v>160</v>
      </c>
      <c r="AU1263" s="17" t="s">
        <v>172</v>
      </c>
    </row>
    <row r="1264" s="2" customFormat="1" ht="16.5" customHeight="1">
      <c r="A1264" s="38"/>
      <c r="B1264" s="39"/>
      <c r="C1264" s="215" t="s">
        <v>2222</v>
      </c>
      <c r="D1264" s="215" t="s">
        <v>154</v>
      </c>
      <c r="E1264" s="216" t="s">
        <v>2223</v>
      </c>
      <c r="F1264" s="217" t="s">
        <v>2063</v>
      </c>
      <c r="G1264" s="218" t="s">
        <v>210</v>
      </c>
      <c r="H1264" s="219">
        <v>23</v>
      </c>
      <c r="I1264" s="220"/>
      <c r="J1264" s="221">
        <f>ROUND(I1264*H1264,2)</f>
        <v>0</v>
      </c>
      <c r="K1264" s="222"/>
      <c r="L1264" s="44"/>
      <c r="M1264" s="223" t="s">
        <v>1</v>
      </c>
      <c r="N1264" s="224" t="s">
        <v>44</v>
      </c>
      <c r="O1264" s="91"/>
      <c r="P1264" s="225">
        <f>O1264*H1264</f>
        <v>0</v>
      </c>
      <c r="Q1264" s="225">
        <v>0</v>
      </c>
      <c r="R1264" s="225">
        <f>Q1264*H1264</f>
        <v>0</v>
      </c>
      <c r="S1264" s="225">
        <v>0</v>
      </c>
      <c r="T1264" s="226">
        <f>S1264*H1264</f>
        <v>0</v>
      </c>
      <c r="U1264" s="38"/>
      <c r="V1264" s="38"/>
      <c r="W1264" s="38"/>
      <c r="X1264" s="38"/>
      <c r="Y1264" s="38"/>
      <c r="Z1264" s="38"/>
      <c r="AA1264" s="38"/>
      <c r="AB1264" s="38"/>
      <c r="AC1264" s="38"/>
      <c r="AD1264" s="38"/>
      <c r="AE1264" s="38"/>
      <c r="AR1264" s="227" t="s">
        <v>547</v>
      </c>
      <c r="AT1264" s="227" t="s">
        <v>154</v>
      </c>
      <c r="AU1264" s="227" t="s">
        <v>172</v>
      </c>
      <c r="AY1264" s="17" t="s">
        <v>152</v>
      </c>
      <c r="BE1264" s="228">
        <f>IF(N1264="základní",J1264,0)</f>
        <v>0</v>
      </c>
      <c r="BF1264" s="228">
        <f>IF(N1264="snížená",J1264,0)</f>
        <v>0</v>
      </c>
      <c r="BG1264" s="228">
        <f>IF(N1264="zákl. přenesená",J1264,0)</f>
        <v>0</v>
      </c>
      <c r="BH1264" s="228">
        <f>IF(N1264="sníž. přenesená",J1264,0)</f>
        <v>0</v>
      </c>
      <c r="BI1264" s="228">
        <f>IF(N1264="nulová",J1264,0)</f>
        <v>0</v>
      </c>
      <c r="BJ1264" s="17" t="s">
        <v>21</v>
      </c>
      <c r="BK1264" s="228">
        <f>ROUND(I1264*H1264,2)</f>
        <v>0</v>
      </c>
      <c r="BL1264" s="17" t="s">
        <v>547</v>
      </c>
      <c r="BM1264" s="227" t="s">
        <v>2224</v>
      </c>
    </row>
    <row r="1265" s="2" customFormat="1">
      <c r="A1265" s="38"/>
      <c r="B1265" s="39"/>
      <c r="C1265" s="40"/>
      <c r="D1265" s="229" t="s">
        <v>160</v>
      </c>
      <c r="E1265" s="40"/>
      <c r="F1265" s="230" t="s">
        <v>2063</v>
      </c>
      <c r="G1265" s="40"/>
      <c r="H1265" s="40"/>
      <c r="I1265" s="231"/>
      <c r="J1265" s="40"/>
      <c r="K1265" s="40"/>
      <c r="L1265" s="44"/>
      <c r="M1265" s="232"/>
      <c r="N1265" s="233"/>
      <c r="O1265" s="91"/>
      <c r="P1265" s="91"/>
      <c r="Q1265" s="91"/>
      <c r="R1265" s="91"/>
      <c r="S1265" s="91"/>
      <c r="T1265" s="92"/>
      <c r="U1265" s="38"/>
      <c r="V1265" s="38"/>
      <c r="W1265" s="38"/>
      <c r="X1265" s="38"/>
      <c r="Y1265" s="38"/>
      <c r="Z1265" s="38"/>
      <c r="AA1265" s="38"/>
      <c r="AB1265" s="38"/>
      <c r="AC1265" s="38"/>
      <c r="AD1265" s="38"/>
      <c r="AE1265" s="38"/>
      <c r="AT1265" s="17" t="s">
        <v>160</v>
      </c>
      <c r="AU1265" s="17" t="s">
        <v>172</v>
      </c>
    </row>
    <row r="1266" s="2" customFormat="1" ht="21.75" customHeight="1">
      <c r="A1266" s="38"/>
      <c r="B1266" s="39"/>
      <c r="C1266" s="215" t="s">
        <v>2225</v>
      </c>
      <c r="D1266" s="215" t="s">
        <v>154</v>
      </c>
      <c r="E1266" s="216" t="s">
        <v>2226</v>
      </c>
      <c r="F1266" s="217" t="s">
        <v>2067</v>
      </c>
      <c r="G1266" s="218" t="s">
        <v>493</v>
      </c>
      <c r="H1266" s="219">
        <v>45</v>
      </c>
      <c r="I1266" s="220"/>
      <c r="J1266" s="221">
        <f>ROUND(I1266*H1266,2)</f>
        <v>0</v>
      </c>
      <c r="K1266" s="222"/>
      <c r="L1266" s="44"/>
      <c r="M1266" s="223" t="s">
        <v>1</v>
      </c>
      <c r="N1266" s="224" t="s">
        <v>44</v>
      </c>
      <c r="O1266" s="91"/>
      <c r="P1266" s="225">
        <f>O1266*H1266</f>
        <v>0</v>
      </c>
      <c r="Q1266" s="225">
        <v>0</v>
      </c>
      <c r="R1266" s="225">
        <f>Q1266*H1266</f>
        <v>0</v>
      </c>
      <c r="S1266" s="225">
        <v>0</v>
      </c>
      <c r="T1266" s="226">
        <f>S1266*H1266</f>
        <v>0</v>
      </c>
      <c r="U1266" s="38"/>
      <c r="V1266" s="38"/>
      <c r="W1266" s="38"/>
      <c r="X1266" s="38"/>
      <c r="Y1266" s="38"/>
      <c r="Z1266" s="38"/>
      <c r="AA1266" s="38"/>
      <c r="AB1266" s="38"/>
      <c r="AC1266" s="38"/>
      <c r="AD1266" s="38"/>
      <c r="AE1266" s="38"/>
      <c r="AR1266" s="227" t="s">
        <v>547</v>
      </c>
      <c r="AT1266" s="227" t="s">
        <v>154</v>
      </c>
      <c r="AU1266" s="227" t="s">
        <v>172</v>
      </c>
      <c r="AY1266" s="17" t="s">
        <v>152</v>
      </c>
      <c r="BE1266" s="228">
        <f>IF(N1266="základní",J1266,0)</f>
        <v>0</v>
      </c>
      <c r="BF1266" s="228">
        <f>IF(N1266="snížená",J1266,0)</f>
        <v>0</v>
      </c>
      <c r="BG1266" s="228">
        <f>IF(N1266="zákl. přenesená",J1266,0)</f>
        <v>0</v>
      </c>
      <c r="BH1266" s="228">
        <f>IF(N1266="sníž. přenesená",J1266,0)</f>
        <v>0</v>
      </c>
      <c r="BI1266" s="228">
        <f>IF(N1266="nulová",J1266,0)</f>
        <v>0</v>
      </c>
      <c r="BJ1266" s="17" t="s">
        <v>21</v>
      </c>
      <c r="BK1266" s="228">
        <f>ROUND(I1266*H1266,2)</f>
        <v>0</v>
      </c>
      <c r="BL1266" s="17" t="s">
        <v>547</v>
      </c>
      <c r="BM1266" s="227" t="s">
        <v>2227</v>
      </c>
    </row>
    <row r="1267" s="2" customFormat="1">
      <c r="A1267" s="38"/>
      <c r="B1267" s="39"/>
      <c r="C1267" s="40"/>
      <c r="D1267" s="229" t="s">
        <v>160</v>
      </c>
      <c r="E1267" s="40"/>
      <c r="F1267" s="230" t="s">
        <v>2067</v>
      </c>
      <c r="G1267" s="40"/>
      <c r="H1267" s="40"/>
      <c r="I1267" s="231"/>
      <c r="J1267" s="40"/>
      <c r="K1267" s="40"/>
      <c r="L1267" s="44"/>
      <c r="M1267" s="232"/>
      <c r="N1267" s="233"/>
      <c r="O1267" s="91"/>
      <c r="P1267" s="91"/>
      <c r="Q1267" s="91"/>
      <c r="R1267" s="91"/>
      <c r="S1267" s="91"/>
      <c r="T1267" s="92"/>
      <c r="U1267" s="38"/>
      <c r="V1267" s="38"/>
      <c r="W1267" s="38"/>
      <c r="X1267" s="38"/>
      <c r="Y1267" s="38"/>
      <c r="Z1267" s="38"/>
      <c r="AA1267" s="38"/>
      <c r="AB1267" s="38"/>
      <c r="AC1267" s="38"/>
      <c r="AD1267" s="38"/>
      <c r="AE1267" s="38"/>
      <c r="AT1267" s="17" t="s">
        <v>160</v>
      </c>
      <c r="AU1267" s="17" t="s">
        <v>172</v>
      </c>
    </row>
    <row r="1268" s="2" customFormat="1" ht="16.5" customHeight="1">
      <c r="A1268" s="38"/>
      <c r="B1268" s="39"/>
      <c r="C1268" s="215" t="s">
        <v>2228</v>
      </c>
      <c r="D1268" s="215" t="s">
        <v>154</v>
      </c>
      <c r="E1268" s="216" t="s">
        <v>2229</v>
      </c>
      <c r="F1268" s="217" t="s">
        <v>2071</v>
      </c>
      <c r="G1268" s="218" t="s">
        <v>210</v>
      </c>
      <c r="H1268" s="219">
        <v>90</v>
      </c>
      <c r="I1268" s="220"/>
      <c r="J1268" s="221">
        <f>ROUND(I1268*H1268,2)</f>
        <v>0</v>
      </c>
      <c r="K1268" s="222"/>
      <c r="L1268" s="44"/>
      <c r="M1268" s="223" t="s">
        <v>1</v>
      </c>
      <c r="N1268" s="224" t="s">
        <v>44</v>
      </c>
      <c r="O1268" s="91"/>
      <c r="P1268" s="225">
        <f>O1268*H1268</f>
        <v>0</v>
      </c>
      <c r="Q1268" s="225">
        <v>0</v>
      </c>
      <c r="R1268" s="225">
        <f>Q1268*H1268</f>
        <v>0</v>
      </c>
      <c r="S1268" s="225">
        <v>0</v>
      </c>
      <c r="T1268" s="226">
        <f>S1268*H1268</f>
        <v>0</v>
      </c>
      <c r="U1268" s="38"/>
      <c r="V1268" s="38"/>
      <c r="W1268" s="38"/>
      <c r="X1268" s="38"/>
      <c r="Y1268" s="38"/>
      <c r="Z1268" s="38"/>
      <c r="AA1268" s="38"/>
      <c r="AB1268" s="38"/>
      <c r="AC1268" s="38"/>
      <c r="AD1268" s="38"/>
      <c r="AE1268" s="38"/>
      <c r="AR1268" s="227" t="s">
        <v>547</v>
      </c>
      <c r="AT1268" s="227" t="s">
        <v>154</v>
      </c>
      <c r="AU1268" s="227" t="s">
        <v>172</v>
      </c>
      <c r="AY1268" s="17" t="s">
        <v>152</v>
      </c>
      <c r="BE1268" s="228">
        <f>IF(N1268="základní",J1268,0)</f>
        <v>0</v>
      </c>
      <c r="BF1268" s="228">
        <f>IF(N1268="snížená",J1268,0)</f>
        <v>0</v>
      </c>
      <c r="BG1268" s="228">
        <f>IF(N1268="zákl. přenesená",J1268,0)</f>
        <v>0</v>
      </c>
      <c r="BH1268" s="228">
        <f>IF(N1268="sníž. přenesená",J1268,0)</f>
        <v>0</v>
      </c>
      <c r="BI1268" s="228">
        <f>IF(N1268="nulová",J1268,0)</f>
        <v>0</v>
      </c>
      <c r="BJ1268" s="17" t="s">
        <v>21</v>
      </c>
      <c r="BK1268" s="228">
        <f>ROUND(I1268*H1268,2)</f>
        <v>0</v>
      </c>
      <c r="BL1268" s="17" t="s">
        <v>547</v>
      </c>
      <c r="BM1268" s="227" t="s">
        <v>2230</v>
      </c>
    </row>
    <row r="1269" s="2" customFormat="1">
      <c r="A1269" s="38"/>
      <c r="B1269" s="39"/>
      <c r="C1269" s="40"/>
      <c r="D1269" s="229" t="s">
        <v>160</v>
      </c>
      <c r="E1269" s="40"/>
      <c r="F1269" s="230" t="s">
        <v>2071</v>
      </c>
      <c r="G1269" s="40"/>
      <c r="H1269" s="40"/>
      <c r="I1269" s="231"/>
      <c r="J1269" s="40"/>
      <c r="K1269" s="40"/>
      <c r="L1269" s="44"/>
      <c r="M1269" s="232"/>
      <c r="N1269" s="233"/>
      <c r="O1269" s="91"/>
      <c r="P1269" s="91"/>
      <c r="Q1269" s="91"/>
      <c r="R1269" s="91"/>
      <c r="S1269" s="91"/>
      <c r="T1269" s="92"/>
      <c r="U1269" s="38"/>
      <c r="V1269" s="38"/>
      <c r="W1269" s="38"/>
      <c r="X1269" s="38"/>
      <c r="Y1269" s="38"/>
      <c r="Z1269" s="38"/>
      <c r="AA1269" s="38"/>
      <c r="AB1269" s="38"/>
      <c r="AC1269" s="38"/>
      <c r="AD1269" s="38"/>
      <c r="AE1269" s="38"/>
      <c r="AT1269" s="17" t="s">
        <v>160</v>
      </c>
      <c r="AU1269" s="17" t="s">
        <v>172</v>
      </c>
    </row>
    <row r="1270" s="2" customFormat="1" ht="16.5" customHeight="1">
      <c r="A1270" s="38"/>
      <c r="B1270" s="39"/>
      <c r="C1270" s="215" t="s">
        <v>2231</v>
      </c>
      <c r="D1270" s="215" t="s">
        <v>154</v>
      </c>
      <c r="E1270" s="216" t="s">
        <v>2232</v>
      </c>
      <c r="F1270" s="217" t="s">
        <v>2075</v>
      </c>
      <c r="G1270" s="218" t="s">
        <v>210</v>
      </c>
      <c r="H1270" s="219">
        <v>23</v>
      </c>
      <c r="I1270" s="220"/>
      <c r="J1270" s="221">
        <f>ROUND(I1270*H1270,2)</f>
        <v>0</v>
      </c>
      <c r="K1270" s="222"/>
      <c r="L1270" s="44"/>
      <c r="M1270" s="223" t="s">
        <v>1</v>
      </c>
      <c r="N1270" s="224" t="s">
        <v>44</v>
      </c>
      <c r="O1270" s="91"/>
      <c r="P1270" s="225">
        <f>O1270*H1270</f>
        <v>0</v>
      </c>
      <c r="Q1270" s="225">
        <v>0</v>
      </c>
      <c r="R1270" s="225">
        <f>Q1270*H1270</f>
        <v>0</v>
      </c>
      <c r="S1270" s="225">
        <v>0</v>
      </c>
      <c r="T1270" s="226">
        <f>S1270*H1270</f>
        <v>0</v>
      </c>
      <c r="U1270" s="38"/>
      <c r="V1270" s="38"/>
      <c r="W1270" s="38"/>
      <c r="X1270" s="38"/>
      <c r="Y1270" s="38"/>
      <c r="Z1270" s="38"/>
      <c r="AA1270" s="38"/>
      <c r="AB1270" s="38"/>
      <c r="AC1270" s="38"/>
      <c r="AD1270" s="38"/>
      <c r="AE1270" s="38"/>
      <c r="AR1270" s="227" t="s">
        <v>547</v>
      </c>
      <c r="AT1270" s="227" t="s">
        <v>154</v>
      </c>
      <c r="AU1270" s="227" t="s">
        <v>172</v>
      </c>
      <c r="AY1270" s="17" t="s">
        <v>152</v>
      </c>
      <c r="BE1270" s="228">
        <f>IF(N1270="základní",J1270,0)</f>
        <v>0</v>
      </c>
      <c r="BF1270" s="228">
        <f>IF(N1270="snížená",J1270,0)</f>
        <v>0</v>
      </c>
      <c r="BG1270" s="228">
        <f>IF(N1270="zákl. přenesená",J1270,0)</f>
        <v>0</v>
      </c>
      <c r="BH1270" s="228">
        <f>IF(N1270="sníž. přenesená",J1270,0)</f>
        <v>0</v>
      </c>
      <c r="BI1270" s="228">
        <f>IF(N1270="nulová",J1270,0)</f>
        <v>0</v>
      </c>
      <c r="BJ1270" s="17" t="s">
        <v>21</v>
      </c>
      <c r="BK1270" s="228">
        <f>ROUND(I1270*H1270,2)</f>
        <v>0</v>
      </c>
      <c r="BL1270" s="17" t="s">
        <v>547</v>
      </c>
      <c r="BM1270" s="227" t="s">
        <v>2233</v>
      </c>
    </row>
    <row r="1271" s="2" customFormat="1">
      <c r="A1271" s="38"/>
      <c r="B1271" s="39"/>
      <c r="C1271" s="40"/>
      <c r="D1271" s="229" t="s">
        <v>160</v>
      </c>
      <c r="E1271" s="40"/>
      <c r="F1271" s="230" t="s">
        <v>2075</v>
      </c>
      <c r="G1271" s="40"/>
      <c r="H1271" s="40"/>
      <c r="I1271" s="231"/>
      <c r="J1271" s="40"/>
      <c r="K1271" s="40"/>
      <c r="L1271" s="44"/>
      <c r="M1271" s="232"/>
      <c r="N1271" s="233"/>
      <c r="O1271" s="91"/>
      <c r="P1271" s="91"/>
      <c r="Q1271" s="91"/>
      <c r="R1271" s="91"/>
      <c r="S1271" s="91"/>
      <c r="T1271" s="92"/>
      <c r="U1271" s="38"/>
      <c r="V1271" s="38"/>
      <c r="W1271" s="38"/>
      <c r="X1271" s="38"/>
      <c r="Y1271" s="38"/>
      <c r="Z1271" s="38"/>
      <c r="AA1271" s="38"/>
      <c r="AB1271" s="38"/>
      <c r="AC1271" s="38"/>
      <c r="AD1271" s="38"/>
      <c r="AE1271" s="38"/>
      <c r="AT1271" s="17" t="s">
        <v>160</v>
      </c>
      <c r="AU1271" s="17" t="s">
        <v>172</v>
      </c>
    </row>
    <row r="1272" s="2" customFormat="1" ht="33" customHeight="1">
      <c r="A1272" s="38"/>
      <c r="B1272" s="39"/>
      <c r="C1272" s="215" t="s">
        <v>2234</v>
      </c>
      <c r="D1272" s="215" t="s">
        <v>154</v>
      </c>
      <c r="E1272" s="216" t="s">
        <v>2235</v>
      </c>
      <c r="F1272" s="217" t="s">
        <v>2079</v>
      </c>
      <c r="G1272" s="218" t="s">
        <v>493</v>
      </c>
      <c r="H1272" s="219">
        <v>36</v>
      </c>
      <c r="I1272" s="220"/>
      <c r="J1272" s="221">
        <f>ROUND(I1272*H1272,2)</f>
        <v>0</v>
      </c>
      <c r="K1272" s="222"/>
      <c r="L1272" s="44"/>
      <c r="M1272" s="223" t="s">
        <v>1</v>
      </c>
      <c r="N1272" s="224" t="s">
        <v>44</v>
      </c>
      <c r="O1272" s="91"/>
      <c r="P1272" s="225">
        <f>O1272*H1272</f>
        <v>0</v>
      </c>
      <c r="Q1272" s="225">
        <v>0</v>
      </c>
      <c r="R1272" s="225">
        <f>Q1272*H1272</f>
        <v>0</v>
      </c>
      <c r="S1272" s="225">
        <v>0</v>
      </c>
      <c r="T1272" s="226">
        <f>S1272*H1272</f>
        <v>0</v>
      </c>
      <c r="U1272" s="38"/>
      <c r="V1272" s="38"/>
      <c r="W1272" s="38"/>
      <c r="X1272" s="38"/>
      <c r="Y1272" s="38"/>
      <c r="Z1272" s="38"/>
      <c r="AA1272" s="38"/>
      <c r="AB1272" s="38"/>
      <c r="AC1272" s="38"/>
      <c r="AD1272" s="38"/>
      <c r="AE1272" s="38"/>
      <c r="AR1272" s="227" t="s">
        <v>547</v>
      </c>
      <c r="AT1272" s="227" t="s">
        <v>154</v>
      </c>
      <c r="AU1272" s="227" t="s">
        <v>172</v>
      </c>
      <c r="AY1272" s="17" t="s">
        <v>152</v>
      </c>
      <c r="BE1272" s="228">
        <f>IF(N1272="základní",J1272,0)</f>
        <v>0</v>
      </c>
      <c r="BF1272" s="228">
        <f>IF(N1272="snížená",J1272,0)</f>
        <v>0</v>
      </c>
      <c r="BG1272" s="228">
        <f>IF(N1272="zákl. přenesená",J1272,0)</f>
        <v>0</v>
      </c>
      <c r="BH1272" s="228">
        <f>IF(N1272="sníž. přenesená",J1272,0)</f>
        <v>0</v>
      </c>
      <c r="BI1272" s="228">
        <f>IF(N1272="nulová",J1272,0)</f>
        <v>0</v>
      </c>
      <c r="BJ1272" s="17" t="s">
        <v>21</v>
      </c>
      <c r="BK1272" s="228">
        <f>ROUND(I1272*H1272,2)</f>
        <v>0</v>
      </c>
      <c r="BL1272" s="17" t="s">
        <v>547</v>
      </c>
      <c r="BM1272" s="227" t="s">
        <v>2236</v>
      </c>
    </row>
    <row r="1273" s="2" customFormat="1">
      <c r="A1273" s="38"/>
      <c r="B1273" s="39"/>
      <c r="C1273" s="40"/>
      <c r="D1273" s="229" t="s">
        <v>160</v>
      </c>
      <c r="E1273" s="40"/>
      <c r="F1273" s="230" t="s">
        <v>2079</v>
      </c>
      <c r="G1273" s="40"/>
      <c r="H1273" s="40"/>
      <c r="I1273" s="231"/>
      <c r="J1273" s="40"/>
      <c r="K1273" s="40"/>
      <c r="L1273" s="44"/>
      <c r="M1273" s="232"/>
      <c r="N1273" s="233"/>
      <c r="O1273" s="91"/>
      <c r="P1273" s="91"/>
      <c r="Q1273" s="91"/>
      <c r="R1273" s="91"/>
      <c r="S1273" s="91"/>
      <c r="T1273" s="92"/>
      <c r="U1273" s="38"/>
      <c r="V1273" s="38"/>
      <c r="W1273" s="38"/>
      <c r="X1273" s="38"/>
      <c r="Y1273" s="38"/>
      <c r="Z1273" s="38"/>
      <c r="AA1273" s="38"/>
      <c r="AB1273" s="38"/>
      <c r="AC1273" s="38"/>
      <c r="AD1273" s="38"/>
      <c r="AE1273" s="38"/>
      <c r="AT1273" s="17" t="s">
        <v>160</v>
      </c>
      <c r="AU1273" s="17" t="s">
        <v>172</v>
      </c>
    </row>
    <row r="1274" s="2" customFormat="1" ht="33" customHeight="1">
      <c r="A1274" s="38"/>
      <c r="B1274" s="39"/>
      <c r="C1274" s="215" t="s">
        <v>2237</v>
      </c>
      <c r="D1274" s="215" t="s">
        <v>154</v>
      </c>
      <c r="E1274" s="216" t="s">
        <v>2238</v>
      </c>
      <c r="F1274" s="217" t="s">
        <v>2083</v>
      </c>
      <c r="G1274" s="218" t="s">
        <v>493</v>
      </c>
      <c r="H1274" s="219">
        <v>54</v>
      </c>
      <c r="I1274" s="220"/>
      <c r="J1274" s="221">
        <f>ROUND(I1274*H1274,2)</f>
        <v>0</v>
      </c>
      <c r="K1274" s="222"/>
      <c r="L1274" s="44"/>
      <c r="M1274" s="223" t="s">
        <v>1</v>
      </c>
      <c r="N1274" s="224" t="s">
        <v>44</v>
      </c>
      <c r="O1274" s="91"/>
      <c r="P1274" s="225">
        <f>O1274*H1274</f>
        <v>0</v>
      </c>
      <c r="Q1274" s="225">
        <v>0</v>
      </c>
      <c r="R1274" s="225">
        <f>Q1274*H1274</f>
        <v>0</v>
      </c>
      <c r="S1274" s="225">
        <v>0</v>
      </c>
      <c r="T1274" s="226">
        <f>S1274*H1274</f>
        <v>0</v>
      </c>
      <c r="U1274" s="38"/>
      <c r="V1274" s="38"/>
      <c r="W1274" s="38"/>
      <c r="X1274" s="38"/>
      <c r="Y1274" s="38"/>
      <c r="Z1274" s="38"/>
      <c r="AA1274" s="38"/>
      <c r="AB1274" s="38"/>
      <c r="AC1274" s="38"/>
      <c r="AD1274" s="38"/>
      <c r="AE1274" s="38"/>
      <c r="AR1274" s="227" t="s">
        <v>547</v>
      </c>
      <c r="AT1274" s="227" t="s">
        <v>154</v>
      </c>
      <c r="AU1274" s="227" t="s">
        <v>172</v>
      </c>
      <c r="AY1274" s="17" t="s">
        <v>152</v>
      </c>
      <c r="BE1274" s="228">
        <f>IF(N1274="základní",J1274,0)</f>
        <v>0</v>
      </c>
      <c r="BF1274" s="228">
        <f>IF(N1274="snížená",J1274,0)</f>
        <v>0</v>
      </c>
      <c r="BG1274" s="228">
        <f>IF(N1274="zákl. přenesená",J1274,0)</f>
        <v>0</v>
      </c>
      <c r="BH1274" s="228">
        <f>IF(N1274="sníž. přenesená",J1274,0)</f>
        <v>0</v>
      </c>
      <c r="BI1274" s="228">
        <f>IF(N1274="nulová",J1274,0)</f>
        <v>0</v>
      </c>
      <c r="BJ1274" s="17" t="s">
        <v>21</v>
      </c>
      <c r="BK1274" s="228">
        <f>ROUND(I1274*H1274,2)</f>
        <v>0</v>
      </c>
      <c r="BL1274" s="17" t="s">
        <v>547</v>
      </c>
      <c r="BM1274" s="227" t="s">
        <v>2239</v>
      </c>
    </row>
    <row r="1275" s="2" customFormat="1">
      <c r="A1275" s="38"/>
      <c r="B1275" s="39"/>
      <c r="C1275" s="40"/>
      <c r="D1275" s="229" t="s">
        <v>160</v>
      </c>
      <c r="E1275" s="40"/>
      <c r="F1275" s="230" t="s">
        <v>2083</v>
      </c>
      <c r="G1275" s="40"/>
      <c r="H1275" s="40"/>
      <c r="I1275" s="231"/>
      <c r="J1275" s="40"/>
      <c r="K1275" s="40"/>
      <c r="L1275" s="44"/>
      <c r="M1275" s="232"/>
      <c r="N1275" s="233"/>
      <c r="O1275" s="91"/>
      <c r="P1275" s="91"/>
      <c r="Q1275" s="91"/>
      <c r="R1275" s="91"/>
      <c r="S1275" s="91"/>
      <c r="T1275" s="92"/>
      <c r="U1275" s="38"/>
      <c r="V1275" s="38"/>
      <c r="W1275" s="38"/>
      <c r="X1275" s="38"/>
      <c r="Y1275" s="38"/>
      <c r="Z1275" s="38"/>
      <c r="AA1275" s="38"/>
      <c r="AB1275" s="38"/>
      <c r="AC1275" s="38"/>
      <c r="AD1275" s="38"/>
      <c r="AE1275" s="38"/>
      <c r="AT1275" s="17" t="s">
        <v>160</v>
      </c>
      <c r="AU1275" s="17" t="s">
        <v>172</v>
      </c>
    </row>
    <row r="1276" s="2" customFormat="1" ht="24.15" customHeight="1">
      <c r="A1276" s="38"/>
      <c r="B1276" s="39"/>
      <c r="C1276" s="215" t="s">
        <v>2240</v>
      </c>
      <c r="D1276" s="215" t="s">
        <v>154</v>
      </c>
      <c r="E1276" s="216" t="s">
        <v>2241</v>
      </c>
      <c r="F1276" s="217" t="s">
        <v>2242</v>
      </c>
      <c r="G1276" s="218" t="s">
        <v>493</v>
      </c>
      <c r="H1276" s="219">
        <v>40</v>
      </c>
      <c r="I1276" s="220"/>
      <c r="J1276" s="221">
        <f>ROUND(I1276*H1276,2)</f>
        <v>0</v>
      </c>
      <c r="K1276" s="222"/>
      <c r="L1276" s="44"/>
      <c r="M1276" s="223" t="s">
        <v>1</v>
      </c>
      <c r="N1276" s="224" t="s">
        <v>44</v>
      </c>
      <c r="O1276" s="91"/>
      <c r="P1276" s="225">
        <f>O1276*H1276</f>
        <v>0</v>
      </c>
      <c r="Q1276" s="225">
        <v>0</v>
      </c>
      <c r="R1276" s="225">
        <f>Q1276*H1276</f>
        <v>0</v>
      </c>
      <c r="S1276" s="225">
        <v>0</v>
      </c>
      <c r="T1276" s="226">
        <f>S1276*H1276</f>
        <v>0</v>
      </c>
      <c r="U1276" s="38"/>
      <c r="V1276" s="38"/>
      <c r="W1276" s="38"/>
      <c r="X1276" s="38"/>
      <c r="Y1276" s="38"/>
      <c r="Z1276" s="38"/>
      <c r="AA1276" s="38"/>
      <c r="AB1276" s="38"/>
      <c r="AC1276" s="38"/>
      <c r="AD1276" s="38"/>
      <c r="AE1276" s="38"/>
      <c r="AR1276" s="227" t="s">
        <v>547</v>
      </c>
      <c r="AT1276" s="227" t="s">
        <v>154</v>
      </c>
      <c r="AU1276" s="227" t="s">
        <v>172</v>
      </c>
      <c r="AY1276" s="17" t="s">
        <v>152</v>
      </c>
      <c r="BE1276" s="228">
        <f>IF(N1276="základní",J1276,0)</f>
        <v>0</v>
      </c>
      <c r="BF1276" s="228">
        <f>IF(N1276="snížená",J1276,0)</f>
        <v>0</v>
      </c>
      <c r="BG1276" s="228">
        <f>IF(N1276="zákl. přenesená",J1276,0)</f>
        <v>0</v>
      </c>
      <c r="BH1276" s="228">
        <f>IF(N1276="sníž. přenesená",J1276,0)</f>
        <v>0</v>
      </c>
      <c r="BI1276" s="228">
        <f>IF(N1276="nulová",J1276,0)</f>
        <v>0</v>
      </c>
      <c r="BJ1276" s="17" t="s">
        <v>21</v>
      </c>
      <c r="BK1276" s="228">
        <f>ROUND(I1276*H1276,2)</f>
        <v>0</v>
      </c>
      <c r="BL1276" s="17" t="s">
        <v>547</v>
      </c>
      <c r="BM1276" s="227" t="s">
        <v>2243</v>
      </c>
    </row>
    <row r="1277" s="2" customFormat="1">
      <c r="A1277" s="38"/>
      <c r="B1277" s="39"/>
      <c r="C1277" s="40"/>
      <c r="D1277" s="229" t="s">
        <v>160</v>
      </c>
      <c r="E1277" s="40"/>
      <c r="F1277" s="230" t="s">
        <v>2242</v>
      </c>
      <c r="G1277" s="40"/>
      <c r="H1277" s="40"/>
      <c r="I1277" s="231"/>
      <c r="J1277" s="40"/>
      <c r="K1277" s="40"/>
      <c r="L1277" s="44"/>
      <c r="M1277" s="232"/>
      <c r="N1277" s="233"/>
      <c r="O1277" s="91"/>
      <c r="P1277" s="91"/>
      <c r="Q1277" s="91"/>
      <c r="R1277" s="91"/>
      <c r="S1277" s="91"/>
      <c r="T1277" s="92"/>
      <c r="U1277" s="38"/>
      <c r="V1277" s="38"/>
      <c r="W1277" s="38"/>
      <c r="X1277" s="38"/>
      <c r="Y1277" s="38"/>
      <c r="Z1277" s="38"/>
      <c r="AA1277" s="38"/>
      <c r="AB1277" s="38"/>
      <c r="AC1277" s="38"/>
      <c r="AD1277" s="38"/>
      <c r="AE1277" s="38"/>
      <c r="AT1277" s="17" t="s">
        <v>160</v>
      </c>
      <c r="AU1277" s="17" t="s">
        <v>172</v>
      </c>
    </row>
    <row r="1278" s="2" customFormat="1" ht="16.5" customHeight="1">
      <c r="A1278" s="38"/>
      <c r="B1278" s="39"/>
      <c r="C1278" s="215" t="s">
        <v>2244</v>
      </c>
      <c r="D1278" s="215" t="s">
        <v>154</v>
      </c>
      <c r="E1278" s="216" t="s">
        <v>2245</v>
      </c>
      <c r="F1278" s="217" t="s">
        <v>1842</v>
      </c>
      <c r="G1278" s="218" t="s">
        <v>493</v>
      </c>
      <c r="H1278" s="219">
        <v>40</v>
      </c>
      <c r="I1278" s="220"/>
      <c r="J1278" s="221">
        <f>ROUND(I1278*H1278,2)</f>
        <v>0</v>
      </c>
      <c r="K1278" s="222"/>
      <c r="L1278" s="44"/>
      <c r="M1278" s="223" t="s">
        <v>1</v>
      </c>
      <c r="N1278" s="224" t="s">
        <v>44</v>
      </c>
      <c r="O1278" s="91"/>
      <c r="P1278" s="225">
        <f>O1278*H1278</f>
        <v>0</v>
      </c>
      <c r="Q1278" s="225">
        <v>0</v>
      </c>
      <c r="R1278" s="225">
        <f>Q1278*H1278</f>
        <v>0</v>
      </c>
      <c r="S1278" s="225">
        <v>0</v>
      </c>
      <c r="T1278" s="226">
        <f>S1278*H1278</f>
        <v>0</v>
      </c>
      <c r="U1278" s="38"/>
      <c r="V1278" s="38"/>
      <c r="W1278" s="38"/>
      <c r="X1278" s="38"/>
      <c r="Y1278" s="38"/>
      <c r="Z1278" s="38"/>
      <c r="AA1278" s="38"/>
      <c r="AB1278" s="38"/>
      <c r="AC1278" s="38"/>
      <c r="AD1278" s="38"/>
      <c r="AE1278" s="38"/>
      <c r="AR1278" s="227" t="s">
        <v>547</v>
      </c>
      <c r="AT1278" s="227" t="s">
        <v>154</v>
      </c>
      <c r="AU1278" s="227" t="s">
        <v>172</v>
      </c>
      <c r="AY1278" s="17" t="s">
        <v>152</v>
      </c>
      <c r="BE1278" s="228">
        <f>IF(N1278="základní",J1278,0)</f>
        <v>0</v>
      </c>
      <c r="BF1278" s="228">
        <f>IF(N1278="snížená",J1278,0)</f>
        <v>0</v>
      </c>
      <c r="BG1278" s="228">
        <f>IF(N1278="zákl. přenesená",J1278,0)</f>
        <v>0</v>
      </c>
      <c r="BH1278" s="228">
        <f>IF(N1278="sníž. přenesená",J1278,0)</f>
        <v>0</v>
      </c>
      <c r="BI1278" s="228">
        <f>IF(N1278="nulová",J1278,0)</f>
        <v>0</v>
      </c>
      <c r="BJ1278" s="17" t="s">
        <v>21</v>
      </c>
      <c r="BK1278" s="228">
        <f>ROUND(I1278*H1278,2)</f>
        <v>0</v>
      </c>
      <c r="BL1278" s="17" t="s">
        <v>547</v>
      </c>
      <c r="BM1278" s="227" t="s">
        <v>2246</v>
      </c>
    </row>
    <row r="1279" s="2" customFormat="1">
      <c r="A1279" s="38"/>
      <c r="B1279" s="39"/>
      <c r="C1279" s="40"/>
      <c r="D1279" s="229" t="s">
        <v>160</v>
      </c>
      <c r="E1279" s="40"/>
      <c r="F1279" s="230" t="s">
        <v>1842</v>
      </c>
      <c r="G1279" s="40"/>
      <c r="H1279" s="40"/>
      <c r="I1279" s="231"/>
      <c r="J1279" s="40"/>
      <c r="K1279" s="40"/>
      <c r="L1279" s="44"/>
      <c r="M1279" s="232"/>
      <c r="N1279" s="233"/>
      <c r="O1279" s="91"/>
      <c r="P1279" s="91"/>
      <c r="Q1279" s="91"/>
      <c r="R1279" s="91"/>
      <c r="S1279" s="91"/>
      <c r="T1279" s="92"/>
      <c r="U1279" s="38"/>
      <c r="V1279" s="38"/>
      <c r="W1279" s="38"/>
      <c r="X1279" s="38"/>
      <c r="Y1279" s="38"/>
      <c r="Z1279" s="38"/>
      <c r="AA1279" s="38"/>
      <c r="AB1279" s="38"/>
      <c r="AC1279" s="38"/>
      <c r="AD1279" s="38"/>
      <c r="AE1279" s="38"/>
      <c r="AT1279" s="17" t="s">
        <v>160</v>
      </c>
      <c r="AU1279" s="17" t="s">
        <v>172</v>
      </c>
    </row>
    <row r="1280" s="2" customFormat="1" ht="24.15" customHeight="1">
      <c r="A1280" s="38"/>
      <c r="B1280" s="39"/>
      <c r="C1280" s="215" t="s">
        <v>2247</v>
      </c>
      <c r="D1280" s="215" t="s">
        <v>154</v>
      </c>
      <c r="E1280" s="216" t="s">
        <v>2248</v>
      </c>
      <c r="F1280" s="217" t="s">
        <v>2249</v>
      </c>
      <c r="G1280" s="218" t="s">
        <v>493</v>
      </c>
      <c r="H1280" s="219">
        <v>20</v>
      </c>
      <c r="I1280" s="220"/>
      <c r="J1280" s="221">
        <f>ROUND(I1280*H1280,2)</f>
        <v>0</v>
      </c>
      <c r="K1280" s="222"/>
      <c r="L1280" s="44"/>
      <c r="M1280" s="223" t="s">
        <v>1</v>
      </c>
      <c r="N1280" s="224" t="s">
        <v>44</v>
      </c>
      <c r="O1280" s="91"/>
      <c r="P1280" s="225">
        <f>O1280*H1280</f>
        <v>0</v>
      </c>
      <c r="Q1280" s="225">
        <v>0</v>
      </c>
      <c r="R1280" s="225">
        <f>Q1280*H1280</f>
        <v>0</v>
      </c>
      <c r="S1280" s="225">
        <v>0</v>
      </c>
      <c r="T1280" s="226">
        <f>S1280*H1280</f>
        <v>0</v>
      </c>
      <c r="U1280" s="38"/>
      <c r="V1280" s="38"/>
      <c r="W1280" s="38"/>
      <c r="X1280" s="38"/>
      <c r="Y1280" s="38"/>
      <c r="Z1280" s="38"/>
      <c r="AA1280" s="38"/>
      <c r="AB1280" s="38"/>
      <c r="AC1280" s="38"/>
      <c r="AD1280" s="38"/>
      <c r="AE1280" s="38"/>
      <c r="AR1280" s="227" t="s">
        <v>547</v>
      </c>
      <c r="AT1280" s="227" t="s">
        <v>154</v>
      </c>
      <c r="AU1280" s="227" t="s">
        <v>172</v>
      </c>
      <c r="AY1280" s="17" t="s">
        <v>152</v>
      </c>
      <c r="BE1280" s="228">
        <f>IF(N1280="základní",J1280,0)</f>
        <v>0</v>
      </c>
      <c r="BF1280" s="228">
        <f>IF(N1280="snížená",J1280,0)</f>
        <v>0</v>
      </c>
      <c r="BG1280" s="228">
        <f>IF(N1280="zákl. přenesená",J1280,0)</f>
        <v>0</v>
      </c>
      <c r="BH1280" s="228">
        <f>IF(N1280="sníž. přenesená",J1280,0)</f>
        <v>0</v>
      </c>
      <c r="BI1280" s="228">
        <f>IF(N1280="nulová",J1280,0)</f>
        <v>0</v>
      </c>
      <c r="BJ1280" s="17" t="s">
        <v>21</v>
      </c>
      <c r="BK1280" s="228">
        <f>ROUND(I1280*H1280,2)</f>
        <v>0</v>
      </c>
      <c r="BL1280" s="17" t="s">
        <v>547</v>
      </c>
      <c r="BM1280" s="227" t="s">
        <v>2250</v>
      </c>
    </row>
    <row r="1281" s="2" customFormat="1">
      <c r="A1281" s="38"/>
      <c r="B1281" s="39"/>
      <c r="C1281" s="40"/>
      <c r="D1281" s="229" t="s">
        <v>160</v>
      </c>
      <c r="E1281" s="40"/>
      <c r="F1281" s="230" t="s">
        <v>2249</v>
      </c>
      <c r="G1281" s="40"/>
      <c r="H1281" s="40"/>
      <c r="I1281" s="231"/>
      <c r="J1281" s="40"/>
      <c r="K1281" s="40"/>
      <c r="L1281" s="44"/>
      <c r="M1281" s="232"/>
      <c r="N1281" s="233"/>
      <c r="O1281" s="91"/>
      <c r="P1281" s="91"/>
      <c r="Q1281" s="91"/>
      <c r="R1281" s="91"/>
      <c r="S1281" s="91"/>
      <c r="T1281" s="92"/>
      <c r="U1281" s="38"/>
      <c r="V1281" s="38"/>
      <c r="W1281" s="38"/>
      <c r="X1281" s="38"/>
      <c r="Y1281" s="38"/>
      <c r="Z1281" s="38"/>
      <c r="AA1281" s="38"/>
      <c r="AB1281" s="38"/>
      <c r="AC1281" s="38"/>
      <c r="AD1281" s="38"/>
      <c r="AE1281" s="38"/>
      <c r="AT1281" s="17" t="s">
        <v>160</v>
      </c>
      <c r="AU1281" s="17" t="s">
        <v>172</v>
      </c>
    </row>
    <row r="1282" s="2" customFormat="1" ht="16.5" customHeight="1">
      <c r="A1282" s="38"/>
      <c r="B1282" s="39"/>
      <c r="C1282" s="215" t="s">
        <v>2251</v>
      </c>
      <c r="D1282" s="215" t="s">
        <v>154</v>
      </c>
      <c r="E1282" s="216" t="s">
        <v>2252</v>
      </c>
      <c r="F1282" s="217" t="s">
        <v>1850</v>
      </c>
      <c r="G1282" s="218" t="s">
        <v>493</v>
      </c>
      <c r="H1282" s="219">
        <v>20</v>
      </c>
      <c r="I1282" s="220"/>
      <c r="J1282" s="221">
        <f>ROUND(I1282*H1282,2)</f>
        <v>0</v>
      </c>
      <c r="K1282" s="222"/>
      <c r="L1282" s="44"/>
      <c r="M1282" s="223" t="s">
        <v>1</v>
      </c>
      <c r="N1282" s="224" t="s">
        <v>44</v>
      </c>
      <c r="O1282" s="91"/>
      <c r="P1282" s="225">
        <f>O1282*H1282</f>
        <v>0</v>
      </c>
      <c r="Q1282" s="225">
        <v>0</v>
      </c>
      <c r="R1282" s="225">
        <f>Q1282*H1282</f>
        <v>0</v>
      </c>
      <c r="S1282" s="225">
        <v>0</v>
      </c>
      <c r="T1282" s="226">
        <f>S1282*H1282</f>
        <v>0</v>
      </c>
      <c r="U1282" s="38"/>
      <c r="V1282" s="38"/>
      <c r="W1282" s="38"/>
      <c r="X1282" s="38"/>
      <c r="Y1282" s="38"/>
      <c r="Z1282" s="38"/>
      <c r="AA1282" s="38"/>
      <c r="AB1282" s="38"/>
      <c r="AC1282" s="38"/>
      <c r="AD1282" s="38"/>
      <c r="AE1282" s="38"/>
      <c r="AR1282" s="227" t="s">
        <v>547</v>
      </c>
      <c r="AT1282" s="227" t="s">
        <v>154</v>
      </c>
      <c r="AU1282" s="227" t="s">
        <v>172</v>
      </c>
      <c r="AY1282" s="17" t="s">
        <v>152</v>
      </c>
      <c r="BE1282" s="228">
        <f>IF(N1282="základní",J1282,0)</f>
        <v>0</v>
      </c>
      <c r="BF1282" s="228">
        <f>IF(N1282="snížená",J1282,0)</f>
        <v>0</v>
      </c>
      <c r="BG1282" s="228">
        <f>IF(N1282="zákl. přenesená",J1282,0)</f>
        <v>0</v>
      </c>
      <c r="BH1282" s="228">
        <f>IF(N1282="sníž. přenesená",J1282,0)</f>
        <v>0</v>
      </c>
      <c r="BI1282" s="228">
        <f>IF(N1282="nulová",J1282,0)</f>
        <v>0</v>
      </c>
      <c r="BJ1282" s="17" t="s">
        <v>21</v>
      </c>
      <c r="BK1282" s="228">
        <f>ROUND(I1282*H1282,2)</f>
        <v>0</v>
      </c>
      <c r="BL1282" s="17" t="s">
        <v>547</v>
      </c>
      <c r="BM1282" s="227" t="s">
        <v>2253</v>
      </c>
    </row>
    <row r="1283" s="2" customFormat="1">
      <c r="A1283" s="38"/>
      <c r="B1283" s="39"/>
      <c r="C1283" s="40"/>
      <c r="D1283" s="229" t="s">
        <v>160</v>
      </c>
      <c r="E1283" s="40"/>
      <c r="F1283" s="230" t="s">
        <v>1850</v>
      </c>
      <c r="G1283" s="40"/>
      <c r="H1283" s="40"/>
      <c r="I1283" s="231"/>
      <c r="J1283" s="40"/>
      <c r="K1283" s="40"/>
      <c r="L1283" s="44"/>
      <c r="M1283" s="232"/>
      <c r="N1283" s="233"/>
      <c r="O1283" s="91"/>
      <c r="P1283" s="91"/>
      <c r="Q1283" s="91"/>
      <c r="R1283" s="91"/>
      <c r="S1283" s="91"/>
      <c r="T1283" s="92"/>
      <c r="U1283" s="38"/>
      <c r="V1283" s="38"/>
      <c r="W1283" s="38"/>
      <c r="X1283" s="38"/>
      <c r="Y1283" s="38"/>
      <c r="Z1283" s="38"/>
      <c r="AA1283" s="38"/>
      <c r="AB1283" s="38"/>
      <c r="AC1283" s="38"/>
      <c r="AD1283" s="38"/>
      <c r="AE1283" s="38"/>
      <c r="AT1283" s="17" t="s">
        <v>160</v>
      </c>
      <c r="AU1283" s="17" t="s">
        <v>172</v>
      </c>
    </row>
    <row r="1284" s="2" customFormat="1" ht="21.75" customHeight="1">
      <c r="A1284" s="38"/>
      <c r="B1284" s="39"/>
      <c r="C1284" s="215" t="s">
        <v>2254</v>
      </c>
      <c r="D1284" s="215" t="s">
        <v>154</v>
      </c>
      <c r="E1284" s="216" t="s">
        <v>2255</v>
      </c>
      <c r="F1284" s="217" t="s">
        <v>1858</v>
      </c>
      <c r="G1284" s="218" t="s">
        <v>2256</v>
      </c>
      <c r="H1284" s="219">
        <v>1</v>
      </c>
      <c r="I1284" s="220"/>
      <c r="J1284" s="221">
        <f>ROUND(I1284*H1284,2)</f>
        <v>0</v>
      </c>
      <c r="K1284" s="222"/>
      <c r="L1284" s="44"/>
      <c r="M1284" s="223" t="s">
        <v>1</v>
      </c>
      <c r="N1284" s="224" t="s">
        <v>44</v>
      </c>
      <c r="O1284" s="91"/>
      <c r="P1284" s="225">
        <f>O1284*H1284</f>
        <v>0</v>
      </c>
      <c r="Q1284" s="225">
        <v>0</v>
      </c>
      <c r="R1284" s="225">
        <f>Q1284*H1284</f>
        <v>0</v>
      </c>
      <c r="S1284" s="225">
        <v>0</v>
      </c>
      <c r="T1284" s="226">
        <f>S1284*H1284</f>
        <v>0</v>
      </c>
      <c r="U1284" s="38"/>
      <c r="V1284" s="38"/>
      <c r="W1284" s="38"/>
      <c r="X1284" s="38"/>
      <c r="Y1284" s="38"/>
      <c r="Z1284" s="38"/>
      <c r="AA1284" s="38"/>
      <c r="AB1284" s="38"/>
      <c r="AC1284" s="38"/>
      <c r="AD1284" s="38"/>
      <c r="AE1284" s="38"/>
      <c r="AR1284" s="227" t="s">
        <v>547</v>
      </c>
      <c r="AT1284" s="227" t="s">
        <v>154</v>
      </c>
      <c r="AU1284" s="227" t="s">
        <v>172</v>
      </c>
      <c r="AY1284" s="17" t="s">
        <v>152</v>
      </c>
      <c r="BE1284" s="228">
        <f>IF(N1284="základní",J1284,0)</f>
        <v>0</v>
      </c>
      <c r="BF1284" s="228">
        <f>IF(N1284="snížená",J1284,0)</f>
        <v>0</v>
      </c>
      <c r="BG1284" s="228">
        <f>IF(N1284="zákl. přenesená",J1284,0)</f>
        <v>0</v>
      </c>
      <c r="BH1284" s="228">
        <f>IF(N1284="sníž. přenesená",J1284,0)</f>
        <v>0</v>
      </c>
      <c r="BI1284" s="228">
        <f>IF(N1284="nulová",J1284,0)</f>
        <v>0</v>
      </c>
      <c r="BJ1284" s="17" t="s">
        <v>21</v>
      </c>
      <c r="BK1284" s="228">
        <f>ROUND(I1284*H1284,2)</f>
        <v>0</v>
      </c>
      <c r="BL1284" s="17" t="s">
        <v>547</v>
      </c>
      <c r="BM1284" s="227" t="s">
        <v>2257</v>
      </c>
    </row>
    <row r="1285" s="2" customFormat="1">
      <c r="A1285" s="38"/>
      <c r="B1285" s="39"/>
      <c r="C1285" s="40"/>
      <c r="D1285" s="229" t="s">
        <v>160</v>
      </c>
      <c r="E1285" s="40"/>
      <c r="F1285" s="230" t="s">
        <v>1858</v>
      </c>
      <c r="G1285" s="40"/>
      <c r="H1285" s="40"/>
      <c r="I1285" s="231"/>
      <c r="J1285" s="40"/>
      <c r="K1285" s="40"/>
      <c r="L1285" s="44"/>
      <c r="M1285" s="232"/>
      <c r="N1285" s="233"/>
      <c r="O1285" s="91"/>
      <c r="P1285" s="91"/>
      <c r="Q1285" s="91"/>
      <c r="R1285" s="91"/>
      <c r="S1285" s="91"/>
      <c r="T1285" s="92"/>
      <c r="U1285" s="38"/>
      <c r="V1285" s="38"/>
      <c r="W1285" s="38"/>
      <c r="X1285" s="38"/>
      <c r="Y1285" s="38"/>
      <c r="Z1285" s="38"/>
      <c r="AA1285" s="38"/>
      <c r="AB1285" s="38"/>
      <c r="AC1285" s="38"/>
      <c r="AD1285" s="38"/>
      <c r="AE1285" s="38"/>
      <c r="AT1285" s="17" t="s">
        <v>160</v>
      </c>
      <c r="AU1285" s="17" t="s">
        <v>172</v>
      </c>
    </row>
    <row r="1286" s="2" customFormat="1" ht="16.5" customHeight="1">
      <c r="A1286" s="38"/>
      <c r="B1286" s="39"/>
      <c r="C1286" s="215" t="s">
        <v>2258</v>
      </c>
      <c r="D1286" s="215" t="s">
        <v>154</v>
      </c>
      <c r="E1286" s="216" t="s">
        <v>2259</v>
      </c>
      <c r="F1286" s="217" t="s">
        <v>2260</v>
      </c>
      <c r="G1286" s="218" t="s">
        <v>1116</v>
      </c>
      <c r="H1286" s="219">
        <v>1</v>
      </c>
      <c r="I1286" s="220"/>
      <c r="J1286" s="221">
        <f>ROUND(I1286*H1286,2)</f>
        <v>0</v>
      </c>
      <c r="K1286" s="222"/>
      <c r="L1286" s="44"/>
      <c r="M1286" s="223" t="s">
        <v>1</v>
      </c>
      <c r="N1286" s="224" t="s">
        <v>44</v>
      </c>
      <c r="O1286" s="91"/>
      <c r="P1286" s="225">
        <f>O1286*H1286</f>
        <v>0</v>
      </c>
      <c r="Q1286" s="225">
        <v>0</v>
      </c>
      <c r="R1286" s="225">
        <f>Q1286*H1286</f>
        <v>0</v>
      </c>
      <c r="S1286" s="225">
        <v>0</v>
      </c>
      <c r="T1286" s="226">
        <f>S1286*H1286</f>
        <v>0</v>
      </c>
      <c r="U1286" s="38"/>
      <c r="V1286" s="38"/>
      <c r="W1286" s="38"/>
      <c r="X1286" s="38"/>
      <c r="Y1286" s="38"/>
      <c r="Z1286" s="38"/>
      <c r="AA1286" s="38"/>
      <c r="AB1286" s="38"/>
      <c r="AC1286" s="38"/>
      <c r="AD1286" s="38"/>
      <c r="AE1286" s="38"/>
      <c r="AR1286" s="227" t="s">
        <v>547</v>
      </c>
      <c r="AT1286" s="227" t="s">
        <v>154</v>
      </c>
      <c r="AU1286" s="227" t="s">
        <v>172</v>
      </c>
      <c r="AY1286" s="17" t="s">
        <v>152</v>
      </c>
      <c r="BE1286" s="228">
        <f>IF(N1286="základní",J1286,0)</f>
        <v>0</v>
      </c>
      <c r="BF1286" s="228">
        <f>IF(N1286="snížená",J1286,0)</f>
        <v>0</v>
      </c>
      <c r="BG1286" s="228">
        <f>IF(N1286="zákl. přenesená",J1286,0)</f>
        <v>0</v>
      </c>
      <c r="BH1286" s="228">
        <f>IF(N1286="sníž. přenesená",J1286,0)</f>
        <v>0</v>
      </c>
      <c r="BI1286" s="228">
        <f>IF(N1286="nulová",J1286,0)</f>
        <v>0</v>
      </c>
      <c r="BJ1286" s="17" t="s">
        <v>21</v>
      </c>
      <c r="BK1286" s="228">
        <f>ROUND(I1286*H1286,2)</f>
        <v>0</v>
      </c>
      <c r="BL1286" s="17" t="s">
        <v>547</v>
      </c>
      <c r="BM1286" s="227" t="s">
        <v>2261</v>
      </c>
    </row>
    <row r="1287" s="2" customFormat="1">
      <c r="A1287" s="38"/>
      <c r="B1287" s="39"/>
      <c r="C1287" s="40"/>
      <c r="D1287" s="229" t="s">
        <v>160</v>
      </c>
      <c r="E1287" s="40"/>
      <c r="F1287" s="230" t="s">
        <v>2260</v>
      </c>
      <c r="G1287" s="40"/>
      <c r="H1287" s="40"/>
      <c r="I1287" s="231"/>
      <c r="J1287" s="40"/>
      <c r="K1287" s="40"/>
      <c r="L1287" s="44"/>
      <c r="M1287" s="232"/>
      <c r="N1287" s="233"/>
      <c r="O1287" s="91"/>
      <c r="P1287" s="91"/>
      <c r="Q1287" s="91"/>
      <c r="R1287" s="91"/>
      <c r="S1287" s="91"/>
      <c r="T1287" s="92"/>
      <c r="U1287" s="38"/>
      <c r="V1287" s="38"/>
      <c r="W1287" s="38"/>
      <c r="X1287" s="38"/>
      <c r="Y1287" s="38"/>
      <c r="Z1287" s="38"/>
      <c r="AA1287" s="38"/>
      <c r="AB1287" s="38"/>
      <c r="AC1287" s="38"/>
      <c r="AD1287" s="38"/>
      <c r="AE1287" s="38"/>
      <c r="AT1287" s="17" t="s">
        <v>160</v>
      </c>
      <c r="AU1287" s="17" t="s">
        <v>172</v>
      </c>
    </row>
    <row r="1288" s="2" customFormat="1" ht="16.5" customHeight="1">
      <c r="A1288" s="38"/>
      <c r="B1288" s="39"/>
      <c r="C1288" s="215" t="s">
        <v>2262</v>
      </c>
      <c r="D1288" s="215" t="s">
        <v>154</v>
      </c>
      <c r="E1288" s="216" t="s">
        <v>2263</v>
      </c>
      <c r="F1288" s="217" t="s">
        <v>2264</v>
      </c>
      <c r="G1288" s="218" t="s">
        <v>1116</v>
      </c>
      <c r="H1288" s="219">
        <v>1</v>
      </c>
      <c r="I1288" s="220"/>
      <c r="J1288" s="221">
        <f>ROUND(I1288*H1288,2)</f>
        <v>0</v>
      </c>
      <c r="K1288" s="222"/>
      <c r="L1288" s="44"/>
      <c r="M1288" s="223" t="s">
        <v>1</v>
      </c>
      <c r="N1288" s="224" t="s">
        <v>44</v>
      </c>
      <c r="O1288" s="91"/>
      <c r="P1288" s="225">
        <f>O1288*H1288</f>
        <v>0</v>
      </c>
      <c r="Q1288" s="225">
        <v>0</v>
      </c>
      <c r="R1288" s="225">
        <f>Q1288*H1288</f>
        <v>0</v>
      </c>
      <c r="S1288" s="225">
        <v>0</v>
      </c>
      <c r="T1288" s="226">
        <f>S1288*H1288</f>
        <v>0</v>
      </c>
      <c r="U1288" s="38"/>
      <c r="V1288" s="38"/>
      <c r="W1288" s="38"/>
      <c r="X1288" s="38"/>
      <c r="Y1288" s="38"/>
      <c r="Z1288" s="38"/>
      <c r="AA1288" s="38"/>
      <c r="AB1288" s="38"/>
      <c r="AC1288" s="38"/>
      <c r="AD1288" s="38"/>
      <c r="AE1288" s="38"/>
      <c r="AR1288" s="227" t="s">
        <v>547</v>
      </c>
      <c r="AT1288" s="227" t="s">
        <v>154</v>
      </c>
      <c r="AU1288" s="227" t="s">
        <v>172</v>
      </c>
      <c r="AY1288" s="17" t="s">
        <v>152</v>
      </c>
      <c r="BE1288" s="228">
        <f>IF(N1288="základní",J1288,0)</f>
        <v>0</v>
      </c>
      <c r="BF1288" s="228">
        <f>IF(N1288="snížená",J1288,0)</f>
        <v>0</v>
      </c>
      <c r="BG1288" s="228">
        <f>IF(N1288="zákl. přenesená",J1288,0)</f>
        <v>0</v>
      </c>
      <c r="BH1288" s="228">
        <f>IF(N1288="sníž. přenesená",J1288,0)</f>
        <v>0</v>
      </c>
      <c r="BI1288" s="228">
        <f>IF(N1288="nulová",J1288,0)</f>
        <v>0</v>
      </c>
      <c r="BJ1288" s="17" t="s">
        <v>21</v>
      </c>
      <c r="BK1288" s="228">
        <f>ROUND(I1288*H1288,2)</f>
        <v>0</v>
      </c>
      <c r="BL1288" s="17" t="s">
        <v>547</v>
      </c>
      <c r="BM1288" s="227" t="s">
        <v>2265</v>
      </c>
    </row>
    <row r="1289" s="2" customFormat="1">
      <c r="A1289" s="38"/>
      <c r="B1289" s="39"/>
      <c r="C1289" s="40"/>
      <c r="D1289" s="229" t="s">
        <v>160</v>
      </c>
      <c r="E1289" s="40"/>
      <c r="F1289" s="230" t="s">
        <v>2264</v>
      </c>
      <c r="G1289" s="40"/>
      <c r="H1289" s="40"/>
      <c r="I1289" s="231"/>
      <c r="J1289" s="40"/>
      <c r="K1289" s="40"/>
      <c r="L1289" s="44"/>
      <c r="M1289" s="232"/>
      <c r="N1289" s="233"/>
      <c r="O1289" s="91"/>
      <c r="P1289" s="91"/>
      <c r="Q1289" s="91"/>
      <c r="R1289" s="91"/>
      <c r="S1289" s="91"/>
      <c r="T1289" s="92"/>
      <c r="U1289" s="38"/>
      <c r="V1289" s="38"/>
      <c r="W1289" s="38"/>
      <c r="X1289" s="38"/>
      <c r="Y1289" s="38"/>
      <c r="Z1289" s="38"/>
      <c r="AA1289" s="38"/>
      <c r="AB1289" s="38"/>
      <c r="AC1289" s="38"/>
      <c r="AD1289" s="38"/>
      <c r="AE1289" s="38"/>
      <c r="AT1289" s="17" t="s">
        <v>160</v>
      </c>
      <c r="AU1289" s="17" t="s">
        <v>172</v>
      </c>
    </row>
    <row r="1290" s="2" customFormat="1" ht="21.75" customHeight="1">
      <c r="A1290" s="38"/>
      <c r="B1290" s="39"/>
      <c r="C1290" s="215" t="s">
        <v>2266</v>
      </c>
      <c r="D1290" s="215" t="s">
        <v>154</v>
      </c>
      <c r="E1290" s="216" t="s">
        <v>2267</v>
      </c>
      <c r="F1290" s="217" t="s">
        <v>2268</v>
      </c>
      <c r="G1290" s="218" t="s">
        <v>1116</v>
      </c>
      <c r="H1290" s="219">
        <v>1</v>
      </c>
      <c r="I1290" s="220"/>
      <c r="J1290" s="221">
        <f>ROUND(I1290*H1290,2)</f>
        <v>0</v>
      </c>
      <c r="K1290" s="222"/>
      <c r="L1290" s="44"/>
      <c r="M1290" s="223" t="s">
        <v>1</v>
      </c>
      <c r="N1290" s="224" t="s">
        <v>44</v>
      </c>
      <c r="O1290" s="91"/>
      <c r="P1290" s="225">
        <f>O1290*H1290</f>
        <v>0</v>
      </c>
      <c r="Q1290" s="225">
        <v>0</v>
      </c>
      <c r="R1290" s="225">
        <f>Q1290*H1290</f>
        <v>0</v>
      </c>
      <c r="S1290" s="225">
        <v>0</v>
      </c>
      <c r="T1290" s="226">
        <f>S1290*H1290</f>
        <v>0</v>
      </c>
      <c r="U1290" s="38"/>
      <c r="V1290" s="38"/>
      <c r="W1290" s="38"/>
      <c r="X1290" s="38"/>
      <c r="Y1290" s="38"/>
      <c r="Z1290" s="38"/>
      <c r="AA1290" s="38"/>
      <c r="AB1290" s="38"/>
      <c r="AC1290" s="38"/>
      <c r="AD1290" s="38"/>
      <c r="AE1290" s="38"/>
      <c r="AR1290" s="227" t="s">
        <v>547</v>
      </c>
      <c r="AT1290" s="227" t="s">
        <v>154</v>
      </c>
      <c r="AU1290" s="227" t="s">
        <v>172</v>
      </c>
      <c r="AY1290" s="17" t="s">
        <v>152</v>
      </c>
      <c r="BE1290" s="228">
        <f>IF(N1290="základní",J1290,0)</f>
        <v>0</v>
      </c>
      <c r="BF1290" s="228">
        <f>IF(N1290="snížená",J1290,0)</f>
        <v>0</v>
      </c>
      <c r="BG1290" s="228">
        <f>IF(N1290="zákl. přenesená",J1290,0)</f>
        <v>0</v>
      </c>
      <c r="BH1290" s="228">
        <f>IF(N1290="sníž. přenesená",J1290,0)</f>
        <v>0</v>
      </c>
      <c r="BI1290" s="228">
        <f>IF(N1290="nulová",J1290,0)</f>
        <v>0</v>
      </c>
      <c r="BJ1290" s="17" t="s">
        <v>21</v>
      </c>
      <c r="BK1290" s="228">
        <f>ROUND(I1290*H1290,2)</f>
        <v>0</v>
      </c>
      <c r="BL1290" s="17" t="s">
        <v>547</v>
      </c>
      <c r="BM1290" s="227" t="s">
        <v>2269</v>
      </c>
    </row>
    <row r="1291" s="2" customFormat="1">
      <c r="A1291" s="38"/>
      <c r="B1291" s="39"/>
      <c r="C1291" s="40"/>
      <c r="D1291" s="229" t="s">
        <v>160</v>
      </c>
      <c r="E1291" s="40"/>
      <c r="F1291" s="230" t="s">
        <v>2268</v>
      </c>
      <c r="G1291" s="40"/>
      <c r="H1291" s="40"/>
      <c r="I1291" s="231"/>
      <c r="J1291" s="40"/>
      <c r="K1291" s="40"/>
      <c r="L1291" s="44"/>
      <c r="M1291" s="232"/>
      <c r="N1291" s="233"/>
      <c r="O1291" s="91"/>
      <c r="P1291" s="91"/>
      <c r="Q1291" s="91"/>
      <c r="R1291" s="91"/>
      <c r="S1291" s="91"/>
      <c r="T1291" s="92"/>
      <c r="U1291" s="38"/>
      <c r="V1291" s="38"/>
      <c r="W1291" s="38"/>
      <c r="X1291" s="38"/>
      <c r="Y1291" s="38"/>
      <c r="Z1291" s="38"/>
      <c r="AA1291" s="38"/>
      <c r="AB1291" s="38"/>
      <c r="AC1291" s="38"/>
      <c r="AD1291" s="38"/>
      <c r="AE1291" s="38"/>
      <c r="AT1291" s="17" t="s">
        <v>160</v>
      </c>
      <c r="AU1291" s="17" t="s">
        <v>172</v>
      </c>
    </row>
    <row r="1292" s="2" customFormat="1" ht="33" customHeight="1">
      <c r="A1292" s="38"/>
      <c r="B1292" s="39"/>
      <c r="C1292" s="215" t="s">
        <v>2270</v>
      </c>
      <c r="D1292" s="215" t="s">
        <v>154</v>
      </c>
      <c r="E1292" s="216" t="s">
        <v>2271</v>
      </c>
      <c r="F1292" s="217" t="s">
        <v>2106</v>
      </c>
      <c r="G1292" s="218" t="s">
        <v>1116</v>
      </c>
      <c r="H1292" s="219">
        <v>1</v>
      </c>
      <c r="I1292" s="220"/>
      <c r="J1292" s="221">
        <f>ROUND(I1292*H1292,2)</f>
        <v>0</v>
      </c>
      <c r="K1292" s="222"/>
      <c r="L1292" s="44"/>
      <c r="M1292" s="223" t="s">
        <v>1</v>
      </c>
      <c r="N1292" s="224" t="s">
        <v>44</v>
      </c>
      <c r="O1292" s="91"/>
      <c r="P1292" s="225">
        <f>O1292*H1292</f>
        <v>0</v>
      </c>
      <c r="Q1292" s="225">
        <v>0</v>
      </c>
      <c r="R1292" s="225">
        <f>Q1292*H1292</f>
        <v>0</v>
      </c>
      <c r="S1292" s="225">
        <v>0</v>
      </c>
      <c r="T1292" s="226">
        <f>S1292*H1292</f>
        <v>0</v>
      </c>
      <c r="U1292" s="38"/>
      <c r="V1292" s="38"/>
      <c r="W1292" s="38"/>
      <c r="X1292" s="38"/>
      <c r="Y1292" s="38"/>
      <c r="Z1292" s="38"/>
      <c r="AA1292" s="38"/>
      <c r="AB1292" s="38"/>
      <c r="AC1292" s="38"/>
      <c r="AD1292" s="38"/>
      <c r="AE1292" s="38"/>
      <c r="AR1292" s="227" t="s">
        <v>547</v>
      </c>
      <c r="AT1292" s="227" t="s">
        <v>154</v>
      </c>
      <c r="AU1292" s="227" t="s">
        <v>172</v>
      </c>
      <c r="AY1292" s="17" t="s">
        <v>152</v>
      </c>
      <c r="BE1292" s="228">
        <f>IF(N1292="základní",J1292,0)</f>
        <v>0</v>
      </c>
      <c r="BF1292" s="228">
        <f>IF(N1292="snížená",J1292,0)</f>
        <v>0</v>
      </c>
      <c r="BG1292" s="228">
        <f>IF(N1292="zákl. přenesená",J1292,0)</f>
        <v>0</v>
      </c>
      <c r="BH1292" s="228">
        <f>IF(N1292="sníž. přenesená",J1292,0)</f>
        <v>0</v>
      </c>
      <c r="BI1292" s="228">
        <f>IF(N1292="nulová",J1292,0)</f>
        <v>0</v>
      </c>
      <c r="BJ1292" s="17" t="s">
        <v>21</v>
      </c>
      <c r="BK1292" s="228">
        <f>ROUND(I1292*H1292,2)</f>
        <v>0</v>
      </c>
      <c r="BL1292" s="17" t="s">
        <v>547</v>
      </c>
      <c r="BM1292" s="227" t="s">
        <v>2272</v>
      </c>
    </row>
    <row r="1293" s="2" customFormat="1">
      <c r="A1293" s="38"/>
      <c r="B1293" s="39"/>
      <c r="C1293" s="40"/>
      <c r="D1293" s="229" t="s">
        <v>160</v>
      </c>
      <c r="E1293" s="40"/>
      <c r="F1293" s="230" t="s">
        <v>2106</v>
      </c>
      <c r="G1293" s="40"/>
      <c r="H1293" s="40"/>
      <c r="I1293" s="231"/>
      <c r="J1293" s="40"/>
      <c r="K1293" s="40"/>
      <c r="L1293" s="44"/>
      <c r="M1293" s="232"/>
      <c r="N1293" s="233"/>
      <c r="O1293" s="91"/>
      <c r="P1293" s="91"/>
      <c r="Q1293" s="91"/>
      <c r="R1293" s="91"/>
      <c r="S1293" s="91"/>
      <c r="T1293" s="92"/>
      <c r="U1293" s="38"/>
      <c r="V1293" s="38"/>
      <c r="W1293" s="38"/>
      <c r="X1293" s="38"/>
      <c r="Y1293" s="38"/>
      <c r="Z1293" s="38"/>
      <c r="AA1293" s="38"/>
      <c r="AB1293" s="38"/>
      <c r="AC1293" s="38"/>
      <c r="AD1293" s="38"/>
      <c r="AE1293" s="38"/>
      <c r="AT1293" s="17" t="s">
        <v>160</v>
      </c>
      <c r="AU1293" s="17" t="s">
        <v>172</v>
      </c>
    </row>
    <row r="1294" s="2" customFormat="1" ht="21.75" customHeight="1">
      <c r="A1294" s="38"/>
      <c r="B1294" s="39"/>
      <c r="C1294" s="215" t="s">
        <v>2273</v>
      </c>
      <c r="D1294" s="215" t="s">
        <v>154</v>
      </c>
      <c r="E1294" s="216" t="s">
        <v>2274</v>
      </c>
      <c r="F1294" s="217" t="s">
        <v>2110</v>
      </c>
      <c r="G1294" s="218" t="s">
        <v>210</v>
      </c>
      <c r="H1294" s="219">
        <v>2</v>
      </c>
      <c r="I1294" s="220"/>
      <c r="J1294" s="221">
        <f>ROUND(I1294*H1294,2)</f>
        <v>0</v>
      </c>
      <c r="K1294" s="222"/>
      <c r="L1294" s="44"/>
      <c r="M1294" s="223" t="s">
        <v>1</v>
      </c>
      <c r="N1294" s="224" t="s">
        <v>44</v>
      </c>
      <c r="O1294" s="91"/>
      <c r="P1294" s="225">
        <f>O1294*H1294</f>
        <v>0</v>
      </c>
      <c r="Q1294" s="225">
        <v>0</v>
      </c>
      <c r="R1294" s="225">
        <f>Q1294*H1294</f>
        <v>0</v>
      </c>
      <c r="S1294" s="225">
        <v>0</v>
      </c>
      <c r="T1294" s="226">
        <f>S1294*H1294</f>
        <v>0</v>
      </c>
      <c r="U1294" s="38"/>
      <c r="V1294" s="38"/>
      <c r="W1294" s="38"/>
      <c r="X1294" s="38"/>
      <c r="Y1294" s="38"/>
      <c r="Z1294" s="38"/>
      <c r="AA1294" s="38"/>
      <c r="AB1294" s="38"/>
      <c r="AC1294" s="38"/>
      <c r="AD1294" s="38"/>
      <c r="AE1294" s="38"/>
      <c r="AR1294" s="227" t="s">
        <v>547</v>
      </c>
      <c r="AT1294" s="227" t="s">
        <v>154</v>
      </c>
      <c r="AU1294" s="227" t="s">
        <v>172</v>
      </c>
      <c r="AY1294" s="17" t="s">
        <v>152</v>
      </c>
      <c r="BE1294" s="228">
        <f>IF(N1294="základní",J1294,0)</f>
        <v>0</v>
      </c>
      <c r="BF1294" s="228">
        <f>IF(N1294="snížená",J1294,0)</f>
        <v>0</v>
      </c>
      <c r="BG1294" s="228">
        <f>IF(N1294="zákl. přenesená",J1294,0)</f>
        <v>0</v>
      </c>
      <c r="BH1294" s="228">
        <f>IF(N1294="sníž. přenesená",J1294,0)</f>
        <v>0</v>
      </c>
      <c r="BI1294" s="228">
        <f>IF(N1294="nulová",J1294,0)</f>
        <v>0</v>
      </c>
      <c r="BJ1294" s="17" t="s">
        <v>21</v>
      </c>
      <c r="BK1294" s="228">
        <f>ROUND(I1294*H1294,2)</f>
        <v>0</v>
      </c>
      <c r="BL1294" s="17" t="s">
        <v>547</v>
      </c>
      <c r="BM1294" s="227" t="s">
        <v>2275</v>
      </c>
    </row>
    <row r="1295" s="2" customFormat="1">
      <c r="A1295" s="38"/>
      <c r="B1295" s="39"/>
      <c r="C1295" s="40"/>
      <c r="D1295" s="229" t="s">
        <v>160</v>
      </c>
      <c r="E1295" s="40"/>
      <c r="F1295" s="230" t="s">
        <v>2110</v>
      </c>
      <c r="G1295" s="40"/>
      <c r="H1295" s="40"/>
      <c r="I1295" s="231"/>
      <c r="J1295" s="40"/>
      <c r="K1295" s="40"/>
      <c r="L1295" s="44"/>
      <c r="M1295" s="232"/>
      <c r="N1295" s="233"/>
      <c r="O1295" s="91"/>
      <c r="P1295" s="91"/>
      <c r="Q1295" s="91"/>
      <c r="R1295" s="91"/>
      <c r="S1295" s="91"/>
      <c r="T1295" s="92"/>
      <c r="U1295" s="38"/>
      <c r="V1295" s="38"/>
      <c r="W1295" s="38"/>
      <c r="X1295" s="38"/>
      <c r="Y1295" s="38"/>
      <c r="Z1295" s="38"/>
      <c r="AA1295" s="38"/>
      <c r="AB1295" s="38"/>
      <c r="AC1295" s="38"/>
      <c r="AD1295" s="38"/>
      <c r="AE1295" s="38"/>
      <c r="AT1295" s="17" t="s">
        <v>160</v>
      </c>
      <c r="AU1295" s="17" t="s">
        <v>172</v>
      </c>
    </row>
    <row r="1296" s="2" customFormat="1" ht="16.5" customHeight="1">
      <c r="A1296" s="38"/>
      <c r="B1296" s="39"/>
      <c r="C1296" s="215" t="s">
        <v>2276</v>
      </c>
      <c r="D1296" s="215" t="s">
        <v>154</v>
      </c>
      <c r="E1296" s="216" t="s">
        <v>2277</v>
      </c>
      <c r="F1296" s="217" t="s">
        <v>2278</v>
      </c>
      <c r="G1296" s="218" t="s">
        <v>1116</v>
      </c>
      <c r="H1296" s="219">
        <v>1</v>
      </c>
      <c r="I1296" s="220"/>
      <c r="J1296" s="221">
        <f>ROUND(I1296*H1296,2)</f>
        <v>0</v>
      </c>
      <c r="K1296" s="222"/>
      <c r="L1296" s="44"/>
      <c r="M1296" s="223" t="s">
        <v>1</v>
      </c>
      <c r="N1296" s="224" t="s">
        <v>44</v>
      </c>
      <c r="O1296" s="91"/>
      <c r="P1296" s="225">
        <f>O1296*H1296</f>
        <v>0</v>
      </c>
      <c r="Q1296" s="225">
        <v>0</v>
      </c>
      <c r="R1296" s="225">
        <f>Q1296*H1296</f>
        <v>0</v>
      </c>
      <c r="S1296" s="225">
        <v>0</v>
      </c>
      <c r="T1296" s="226">
        <f>S1296*H1296</f>
        <v>0</v>
      </c>
      <c r="U1296" s="38"/>
      <c r="V1296" s="38"/>
      <c r="W1296" s="38"/>
      <c r="X1296" s="38"/>
      <c r="Y1296" s="38"/>
      <c r="Z1296" s="38"/>
      <c r="AA1296" s="38"/>
      <c r="AB1296" s="38"/>
      <c r="AC1296" s="38"/>
      <c r="AD1296" s="38"/>
      <c r="AE1296" s="38"/>
      <c r="AR1296" s="227" t="s">
        <v>547</v>
      </c>
      <c r="AT1296" s="227" t="s">
        <v>154</v>
      </c>
      <c r="AU1296" s="227" t="s">
        <v>172</v>
      </c>
      <c r="AY1296" s="17" t="s">
        <v>152</v>
      </c>
      <c r="BE1296" s="228">
        <f>IF(N1296="základní",J1296,0)</f>
        <v>0</v>
      </c>
      <c r="BF1296" s="228">
        <f>IF(N1296="snížená",J1296,0)</f>
        <v>0</v>
      </c>
      <c r="BG1296" s="228">
        <f>IF(N1296="zákl. přenesená",J1296,0)</f>
        <v>0</v>
      </c>
      <c r="BH1296" s="228">
        <f>IF(N1296="sníž. přenesená",J1296,0)</f>
        <v>0</v>
      </c>
      <c r="BI1296" s="228">
        <f>IF(N1296="nulová",J1296,0)</f>
        <v>0</v>
      </c>
      <c r="BJ1296" s="17" t="s">
        <v>21</v>
      </c>
      <c r="BK1296" s="228">
        <f>ROUND(I1296*H1296,2)</f>
        <v>0</v>
      </c>
      <c r="BL1296" s="17" t="s">
        <v>547</v>
      </c>
      <c r="BM1296" s="227" t="s">
        <v>2279</v>
      </c>
    </row>
    <row r="1297" s="2" customFormat="1">
      <c r="A1297" s="38"/>
      <c r="B1297" s="39"/>
      <c r="C1297" s="40"/>
      <c r="D1297" s="229" t="s">
        <v>160</v>
      </c>
      <c r="E1297" s="40"/>
      <c r="F1297" s="230" t="s">
        <v>2278</v>
      </c>
      <c r="G1297" s="40"/>
      <c r="H1297" s="40"/>
      <c r="I1297" s="231"/>
      <c r="J1297" s="40"/>
      <c r="K1297" s="40"/>
      <c r="L1297" s="44"/>
      <c r="M1297" s="232"/>
      <c r="N1297" s="233"/>
      <c r="O1297" s="91"/>
      <c r="P1297" s="91"/>
      <c r="Q1297" s="91"/>
      <c r="R1297" s="91"/>
      <c r="S1297" s="91"/>
      <c r="T1297" s="92"/>
      <c r="U1297" s="38"/>
      <c r="V1297" s="38"/>
      <c r="W1297" s="38"/>
      <c r="X1297" s="38"/>
      <c r="Y1297" s="38"/>
      <c r="Z1297" s="38"/>
      <c r="AA1297" s="38"/>
      <c r="AB1297" s="38"/>
      <c r="AC1297" s="38"/>
      <c r="AD1297" s="38"/>
      <c r="AE1297" s="38"/>
      <c r="AT1297" s="17" t="s">
        <v>160</v>
      </c>
      <c r="AU1297" s="17" t="s">
        <v>172</v>
      </c>
    </row>
    <row r="1298" s="2" customFormat="1" ht="16.5" customHeight="1">
      <c r="A1298" s="38"/>
      <c r="B1298" s="39"/>
      <c r="C1298" s="215" t="s">
        <v>2280</v>
      </c>
      <c r="D1298" s="215" t="s">
        <v>154</v>
      </c>
      <c r="E1298" s="216" t="s">
        <v>2281</v>
      </c>
      <c r="F1298" s="217" t="s">
        <v>2018</v>
      </c>
      <c r="G1298" s="218" t="s">
        <v>1116</v>
      </c>
      <c r="H1298" s="219">
        <v>1</v>
      </c>
      <c r="I1298" s="220"/>
      <c r="J1298" s="221">
        <f>ROUND(I1298*H1298,2)</f>
        <v>0</v>
      </c>
      <c r="K1298" s="222"/>
      <c r="L1298" s="44"/>
      <c r="M1298" s="223" t="s">
        <v>1</v>
      </c>
      <c r="N1298" s="224" t="s">
        <v>44</v>
      </c>
      <c r="O1298" s="91"/>
      <c r="P1298" s="225">
        <f>O1298*H1298</f>
        <v>0</v>
      </c>
      <c r="Q1298" s="225">
        <v>0</v>
      </c>
      <c r="R1298" s="225">
        <f>Q1298*H1298</f>
        <v>0</v>
      </c>
      <c r="S1298" s="225">
        <v>0</v>
      </c>
      <c r="T1298" s="226">
        <f>S1298*H1298</f>
        <v>0</v>
      </c>
      <c r="U1298" s="38"/>
      <c r="V1298" s="38"/>
      <c r="W1298" s="38"/>
      <c r="X1298" s="38"/>
      <c r="Y1298" s="38"/>
      <c r="Z1298" s="38"/>
      <c r="AA1298" s="38"/>
      <c r="AB1298" s="38"/>
      <c r="AC1298" s="38"/>
      <c r="AD1298" s="38"/>
      <c r="AE1298" s="38"/>
      <c r="AR1298" s="227" t="s">
        <v>547</v>
      </c>
      <c r="AT1298" s="227" t="s">
        <v>154</v>
      </c>
      <c r="AU1298" s="227" t="s">
        <v>172</v>
      </c>
      <c r="AY1298" s="17" t="s">
        <v>152</v>
      </c>
      <c r="BE1298" s="228">
        <f>IF(N1298="základní",J1298,0)</f>
        <v>0</v>
      </c>
      <c r="BF1298" s="228">
        <f>IF(N1298="snížená",J1298,0)</f>
        <v>0</v>
      </c>
      <c r="BG1298" s="228">
        <f>IF(N1298="zákl. přenesená",J1298,0)</f>
        <v>0</v>
      </c>
      <c r="BH1298" s="228">
        <f>IF(N1298="sníž. přenesená",J1298,0)</f>
        <v>0</v>
      </c>
      <c r="BI1298" s="228">
        <f>IF(N1298="nulová",J1298,0)</f>
        <v>0</v>
      </c>
      <c r="BJ1298" s="17" t="s">
        <v>21</v>
      </c>
      <c r="BK1298" s="228">
        <f>ROUND(I1298*H1298,2)</f>
        <v>0</v>
      </c>
      <c r="BL1298" s="17" t="s">
        <v>547</v>
      </c>
      <c r="BM1298" s="227" t="s">
        <v>2282</v>
      </c>
    </row>
    <row r="1299" s="2" customFormat="1">
      <c r="A1299" s="38"/>
      <c r="B1299" s="39"/>
      <c r="C1299" s="40"/>
      <c r="D1299" s="229" t="s">
        <v>160</v>
      </c>
      <c r="E1299" s="40"/>
      <c r="F1299" s="230" t="s">
        <v>2018</v>
      </c>
      <c r="G1299" s="40"/>
      <c r="H1299" s="40"/>
      <c r="I1299" s="231"/>
      <c r="J1299" s="40"/>
      <c r="K1299" s="40"/>
      <c r="L1299" s="44"/>
      <c r="M1299" s="232"/>
      <c r="N1299" s="233"/>
      <c r="O1299" s="91"/>
      <c r="P1299" s="91"/>
      <c r="Q1299" s="91"/>
      <c r="R1299" s="91"/>
      <c r="S1299" s="91"/>
      <c r="T1299" s="92"/>
      <c r="U1299" s="38"/>
      <c r="V1299" s="38"/>
      <c r="W1299" s="38"/>
      <c r="X1299" s="38"/>
      <c r="Y1299" s="38"/>
      <c r="Z1299" s="38"/>
      <c r="AA1299" s="38"/>
      <c r="AB1299" s="38"/>
      <c r="AC1299" s="38"/>
      <c r="AD1299" s="38"/>
      <c r="AE1299" s="38"/>
      <c r="AT1299" s="17" t="s">
        <v>160</v>
      </c>
      <c r="AU1299" s="17" t="s">
        <v>172</v>
      </c>
    </row>
    <row r="1300" s="12" customFormat="1" ht="20.88" customHeight="1">
      <c r="A1300" s="12"/>
      <c r="B1300" s="199"/>
      <c r="C1300" s="200"/>
      <c r="D1300" s="201" t="s">
        <v>78</v>
      </c>
      <c r="E1300" s="213" t="s">
        <v>2283</v>
      </c>
      <c r="F1300" s="213" t="s">
        <v>2284</v>
      </c>
      <c r="G1300" s="200"/>
      <c r="H1300" s="200"/>
      <c r="I1300" s="203"/>
      <c r="J1300" s="214">
        <f>BK1300</f>
        <v>0</v>
      </c>
      <c r="K1300" s="200"/>
      <c r="L1300" s="205"/>
      <c r="M1300" s="206"/>
      <c r="N1300" s="207"/>
      <c r="O1300" s="207"/>
      <c r="P1300" s="208">
        <f>SUM(P1301:P1348)</f>
        <v>0</v>
      </c>
      <c r="Q1300" s="207"/>
      <c r="R1300" s="208">
        <f>SUM(R1301:R1348)</f>
        <v>0</v>
      </c>
      <c r="S1300" s="207"/>
      <c r="T1300" s="209">
        <f>SUM(T1301:T1348)</f>
        <v>0</v>
      </c>
      <c r="U1300" s="12"/>
      <c r="V1300" s="12"/>
      <c r="W1300" s="12"/>
      <c r="X1300" s="12"/>
      <c r="Y1300" s="12"/>
      <c r="Z1300" s="12"/>
      <c r="AA1300" s="12"/>
      <c r="AB1300" s="12"/>
      <c r="AC1300" s="12"/>
      <c r="AD1300" s="12"/>
      <c r="AE1300" s="12"/>
      <c r="AR1300" s="210" t="s">
        <v>172</v>
      </c>
      <c r="AT1300" s="211" t="s">
        <v>78</v>
      </c>
      <c r="AU1300" s="211" t="s">
        <v>88</v>
      </c>
      <c r="AY1300" s="210" t="s">
        <v>152</v>
      </c>
      <c r="BK1300" s="212">
        <f>SUM(BK1301:BK1348)</f>
        <v>0</v>
      </c>
    </row>
    <row r="1301" s="2" customFormat="1" ht="16.5" customHeight="1">
      <c r="A1301" s="38"/>
      <c r="B1301" s="39"/>
      <c r="C1301" s="215" t="s">
        <v>2285</v>
      </c>
      <c r="D1301" s="215" t="s">
        <v>154</v>
      </c>
      <c r="E1301" s="216" t="s">
        <v>2286</v>
      </c>
      <c r="F1301" s="217" t="s">
        <v>2287</v>
      </c>
      <c r="G1301" s="218" t="s">
        <v>210</v>
      </c>
      <c r="H1301" s="219">
        <v>1</v>
      </c>
      <c r="I1301" s="220"/>
      <c r="J1301" s="221">
        <f>ROUND(I1301*H1301,2)</f>
        <v>0</v>
      </c>
      <c r="K1301" s="222"/>
      <c r="L1301" s="44"/>
      <c r="M1301" s="223" t="s">
        <v>1</v>
      </c>
      <c r="N1301" s="224" t="s">
        <v>44</v>
      </c>
      <c r="O1301" s="91"/>
      <c r="P1301" s="225">
        <f>O1301*H1301</f>
        <v>0</v>
      </c>
      <c r="Q1301" s="225">
        <v>0</v>
      </c>
      <c r="R1301" s="225">
        <f>Q1301*H1301</f>
        <v>0</v>
      </c>
      <c r="S1301" s="225">
        <v>0</v>
      </c>
      <c r="T1301" s="226">
        <f>S1301*H1301</f>
        <v>0</v>
      </c>
      <c r="U1301" s="38"/>
      <c r="V1301" s="38"/>
      <c r="W1301" s="38"/>
      <c r="X1301" s="38"/>
      <c r="Y1301" s="38"/>
      <c r="Z1301" s="38"/>
      <c r="AA1301" s="38"/>
      <c r="AB1301" s="38"/>
      <c r="AC1301" s="38"/>
      <c r="AD1301" s="38"/>
      <c r="AE1301" s="38"/>
      <c r="AR1301" s="227" t="s">
        <v>547</v>
      </c>
      <c r="AT1301" s="227" t="s">
        <v>154</v>
      </c>
      <c r="AU1301" s="227" t="s">
        <v>172</v>
      </c>
      <c r="AY1301" s="17" t="s">
        <v>152</v>
      </c>
      <c r="BE1301" s="228">
        <f>IF(N1301="základní",J1301,0)</f>
        <v>0</v>
      </c>
      <c r="BF1301" s="228">
        <f>IF(N1301="snížená",J1301,0)</f>
        <v>0</v>
      </c>
      <c r="BG1301" s="228">
        <f>IF(N1301="zákl. přenesená",J1301,0)</f>
        <v>0</v>
      </c>
      <c r="BH1301" s="228">
        <f>IF(N1301="sníž. přenesená",J1301,0)</f>
        <v>0</v>
      </c>
      <c r="BI1301" s="228">
        <f>IF(N1301="nulová",J1301,0)</f>
        <v>0</v>
      </c>
      <c r="BJ1301" s="17" t="s">
        <v>21</v>
      </c>
      <c r="BK1301" s="228">
        <f>ROUND(I1301*H1301,2)</f>
        <v>0</v>
      </c>
      <c r="BL1301" s="17" t="s">
        <v>547</v>
      </c>
      <c r="BM1301" s="227" t="s">
        <v>2288</v>
      </c>
    </row>
    <row r="1302" s="2" customFormat="1">
      <c r="A1302" s="38"/>
      <c r="B1302" s="39"/>
      <c r="C1302" s="40"/>
      <c r="D1302" s="229" t="s">
        <v>160</v>
      </c>
      <c r="E1302" s="40"/>
      <c r="F1302" s="230" t="s">
        <v>2287</v>
      </c>
      <c r="G1302" s="40"/>
      <c r="H1302" s="40"/>
      <c r="I1302" s="231"/>
      <c r="J1302" s="40"/>
      <c r="K1302" s="40"/>
      <c r="L1302" s="44"/>
      <c r="M1302" s="232"/>
      <c r="N1302" s="233"/>
      <c r="O1302" s="91"/>
      <c r="P1302" s="91"/>
      <c r="Q1302" s="91"/>
      <c r="R1302" s="91"/>
      <c r="S1302" s="91"/>
      <c r="T1302" s="92"/>
      <c r="U1302" s="38"/>
      <c r="V1302" s="38"/>
      <c r="W1302" s="38"/>
      <c r="X1302" s="38"/>
      <c r="Y1302" s="38"/>
      <c r="Z1302" s="38"/>
      <c r="AA1302" s="38"/>
      <c r="AB1302" s="38"/>
      <c r="AC1302" s="38"/>
      <c r="AD1302" s="38"/>
      <c r="AE1302" s="38"/>
      <c r="AT1302" s="17" t="s">
        <v>160</v>
      </c>
      <c r="AU1302" s="17" t="s">
        <v>172</v>
      </c>
    </row>
    <row r="1303" s="2" customFormat="1" ht="16.5" customHeight="1">
      <c r="A1303" s="38"/>
      <c r="B1303" s="39"/>
      <c r="C1303" s="215" t="s">
        <v>2289</v>
      </c>
      <c r="D1303" s="215" t="s">
        <v>154</v>
      </c>
      <c r="E1303" s="216" t="s">
        <v>2290</v>
      </c>
      <c r="F1303" s="217" t="s">
        <v>2291</v>
      </c>
      <c r="G1303" s="218" t="s">
        <v>210</v>
      </c>
      <c r="H1303" s="219">
        <v>1</v>
      </c>
      <c r="I1303" s="220"/>
      <c r="J1303" s="221">
        <f>ROUND(I1303*H1303,2)</f>
        <v>0</v>
      </c>
      <c r="K1303" s="222"/>
      <c r="L1303" s="44"/>
      <c r="M1303" s="223" t="s">
        <v>1</v>
      </c>
      <c r="N1303" s="224" t="s">
        <v>44</v>
      </c>
      <c r="O1303" s="91"/>
      <c r="P1303" s="225">
        <f>O1303*H1303</f>
        <v>0</v>
      </c>
      <c r="Q1303" s="225">
        <v>0</v>
      </c>
      <c r="R1303" s="225">
        <f>Q1303*H1303</f>
        <v>0</v>
      </c>
      <c r="S1303" s="225">
        <v>0</v>
      </c>
      <c r="T1303" s="226">
        <f>S1303*H1303</f>
        <v>0</v>
      </c>
      <c r="U1303" s="38"/>
      <c r="V1303" s="38"/>
      <c r="W1303" s="38"/>
      <c r="X1303" s="38"/>
      <c r="Y1303" s="38"/>
      <c r="Z1303" s="38"/>
      <c r="AA1303" s="38"/>
      <c r="AB1303" s="38"/>
      <c r="AC1303" s="38"/>
      <c r="AD1303" s="38"/>
      <c r="AE1303" s="38"/>
      <c r="AR1303" s="227" t="s">
        <v>547</v>
      </c>
      <c r="AT1303" s="227" t="s">
        <v>154</v>
      </c>
      <c r="AU1303" s="227" t="s">
        <v>172</v>
      </c>
      <c r="AY1303" s="17" t="s">
        <v>152</v>
      </c>
      <c r="BE1303" s="228">
        <f>IF(N1303="základní",J1303,0)</f>
        <v>0</v>
      </c>
      <c r="BF1303" s="228">
        <f>IF(N1303="snížená",J1303,0)</f>
        <v>0</v>
      </c>
      <c r="BG1303" s="228">
        <f>IF(N1303="zákl. přenesená",J1303,0)</f>
        <v>0</v>
      </c>
      <c r="BH1303" s="228">
        <f>IF(N1303="sníž. přenesená",J1303,0)</f>
        <v>0</v>
      </c>
      <c r="BI1303" s="228">
        <f>IF(N1303="nulová",J1303,0)</f>
        <v>0</v>
      </c>
      <c r="BJ1303" s="17" t="s">
        <v>21</v>
      </c>
      <c r="BK1303" s="228">
        <f>ROUND(I1303*H1303,2)</f>
        <v>0</v>
      </c>
      <c r="BL1303" s="17" t="s">
        <v>547</v>
      </c>
      <c r="BM1303" s="227" t="s">
        <v>2292</v>
      </c>
    </row>
    <row r="1304" s="2" customFormat="1">
      <c r="A1304" s="38"/>
      <c r="B1304" s="39"/>
      <c r="C1304" s="40"/>
      <c r="D1304" s="229" t="s">
        <v>160</v>
      </c>
      <c r="E1304" s="40"/>
      <c r="F1304" s="230" t="s">
        <v>2291</v>
      </c>
      <c r="G1304" s="40"/>
      <c r="H1304" s="40"/>
      <c r="I1304" s="231"/>
      <c r="J1304" s="40"/>
      <c r="K1304" s="40"/>
      <c r="L1304" s="44"/>
      <c r="M1304" s="232"/>
      <c r="N1304" s="233"/>
      <c r="O1304" s="91"/>
      <c r="P1304" s="91"/>
      <c r="Q1304" s="91"/>
      <c r="R1304" s="91"/>
      <c r="S1304" s="91"/>
      <c r="T1304" s="92"/>
      <c r="U1304" s="38"/>
      <c r="V1304" s="38"/>
      <c r="W1304" s="38"/>
      <c r="X1304" s="38"/>
      <c r="Y1304" s="38"/>
      <c r="Z1304" s="38"/>
      <c r="AA1304" s="38"/>
      <c r="AB1304" s="38"/>
      <c r="AC1304" s="38"/>
      <c r="AD1304" s="38"/>
      <c r="AE1304" s="38"/>
      <c r="AT1304" s="17" t="s">
        <v>160</v>
      </c>
      <c r="AU1304" s="17" t="s">
        <v>172</v>
      </c>
    </row>
    <row r="1305" s="2" customFormat="1" ht="16.5" customHeight="1">
      <c r="A1305" s="38"/>
      <c r="B1305" s="39"/>
      <c r="C1305" s="215" t="s">
        <v>2293</v>
      </c>
      <c r="D1305" s="215" t="s">
        <v>154</v>
      </c>
      <c r="E1305" s="216" t="s">
        <v>2294</v>
      </c>
      <c r="F1305" s="217" t="s">
        <v>2295</v>
      </c>
      <c r="G1305" s="218" t="s">
        <v>210</v>
      </c>
      <c r="H1305" s="219">
        <v>2</v>
      </c>
      <c r="I1305" s="220"/>
      <c r="J1305" s="221">
        <f>ROUND(I1305*H1305,2)</f>
        <v>0</v>
      </c>
      <c r="K1305" s="222"/>
      <c r="L1305" s="44"/>
      <c r="M1305" s="223" t="s">
        <v>1</v>
      </c>
      <c r="N1305" s="224" t="s">
        <v>44</v>
      </c>
      <c r="O1305" s="91"/>
      <c r="P1305" s="225">
        <f>O1305*H1305</f>
        <v>0</v>
      </c>
      <c r="Q1305" s="225">
        <v>0</v>
      </c>
      <c r="R1305" s="225">
        <f>Q1305*H1305</f>
        <v>0</v>
      </c>
      <c r="S1305" s="225">
        <v>0</v>
      </c>
      <c r="T1305" s="226">
        <f>S1305*H1305</f>
        <v>0</v>
      </c>
      <c r="U1305" s="38"/>
      <c r="V1305" s="38"/>
      <c r="W1305" s="38"/>
      <c r="X1305" s="38"/>
      <c r="Y1305" s="38"/>
      <c r="Z1305" s="38"/>
      <c r="AA1305" s="38"/>
      <c r="AB1305" s="38"/>
      <c r="AC1305" s="38"/>
      <c r="AD1305" s="38"/>
      <c r="AE1305" s="38"/>
      <c r="AR1305" s="227" t="s">
        <v>547</v>
      </c>
      <c r="AT1305" s="227" t="s">
        <v>154</v>
      </c>
      <c r="AU1305" s="227" t="s">
        <v>172</v>
      </c>
      <c r="AY1305" s="17" t="s">
        <v>152</v>
      </c>
      <c r="BE1305" s="228">
        <f>IF(N1305="základní",J1305,0)</f>
        <v>0</v>
      </c>
      <c r="BF1305" s="228">
        <f>IF(N1305="snížená",J1305,0)</f>
        <v>0</v>
      </c>
      <c r="BG1305" s="228">
        <f>IF(N1305="zákl. přenesená",J1305,0)</f>
        <v>0</v>
      </c>
      <c r="BH1305" s="228">
        <f>IF(N1305="sníž. přenesená",J1305,0)</f>
        <v>0</v>
      </c>
      <c r="BI1305" s="228">
        <f>IF(N1305="nulová",J1305,0)</f>
        <v>0</v>
      </c>
      <c r="BJ1305" s="17" t="s">
        <v>21</v>
      </c>
      <c r="BK1305" s="228">
        <f>ROUND(I1305*H1305,2)</f>
        <v>0</v>
      </c>
      <c r="BL1305" s="17" t="s">
        <v>547</v>
      </c>
      <c r="BM1305" s="227" t="s">
        <v>2296</v>
      </c>
    </row>
    <row r="1306" s="2" customFormat="1">
      <c r="A1306" s="38"/>
      <c r="B1306" s="39"/>
      <c r="C1306" s="40"/>
      <c r="D1306" s="229" t="s">
        <v>160</v>
      </c>
      <c r="E1306" s="40"/>
      <c r="F1306" s="230" t="s">
        <v>2295</v>
      </c>
      <c r="G1306" s="40"/>
      <c r="H1306" s="40"/>
      <c r="I1306" s="231"/>
      <c r="J1306" s="40"/>
      <c r="K1306" s="40"/>
      <c r="L1306" s="44"/>
      <c r="M1306" s="232"/>
      <c r="N1306" s="233"/>
      <c r="O1306" s="91"/>
      <c r="P1306" s="91"/>
      <c r="Q1306" s="91"/>
      <c r="R1306" s="91"/>
      <c r="S1306" s="91"/>
      <c r="T1306" s="92"/>
      <c r="U1306" s="38"/>
      <c r="V1306" s="38"/>
      <c r="W1306" s="38"/>
      <c r="X1306" s="38"/>
      <c r="Y1306" s="38"/>
      <c r="Z1306" s="38"/>
      <c r="AA1306" s="38"/>
      <c r="AB1306" s="38"/>
      <c r="AC1306" s="38"/>
      <c r="AD1306" s="38"/>
      <c r="AE1306" s="38"/>
      <c r="AT1306" s="17" t="s">
        <v>160</v>
      </c>
      <c r="AU1306" s="17" t="s">
        <v>172</v>
      </c>
    </row>
    <row r="1307" s="2" customFormat="1" ht="16.5" customHeight="1">
      <c r="A1307" s="38"/>
      <c r="B1307" s="39"/>
      <c r="C1307" s="215" t="s">
        <v>2297</v>
      </c>
      <c r="D1307" s="215" t="s">
        <v>154</v>
      </c>
      <c r="E1307" s="216" t="s">
        <v>2298</v>
      </c>
      <c r="F1307" s="217" t="s">
        <v>2299</v>
      </c>
      <c r="G1307" s="218" t="s">
        <v>210</v>
      </c>
      <c r="H1307" s="219">
        <v>1</v>
      </c>
      <c r="I1307" s="220"/>
      <c r="J1307" s="221">
        <f>ROUND(I1307*H1307,2)</f>
        <v>0</v>
      </c>
      <c r="K1307" s="222"/>
      <c r="L1307" s="44"/>
      <c r="M1307" s="223" t="s">
        <v>1</v>
      </c>
      <c r="N1307" s="224" t="s">
        <v>44</v>
      </c>
      <c r="O1307" s="91"/>
      <c r="P1307" s="225">
        <f>O1307*H1307</f>
        <v>0</v>
      </c>
      <c r="Q1307" s="225">
        <v>0</v>
      </c>
      <c r="R1307" s="225">
        <f>Q1307*H1307</f>
        <v>0</v>
      </c>
      <c r="S1307" s="225">
        <v>0</v>
      </c>
      <c r="T1307" s="226">
        <f>S1307*H1307</f>
        <v>0</v>
      </c>
      <c r="U1307" s="38"/>
      <c r="V1307" s="38"/>
      <c r="W1307" s="38"/>
      <c r="X1307" s="38"/>
      <c r="Y1307" s="38"/>
      <c r="Z1307" s="38"/>
      <c r="AA1307" s="38"/>
      <c r="AB1307" s="38"/>
      <c r="AC1307" s="38"/>
      <c r="AD1307" s="38"/>
      <c r="AE1307" s="38"/>
      <c r="AR1307" s="227" t="s">
        <v>547</v>
      </c>
      <c r="AT1307" s="227" t="s">
        <v>154</v>
      </c>
      <c r="AU1307" s="227" t="s">
        <v>172</v>
      </c>
      <c r="AY1307" s="17" t="s">
        <v>152</v>
      </c>
      <c r="BE1307" s="228">
        <f>IF(N1307="základní",J1307,0)</f>
        <v>0</v>
      </c>
      <c r="BF1307" s="228">
        <f>IF(N1307="snížená",J1307,0)</f>
        <v>0</v>
      </c>
      <c r="BG1307" s="228">
        <f>IF(N1307="zákl. přenesená",J1307,0)</f>
        <v>0</v>
      </c>
      <c r="BH1307" s="228">
        <f>IF(N1307="sníž. přenesená",J1307,0)</f>
        <v>0</v>
      </c>
      <c r="BI1307" s="228">
        <f>IF(N1307="nulová",J1307,0)</f>
        <v>0</v>
      </c>
      <c r="BJ1307" s="17" t="s">
        <v>21</v>
      </c>
      <c r="BK1307" s="228">
        <f>ROUND(I1307*H1307,2)</f>
        <v>0</v>
      </c>
      <c r="BL1307" s="17" t="s">
        <v>547</v>
      </c>
      <c r="BM1307" s="227" t="s">
        <v>2300</v>
      </c>
    </row>
    <row r="1308" s="2" customFormat="1">
      <c r="A1308" s="38"/>
      <c r="B1308" s="39"/>
      <c r="C1308" s="40"/>
      <c r="D1308" s="229" t="s">
        <v>160</v>
      </c>
      <c r="E1308" s="40"/>
      <c r="F1308" s="230" t="s">
        <v>2299</v>
      </c>
      <c r="G1308" s="40"/>
      <c r="H1308" s="40"/>
      <c r="I1308" s="231"/>
      <c r="J1308" s="40"/>
      <c r="K1308" s="40"/>
      <c r="L1308" s="44"/>
      <c r="M1308" s="232"/>
      <c r="N1308" s="233"/>
      <c r="O1308" s="91"/>
      <c r="P1308" s="91"/>
      <c r="Q1308" s="91"/>
      <c r="R1308" s="91"/>
      <c r="S1308" s="91"/>
      <c r="T1308" s="92"/>
      <c r="U1308" s="38"/>
      <c r="V1308" s="38"/>
      <c r="W1308" s="38"/>
      <c r="X1308" s="38"/>
      <c r="Y1308" s="38"/>
      <c r="Z1308" s="38"/>
      <c r="AA1308" s="38"/>
      <c r="AB1308" s="38"/>
      <c r="AC1308" s="38"/>
      <c r="AD1308" s="38"/>
      <c r="AE1308" s="38"/>
      <c r="AT1308" s="17" t="s">
        <v>160</v>
      </c>
      <c r="AU1308" s="17" t="s">
        <v>172</v>
      </c>
    </row>
    <row r="1309" s="2" customFormat="1" ht="24.15" customHeight="1">
      <c r="A1309" s="38"/>
      <c r="B1309" s="39"/>
      <c r="C1309" s="215" t="s">
        <v>2301</v>
      </c>
      <c r="D1309" s="215" t="s">
        <v>154</v>
      </c>
      <c r="E1309" s="216" t="s">
        <v>2302</v>
      </c>
      <c r="F1309" s="217" t="s">
        <v>2303</v>
      </c>
      <c r="G1309" s="218" t="s">
        <v>493</v>
      </c>
      <c r="H1309" s="219">
        <v>36</v>
      </c>
      <c r="I1309" s="220"/>
      <c r="J1309" s="221">
        <f>ROUND(I1309*H1309,2)</f>
        <v>0</v>
      </c>
      <c r="K1309" s="222"/>
      <c r="L1309" s="44"/>
      <c r="M1309" s="223" t="s">
        <v>1</v>
      </c>
      <c r="N1309" s="224" t="s">
        <v>44</v>
      </c>
      <c r="O1309" s="91"/>
      <c r="P1309" s="225">
        <f>O1309*H1309</f>
        <v>0</v>
      </c>
      <c r="Q1309" s="225">
        <v>0</v>
      </c>
      <c r="R1309" s="225">
        <f>Q1309*H1309</f>
        <v>0</v>
      </c>
      <c r="S1309" s="225">
        <v>0</v>
      </c>
      <c r="T1309" s="226">
        <f>S1309*H1309</f>
        <v>0</v>
      </c>
      <c r="U1309" s="38"/>
      <c r="V1309" s="38"/>
      <c r="W1309" s="38"/>
      <c r="X1309" s="38"/>
      <c r="Y1309" s="38"/>
      <c r="Z1309" s="38"/>
      <c r="AA1309" s="38"/>
      <c r="AB1309" s="38"/>
      <c r="AC1309" s="38"/>
      <c r="AD1309" s="38"/>
      <c r="AE1309" s="38"/>
      <c r="AR1309" s="227" t="s">
        <v>547</v>
      </c>
      <c r="AT1309" s="227" t="s">
        <v>154</v>
      </c>
      <c r="AU1309" s="227" t="s">
        <v>172</v>
      </c>
      <c r="AY1309" s="17" t="s">
        <v>152</v>
      </c>
      <c r="BE1309" s="228">
        <f>IF(N1309="základní",J1309,0)</f>
        <v>0</v>
      </c>
      <c r="BF1309" s="228">
        <f>IF(N1309="snížená",J1309,0)</f>
        <v>0</v>
      </c>
      <c r="BG1309" s="228">
        <f>IF(N1309="zákl. přenesená",J1309,0)</f>
        <v>0</v>
      </c>
      <c r="BH1309" s="228">
        <f>IF(N1309="sníž. přenesená",J1309,0)</f>
        <v>0</v>
      </c>
      <c r="BI1309" s="228">
        <f>IF(N1309="nulová",J1309,0)</f>
        <v>0</v>
      </c>
      <c r="BJ1309" s="17" t="s">
        <v>21</v>
      </c>
      <c r="BK1309" s="228">
        <f>ROUND(I1309*H1309,2)</f>
        <v>0</v>
      </c>
      <c r="BL1309" s="17" t="s">
        <v>547</v>
      </c>
      <c r="BM1309" s="227" t="s">
        <v>2304</v>
      </c>
    </row>
    <row r="1310" s="2" customFormat="1">
      <c r="A1310" s="38"/>
      <c r="B1310" s="39"/>
      <c r="C1310" s="40"/>
      <c r="D1310" s="229" t="s">
        <v>160</v>
      </c>
      <c r="E1310" s="40"/>
      <c r="F1310" s="230" t="s">
        <v>2303</v>
      </c>
      <c r="G1310" s="40"/>
      <c r="H1310" s="40"/>
      <c r="I1310" s="231"/>
      <c r="J1310" s="40"/>
      <c r="K1310" s="40"/>
      <c r="L1310" s="44"/>
      <c r="M1310" s="232"/>
      <c r="N1310" s="233"/>
      <c r="O1310" s="91"/>
      <c r="P1310" s="91"/>
      <c r="Q1310" s="91"/>
      <c r="R1310" s="91"/>
      <c r="S1310" s="91"/>
      <c r="T1310" s="92"/>
      <c r="U1310" s="38"/>
      <c r="V1310" s="38"/>
      <c r="W1310" s="38"/>
      <c r="X1310" s="38"/>
      <c r="Y1310" s="38"/>
      <c r="Z1310" s="38"/>
      <c r="AA1310" s="38"/>
      <c r="AB1310" s="38"/>
      <c r="AC1310" s="38"/>
      <c r="AD1310" s="38"/>
      <c r="AE1310" s="38"/>
      <c r="AT1310" s="17" t="s">
        <v>160</v>
      </c>
      <c r="AU1310" s="17" t="s">
        <v>172</v>
      </c>
    </row>
    <row r="1311" s="2" customFormat="1" ht="16.5" customHeight="1">
      <c r="A1311" s="38"/>
      <c r="B1311" s="39"/>
      <c r="C1311" s="215" t="s">
        <v>2305</v>
      </c>
      <c r="D1311" s="215" t="s">
        <v>154</v>
      </c>
      <c r="E1311" s="216" t="s">
        <v>2306</v>
      </c>
      <c r="F1311" s="217" t="s">
        <v>2307</v>
      </c>
      <c r="G1311" s="218" t="s">
        <v>493</v>
      </c>
      <c r="H1311" s="219">
        <v>190</v>
      </c>
      <c r="I1311" s="220"/>
      <c r="J1311" s="221">
        <f>ROUND(I1311*H1311,2)</f>
        <v>0</v>
      </c>
      <c r="K1311" s="222"/>
      <c r="L1311" s="44"/>
      <c r="M1311" s="223" t="s">
        <v>1</v>
      </c>
      <c r="N1311" s="224" t="s">
        <v>44</v>
      </c>
      <c r="O1311" s="91"/>
      <c r="P1311" s="225">
        <f>O1311*H1311</f>
        <v>0</v>
      </c>
      <c r="Q1311" s="225">
        <v>0</v>
      </c>
      <c r="R1311" s="225">
        <f>Q1311*H1311</f>
        <v>0</v>
      </c>
      <c r="S1311" s="225">
        <v>0</v>
      </c>
      <c r="T1311" s="226">
        <f>S1311*H1311</f>
        <v>0</v>
      </c>
      <c r="U1311" s="38"/>
      <c r="V1311" s="38"/>
      <c r="W1311" s="38"/>
      <c r="X1311" s="38"/>
      <c r="Y1311" s="38"/>
      <c r="Z1311" s="38"/>
      <c r="AA1311" s="38"/>
      <c r="AB1311" s="38"/>
      <c r="AC1311" s="38"/>
      <c r="AD1311" s="38"/>
      <c r="AE1311" s="38"/>
      <c r="AR1311" s="227" t="s">
        <v>547</v>
      </c>
      <c r="AT1311" s="227" t="s">
        <v>154</v>
      </c>
      <c r="AU1311" s="227" t="s">
        <v>172</v>
      </c>
      <c r="AY1311" s="17" t="s">
        <v>152</v>
      </c>
      <c r="BE1311" s="228">
        <f>IF(N1311="základní",J1311,0)</f>
        <v>0</v>
      </c>
      <c r="BF1311" s="228">
        <f>IF(N1311="snížená",J1311,0)</f>
        <v>0</v>
      </c>
      <c r="BG1311" s="228">
        <f>IF(N1311="zákl. přenesená",J1311,0)</f>
        <v>0</v>
      </c>
      <c r="BH1311" s="228">
        <f>IF(N1311="sníž. přenesená",J1311,0)</f>
        <v>0</v>
      </c>
      <c r="BI1311" s="228">
        <f>IF(N1311="nulová",J1311,0)</f>
        <v>0</v>
      </c>
      <c r="BJ1311" s="17" t="s">
        <v>21</v>
      </c>
      <c r="BK1311" s="228">
        <f>ROUND(I1311*H1311,2)</f>
        <v>0</v>
      </c>
      <c r="BL1311" s="17" t="s">
        <v>547</v>
      </c>
      <c r="BM1311" s="227" t="s">
        <v>2308</v>
      </c>
    </row>
    <row r="1312" s="2" customFormat="1">
      <c r="A1312" s="38"/>
      <c r="B1312" s="39"/>
      <c r="C1312" s="40"/>
      <c r="D1312" s="229" t="s">
        <v>160</v>
      </c>
      <c r="E1312" s="40"/>
      <c r="F1312" s="230" t="s">
        <v>2307</v>
      </c>
      <c r="G1312" s="40"/>
      <c r="H1312" s="40"/>
      <c r="I1312" s="231"/>
      <c r="J1312" s="40"/>
      <c r="K1312" s="40"/>
      <c r="L1312" s="44"/>
      <c r="M1312" s="232"/>
      <c r="N1312" s="233"/>
      <c r="O1312" s="91"/>
      <c r="P1312" s="91"/>
      <c r="Q1312" s="91"/>
      <c r="R1312" s="91"/>
      <c r="S1312" s="91"/>
      <c r="T1312" s="92"/>
      <c r="U1312" s="38"/>
      <c r="V1312" s="38"/>
      <c r="W1312" s="38"/>
      <c r="X1312" s="38"/>
      <c r="Y1312" s="38"/>
      <c r="Z1312" s="38"/>
      <c r="AA1312" s="38"/>
      <c r="AB1312" s="38"/>
      <c r="AC1312" s="38"/>
      <c r="AD1312" s="38"/>
      <c r="AE1312" s="38"/>
      <c r="AT1312" s="17" t="s">
        <v>160</v>
      </c>
      <c r="AU1312" s="17" t="s">
        <v>172</v>
      </c>
    </row>
    <row r="1313" s="2" customFormat="1" ht="16.5" customHeight="1">
      <c r="A1313" s="38"/>
      <c r="B1313" s="39"/>
      <c r="C1313" s="215" t="s">
        <v>2309</v>
      </c>
      <c r="D1313" s="215" t="s">
        <v>154</v>
      </c>
      <c r="E1313" s="216" t="s">
        <v>2310</v>
      </c>
      <c r="F1313" s="217" t="s">
        <v>1942</v>
      </c>
      <c r="G1313" s="218" t="s">
        <v>210</v>
      </c>
      <c r="H1313" s="219">
        <v>5</v>
      </c>
      <c r="I1313" s="220"/>
      <c r="J1313" s="221">
        <f>ROUND(I1313*H1313,2)</f>
        <v>0</v>
      </c>
      <c r="K1313" s="222"/>
      <c r="L1313" s="44"/>
      <c r="M1313" s="223" t="s">
        <v>1</v>
      </c>
      <c r="N1313" s="224" t="s">
        <v>44</v>
      </c>
      <c r="O1313" s="91"/>
      <c r="P1313" s="225">
        <f>O1313*H1313</f>
        <v>0</v>
      </c>
      <c r="Q1313" s="225">
        <v>0</v>
      </c>
      <c r="R1313" s="225">
        <f>Q1313*H1313</f>
        <v>0</v>
      </c>
      <c r="S1313" s="225">
        <v>0</v>
      </c>
      <c r="T1313" s="226">
        <f>S1313*H1313</f>
        <v>0</v>
      </c>
      <c r="U1313" s="38"/>
      <c r="V1313" s="38"/>
      <c r="W1313" s="38"/>
      <c r="X1313" s="38"/>
      <c r="Y1313" s="38"/>
      <c r="Z1313" s="38"/>
      <c r="AA1313" s="38"/>
      <c r="AB1313" s="38"/>
      <c r="AC1313" s="38"/>
      <c r="AD1313" s="38"/>
      <c r="AE1313" s="38"/>
      <c r="AR1313" s="227" t="s">
        <v>547</v>
      </c>
      <c r="AT1313" s="227" t="s">
        <v>154</v>
      </c>
      <c r="AU1313" s="227" t="s">
        <v>172</v>
      </c>
      <c r="AY1313" s="17" t="s">
        <v>152</v>
      </c>
      <c r="BE1313" s="228">
        <f>IF(N1313="základní",J1313,0)</f>
        <v>0</v>
      </c>
      <c r="BF1313" s="228">
        <f>IF(N1313="snížená",J1313,0)</f>
        <v>0</v>
      </c>
      <c r="BG1313" s="228">
        <f>IF(N1313="zákl. přenesená",J1313,0)</f>
        <v>0</v>
      </c>
      <c r="BH1313" s="228">
        <f>IF(N1313="sníž. přenesená",J1313,0)</f>
        <v>0</v>
      </c>
      <c r="BI1313" s="228">
        <f>IF(N1313="nulová",J1313,0)</f>
        <v>0</v>
      </c>
      <c r="BJ1313" s="17" t="s">
        <v>21</v>
      </c>
      <c r="BK1313" s="228">
        <f>ROUND(I1313*H1313,2)</f>
        <v>0</v>
      </c>
      <c r="BL1313" s="17" t="s">
        <v>547</v>
      </c>
      <c r="BM1313" s="227" t="s">
        <v>2311</v>
      </c>
    </row>
    <row r="1314" s="2" customFormat="1">
      <c r="A1314" s="38"/>
      <c r="B1314" s="39"/>
      <c r="C1314" s="40"/>
      <c r="D1314" s="229" t="s">
        <v>160</v>
      </c>
      <c r="E1314" s="40"/>
      <c r="F1314" s="230" t="s">
        <v>1942</v>
      </c>
      <c r="G1314" s="40"/>
      <c r="H1314" s="40"/>
      <c r="I1314" s="231"/>
      <c r="J1314" s="40"/>
      <c r="K1314" s="40"/>
      <c r="L1314" s="44"/>
      <c r="M1314" s="232"/>
      <c r="N1314" s="233"/>
      <c r="O1314" s="91"/>
      <c r="P1314" s="91"/>
      <c r="Q1314" s="91"/>
      <c r="R1314" s="91"/>
      <c r="S1314" s="91"/>
      <c r="T1314" s="92"/>
      <c r="U1314" s="38"/>
      <c r="V1314" s="38"/>
      <c r="W1314" s="38"/>
      <c r="X1314" s="38"/>
      <c r="Y1314" s="38"/>
      <c r="Z1314" s="38"/>
      <c r="AA1314" s="38"/>
      <c r="AB1314" s="38"/>
      <c r="AC1314" s="38"/>
      <c r="AD1314" s="38"/>
      <c r="AE1314" s="38"/>
      <c r="AT1314" s="17" t="s">
        <v>160</v>
      </c>
      <c r="AU1314" s="17" t="s">
        <v>172</v>
      </c>
    </row>
    <row r="1315" s="2" customFormat="1" ht="21.75" customHeight="1">
      <c r="A1315" s="38"/>
      <c r="B1315" s="39"/>
      <c r="C1315" s="215" t="s">
        <v>2312</v>
      </c>
      <c r="D1315" s="215" t="s">
        <v>154</v>
      </c>
      <c r="E1315" s="216" t="s">
        <v>2313</v>
      </c>
      <c r="F1315" s="217" t="s">
        <v>1946</v>
      </c>
      <c r="G1315" s="218" t="s">
        <v>210</v>
      </c>
      <c r="H1315" s="219">
        <v>5</v>
      </c>
      <c r="I1315" s="220"/>
      <c r="J1315" s="221">
        <f>ROUND(I1315*H1315,2)</f>
        <v>0</v>
      </c>
      <c r="K1315" s="222"/>
      <c r="L1315" s="44"/>
      <c r="M1315" s="223" t="s">
        <v>1</v>
      </c>
      <c r="N1315" s="224" t="s">
        <v>44</v>
      </c>
      <c r="O1315" s="91"/>
      <c r="P1315" s="225">
        <f>O1315*H1315</f>
        <v>0</v>
      </c>
      <c r="Q1315" s="225">
        <v>0</v>
      </c>
      <c r="R1315" s="225">
        <f>Q1315*H1315</f>
        <v>0</v>
      </c>
      <c r="S1315" s="225">
        <v>0</v>
      </c>
      <c r="T1315" s="226">
        <f>S1315*H1315</f>
        <v>0</v>
      </c>
      <c r="U1315" s="38"/>
      <c r="V1315" s="38"/>
      <c r="W1315" s="38"/>
      <c r="X1315" s="38"/>
      <c r="Y1315" s="38"/>
      <c r="Z1315" s="38"/>
      <c r="AA1315" s="38"/>
      <c r="AB1315" s="38"/>
      <c r="AC1315" s="38"/>
      <c r="AD1315" s="38"/>
      <c r="AE1315" s="38"/>
      <c r="AR1315" s="227" t="s">
        <v>547</v>
      </c>
      <c r="AT1315" s="227" t="s">
        <v>154</v>
      </c>
      <c r="AU1315" s="227" t="s">
        <v>172</v>
      </c>
      <c r="AY1315" s="17" t="s">
        <v>152</v>
      </c>
      <c r="BE1315" s="228">
        <f>IF(N1315="základní",J1315,0)</f>
        <v>0</v>
      </c>
      <c r="BF1315" s="228">
        <f>IF(N1315="snížená",J1315,0)</f>
        <v>0</v>
      </c>
      <c r="BG1315" s="228">
        <f>IF(N1315="zákl. přenesená",J1315,0)</f>
        <v>0</v>
      </c>
      <c r="BH1315" s="228">
        <f>IF(N1315="sníž. přenesená",J1315,0)</f>
        <v>0</v>
      </c>
      <c r="BI1315" s="228">
        <f>IF(N1315="nulová",J1315,0)</f>
        <v>0</v>
      </c>
      <c r="BJ1315" s="17" t="s">
        <v>21</v>
      </c>
      <c r="BK1315" s="228">
        <f>ROUND(I1315*H1315,2)</f>
        <v>0</v>
      </c>
      <c r="BL1315" s="17" t="s">
        <v>547</v>
      </c>
      <c r="BM1315" s="227" t="s">
        <v>2314</v>
      </c>
    </row>
    <row r="1316" s="2" customFormat="1">
      <c r="A1316" s="38"/>
      <c r="B1316" s="39"/>
      <c r="C1316" s="40"/>
      <c r="D1316" s="229" t="s">
        <v>160</v>
      </c>
      <c r="E1316" s="40"/>
      <c r="F1316" s="230" t="s">
        <v>1946</v>
      </c>
      <c r="G1316" s="40"/>
      <c r="H1316" s="40"/>
      <c r="I1316" s="231"/>
      <c r="J1316" s="40"/>
      <c r="K1316" s="40"/>
      <c r="L1316" s="44"/>
      <c r="M1316" s="232"/>
      <c r="N1316" s="233"/>
      <c r="O1316" s="91"/>
      <c r="P1316" s="91"/>
      <c r="Q1316" s="91"/>
      <c r="R1316" s="91"/>
      <c r="S1316" s="91"/>
      <c r="T1316" s="92"/>
      <c r="U1316" s="38"/>
      <c r="V1316" s="38"/>
      <c r="W1316" s="38"/>
      <c r="X1316" s="38"/>
      <c r="Y1316" s="38"/>
      <c r="Z1316" s="38"/>
      <c r="AA1316" s="38"/>
      <c r="AB1316" s="38"/>
      <c r="AC1316" s="38"/>
      <c r="AD1316" s="38"/>
      <c r="AE1316" s="38"/>
      <c r="AT1316" s="17" t="s">
        <v>160</v>
      </c>
      <c r="AU1316" s="17" t="s">
        <v>172</v>
      </c>
    </row>
    <row r="1317" s="2" customFormat="1" ht="49.05" customHeight="1">
      <c r="A1317" s="38"/>
      <c r="B1317" s="39"/>
      <c r="C1317" s="215" t="s">
        <v>2315</v>
      </c>
      <c r="D1317" s="215" t="s">
        <v>154</v>
      </c>
      <c r="E1317" s="216" t="s">
        <v>2316</v>
      </c>
      <c r="F1317" s="217" t="s">
        <v>2317</v>
      </c>
      <c r="G1317" s="218" t="s">
        <v>210</v>
      </c>
      <c r="H1317" s="219">
        <v>1</v>
      </c>
      <c r="I1317" s="220"/>
      <c r="J1317" s="221">
        <f>ROUND(I1317*H1317,2)</f>
        <v>0</v>
      </c>
      <c r="K1317" s="222"/>
      <c r="L1317" s="44"/>
      <c r="M1317" s="223" t="s">
        <v>1</v>
      </c>
      <c r="N1317" s="224" t="s">
        <v>44</v>
      </c>
      <c r="O1317" s="91"/>
      <c r="P1317" s="225">
        <f>O1317*H1317</f>
        <v>0</v>
      </c>
      <c r="Q1317" s="225">
        <v>0</v>
      </c>
      <c r="R1317" s="225">
        <f>Q1317*H1317</f>
        <v>0</v>
      </c>
      <c r="S1317" s="225">
        <v>0</v>
      </c>
      <c r="T1317" s="226">
        <f>S1317*H1317</f>
        <v>0</v>
      </c>
      <c r="U1317" s="38"/>
      <c r="V1317" s="38"/>
      <c r="W1317" s="38"/>
      <c r="X1317" s="38"/>
      <c r="Y1317" s="38"/>
      <c r="Z1317" s="38"/>
      <c r="AA1317" s="38"/>
      <c r="AB1317" s="38"/>
      <c r="AC1317" s="38"/>
      <c r="AD1317" s="38"/>
      <c r="AE1317" s="38"/>
      <c r="AR1317" s="227" t="s">
        <v>547</v>
      </c>
      <c r="AT1317" s="227" t="s">
        <v>154</v>
      </c>
      <c r="AU1317" s="227" t="s">
        <v>172</v>
      </c>
      <c r="AY1317" s="17" t="s">
        <v>152</v>
      </c>
      <c r="BE1317" s="228">
        <f>IF(N1317="základní",J1317,0)</f>
        <v>0</v>
      </c>
      <c r="BF1317" s="228">
        <f>IF(N1317="snížená",J1317,0)</f>
        <v>0</v>
      </c>
      <c r="BG1317" s="228">
        <f>IF(N1317="zákl. přenesená",J1317,0)</f>
        <v>0</v>
      </c>
      <c r="BH1317" s="228">
        <f>IF(N1317="sníž. přenesená",J1317,0)</f>
        <v>0</v>
      </c>
      <c r="BI1317" s="228">
        <f>IF(N1317="nulová",J1317,0)</f>
        <v>0</v>
      </c>
      <c r="BJ1317" s="17" t="s">
        <v>21</v>
      </c>
      <c r="BK1317" s="228">
        <f>ROUND(I1317*H1317,2)</f>
        <v>0</v>
      </c>
      <c r="BL1317" s="17" t="s">
        <v>547</v>
      </c>
      <c r="BM1317" s="227" t="s">
        <v>2318</v>
      </c>
    </row>
    <row r="1318" s="2" customFormat="1">
      <c r="A1318" s="38"/>
      <c r="B1318" s="39"/>
      <c r="C1318" s="40"/>
      <c r="D1318" s="229" t="s">
        <v>160</v>
      </c>
      <c r="E1318" s="40"/>
      <c r="F1318" s="230" t="s">
        <v>2317</v>
      </c>
      <c r="G1318" s="40"/>
      <c r="H1318" s="40"/>
      <c r="I1318" s="231"/>
      <c r="J1318" s="40"/>
      <c r="K1318" s="40"/>
      <c r="L1318" s="44"/>
      <c r="M1318" s="232"/>
      <c r="N1318" s="233"/>
      <c r="O1318" s="91"/>
      <c r="P1318" s="91"/>
      <c r="Q1318" s="91"/>
      <c r="R1318" s="91"/>
      <c r="S1318" s="91"/>
      <c r="T1318" s="92"/>
      <c r="U1318" s="38"/>
      <c r="V1318" s="38"/>
      <c r="W1318" s="38"/>
      <c r="X1318" s="38"/>
      <c r="Y1318" s="38"/>
      <c r="Z1318" s="38"/>
      <c r="AA1318" s="38"/>
      <c r="AB1318" s="38"/>
      <c r="AC1318" s="38"/>
      <c r="AD1318" s="38"/>
      <c r="AE1318" s="38"/>
      <c r="AT1318" s="17" t="s">
        <v>160</v>
      </c>
      <c r="AU1318" s="17" t="s">
        <v>172</v>
      </c>
    </row>
    <row r="1319" s="2" customFormat="1" ht="21.75" customHeight="1">
      <c r="A1319" s="38"/>
      <c r="B1319" s="39"/>
      <c r="C1319" s="215" t="s">
        <v>2319</v>
      </c>
      <c r="D1319" s="215" t="s">
        <v>154</v>
      </c>
      <c r="E1319" s="216" t="s">
        <v>2320</v>
      </c>
      <c r="F1319" s="217" t="s">
        <v>2055</v>
      </c>
      <c r="G1319" s="218" t="s">
        <v>493</v>
      </c>
      <c r="H1319" s="219">
        <v>40</v>
      </c>
      <c r="I1319" s="220"/>
      <c r="J1319" s="221">
        <f>ROUND(I1319*H1319,2)</f>
        <v>0</v>
      </c>
      <c r="K1319" s="222"/>
      <c r="L1319" s="44"/>
      <c r="M1319" s="223" t="s">
        <v>1</v>
      </c>
      <c r="N1319" s="224" t="s">
        <v>44</v>
      </c>
      <c r="O1319" s="91"/>
      <c r="P1319" s="225">
        <f>O1319*H1319</f>
        <v>0</v>
      </c>
      <c r="Q1319" s="225">
        <v>0</v>
      </c>
      <c r="R1319" s="225">
        <f>Q1319*H1319</f>
        <v>0</v>
      </c>
      <c r="S1319" s="225">
        <v>0</v>
      </c>
      <c r="T1319" s="226">
        <f>S1319*H1319</f>
        <v>0</v>
      </c>
      <c r="U1319" s="38"/>
      <c r="V1319" s="38"/>
      <c r="W1319" s="38"/>
      <c r="X1319" s="38"/>
      <c r="Y1319" s="38"/>
      <c r="Z1319" s="38"/>
      <c r="AA1319" s="38"/>
      <c r="AB1319" s="38"/>
      <c r="AC1319" s="38"/>
      <c r="AD1319" s="38"/>
      <c r="AE1319" s="38"/>
      <c r="AR1319" s="227" t="s">
        <v>547</v>
      </c>
      <c r="AT1319" s="227" t="s">
        <v>154</v>
      </c>
      <c r="AU1319" s="227" t="s">
        <v>172</v>
      </c>
      <c r="AY1319" s="17" t="s">
        <v>152</v>
      </c>
      <c r="BE1319" s="228">
        <f>IF(N1319="základní",J1319,0)</f>
        <v>0</v>
      </c>
      <c r="BF1319" s="228">
        <f>IF(N1319="snížená",J1319,0)</f>
        <v>0</v>
      </c>
      <c r="BG1319" s="228">
        <f>IF(N1319="zákl. přenesená",J1319,0)</f>
        <v>0</v>
      </c>
      <c r="BH1319" s="228">
        <f>IF(N1319="sníž. přenesená",J1319,0)</f>
        <v>0</v>
      </c>
      <c r="BI1319" s="228">
        <f>IF(N1319="nulová",J1319,0)</f>
        <v>0</v>
      </c>
      <c r="BJ1319" s="17" t="s">
        <v>21</v>
      </c>
      <c r="BK1319" s="228">
        <f>ROUND(I1319*H1319,2)</f>
        <v>0</v>
      </c>
      <c r="BL1319" s="17" t="s">
        <v>547</v>
      </c>
      <c r="BM1319" s="227" t="s">
        <v>2321</v>
      </c>
    </row>
    <row r="1320" s="2" customFormat="1">
      <c r="A1320" s="38"/>
      <c r="B1320" s="39"/>
      <c r="C1320" s="40"/>
      <c r="D1320" s="229" t="s">
        <v>160</v>
      </c>
      <c r="E1320" s="40"/>
      <c r="F1320" s="230" t="s">
        <v>2055</v>
      </c>
      <c r="G1320" s="40"/>
      <c r="H1320" s="40"/>
      <c r="I1320" s="231"/>
      <c r="J1320" s="40"/>
      <c r="K1320" s="40"/>
      <c r="L1320" s="44"/>
      <c r="M1320" s="232"/>
      <c r="N1320" s="233"/>
      <c r="O1320" s="91"/>
      <c r="P1320" s="91"/>
      <c r="Q1320" s="91"/>
      <c r="R1320" s="91"/>
      <c r="S1320" s="91"/>
      <c r="T1320" s="92"/>
      <c r="U1320" s="38"/>
      <c r="V1320" s="38"/>
      <c r="W1320" s="38"/>
      <c r="X1320" s="38"/>
      <c r="Y1320" s="38"/>
      <c r="Z1320" s="38"/>
      <c r="AA1320" s="38"/>
      <c r="AB1320" s="38"/>
      <c r="AC1320" s="38"/>
      <c r="AD1320" s="38"/>
      <c r="AE1320" s="38"/>
      <c r="AT1320" s="17" t="s">
        <v>160</v>
      </c>
      <c r="AU1320" s="17" t="s">
        <v>172</v>
      </c>
    </row>
    <row r="1321" s="2" customFormat="1" ht="16.5" customHeight="1">
      <c r="A1321" s="38"/>
      <c r="B1321" s="39"/>
      <c r="C1321" s="215" t="s">
        <v>2322</v>
      </c>
      <c r="D1321" s="215" t="s">
        <v>154</v>
      </c>
      <c r="E1321" s="216" t="s">
        <v>2323</v>
      </c>
      <c r="F1321" s="217" t="s">
        <v>2059</v>
      </c>
      <c r="G1321" s="218" t="s">
        <v>210</v>
      </c>
      <c r="H1321" s="219">
        <v>80</v>
      </c>
      <c r="I1321" s="220"/>
      <c r="J1321" s="221">
        <f>ROUND(I1321*H1321,2)</f>
        <v>0</v>
      </c>
      <c r="K1321" s="222"/>
      <c r="L1321" s="44"/>
      <c r="M1321" s="223" t="s">
        <v>1</v>
      </c>
      <c r="N1321" s="224" t="s">
        <v>44</v>
      </c>
      <c r="O1321" s="91"/>
      <c r="P1321" s="225">
        <f>O1321*H1321</f>
        <v>0</v>
      </c>
      <c r="Q1321" s="225">
        <v>0</v>
      </c>
      <c r="R1321" s="225">
        <f>Q1321*H1321</f>
        <v>0</v>
      </c>
      <c r="S1321" s="225">
        <v>0</v>
      </c>
      <c r="T1321" s="226">
        <f>S1321*H1321</f>
        <v>0</v>
      </c>
      <c r="U1321" s="38"/>
      <c r="V1321" s="38"/>
      <c r="W1321" s="38"/>
      <c r="X1321" s="38"/>
      <c r="Y1321" s="38"/>
      <c r="Z1321" s="38"/>
      <c r="AA1321" s="38"/>
      <c r="AB1321" s="38"/>
      <c r="AC1321" s="38"/>
      <c r="AD1321" s="38"/>
      <c r="AE1321" s="38"/>
      <c r="AR1321" s="227" t="s">
        <v>547</v>
      </c>
      <c r="AT1321" s="227" t="s">
        <v>154</v>
      </c>
      <c r="AU1321" s="227" t="s">
        <v>172</v>
      </c>
      <c r="AY1321" s="17" t="s">
        <v>152</v>
      </c>
      <c r="BE1321" s="228">
        <f>IF(N1321="základní",J1321,0)</f>
        <v>0</v>
      </c>
      <c r="BF1321" s="228">
        <f>IF(N1321="snížená",J1321,0)</f>
        <v>0</v>
      </c>
      <c r="BG1321" s="228">
        <f>IF(N1321="zákl. přenesená",J1321,0)</f>
        <v>0</v>
      </c>
      <c r="BH1321" s="228">
        <f>IF(N1321="sníž. přenesená",J1321,0)</f>
        <v>0</v>
      </c>
      <c r="BI1321" s="228">
        <f>IF(N1321="nulová",J1321,0)</f>
        <v>0</v>
      </c>
      <c r="BJ1321" s="17" t="s">
        <v>21</v>
      </c>
      <c r="BK1321" s="228">
        <f>ROUND(I1321*H1321,2)</f>
        <v>0</v>
      </c>
      <c r="BL1321" s="17" t="s">
        <v>547</v>
      </c>
      <c r="BM1321" s="227" t="s">
        <v>2324</v>
      </c>
    </row>
    <row r="1322" s="2" customFormat="1">
      <c r="A1322" s="38"/>
      <c r="B1322" s="39"/>
      <c r="C1322" s="40"/>
      <c r="D1322" s="229" t="s">
        <v>160</v>
      </c>
      <c r="E1322" s="40"/>
      <c r="F1322" s="230" t="s">
        <v>2059</v>
      </c>
      <c r="G1322" s="40"/>
      <c r="H1322" s="40"/>
      <c r="I1322" s="231"/>
      <c r="J1322" s="40"/>
      <c r="K1322" s="40"/>
      <c r="L1322" s="44"/>
      <c r="M1322" s="232"/>
      <c r="N1322" s="233"/>
      <c r="O1322" s="91"/>
      <c r="P1322" s="91"/>
      <c r="Q1322" s="91"/>
      <c r="R1322" s="91"/>
      <c r="S1322" s="91"/>
      <c r="T1322" s="92"/>
      <c r="U1322" s="38"/>
      <c r="V1322" s="38"/>
      <c r="W1322" s="38"/>
      <c r="X1322" s="38"/>
      <c r="Y1322" s="38"/>
      <c r="Z1322" s="38"/>
      <c r="AA1322" s="38"/>
      <c r="AB1322" s="38"/>
      <c r="AC1322" s="38"/>
      <c r="AD1322" s="38"/>
      <c r="AE1322" s="38"/>
      <c r="AT1322" s="17" t="s">
        <v>160</v>
      </c>
      <c r="AU1322" s="17" t="s">
        <v>172</v>
      </c>
    </row>
    <row r="1323" s="2" customFormat="1" ht="16.5" customHeight="1">
      <c r="A1323" s="38"/>
      <c r="B1323" s="39"/>
      <c r="C1323" s="215" t="s">
        <v>2325</v>
      </c>
      <c r="D1323" s="215" t="s">
        <v>154</v>
      </c>
      <c r="E1323" s="216" t="s">
        <v>2326</v>
      </c>
      <c r="F1323" s="217" t="s">
        <v>2063</v>
      </c>
      <c r="G1323" s="218" t="s">
        <v>210</v>
      </c>
      <c r="H1323" s="219">
        <v>20</v>
      </c>
      <c r="I1323" s="220"/>
      <c r="J1323" s="221">
        <f>ROUND(I1323*H1323,2)</f>
        <v>0</v>
      </c>
      <c r="K1323" s="222"/>
      <c r="L1323" s="44"/>
      <c r="M1323" s="223" t="s">
        <v>1</v>
      </c>
      <c r="N1323" s="224" t="s">
        <v>44</v>
      </c>
      <c r="O1323" s="91"/>
      <c r="P1323" s="225">
        <f>O1323*H1323</f>
        <v>0</v>
      </c>
      <c r="Q1323" s="225">
        <v>0</v>
      </c>
      <c r="R1323" s="225">
        <f>Q1323*H1323</f>
        <v>0</v>
      </c>
      <c r="S1323" s="225">
        <v>0</v>
      </c>
      <c r="T1323" s="226">
        <f>S1323*H1323</f>
        <v>0</v>
      </c>
      <c r="U1323" s="38"/>
      <c r="V1323" s="38"/>
      <c r="W1323" s="38"/>
      <c r="X1323" s="38"/>
      <c r="Y1323" s="38"/>
      <c r="Z1323" s="38"/>
      <c r="AA1323" s="38"/>
      <c r="AB1323" s="38"/>
      <c r="AC1323" s="38"/>
      <c r="AD1323" s="38"/>
      <c r="AE1323" s="38"/>
      <c r="AR1323" s="227" t="s">
        <v>547</v>
      </c>
      <c r="AT1323" s="227" t="s">
        <v>154</v>
      </c>
      <c r="AU1323" s="227" t="s">
        <v>172</v>
      </c>
      <c r="AY1323" s="17" t="s">
        <v>152</v>
      </c>
      <c r="BE1323" s="228">
        <f>IF(N1323="základní",J1323,0)</f>
        <v>0</v>
      </c>
      <c r="BF1323" s="228">
        <f>IF(N1323="snížená",J1323,0)</f>
        <v>0</v>
      </c>
      <c r="BG1323" s="228">
        <f>IF(N1323="zákl. přenesená",J1323,0)</f>
        <v>0</v>
      </c>
      <c r="BH1323" s="228">
        <f>IF(N1323="sníž. přenesená",J1323,0)</f>
        <v>0</v>
      </c>
      <c r="BI1323" s="228">
        <f>IF(N1323="nulová",J1323,0)</f>
        <v>0</v>
      </c>
      <c r="BJ1323" s="17" t="s">
        <v>21</v>
      </c>
      <c r="BK1323" s="228">
        <f>ROUND(I1323*H1323,2)</f>
        <v>0</v>
      </c>
      <c r="BL1323" s="17" t="s">
        <v>547</v>
      </c>
      <c r="BM1323" s="227" t="s">
        <v>2327</v>
      </c>
    </row>
    <row r="1324" s="2" customFormat="1">
      <c r="A1324" s="38"/>
      <c r="B1324" s="39"/>
      <c r="C1324" s="40"/>
      <c r="D1324" s="229" t="s">
        <v>160</v>
      </c>
      <c r="E1324" s="40"/>
      <c r="F1324" s="230" t="s">
        <v>2063</v>
      </c>
      <c r="G1324" s="40"/>
      <c r="H1324" s="40"/>
      <c r="I1324" s="231"/>
      <c r="J1324" s="40"/>
      <c r="K1324" s="40"/>
      <c r="L1324" s="44"/>
      <c r="M1324" s="232"/>
      <c r="N1324" s="233"/>
      <c r="O1324" s="91"/>
      <c r="P1324" s="91"/>
      <c r="Q1324" s="91"/>
      <c r="R1324" s="91"/>
      <c r="S1324" s="91"/>
      <c r="T1324" s="92"/>
      <c r="U1324" s="38"/>
      <c r="V1324" s="38"/>
      <c r="W1324" s="38"/>
      <c r="X1324" s="38"/>
      <c r="Y1324" s="38"/>
      <c r="Z1324" s="38"/>
      <c r="AA1324" s="38"/>
      <c r="AB1324" s="38"/>
      <c r="AC1324" s="38"/>
      <c r="AD1324" s="38"/>
      <c r="AE1324" s="38"/>
      <c r="AT1324" s="17" t="s">
        <v>160</v>
      </c>
      <c r="AU1324" s="17" t="s">
        <v>172</v>
      </c>
    </row>
    <row r="1325" s="2" customFormat="1" ht="21.75" customHeight="1">
      <c r="A1325" s="38"/>
      <c r="B1325" s="39"/>
      <c r="C1325" s="215" t="s">
        <v>2328</v>
      </c>
      <c r="D1325" s="215" t="s">
        <v>154</v>
      </c>
      <c r="E1325" s="216" t="s">
        <v>2329</v>
      </c>
      <c r="F1325" s="217" t="s">
        <v>2067</v>
      </c>
      <c r="G1325" s="218" t="s">
        <v>493</v>
      </c>
      <c r="H1325" s="219">
        <v>45</v>
      </c>
      <c r="I1325" s="220"/>
      <c r="J1325" s="221">
        <f>ROUND(I1325*H1325,2)</f>
        <v>0</v>
      </c>
      <c r="K1325" s="222"/>
      <c r="L1325" s="44"/>
      <c r="M1325" s="223" t="s">
        <v>1</v>
      </c>
      <c r="N1325" s="224" t="s">
        <v>44</v>
      </c>
      <c r="O1325" s="91"/>
      <c r="P1325" s="225">
        <f>O1325*H1325</f>
        <v>0</v>
      </c>
      <c r="Q1325" s="225">
        <v>0</v>
      </c>
      <c r="R1325" s="225">
        <f>Q1325*H1325</f>
        <v>0</v>
      </c>
      <c r="S1325" s="225">
        <v>0</v>
      </c>
      <c r="T1325" s="226">
        <f>S1325*H1325</f>
        <v>0</v>
      </c>
      <c r="U1325" s="38"/>
      <c r="V1325" s="38"/>
      <c r="W1325" s="38"/>
      <c r="X1325" s="38"/>
      <c r="Y1325" s="38"/>
      <c r="Z1325" s="38"/>
      <c r="AA1325" s="38"/>
      <c r="AB1325" s="38"/>
      <c r="AC1325" s="38"/>
      <c r="AD1325" s="38"/>
      <c r="AE1325" s="38"/>
      <c r="AR1325" s="227" t="s">
        <v>547</v>
      </c>
      <c r="AT1325" s="227" t="s">
        <v>154</v>
      </c>
      <c r="AU1325" s="227" t="s">
        <v>172</v>
      </c>
      <c r="AY1325" s="17" t="s">
        <v>152</v>
      </c>
      <c r="BE1325" s="228">
        <f>IF(N1325="základní",J1325,0)</f>
        <v>0</v>
      </c>
      <c r="BF1325" s="228">
        <f>IF(N1325="snížená",J1325,0)</f>
        <v>0</v>
      </c>
      <c r="BG1325" s="228">
        <f>IF(N1325="zákl. přenesená",J1325,0)</f>
        <v>0</v>
      </c>
      <c r="BH1325" s="228">
        <f>IF(N1325="sníž. přenesená",J1325,0)</f>
        <v>0</v>
      </c>
      <c r="BI1325" s="228">
        <f>IF(N1325="nulová",J1325,0)</f>
        <v>0</v>
      </c>
      <c r="BJ1325" s="17" t="s">
        <v>21</v>
      </c>
      <c r="BK1325" s="228">
        <f>ROUND(I1325*H1325,2)</f>
        <v>0</v>
      </c>
      <c r="BL1325" s="17" t="s">
        <v>547</v>
      </c>
      <c r="BM1325" s="227" t="s">
        <v>2330</v>
      </c>
    </row>
    <row r="1326" s="2" customFormat="1">
      <c r="A1326" s="38"/>
      <c r="B1326" s="39"/>
      <c r="C1326" s="40"/>
      <c r="D1326" s="229" t="s">
        <v>160</v>
      </c>
      <c r="E1326" s="40"/>
      <c r="F1326" s="230" t="s">
        <v>2067</v>
      </c>
      <c r="G1326" s="40"/>
      <c r="H1326" s="40"/>
      <c r="I1326" s="231"/>
      <c r="J1326" s="40"/>
      <c r="K1326" s="40"/>
      <c r="L1326" s="44"/>
      <c r="M1326" s="232"/>
      <c r="N1326" s="233"/>
      <c r="O1326" s="91"/>
      <c r="P1326" s="91"/>
      <c r="Q1326" s="91"/>
      <c r="R1326" s="91"/>
      <c r="S1326" s="91"/>
      <c r="T1326" s="92"/>
      <c r="U1326" s="38"/>
      <c r="V1326" s="38"/>
      <c r="W1326" s="38"/>
      <c r="X1326" s="38"/>
      <c r="Y1326" s="38"/>
      <c r="Z1326" s="38"/>
      <c r="AA1326" s="38"/>
      <c r="AB1326" s="38"/>
      <c r="AC1326" s="38"/>
      <c r="AD1326" s="38"/>
      <c r="AE1326" s="38"/>
      <c r="AT1326" s="17" t="s">
        <v>160</v>
      </c>
      <c r="AU1326" s="17" t="s">
        <v>172</v>
      </c>
    </row>
    <row r="1327" s="2" customFormat="1" ht="16.5" customHeight="1">
      <c r="A1327" s="38"/>
      <c r="B1327" s="39"/>
      <c r="C1327" s="215" t="s">
        <v>2331</v>
      </c>
      <c r="D1327" s="215" t="s">
        <v>154</v>
      </c>
      <c r="E1327" s="216" t="s">
        <v>2332</v>
      </c>
      <c r="F1327" s="217" t="s">
        <v>2071</v>
      </c>
      <c r="G1327" s="218" t="s">
        <v>210</v>
      </c>
      <c r="H1327" s="219">
        <v>90</v>
      </c>
      <c r="I1327" s="220"/>
      <c r="J1327" s="221">
        <f>ROUND(I1327*H1327,2)</f>
        <v>0</v>
      </c>
      <c r="K1327" s="222"/>
      <c r="L1327" s="44"/>
      <c r="M1327" s="223" t="s">
        <v>1</v>
      </c>
      <c r="N1327" s="224" t="s">
        <v>44</v>
      </c>
      <c r="O1327" s="91"/>
      <c r="P1327" s="225">
        <f>O1327*H1327</f>
        <v>0</v>
      </c>
      <c r="Q1327" s="225">
        <v>0</v>
      </c>
      <c r="R1327" s="225">
        <f>Q1327*H1327</f>
        <v>0</v>
      </c>
      <c r="S1327" s="225">
        <v>0</v>
      </c>
      <c r="T1327" s="226">
        <f>S1327*H1327</f>
        <v>0</v>
      </c>
      <c r="U1327" s="38"/>
      <c r="V1327" s="38"/>
      <c r="W1327" s="38"/>
      <c r="X1327" s="38"/>
      <c r="Y1327" s="38"/>
      <c r="Z1327" s="38"/>
      <c r="AA1327" s="38"/>
      <c r="AB1327" s="38"/>
      <c r="AC1327" s="38"/>
      <c r="AD1327" s="38"/>
      <c r="AE1327" s="38"/>
      <c r="AR1327" s="227" t="s">
        <v>547</v>
      </c>
      <c r="AT1327" s="227" t="s">
        <v>154</v>
      </c>
      <c r="AU1327" s="227" t="s">
        <v>172</v>
      </c>
      <c r="AY1327" s="17" t="s">
        <v>152</v>
      </c>
      <c r="BE1327" s="228">
        <f>IF(N1327="základní",J1327,0)</f>
        <v>0</v>
      </c>
      <c r="BF1327" s="228">
        <f>IF(N1327="snížená",J1327,0)</f>
        <v>0</v>
      </c>
      <c r="BG1327" s="228">
        <f>IF(N1327="zákl. přenesená",J1327,0)</f>
        <v>0</v>
      </c>
      <c r="BH1327" s="228">
        <f>IF(N1327="sníž. přenesená",J1327,0)</f>
        <v>0</v>
      </c>
      <c r="BI1327" s="228">
        <f>IF(N1327="nulová",J1327,0)</f>
        <v>0</v>
      </c>
      <c r="BJ1327" s="17" t="s">
        <v>21</v>
      </c>
      <c r="BK1327" s="228">
        <f>ROUND(I1327*H1327,2)</f>
        <v>0</v>
      </c>
      <c r="BL1327" s="17" t="s">
        <v>547</v>
      </c>
      <c r="BM1327" s="227" t="s">
        <v>2333</v>
      </c>
    </row>
    <row r="1328" s="2" customFormat="1">
      <c r="A1328" s="38"/>
      <c r="B1328" s="39"/>
      <c r="C1328" s="40"/>
      <c r="D1328" s="229" t="s">
        <v>160</v>
      </c>
      <c r="E1328" s="40"/>
      <c r="F1328" s="230" t="s">
        <v>2071</v>
      </c>
      <c r="G1328" s="40"/>
      <c r="H1328" s="40"/>
      <c r="I1328" s="231"/>
      <c r="J1328" s="40"/>
      <c r="K1328" s="40"/>
      <c r="L1328" s="44"/>
      <c r="M1328" s="232"/>
      <c r="N1328" s="233"/>
      <c r="O1328" s="91"/>
      <c r="P1328" s="91"/>
      <c r="Q1328" s="91"/>
      <c r="R1328" s="91"/>
      <c r="S1328" s="91"/>
      <c r="T1328" s="92"/>
      <c r="U1328" s="38"/>
      <c r="V1328" s="38"/>
      <c r="W1328" s="38"/>
      <c r="X1328" s="38"/>
      <c r="Y1328" s="38"/>
      <c r="Z1328" s="38"/>
      <c r="AA1328" s="38"/>
      <c r="AB1328" s="38"/>
      <c r="AC1328" s="38"/>
      <c r="AD1328" s="38"/>
      <c r="AE1328" s="38"/>
      <c r="AT1328" s="17" t="s">
        <v>160</v>
      </c>
      <c r="AU1328" s="17" t="s">
        <v>172</v>
      </c>
    </row>
    <row r="1329" s="2" customFormat="1" ht="16.5" customHeight="1">
      <c r="A1329" s="38"/>
      <c r="B1329" s="39"/>
      <c r="C1329" s="215" t="s">
        <v>2334</v>
      </c>
      <c r="D1329" s="215" t="s">
        <v>154</v>
      </c>
      <c r="E1329" s="216" t="s">
        <v>2335</v>
      </c>
      <c r="F1329" s="217" t="s">
        <v>2075</v>
      </c>
      <c r="G1329" s="218" t="s">
        <v>210</v>
      </c>
      <c r="H1329" s="219">
        <v>23</v>
      </c>
      <c r="I1329" s="220"/>
      <c r="J1329" s="221">
        <f>ROUND(I1329*H1329,2)</f>
        <v>0</v>
      </c>
      <c r="K1329" s="222"/>
      <c r="L1329" s="44"/>
      <c r="M1329" s="223" t="s">
        <v>1</v>
      </c>
      <c r="N1329" s="224" t="s">
        <v>44</v>
      </c>
      <c r="O1329" s="91"/>
      <c r="P1329" s="225">
        <f>O1329*H1329</f>
        <v>0</v>
      </c>
      <c r="Q1329" s="225">
        <v>0</v>
      </c>
      <c r="R1329" s="225">
        <f>Q1329*H1329</f>
        <v>0</v>
      </c>
      <c r="S1329" s="225">
        <v>0</v>
      </c>
      <c r="T1329" s="226">
        <f>S1329*H1329</f>
        <v>0</v>
      </c>
      <c r="U1329" s="38"/>
      <c r="V1329" s="38"/>
      <c r="W1329" s="38"/>
      <c r="X1329" s="38"/>
      <c r="Y1329" s="38"/>
      <c r="Z1329" s="38"/>
      <c r="AA1329" s="38"/>
      <c r="AB1329" s="38"/>
      <c r="AC1329" s="38"/>
      <c r="AD1329" s="38"/>
      <c r="AE1329" s="38"/>
      <c r="AR1329" s="227" t="s">
        <v>547</v>
      </c>
      <c r="AT1329" s="227" t="s">
        <v>154</v>
      </c>
      <c r="AU1329" s="227" t="s">
        <v>172</v>
      </c>
      <c r="AY1329" s="17" t="s">
        <v>152</v>
      </c>
      <c r="BE1329" s="228">
        <f>IF(N1329="základní",J1329,0)</f>
        <v>0</v>
      </c>
      <c r="BF1329" s="228">
        <f>IF(N1329="snížená",J1329,0)</f>
        <v>0</v>
      </c>
      <c r="BG1329" s="228">
        <f>IF(N1329="zákl. přenesená",J1329,0)</f>
        <v>0</v>
      </c>
      <c r="BH1329" s="228">
        <f>IF(N1329="sníž. přenesená",J1329,0)</f>
        <v>0</v>
      </c>
      <c r="BI1329" s="228">
        <f>IF(N1329="nulová",J1329,0)</f>
        <v>0</v>
      </c>
      <c r="BJ1329" s="17" t="s">
        <v>21</v>
      </c>
      <c r="BK1329" s="228">
        <f>ROUND(I1329*H1329,2)</f>
        <v>0</v>
      </c>
      <c r="BL1329" s="17" t="s">
        <v>547</v>
      </c>
      <c r="BM1329" s="227" t="s">
        <v>2336</v>
      </c>
    </row>
    <row r="1330" s="2" customFormat="1">
      <c r="A1330" s="38"/>
      <c r="B1330" s="39"/>
      <c r="C1330" s="40"/>
      <c r="D1330" s="229" t="s">
        <v>160</v>
      </c>
      <c r="E1330" s="40"/>
      <c r="F1330" s="230" t="s">
        <v>2075</v>
      </c>
      <c r="G1330" s="40"/>
      <c r="H1330" s="40"/>
      <c r="I1330" s="231"/>
      <c r="J1330" s="40"/>
      <c r="K1330" s="40"/>
      <c r="L1330" s="44"/>
      <c r="M1330" s="232"/>
      <c r="N1330" s="233"/>
      <c r="O1330" s="91"/>
      <c r="P1330" s="91"/>
      <c r="Q1330" s="91"/>
      <c r="R1330" s="91"/>
      <c r="S1330" s="91"/>
      <c r="T1330" s="92"/>
      <c r="U1330" s="38"/>
      <c r="V1330" s="38"/>
      <c r="W1330" s="38"/>
      <c r="X1330" s="38"/>
      <c r="Y1330" s="38"/>
      <c r="Z1330" s="38"/>
      <c r="AA1330" s="38"/>
      <c r="AB1330" s="38"/>
      <c r="AC1330" s="38"/>
      <c r="AD1330" s="38"/>
      <c r="AE1330" s="38"/>
      <c r="AT1330" s="17" t="s">
        <v>160</v>
      </c>
      <c r="AU1330" s="17" t="s">
        <v>172</v>
      </c>
    </row>
    <row r="1331" s="2" customFormat="1" ht="33" customHeight="1">
      <c r="A1331" s="38"/>
      <c r="B1331" s="39"/>
      <c r="C1331" s="215" t="s">
        <v>2337</v>
      </c>
      <c r="D1331" s="215" t="s">
        <v>154</v>
      </c>
      <c r="E1331" s="216" t="s">
        <v>2338</v>
      </c>
      <c r="F1331" s="217" t="s">
        <v>2079</v>
      </c>
      <c r="G1331" s="218" t="s">
        <v>493</v>
      </c>
      <c r="H1331" s="219">
        <v>45</v>
      </c>
      <c r="I1331" s="220"/>
      <c r="J1331" s="221">
        <f>ROUND(I1331*H1331,2)</f>
        <v>0</v>
      </c>
      <c r="K1331" s="222"/>
      <c r="L1331" s="44"/>
      <c r="M1331" s="223" t="s">
        <v>1</v>
      </c>
      <c r="N1331" s="224" t="s">
        <v>44</v>
      </c>
      <c r="O1331" s="91"/>
      <c r="P1331" s="225">
        <f>O1331*H1331</f>
        <v>0</v>
      </c>
      <c r="Q1331" s="225">
        <v>0</v>
      </c>
      <c r="R1331" s="225">
        <f>Q1331*H1331</f>
        <v>0</v>
      </c>
      <c r="S1331" s="225">
        <v>0</v>
      </c>
      <c r="T1331" s="226">
        <f>S1331*H1331</f>
        <v>0</v>
      </c>
      <c r="U1331" s="38"/>
      <c r="V1331" s="38"/>
      <c r="W1331" s="38"/>
      <c r="X1331" s="38"/>
      <c r="Y1331" s="38"/>
      <c r="Z1331" s="38"/>
      <c r="AA1331" s="38"/>
      <c r="AB1331" s="38"/>
      <c r="AC1331" s="38"/>
      <c r="AD1331" s="38"/>
      <c r="AE1331" s="38"/>
      <c r="AR1331" s="227" t="s">
        <v>547</v>
      </c>
      <c r="AT1331" s="227" t="s">
        <v>154</v>
      </c>
      <c r="AU1331" s="227" t="s">
        <v>172</v>
      </c>
      <c r="AY1331" s="17" t="s">
        <v>152</v>
      </c>
      <c r="BE1331" s="228">
        <f>IF(N1331="základní",J1331,0)</f>
        <v>0</v>
      </c>
      <c r="BF1331" s="228">
        <f>IF(N1331="snížená",J1331,0)</f>
        <v>0</v>
      </c>
      <c r="BG1331" s="228">
        <f>IF(N1331="zákl. přenesená",J1331,0)</f>
        <v>0</v>
      </c>
      <c r="BH1331" s="228">
        <f>IF(N1331="sníž. přenesená",J1331,0)</f>
        <v>0</v>
      </c>
      <c r="BI1331" s="228">
        <f>IF(N1331="nulová",J1331,0)</f>
        <v>0</v>
      </c>
      <c r="BJ1331" s="17" t="s">
        <v>21</v>
      </c>
      <c r="BK1331" s="228">
        <f>ROUND(I1331*H1331,2)</f>
        <v>0</v>
      </c>
      <c r="BL1331" s="17" t="s">
        <v>547</v>
      </c>
      <c r="BM1331" s="227" t="s">
        <v>2339</v>
      </c>
    </row>
    <row r="1332" s="2" customFormat="1">
      <c r="A1332" s="38"/>
      <c r="B1332" s="39"/>
      <c r="C1332" s="40"/>
      <c r="D1332" s="229" t="s">
        <v>160</v>
      </c>
      <c r="E1332" s="40"/>
      <c r="F1332" s="230" t="s">
        <v>2079</v>
      </c>
      <c r="G1332" s="40"/>
      <c r="H1332" s="40"/>
      <c r="I1332" s="231"/>
      <c r="J1332" s="40"/>
      <c r="K1332" s="40"/>
      <c r="L1332" s="44"/>
      <c r="M1332" s="232"/>
      <c r="N1332" s="233"/>
      <c r="O1332" s="91"/>
      <c r="P1332" s="91"/>
      <c r="Q1332" s="91"/>
      <c r="R1332" s="91"/>
      <c r="S1332" s="91"/>
      <c r="T1332" s="92"/>
      <c r="U1332" s="38"/>
      <c r="V1332" s="38"/>
      <c r="W1332" s="38"/>
      <c r="X1332" s="38"/>
      <c r="Y1332" s="38"/>
      <c r="Z1332" s="38"/>
      <c r="AA1332" s="38"/>
      <c r="AB1332" s="38"/>
      <c r="AC1332" s="38"/>
      <c r="AD1332" s="38"/>
      <c r="AE1332" s="38"/>
      <c r="AT1332" s="17" t="s">
        <v>160</v>
      </c>
      <c r="AU1332" s="17" t="s">
        <v>172</v>
      </c>
    </row>
    <row r="1333" s="2" customFormat="1" ht="33" customHeight="1">
      <c r="A1333" s="38"/>
      <c r="B1333" s="39"/>
      <c r="C1333" s="215" t="s">
        <v>2340</v>
      </c>
      <c r="D1333" s="215" t="s">
        <v>154</v>
      </c>
      <c r="E1333" s="216" t="s">
        <v>2341</v>
      </c>
      <c r="F1333" s="217" t="s">
        <v>2083</v>
      </c>
      <c r="G1333" s="218" t="s">
        <v>493</v>
      </c>
      <c r="H1333" s="219">
        <v>45</v>
      </c>
      <c r="I1333" s="220"/>
      <c r="J1333" s="221">
        <f>ROUND(I1333*H1333,2)</f>
        <v>0</v>
      </c>
      <c r="K1333" s="222"/>
      <c r="L1333" s="44"/>
      <c r="M1333" s="223" t="s">
        <v>1</v>
      </c>
      <c r="N1333" s="224" t="s">
        <v>44</v>
      </c>
      <c r="O1333" s="91"/>
      <c r="P1333" s="225">
        <f>O1333*H1333</f>
        <v>0</v>
      </c>
      <c r="Q1333" s="225">
        <v>0</v>
      </c>
      <c r="R1333" s="225">
        <f>Q1333*H1333</f>
        <v>0</v>
      </c>
      <c r="S1333" s="225">
        <v>0</v>
      </c>
      <c r="T1333" s="226">
        <f>S1333*H1333</f>
        <v>0</v>
      </c>
      <c r="U1333" s="38"/>
      <c r="V1333" s="38"/>
      <c r="W1333" s="38"/>
      <c r="X1333" s="38"/>
      <c r="Y1333" s="38"/>
      <c r="Z1333" s="38"/>
      <c r="AA1333" s="38"/>
      <c r="AB1333" s="38"/>
      <c r="AC1333" s="38"/>
      <c r="AD1333" s="38"/>
      <c r="AE1333" s="38"/>
      <c r="AR1333" s="227" t="s">
        <v>547</v>
      </c>
      <c r="AT1333" s="227" t="s">
        <v>154</v>
      </c>
      <c r="AU1333" s="227" t="s">
        <v>172</v>
      </c>
      <c r="AY1333" s="17" t="s">
        <v>152</v>
      </c>
      <c r="BE1333" s="228">
        <f>IF(N1333="základní",J1333,0)</f>
        <v>0</v>
      </c>
      <c r="BF1333" s="228">
        <f>IF(N1333="snížená",J1333,0)</f>
        <v>0</v>
      </c>
      <c r="BG1333" s="228">
        <f>IF(N1333="zákl. přenesená",J1333,0)</f>
        <v>0</v>
      </c>
      <c r="BH1333" s="228">
        <f>IF(N1333="sníž. přenesená",J1333,0)</f>
        <v>0</v>
      </c>
      <c r="BI1333" s="228">
        <f>IF(N1333="nulová",J1333,0)</f>
        <v>0</v>
      </c>
      <c r="BJ1333" s="17" t="s">
        <v>21</v>
      </c>
      <c r="BK1333" s="228">
        <f>ROUND(I1333*H1333,2)</f>
        <v>0</v>
      </c>
      <c r="BL1333" s="17" t="s">
        <v>547</v>
      </c>
      <c r="BM1333" s="227" t="s">
        <v>2342</v>
      </c>
    </row>
    <row r="1334" s="2" customFormat="1">
      <c r="A1334" s="38"/>
      <c r="B1334" s="39"/>
      <c r="C1334" s="40"/>
      <c r="D1334" s="229" t="s">
        <v>160</v>
      </c>
      <c r="E1334" s="40"/>
      <c r="F1334" s="230" t="s">
        <v>2083</v>
      </c>
      <c r="G1334" s="40"/>
      <c r="H1334" s="40"/>
      <c r="I1334" s="231"/>
      <c r="J1334" s="40"/>
      <c r="K1334" s="40"/>
      <c r="L1334" s="44"/>
      <c r="M1334" s="232"/>
      <c r="N1334" s="233"/>
      <c r="O1334" s="91"/>
      <c r="P1334" s="91"/>
      <c r="Q1334" s="91"/>
      <c r="R1334" s="91"/>
      <c r="S1334" s="91"/>
      <c r="T1334" s="92"/>
      <c r="U1334" s="38"/>
      <c r="V1334" s="38"/>
      <c r="W1334" s="38"/>
      <c r="X1334" s="38"/>
      <c r="Y1334" s="38"/>
      <c r="Z1334" s="38"/>
      <c r="AA1334" s="38"/>
      <c r="AB1334" s="38"/>
      <c r="AC1334" s="38"/>
      <c r="AD1334" s="38"/>
      <c r="AE1334" s="38"/>
      <c r="AT1334" s="17" t="s">
        <v>160</v>
      </c>
      <c r="AU1334" s="17" t="s">
        <v>172</v>
      </c>
    </row>
    <row r="1335" s="2" customFormat="1" ht="24.15" customHeight="1">
      <c r="A1335" s="38"/>
      <c r="B1335" s="39"/>
      <c r="C1335" s="215" t="s">
        <v>2343</v>
      </c>
      <c r="D1335" s="215" t="s">
        <v>154</v>
      </c>
      <c r="E1335" s="216" t="s">
        <v>2344</v>
      </c>
      <c r="F1335" s="217" t="s">
        <v>2345</v>
      </c>
      <c r="G1335" s="218" t="s">
        <v>210</v>
      </c>
      <c r="H1335" s="219">
        <v>45</v>
      </c>
      <c r="I1335" s="220"/>
      <c r="J1335" s="221">
        <f>ROUND(I1335*H1335,2)</f>
        <v>0</v>
      </c>
      <c r="K1335" s="222"/>
      <c r="L1335" s="44"/>
      <c r="M1335" s="223" t="s">
        <v>1</v>
      </c>
      <c r="N1335" s="224" t="s">
        <v>44</v>
      </c>
      <c r="O1335" s="91"/>
      <c r="P1335" s="225">
        <f>O1335*H1335</f>
        <v>0</v>
      </c>
      <c r="Q1335" s="225">
        <v>0</v>
      </c>
      <c r="R1335" s="225">
        <f>Q1335*H1335</f>
        <v>0</v>
      </c>
      <c r="S1335" s="225">
        <v>0</v>
      </c>
      <c r="T1335" s="226">
        <f>S1335*H1335</f>
        <v>0</v>
      </c>
      <c r="U1335" s="38"/>
      <c r="V1335" s="38"/>
      <c r="W1335" s="38"/>
      <c r="X1335" s="38"/>
      <c r="Y1335" s="38"/>
      <c r="Z1335" s="38"/>
      <c r="AA1335" s="38"/>
      <c r="AB1335" s="38"/>
      <c r="AC1335" s="38"/>
      <c r="AD1335" s="38"/>
      <c r="AE1335" s="38"/>
      <c r="AR1335" s="227" t="s">
        <v>547</v>
      </c>
      <c r="AT1335" s="227" t="s">
        <v>154</v>
      </c>
      <c r="AU1335" s="227" t="s">
        <v>172</v>
      </c>
      <c r="AY1335" s="17" t="s">
        <v>152</v>
      </c>
      <c r="BE1335" s="228">
        <f>IF(N1335="základní",J1335,0)</f>
        <v>0</v>
      </c>
      <c r="BF1335" s="228">
        <f>IF(N1335="snížená",J1335,0)</f>
        <v>0</v>
      </c>
      <c r="BG1335" s="228">
        <f>IF(N1335="zákl. přenesená",J1335,0)</f>
        <v>0</v>
      </c>
      <c r="BH1335" s="228">
        <f>IF(N1335="sníž. přenesená",J1335,0)</f>
        <v>0</v>
      </c>
      <c r="BI1335" s="228">
        <f>IF(N1335="nulová",J1335,0)</f>
        <v>0</v>
      </c>
      <c r="BJ1335" s="17" t="s">
        <v>21</v>
      </c>
      <c r="BK1335" s="228">
        <f>ROUND(I1335*H1335,2)</f>
        <v>0</v>
      </c>
      <c r="BL1335" s="17" t="s">
        <v>547</v>
      </c>
      <c r="BM1335" s="227" t="s">
        <v>2346</v>
      </c>
    </row>
    <row r="1336" s="2" customFormat="1">
      <c r="A1336" s="38"/>
      <c r="B1336" s="39"/>
      <c r="C1336" s="40"/>
      <c r="D1336" s="229" t="s">
        <v>160</v>
      </c>
      <c r="E1336" s="40"/>
      <c r="F1336" s="230" t="s">
        <v>2345</v>
      </c>
      <c r="G1336" s="40"/>
      <c r="H1336" s="40"/>
      <c r="I1336" s="231"/>
      <c r="J1336" s="40"/>
      <c r="K1336" s="40"/>
      <c r="L1336" s="44"/>
      <c r="M1336" s="232"/>
      <c r="N1336" s="233"/>
      <c r="O1336" s="91"/>
      <c r="P1336" s="91"/>
      <c r="Q1336" s="91"/>
      <c r="R1336" s="91"/>
      <c r="S1336" s="91"/>
      <c r="T1336" s="92"/>
      <c r="U1336" s="38"/>
      <c r="V1336" s="38"/>
      <c r="W1336" s="38"/>
      <c r="X1336" s="38"/>
      <c r="Y1336" s="38"/>
      <c r="Z1336" s="38"/>
      <c r="AA1336" s="38"/>
      <c r="AB1336" s="38"/>
      <c r="AC1336" s="38"/>
      <c r="AD1336" s="38"/>
      <c r="AE1336" s="38"/>
      <c r="AT1336" s="17" t="s">
        <v>160</v>
      </c>
      <c r="AU1336" s="17" t="s">
        <v>172</v>
      </c>
    </row>
    <row r="1337" s="2" customFormat="1" ht="24.15" customHeight="1">
      <c r="A1337" s="38"/>
      <c r="B1337" s="39"/>
      <c r="C1337" s="215" t="s">
        <v>2347</v>
      </c>
      <c r="D1337" s="215" t="s">
        <v>154</v>
      </c>
      <c r="E1337" s="216" t="s">
        <v>2348</v>
      </c>
      <c r="F1337" s="217" t="s">
        <v>2349</v>
      </c>
      <c r="G1337" s="218" t="s">
        <v>210</v>
      </c>
      <c r="H1337" s="219">
        <v>45</v>
      </c>
      <c r="I1337" s="220"/>
      <c r="J1337" s="221">
        <f>ROUND(I1337*H1337,2)</f>
        <v>0</v>
      </c>
      <c r="K1337" s="222"/>
      <c r="L1337" s="44"/>
      <c r="M1337" s="223" t="s">
        <v>1</v>
      </c>
      <c r="N1337" s="224" t="s">
        <v>44</v>
      </c>
      <c r="O1337" s="91"/>
      <c r="P1337" s="225">
        <f>O1337*H1337</f>
        <v>0</v>
      </c>
      <c r="Q1337" s="225">
        <v>0</v>
      </c>
      <c r="R1337" s="225">
        <f>Q1337*H1337</f>
        <v>0</v>
      </c>
      <c r="S1337" s="225">
        <v>0</v>
      </c>
      <c r="T1337" s="226">
        <f>S1337*H1337</f>
        <v>0</v>
      </c>
      <c r="U1337" s="38"/>
      <c r="V1337" s="38"/>
      <c r="W1337" s="38"/>
      <c r="X1337" s="38"/>
      <c r="Y1337" s="38"/>
      <c r="Z1337" s="38"/>
      <c r="AA1337" s="38"/>
      <c r="AB1337" s="38"/>
      <c r="AC1337" s="38"/>
      <c r="AD1337" s="38"/>
      <c r="AE1337" s="38"/>
      <c r="AR1337" s="227" t="s">
        <v>547</v>
      </c>
      <c r="AT1337" s="227" t="s">
        <v>154</v>
      </c>
      <c r="AU1337" s="227" t="s">
        <v>172</v>
      </c>
      <c r="AY1337" s="17" t="s">
        <v>152</v>
      </c>
      <c r="BE1337" s="228">
        <f>IF(N1337="základní",J1337,0)</f>
        <v>0</v>
      </c>
      <c r="BF1337" s="228">
        <f>IF(N1337="snížená",J1337,0)</f>
        <v>0</v>
      </c>
      <c r="BG1337" s="228">
        <f>IF(N1337="zákl. přenesená",J1337,0)</f>
        <v>0</v>
      </c>
      <c r="BH1337" s="228">
        <f>IF(N1337="sníž. přenesená",J1337,0)</f>
        <v>0</v>
      </c>
      <c r="BI1337" s="228">
        <f>IF(N1337="nulová",J1337,0)</f>
        <v>0</v>
      </c>
      <c r="BJ1337" s="17" t="s">
        <v>21</v>
      </c>
      <c r="BK1337" s="228">
        <f>ROUND(I1337*H1337,2)</f>
        <v>0</v>
      </c>
      <c r="BL1337" s="17" t="s">
        <v>547</v>
      </c>
      <c r="BM1337" s="227" t="s">
        <v>2350</v>
      </c>
    </row>
    <row r="1338" s="2" customFormat="1">
      <c r="A1338" s="38"/>
      <c r="B1338" s="39"/>
      <c r="C1338" s="40"/>
      <c r="D1338" s="229" t="s">
        <v>160</v>
      </c>
      <c r="E1338" s="40"/>
      <c r="F1338" s="230" t="s">
        <v>2349</v>
      </c>
      <c r="G1338" s="40"/>
      <c r="H1338" s="40"/>
      <c r="I1338" s="231"/>
      <c r="J1338" s="40"/>
      <c r="K1338" s="40"/>
      <c r="L1338" s="44"/>
      <c r="M1338" s="232"/>
      <c r="N1338" s="233"/>
      <c r="O1338" s="91"/>
      <c r="P1338" s="91"/>
      <c r="Q1338" s="91"/>
      <c r="R1338" s="91"/>
      <c r="S1338" s="91"/>
      <c r="T1338" s="92"/>
      <c r="U1338" s="38"/>
      <c r="V1338" s="38"/>
      <c r="W1338" s="38"/>
      <c r="X1338" s="38"/>
      <c r="Y1338" s="38"/>
      <c r="Z1338" s="38"/>
      <c r="AA1338" s="38"/>
      <c r="AB1338" s="38"/>
      <c r="AC1338" s="38"/>
      <c r="AD1338" s="38"/>
      <c r="AE1338" s="38"/>
      <c r="AT1338" s="17" t="s">
        <v>160</v>
      </c>
      <c r="AU1338" s="17" t="s">
        <v>172</v>
      </c>
    </row>
    <row r="1339" s="2" customFormat="1" ht="16.5" customHeight="1">
      <c r="A1339" s="38"/>
      <c r="B1339" s="39"/>
      <c r="C1339" s="215" t="s">
        <v>2351</v>
      </c>
      <c r="D1339" s="215" t="s">
        <v>154</v>
      </c>
      <c r="E1339" s="216" t="s">
        <v>2352</v>
      </c>
      <c r="F1339" s="217" t="s">
        <v>2102</v>
      </c>
      <c r="G1339" s="218" t="s">
        <v>1116</v>
      </c>
      <c r="H1339" s="219">
        <v>1</v>
      </c>
      <c r="I1339" s="220"/>
      <c r="J1339" s="221">
        <f>ROUND(I1339*H1339,2)</f>
        <v>0</v>
      </c>
      <c r="K1339" s="222"/>
      <c r="L1339" s="44"/>
      <c r="M1339" s="223" t="s">
        <v>1</v>
      </c>
      <c r="N1339" s="224" t="s">
        <v>44</v>
      </c>
      <c r="O1339" s="91"/>
      <c r="P1339" s="225">
        <f>O1339*H1339</f>
        <v>0</v>
      </c>
      <c r="Q1339" s="225">
        <v>0</v>
      </c>
      <c r="R1339" s="225">
        <f>Q1339*H1339</f>
        <v>0</v>
      </c>
      <c r="S1339" s="225">
        <v>0</v>
      </c>
      <c r="T1339" s="226">
        <f>S1339*H1339</f>
        <v>0</v>
      </c>
      <c r="U1339" s="38"/>
      <c r="V1339" s="38"/>
      <c r="W1339" s="38"/>
      <c r="X1339" s="38"/>
      <c r="Y1339" s="38"/>
      <c r="Z1339" s="38"/>
      <c r="AA1339" s="38"/>
      <c r="AB1339" s="38"/>
      <c r="AC1339" s="38"/>
      <c r="AD1339" s="38"/>
      <c r="AE1339" s="38"/>
      <c r="AR1339" s="227" t="s">
        <v>547</v>
      </c>
      <c r="AT1339" s="227" t="s">
        <v>154</v>
      </c>
      <c r="AU1339" s="227" t="s">
        <v>172</v>
      </c>
      <c r="AY1339" s="17" t="s">
        <v>152</v>
      </c>
      <c r="BE1339" s="228">
        <f>IF(N1339="základní",J1339,0)</f>
        <v>0</v>
      </c>
      <c r="BF1339" s="228">
        <f>IF(N1339="snížená",J1339,0)</f>
        <v>0</v>
      </c>
      <c r="BG1339" s="228">
        <f>IF(N1339="zákl. přenesená",J1339,0)</f>
        <v>0</v>
      </c>
      <c r="BH1339" s="228">
        <f>IF(N1339="sníž. přenesená",J1339,0)</f>
        <v>0</v>
      </c>
      <c r="BI1339" s="228">
        <f>IF(N1339="nulová",J1339,0)</f>
        <v>0</v>
      </c>
      <c r="BJ1339" s="17" t="s">
        <v>21</v>
      </c>
      <c r="BK1339" s="228">
        <f>ROUND(I1339*H1339,2)</f>
        <v>0</v>
      </c>
      <c r="BL1339" s="17" t="s">
        <v>547</v>
      </c>
      <c r="BM1339" s="227" t="s">
        <v>2353</v>
      </c>
    </row>
    <row r="1340" s="2" customFormat="1">
      <c r="A1340" s="38"/>
      <c r="B1340" s="39"/>
      <c r="C1340" s="40"/>
      <c r="D1340" s="229" t="s">
        <v>160</v>
      </c>
      <c r="E1340" s="40"/>
      <c r="F1340" s="230" t="s">
        <v>2102</v>
      </c>
      <c r="G1340" s="40"/>
      <c r="H1340" s="40"/>
      <c r="I1340" s="231"/>
      <c r="J1340" s="40"/>
      <c r="K1340" s="40"/>
      <c r="L1340" s="44"/>
      <c r="M1340" s="232"/>
      <c r="N1340" s="233"/>
      <c r="O1340" s="91"/>
      <c r="P1340" s="91"/>
      <c r="Q1340" s="91"/>
      <c r="R1340" s="91"/>
      <c r="S1340" s="91"/>
      <c r="T1340" s="92"/>
      <c r="U1340" s="38"/>
      <c r="V1340" s="38"/>
      <c r="W1340" s="38"/>
      <c r="X1340" s="38"/>
      <c r="Y1340" s="38"/>
      <c r="Z1340" s="38"/>
      <c r="AA1340" s="38"/>
      <c r="AB1340" s="38"/>
      <c r="AC1340" s="38"/>
      <c r="AD1340" s="38"/>
      <c r="AE1340" s="38"/>
      <c r="AT1340" s="17" t="s">
        <v>160</v>
      </c>
      <c r="AU1340" s="17" t="s">
        <v>172</v>
      </c>
    </row>
    <row r="1341" s="2" customFormat="1" ht="16.5" customHeight="1">
      <c r="A1341" s="38"/>
      <c r="B1341" s="39"/>
      <c r="C1341" s="215" t="s">
        <v>2354</v>
      </c>
      <c r="D1341" s="215" t="s">
        <v>154</v>
      </c>
      <c r="E1341" s="216" t="s">
        <v>2355</v>
      </c>
      <c r="F1341" s="217" t="s">
        <v>2018</v>
      </c>
      <c r="G1341" s="218" t="s">
        <v>1116</v>
      </c>
      <c r="H1341" s="219">
        <v>1</v>
      </c>
      <c r="I1341" s="220"/>
      <c r="J1341" s="221">
        <f>ROUND(I1341*H1341,2)</f>
        <v>0</v>
      </c>
      <c r="K1341" s="222"/>
      <c r="L1341" s="44"/>
      <c r="M1341" s="223" t="s">
        <v>1</v>
      </c>
      <c r="N1341" s="224" t="s">
        <v>44</v>
      </c>
      <c r="O1341" s="91"/>
      <c r="P1341" s="225">
        <f>O1341*H1341</f>
        <v>0</v>
      </c>
      <c r="Q1341" s="225">
        <v>0</v>
      </c>
      <c r="R1341" s="225">
        <f>Q1341*H1341</f>
        <v>0</v>
      </c>
      <c r="S1341" s="225">
        <v>0</v>
      </c>
      <c r="T1341" s="226">
        <f>S1341*H1341</f>
        <v>0</v>
      </c>
      <c r="U1341" s="38"/>
      <c r="V1341" s="38"/>
      <c r="W1341" s="38"/>
      <c r="X1341" s="38"/>
      <c r="Y1341" s="38"/>
      <c r="Z1341" s="38"/>
      <c r="AA1341" s="38"/>
      <c r="AB1341" s="38"/>
      <c r="AC1341" s="38"/>
      <c r="AD1341" s="38"/>
      <c r="AE1341" s="38"/>
      <c r="AR1341" s="227" t="s">
        <v>547</v>
      </c>
      <c r="AT1341" s="227" t="s">
        <v>154</v>
      </c>
      <c r="AU1341" s="227" t="s">
        <v>172</v>
      </c>
      <c r="AY1341" s="17" t="s">
        <v>152</v>
      </c>
      <c r="BE1341" s="228">
        <f>IF(N1341="základní",J1341,0)</f>
        <v>0</v>
      </c>
      <c r="BF1341" s="228">
        <f>IF(N1341="snížená",J1341,0)</f>
        <v>0</v>
      </c>
      <c r="BG1341" s="228">
        <f>IF(N1341="zákl. přenesená",J1341,0)</f>
        <v>0</v>
      </c>
      <c r="BH1341" s="228">
        <f>IF(N1341="sníž. přenesená",J1341,0)</f>
        <v>0</v>
      </c>
      <c r="BI1341" s="228">
        <f>IF(N1341="nulová",J1341,0)</f>
        <v>0</v>
      </c>
      <c r="BJ1341" s="17" t="s">
        <v>21</v>
      </c>
      <c r="BK1341" s="228">
        <f>ROUND(I1341*H1341,2)</f>
        <v>0</v>
      </c>
      <c r="BL1341" s="17" t="s">
        <v>547</v>
      </c>
      <c r="BM1341" s="227" t="s">
        <v>2356</v>
      </c>
    </row>
    <row r="1342" s="2" customFormat="1">
      <c r="A1342" s="38"/>
      <c r="B1342" s="39"/>
      <c r="C1342" s="40"/>
      <c r="D1342" s="229" t="s">
        <v>160</v>
      </c>
      <c r="E1342" s="40"/>
      <c r="F1342" s="230" t="s">
        <v>2018</v>
      </c>
      <c r="G1342" s="40"/>
      <c r="H1342" s="40"/>
      <c r="I1342" s="231"/>
      <c r="J1342" s="40"/>
      <c r="K1342" s="40"/>
      <c r="L1342" s="44"/>
      <c r="M1342" s="232"/>
      <c r="N1342" s="233"/>
      <c r="O1342" s="91"/>
      <c r="P1342" s="91"/>
      <c r="Q1342" s="91"/>
      <c r="R1342" s="91"/>
      <c r="S1342" s="91"/>
      <c r="T1342" s="92"/>
      <c r="U1342" s="38"/>
      <c r="V1342" s="38"/>
      <c r="W1342" s="38"/>
      <c r="X1342" s="38"/>
      <c r="Y1342" s="38"/>
      <c r="Z1342" s="38"/>
      <c r="AA1342" s="38"/>
      <c r="AB1342" s="38"/>
      <c r="AC1342" s="38"/>
      <c r="AD1342" s="38"/>
      <c r="AE1342" s="38"/>
      <c r="AT1342" s="17" t="s">
        <v>160</v>
      </c>
      <c r="AU1342" s="17" t="s">
        <v>172</v>
      </c>
    </row>
    <row r="1343" s="2" customFormat="1" ht="33" customHeight="1">
      <c r="A1343" s="38"/>
      <c r="B1343" s="39"/>
      <c r="C1343" s="215" t="s">
        <v>2357</v>
      </c>
      <c r="D1343" s="215" t="s">
        <v>154</v>
      </c>
      <c r="E1343" s="216" t="s">
        <v>2358</v>
      </c>
      <c r="F1343" s="217" t="s">
        <v>2106</v>
      </c>
      <c r="G1343" s="218" t="s">
        <v>1116</v>
      </c>
      <c r="H1343" s="219">
        <v>1</v>
      </c>
      <c r="I1343" s="220"/>
      <c r="J1343" s="221">
        <f>ROUND(I1343*H1343,2)</f>
        <v>0</v>
      </c>
      <c r="K1343" s="222"/>
      <c r="L1343" s="44"/>
      <c r="M1343" s="223" t="s">
        <v>1</v>
      </c>
      <c r="N1343" s="224" t="s">
        <v>44</v>
      </c>
      <c r="O1343" s="91"/>
      <c r="P1343" s="225">
        <f>O1343*H1343</f>
        <v>0</v>
      </c>
      <c r="Q1343" s="225">
        <v>0</v>
      </c>
      <c r="R1343" s="225">
        <f>Q1343*H1343</f>
        <v>0</v>
      </c>
      <c r="S1343" s="225">
        <v>0</v>
      </c>
      <c r="T1343" s="226">
        <f>S1343*H1343</f>
        <v>0</v>
      </c>
      <c r="U1343" s="38"/>
      <c r="V1343" s="38"/>
      <c r="W1343" s="38"/>
      <c r="X1343" s="38"/>
      <c r="Y1343" s="38"/>
      <c r="Z1343" s="38"/>
      <c r="AA1343" s="38"/>
      <c r="AB1343" s="38"/>
      <c r="AC1343" s="38"/>
      <c r="AD1343" s="38"/>
      <c r="AE1343" s="38"/>
      <c r="AR1343" s="227" t="s">
        <v>547</v>
      </c>
      <c r="AT1343" s="227" t="s">
        <v>154</v>
      </c>
      <c r="AU1343" s="227" t="s">
        <v>172</v>
      </c>
      <c r="AY1343" s="17" t="s">
        <v>152</v>
      </c>
      <c r="BE1343" s="228">
        <f>IF(N1343="základní",J1343,0)</f>
        <v>0</v>
      </c>
      <c r="BF1343" s="228">
        <f>IF(N1343="snížená",J1343,0)</f>
        <v>0</v>
      </c>
      <c r="BG1343" s="228">
        <f>IF(N1343="zákl. přenesená",J1343,0)</f>
        <v>0</v>
      </c>
      <c r="BH1343" s="228">
        <f>IF(N1343="sníž. přenesená",J1343,0)</f>
        <v>0</v>
      </c>
      <c r="BI1343" s="228">
        <f>IF(N1343="nulová",J1343,0)</f>
        <v>0</v>
      </c>
      <c r="BJ1343" s="17" t="s">
        <v>21</v>
      </c>
      <c r="BK1343" s="228">
        <f>ROUND(I1343*H1343,2)</f>
        <v>0</v>
      </c>
      <c r="BL1343" s="17" t="s">
        <v>547</v>
      </c>
      <c r="BM1343" s="227" t="s">
        <v>2359</v>
      </c>
    </row>
    <row r="1344" s="2" customFormat="1">
      <c r="A1344" s="38"/>
      <c r="B1344" s="39"/>
      <c r="C1344" s="40"/>
      <c r="D1344" s="229" t="s">
        <v>160</v>
      </c>
      <c r="E1344" s="40"/>
      <c r="F1344" s="230" t="s">
        <v>2106</v>
      </c>
      <c r="G1344" s="40"/>
      <c r="H1344" s="40"/>
      <c r="I1344" s="231"/>
      <c r="J1344" s="40"/>
      <c r="K1344" s="40"/>
      <c r="L1344" s="44"/>
      <c r="M1344" s="232"/>
      <c r="N1344" s="233"/>
      <c r="O1344" s="91"/>
      <c r="P1344" s="91"/>
      <c r="Q1344" s="91"/>
      <c r="R1344" s="91"/>
      <c r="S1344" s="91"/>
      <c r="T1344" s="92"/>
      <c r="U1344" s="38"/>
      <c r="V1344" s="38"/>
      <c r="W1344" s="38"/>
      <c r="X1344" s="38"/>
      <c r="Y1344" s="38"/>
      <c r="Z1344" s="38"/>
      <c r="AA1344" s="38"/>
      <c r="AB1344" s="38"/>
      <c r="AC1344" s="38"/>
      <c r="AD1344" s="38"/>
      <c r="AE1344" s="38"/>
      <c r="AT1344" s="17" t="s">
        <v>160</v>
      </c>
      <c r="AU1344" s="17" t="s">
        <v>172</v>
      </c>
    </row>
    <row r="1345" s="2" customFormat="1" ht="21.75" customHeight="1">
      <c r="A1345" s="38"/>
      <c r="B1345" s="39"/>
      <c r="C1345" s="215" t="s">
        <v>2360</v>
      </c>
      <c r="D1345" s="215" t="s">
        <v>154</v>
      </c>
      <c r="E1345" s="216" t="s">
        <v>2361</v>
      </c>
      <c r="F1345" s="217" t="s">
        <v>2362</v>
      </c>
      <c r="G1345" s="218" t="s">
        <v>210</v>
      </c>
      <c r="H1345" s="219">
        <v>2</v>
      </c>
      <c r="I1345" s="220"/>
      <c r="J1345" s="221">
        <f>ROUND(I1345*H1345,2)</f>
        <v>0</v>
      </c>
      <c r="K1345" s="222"/>
      <c r="L1345" s="44"/>
      <c r="M1345" s="223" t="s">
        <v>1</v>
      </c>
      <c r="N1345" s="224" t="s">
        <v>44</v>
      </c>
      <c r="O1345" s="91"/>
      <c r="P1345" s="225">
        <f>O1345*H1345</f>
        <v>0</v>
      </c>
      <c r="Q1345" s="225">
        <v>0</v>
      </c>
      <c r="R1345" s="225">
        <f>Q1345*H1345</f>
        <v>0</v>
      </c>
      <c r="S1345" s="225">
        <v>0</v>
      </c>
      <c r="T1345" s="226">
        <f>S1345*H1345</f>
        <v>0</v>
      </c>
      <c r="U1345" s="38"/>
      <c r="V1345" s="38"/>
      <c r="W1345" s="38"/>
      <c r="X1345" s="38"/>
      <c r="Y1345" s="38"/>
      <c r="Z1345" s="38"/>
      <c r="AA1345" s="38"/>
      <c r="AB1345" s="38"/>
      <c r="AC1345" s="38"/>
      <c r="AD1345" s="38"/>
      <c r="AE1345" s="38"/>
      <c r="AR1345" s="227" t="s">
        <v>547</v>
      </c>
      <c r="AT1345" s="227" t="s">
        <v>154</v>
      </c>
      <c r="AU1345" s="227" t="s">
        <v>172</v>
      </c>
      <c r="AY1345" s="17" t="s">
        <v>152</v>
      </c>
      <c r="BE1345" s="228">
        <f>IF(N1345="základní",J1345,0)</f>
        <v>0</v>
      </c>
      <c r="BF1345" s="228">
        <f>IF(N1345="snížená",J1345,0)</f>
        <v>0</v>
      </c>
      <c r="BG1345" s="228">
        <f>IF(N1345="zákl. přenesená",J1345,0)</f>
        <v>0</v>
      </c>
      <c r="BH1345" s="228">
        <f>IF(N1345="sníž. přenesená",J1345,0)</f>
        <v>0</v>
      </c>
      <c r="BI1345" s="228">
        <f>IF(N1345="nulová",J1345,0)</f>
        <v>0</v>
      </c>
      <c r="BJ1345" s="17" t="s">
        <v>21</v>
      </c>
      <c r="BK1345" s="228">
        <f>ROUND(I1345*H1345,2)</f>
        <v>0</v>
      </c>
      <c r="BL1345" s="17" t="s">
        <v>547</v>
      </c>
      <c r="BM1345" s="227" t="s">
        <v>2363</v>
      </c>
    </row>
    <row r="1346" s="2" customFormat="1">
      <c r="A1346" s="38"/>
      <c r="B1346" s="39"/>
      <c r="C1346" s="40"/>
      <c r="D1346" s="229" t="s">
        <v>160</v>
      </c>
      <c r="E1346" s="40"/>
      <c r="F1346" s="230" t="s">
        <v>2362</v>
      </c>
      <c r="G1346" s="40"/>
      <c r="H1346" s="40"/>
      <c r="I1346" s="231"/>
      <c r="J1346" s="40"/>
      <c r="K1346" s="40"/>
      <c r="L1346" s="44"/>
      <c r="M1346" s="232"/>
      <c r="N1346" s="233"/>
      <c r="O1346" s="91"/>
      <c r="P1346" s="91"/>
      <c r="Q1346" s="91"/>
      <c r="R1346" s="91"/>
      <c r="S1346" s="91"/>
      <c r="T1346" s="92"/>
      <c r="U1346" s="38"/>
      <c r="V1346" s="38"/>
      <c r="W1346" s="38"/>
      <c r="X1346" s="38"/>
      <c r="Y1346" s="38"/>
      <c r="Z1346" s="38"/>
      <c r="AA1346" s="38"/>
      <c r="AB1346" s="38"/>
      <c r="AC1346" s="38"/>
      <c r="AD1346" s="38"/>
      <c r="AE1346" s="38"/>
      <c r="AT1346" s="17" t="s">
        <v>160</v>
      </c>
      <c r="AU1346" s="17" t="s">
        <v>172</v>
      </c>
    </row>
    <row r="1347" s="2" customFormat="1" ht="24.15" customHeight="1">
      <c r="A1347" s="38"/>
      <c r="B1347" s="39"/>
      <c r="C1347" s="215" t="s">
        <v>2364</v>
      </c>
      <c r="D1347" s="215" t="s">
        <v>154</v>
      </c>
      <c r="E1347" s="216" t="s">
        <v>2365</v>
      </c>
      <c r="F1347" s="217" t="s">
        <v>2366</v>
      </c>
      <c r="G1347" s="218" t="s">
        <v>1116</v>
      </c>
      <c r="H1347" s="219">
        <v>1</v>
      </c>
      <c r="I1347" s="220"/>
      <c r="J1347" s="221">
        <f>ROUND(I1347*H1347,2)</f>
        <v>0</v>
      </c>
      <c r="K1347" s="222"/>
      <c r="L1347" s="44"/>
      <c r="M1347" s="223" t="s">
        <v>1</v>
      </c>
      <c r="N1347" s="224" t="s">
        <v>44</v>
      </c>
      <c r="O1347" s="91"/>
      <c r="P1347" s="225">
        <f>O1347*H1347</f>
        <v>0</v>
      </c>
      <c r="Q1347" s="225">
        <v>0</v>
      </c>
      <c r="R1347" s="225">
        <f>Q1347*H1347</f>
        <v>0</v>
      </c>
      <c r="S1347" s="225">
        <v>0</v>
      </c>
      <c r="T1347" s="226">
        <f>S1347*H1347</f>
        <v>0</v>
      </c>
      <c r="U1347" s="38"/>
      <c r="V1347" s="38"/>
      <c r="W1347" s="38"/>
      <c r="X1347" s="38"/>
      <c r="Y1347" s="38"/>
      <c r="Z1347" s="38"/>
      <c r="AA1347" s="38"/>
      <c r="AB1347" s="38"/>
      <c r="AC1347" s="38"/>
      <c r="AD1347" s="38"/>
      <c r="AE1347" s="38"/>
      <c r="AR1347" s="227" t="s">
        <v>547</v>
      </c>
      <c r="AT1347" s="227" t="s">
        <v>154</v>
      </c>
      <c r="AU1347" s="227" t="s">
        <v>172</v>
      </c>
      <c r="AY1347" s="17" t="s">
        <v>152</v>
      </c>
      <c r="BE1347" s="228">
        <f>IF(N1347="základní",J1347,0)</f>
        <v>0</v>
      </c>
      <c r="BF1347" s="228">
        <f>IF(N1347="snížená",J1347,0)</f>
        <v>0</v>
      </c>
      <c r="BG1347" s="228">
        <f>IF(N1347="zákl. přenesená",J1347,0)</f>
        <v>0</v>
      </c>
      <c r="BH1347" s="228">
        <f>IF(N1347="sníž. přenesená",J1347,0)</f>
        <v>0</v>
      </c>
      <c r="BI1347" s="228">
        <f>IF(N1347="nulová",J1347,0)</f>
        <v>0</v>
      </c>
      <c r="BJ1347" s="17" t="s">
        <v>21</v>
      </c>
      <c r="BK1347" s="228">
        <f>ROUND(I1347*H1347,2)</f>
        <v>0</v>
      </c>
      <c r="BL1347" s="17" t="s">
        <v>547</v>
      </c>
      <c r="BM1347" s="227" t="s">
        <v>2367</v>
      </c>
    </row>
    <row r="1348" s="2" customFormat="1">
      <c r="A1348" s="38"/>
      <c r="B1348" s="39"/>
      <c r="C1348" s="40"/>
      <c r="D1348" s="229" t="s">
        <v>160</v>
      </c>
      <c r="E1348" s="40"/>
      <c r="F1348" s="230" t="s">
        <v>2366</v>
      </c>
      <c r="G1348" s="40"/>
      <c r="H1348" s="40"/>
      <c r="I1348" s="231"/>
      <c r="J1348" s="40"/>
      <c r="K1348" s="40"/>
      <c r="L1348" s="44"/>
      <c r="M1348" s="232"/>
      <c r="N1348" s="233"/>
      <c r="O1348" s="91"/>
      <c r="P1348" s="91"/>
      <c r="Q1348" s="91"/>
      <c r="R1348" s="91"/>
      <c r="S1348" s="91"/>
      <c r="T1348" s="92"/>
      <c r="U1348" s="38"/>
      <c r="V1348" s="38"/>
      <c r="W1348" s="38"/>
      <c r="X1348" s="38"/>
      <c r="Y1348" s="38"/>
      <c r="Z1348" s="38"/>
      <c r="AA1348" s="38"/>
      <c r="AB1348" s="38"/>
      <c r="AC1348" s="38"/>
      <c r="AD1348" s="38"/>
      <c r="AE1348" s="38"/>
      <c r="AT1348" s="17" t="s">
        <v>160</v>
      </c>
      <c r="AU1348" s="17" t="s">
        <v>172</v>
      </c>
    </row>
    <row r="1349" s="12" customFormat="1" ht="20.88" customHeight="1">
      <c r="A1349" s="12"/>
      <c r="B1349" s="199"/>
      <c r="C1349" s="200"/>
      <c r="D1349" s="201" t="s">
        <v>78</v>
      </c>
      <c r="E1349" s="213" t="s">
        <v>2368</v>
      </c>
      <c r="F1349" s="213" t="s">
        <v>2369</v>
      </c>
      <c r="G1349" s="200"/>
      <c r="H1349" s="200"/>
      <c r="I1349" s="203"/>
      <c r="J1349" s="214">
        <f>BK1349</f>
        <v>0</v>
      </c>
      <c r="K1349" s="200"/>
      <c r="L1349" s="205"/>
      <c r="M1349" s="206"/>
      <c r="N1349" s="207"/>
      <c r="O1349" s="207"/>
      <c r="P1349" s="208">
        <f>SUM(P1350:P1413)</f>
        <v>0</v>
      </c>
      <c r="Q1349" s="207"/>
      <c r="R1349" s="208">
        <f>SUM(R1350:R1413)</f>
        <v>0</v>
      </c>
      <c r="S1349" s="207"/>
      <c r="T1349" s="209">
        <f>SUM(T1350:T1413)</f>
        <v>0</v>
      </c>
      <c r="U1349" s="12"/>
      <c r="V1349" s="12"/>
      <c r="W1349" s="12"/>
      <c r="X1349" s="12"/>
      <c r="Y1349" s="12"/>
      <c r="Z1349" s="12"/>
      <c r="AA1349" s="12"/>
      <c r="AB1349" s="12"/>
      <c r="AC1349" s="12"/>
      <c r="AD1349" s="12"/>
      <c r="AE1349" s="12"/>
      <c r="AR1349" s="210" t="s">
        <v>172</v>
      </c>
      <c r="AT1349" s="211" t="s">
        <v>78</v>
      </c>
      <c r="AU1349" s="211" t="s">
        <v>88</v>
      </c>
      <c r="AY1349" s="210" t="s">
        <v>152</v>
      </c>
      <c r="BK1349" s="212">
        <f>SUM(BK1350:BK1413)</f>
        <v>0</v>
      </c>
    </row>
    <row r="1350" s="2" customFormat="1" ht="49.05" customHeight="1">
      <c r="A1350" s="38"/>
      <c r="B1350" s="39"/>
      <c r="C1350" s="215" t="s">
        <v>2370</v>
      </c>
      <c r="D1350" s="215" t="s">
        <v>154</v>
      </c>
      <c r="E1350" s="216" t="s">
        <v>2371</v>
      </c>
      <c r="F1350" s="217" t="s">
        <v>2372</v>
      </c>
      <c r="G1350" s="218" t="s">
        <v>210</v>
      </c>
      <c r="H1350" s="219">
        <v>1</v>
      </c>
      <c r="I1350" s="220"/>
      <c r="J1350" s="221">
        <f>ROUND(I1350*H1350,2)</f>
        <v>0</v>
      </c>
      <c r="K1350" s="222"/>
      <c r="L1350" s="44"/>
      <c r="M1350" s="223" t="s">
        <v>1</v>
      </c>
      <c r="N1350" s="224" t="s">
        <v>44</v>
      </c>
      <c r="O1350" s="91"/>
      <c r="P1350" s="225">
        <f>O1350*H1350</f>
        <v>0</v>
      </c>
      <c r="Q1350" s="225">
        <v>0</v>
      </c>
      <c r="R1350" s="225">
        <f>Q1350*H1350</f>
        <v>0</v>
      </c>
      <c r="S1350" s="225">
        <v>0</v>
      </c>
      <c r="T1350" s="226">
        <f>S1350*H1350</f>
        <v>0</v>
      </c>
      <c r="U1350" s="38"/>
      <c r="V1350" s="38"/>
      <c r="W1350" s="38"/>
      <c r="X1350" s="38"/>
      <c r="Y1350" s="38"/>
      <c r="Z1350" s="38"/>
      <c r="AA1350" s="38"/>
      <c r="AB1350" s="38"/>
      <c r="AC1350" s="38"/>
      <c r="AD1350" s="38"/>
      <c r="AE1350" s="38"/>
      <c r="AR1350" s="227" t="s">
        <v>547</v>
      </c>
      <c r="AT1350" s="227" t="s">
        <v>154</v>
      </c>
      <c r="AU1350" s="227" t="s">
        <v>172</v>
      </c>
      <c r="AY1350" s="17" t="s">
        <v>152</v>
      </c>
      <c r="BE1350" s="228">
        <f>IF(N1350="základní",J1350,0)</f>
        <v>0</v>
      </c>
      <c r="BF1350" s="228">
        <f>IF(N1350="snížená",J1350,0)</f>
        <v>0</v>
      </c>
      <c r="BG1350" s="228">
        <f>IF(N1350="zákl. přenesená",J1350,0)</f>
        <v>0</v>
      </c>
      <c r="BH1350" s="228">
        <f>IF(N1350="sníž. přenesená",J1350,0)</f>
        <v>0</v>
      </c>
      <c r="BI1350" s="228">
        <f>IF(N1350="nulová",J1350,0)</f>
        <v>0</v>
      </c>
      <c r="BJ1350" s="17" t="s">
        <v>21</v>
      </c>
      <c r="BK1350" s="228">
        <f>ROUND(I1350*H1350,2)</f>
        <v>0</v>
      </c>
      <c r="BL1350" s="17" t="s">
        <v>547</v>
      </c>
      <c r="BM1350" s="227" t="s">
        <v>2373</v>
      </c>
    </row>
    <row r="1351" s="2" customFormat="1">
      <c r="A1351" s="38"/>
      <c r="B1351" s="39"/>
      <c r="C1351" s="40"/>
      <c r="D1351" s="229" t="s">
        <v>160</v>
      </c>
      <c r="E1351" s="40"/>
      <c r="F1351" s="230" t="s">
        <v>2372</v>
      </c>
      <c r="G1351" s="40"/>
      <c r="H1351" s="40"/>
      <c r="I1351" s="231"/>
      <c r="J1351" s="40"/>
      <c r="K1351" s="40"/>
      <c r="L1351" s="44"/>
      <c r="M1351" s="232"/>
      <c r="N1351" s="233"/>
      <c r="O1351" s="91"/>
      <c r="P1351" s="91"/>
      <c r="Q1351" s="91"/>
      <c r="R1351" s="91"/>
      <c r="S1351" s="91"/>
      <c r="T1351" s="92"/>
      <c r="U1351" s="38"/>
      <c r="V1351" s="38"/>
      <c r="W1351" s="38"/>
      <c r="X1351" s="38"/>
      <c r="Y1351" s="38"/>
      <c r="Z1351" s="38"/>
      <c r="AA1351" s="38"/>
      <c r="AB1351" s="38"/>
      <c r="AC1351" s="38"/>
      <c r="AD1351" s="38"/>
      <c r="AE1351" s="38"/>
      <c r="AT1351" s="17" t="s">
        <v>160</v>
      </c>
      <c r="AU1351" s="17" t="s">
        <v>172</v>
      </c>
    </row>
    <row r="1352" s="2" customFormat="1" ht="66.75" customHeight="1">
      <c r="A1352" s="38"/>
      <c r="B1352" s="39"/>
      <c r="C1352" s="215" t="s">
        <v>2374</v>
      </c>
      <c r="D1352" s="215" t="s">
        <v>154</v>
      </c>
      <c r="E1352" s="216" t="s">
        <v>2375</v>
      </c>
      <c r="F1352" s="217" t="s">
        <v>2376</v>
      </c>
      <c r="G1352" s="218" t="s">
        <v>210</v>
      </c>
      <c r="H1352" s="219">
        <v>1</v>
      </c>
      <c r="I1352" s="220"/>
      <c r="J1352" s="221">
        <f>ROUND(I1352*H1352,2)</f>
        <v>0</v>
      </c>
      <c r="K1352" s="222"/>
      <c r="L1352" s="44"/>
      <c r="M1352" s="223" t="s">
        <v>1</v>
      </c>
      <c r="N1352" s="224" t="s">
        <v>44</v>
      </c>
      <c r="O1352" s="91"/>
      <c r="P1352" s="225">
        <f>O1352*H1352</f>
        <v>0</v>
      </c>
      <c r="Q1352" s="225">
        <v>0</v>
      </c>
      <c r="R1352" s="225">
        <f>Q1352*H1352</f>
        <v>0</v>
      </c>
      <c r="S1352" s="225">
        <v>0</v>
      </c>
      <c r="T1352" s="226">
        <f>S1352*H1352</f>
        <v>0</v>
      </c>
      <c r="U1352" s="38"/>
      <c r="V1352" s="38"/>
      <c r="W1352" s="38"/>
      <c r="X1352" s="38"/>
      <c r="Y1352" s="38"/>
      <c r="Z1352" s="38"/>
      <c r="AA1352" s="38"/>
      <c r="AB1352" s="38"/>
      <c r="AC1352" s="38"/>
      <c r="AD1352" s="38"/>
      <c r="AE1352" s="38"/>
      <c r="AR1352" s="227" t="s">
        <v>547</v>
      </c>
      <c r="AT1352" s="227" t="s">
        <v>154</v>
      </c>
      <c r="AU1352" s="227" t="s">
        <v>172</v>
      </c>
      <c r="AY1352" s="17" t="s">
        <v>152</v>
      </c>
      <c r="BE1352" s="228">
        <f>IF(N1352="základní",J1352,0)</f>
        <v>0</v>
      </c>
      <c r="BF1352" s="228">
        <f>IF(N1352="snížená",J1352,0)</f>
        <v>0</v>
      </c>
      <c r="BG1352" s="228">
        <f>IF(N1352="zákl. přenesená",J1352,0)</f>
        <v>0</v>
      </c>
      <c r="BH1352" s="228">
        <f>IF(N1352="sníž. přenesená",J1352,0)</f>
        <v>0</v>
      </c>
      <c r="BI1352" s="228">
        <f>IF(N1352="nulová",J1352,0)</f>
        <v>0</v>
      </c>
      <c r="BJ1352" s="17" t="s">
        <v>21</v>
      </c>
      <c r="BK1352" s="228">
        <f>ROUND(I1352*H1352,2)</f>
        <v>0</v>
      </c>
      <c r="BL1352" s="17" t="s">
        <v>547</v>
      </c>
      <c r="BM1352" s="227" t="s">
        <v>2377</v>
      </c>
    </row>
    <row r="1353" s="2" customFormat="1">
      <c r="A1353" s="38"/>
      <c r="B1353" s="39"/>
      <c r="C1353" s="40"/>
      <c r="D1353" s="229" t="s">
        <v>160</v>
      </c>
      <c r="E1353" s="40"/>
      <c r="F1353" s="230" t="s">
        <v>2376</v>
      </c>
      <c r="G1353" s="40"/>
      <c r="H1353" s="40"/>
      <c r="I1353" s="231"/>
      <c r="J1353" s="40"/>
      <c r="K1353" s="40"/>
      <c r="L1353" s="44"/>
      <c r="M1353" s="232"/>
      <c r="N1353" s="233"/>
      <c r="O1353" s="91"/>
      <c r="P1353" s="91"/>
      <c r="Q1353" s="91"/>
      <c r="R1353" s="91"/>
      <c r="S1353" s="91"/>
      <c r="T1353" s="92"/>
      <c r="U1353" s="38"/>
      <c r="V1353" s="38"/>
      <c r="W1353" s="38"/>
      <c r="X1353" s="38"/>
      <c r="Y1353" s="38"/>
      <c r="Z1353" s="38"/>
      <c r="AA1353" s="38"/>
      <c r="AB1353" s="38"/>
      <c r="AC1353" s="38"/>
      <c r="AD1353" s="38"/>
      <c r="AE1353" s="38"/>
      <c r="AT1353" s="17" t="s">
        <v>160</v>
      </c>
      <c r="AU1353" s="17" t="s">
        <v>172</v>
      </c>
    </row>
    <row r="1354" s="2" customFormat="1" ht="55.5" customHeight="1">
      <c r="A1354" s="38"/>
      <c r="B1354" s="39"/>
      <c r="C1354" s="215" t="s">
        <v>2378</v>
      </c>
      <c r="D1354" s="215" t="s">
        <v>154</v>
      </c>
      <c r="E1354" s="216" t="s">
        <v>2379</v>
      </c>
      <c r="F1354" s="217" t="s">
        <v>2380</v>
      </c>
      <c r="G1354" s="218" t="s">
        <v>210</v>
      </c>
      <c r="H1354" s="219">
        <v>1</v>
      </c>
      <c r="I1354" s="220"/>
      <c r="J1354" s="221">
        <f>ROUND(I1354*H1354,2)</f>
        <v>0</v>
      </c>
      <c r="K1354" s="222"/>
      <c r="L1354" s="44"/>
      <c r="M1354" s="223" t="s">
        <v>1</v>
      </c>
      <c r="N1354" s="224" t="s">
        <v>44</v>
      </c>
      <c r="O1354" s="91"/>
      <c r="P1354" s="225">
        <f>O1354*H1354</f>
        <v>0</v>
      </c>
      <c r="Q1354" s="225">
        <v>0</v>
      </c>
      <c r="R1354" s="225">
        <f>Q1354*H1354</f>
        <v>0</v>
      </c>
      <c r="S1354" s="225">
        <v>0</v>
      </c>
      <c r="T1354" s="226">
        <f>S1354*H1354</f>
        <v>0</v>
      </c>
      <c r="U1354" s="38"/>
      <c r="V1354" s="38"/>
      <c r="W1354" s="38"/>
      <c r="X1354" s="38"/>
      <c r="Y1354" s="38"/>
      <c r="Z1354" s="38"/>
      <c r="AA1354" s="38"/>
      <c r="AB1354" s="38"/>
      <c r="AC1354" s="38"/>
      <c r="AD1354" s="38"/>
      <c r="AE1354" s="38"/>
      <c r="AR1354" s="227" t="s">
        <v>547</v>
      </c>
      <c r="AT1354" s="227" t="s">
        <v>154</v>
      </c>
      <c r="AU1354" s="227" t="s">
        <v>172</v>
      </c>
      <c r="AY1354" s="17" t="s">
        <v>152</v>
      </c>
      <c r="BE1354" s="228">
        <f>IF(N1354="základní",J1354,0)</f>
        <v>0</v>
      </c>
      <c r="BF1354" s="228">
        <f>IF(N1354="snížená",J1354,0)</f>
        <v>0</v>
      </c>
      <c r="BG1354" s="228">
        <f>IF(N1354="zákl. přenesená",J1354,0)</f>
        <v>0</v>
      </c>
      <c r="BH1354" s="228">
        <f>IF(N1354="sníž. přenesená",J1354,0)</f>
        <v>0</v>
      </c>
      <c r="BI1354" s="228">
        <f>IF(N1354="nulová",J1354,0)</f>
        <v>0</v>
      </c>
      <c r="BJ1354" s="17" t="s">
        <v>21</v>
      </c>
      <c r="BK1354" s="228">
        <f>ROUND(I1354*H1354,2)</f>
        <v>0</v>
      </c>
      <c r="BL1354" s="17" t="s">
        <v>547</v>
      </c>
      <c r="BM1354" s="227" t="s">
        <v>2381</v>
      </c>
    </row>
    <row r="1355" s="2" customFormat="1">
      <c r="A1355" s="38"/>
      <c r="B1355" s="39"/>
      <c r="C1355" s="40"/>
      <c r="D1355" s="229" t="s">
        <v>160</v>
      </c>
      <c r="E1355" s="40"/>
      <c r="F1355" s="230" t="s">
        <v>2380</v>
      </c>
      <c r="G1355" s="40"/>
      <c r="H1355" s="40"/>
      <c r="I1355" s="231"/>
      <c r="J1355" s="40"/>
      <c r="K1355" s="40"/>
      <c r="L1355" s="44"/>
      <c r="M1355" s="232"/>
      <c r="N1355" s="233"/>
      <c r="O1355" s="91"/>
      <c r="P1355" s="91"/>
      <c r="Q1355" s="91"/>
      <c r="R1355" s="91"/>
      <c r="S1355" s="91"/>
      <c r="T1355" s="92"/>
      <c r="U1355" s="38"/>
      <c r="V1355" s="38"/>
      <c r="W1355" s="38"/>
      <c r="X1355" s="38"/>
      <c r="Y1355" s="38"/>
      <c r="Z1355" s="38"/>
      <c r="AA1355" s="38"/>
      <c r="AB1355" s="38"/>
      <c r="AC1355" s="38"/>
      <c r="AD1355" s="38"/>
      <c r="AE1355" s="38"/>
      <c r="AT1355" s="17" t="s">
        <v>160</v>
      </c>
      <c r="AU1355" s="17" t="s">
        <v>172</v>
      </c>
    </row>
    <row r="1356" s="2" customFormat="1" ht="33" customHeight="1">
      <c r="A1356" s="38"/>
      <c r="B1356" s="39"/>
      <c r="C1356" s="215" t="s">
        <v>2382</v>
      </c>
      <c r="D1356" s="215" t="s">
        <v>154</v>
      </c>
      <c r="E1356" s="216" t="s">
        <v>2383</v>
      </c>
      <c r="F1356" s="217" t="s">
        <v>2384</v>
      </c>
      <c r="G1356" s="218" t="s">
        <v>210</v>
      </c>
      <c r="H1356" s="219">
        <v>1</v>
      </c>
      <c r="I1356" s="220"/>
      <c r="J1356" s="221">
        <f>ROUND(I1356*H1356,2)</f>
        <v>0</v>
      </c>
      <c r="K1356" s="222"/>
      <c r="L1356" s="44"/>
      <c r="M1356" s="223" t="s">
        <v>1</v>
      </c>
      <c r="N1356" s="224" t="s">
        <v>44</v>
      </c>
      <c r="O1356" s="91"/>
      <c r="P1356" s="225">
        <f>O1356*H1356</f>
        <v>0</v>
      </c>
      <c r="Q1356" s="225">
        <v>0</v>
      </c>
      <c r="R1356" s="225">
        <f>Q1356*H1356</f>
        <v>0</v>
      </c>
      <c r="S1356" s="225">
        <v>0</v>
      </c>
      <c r="T1356" s="226">
        <f>S1356*H1356</f>
        <v>0</v>
      </c>
      <c r="U1356" s="38"/>
      <c r="V1356" s="38"/>
      <c r="W1356" s="38"/>
      <c r="X1356" s="38"/>
      <c r="Y1356" s="38"/>
      <c r="Z1356" s="38"/>
      <c r="AA1356" s="38"/>
      <c r="AB1356" s="38"/>
      <c r="AC1356" s="38"/>
      <c r="AD1356" s="38"/>
      <c r="AE1356" s="38"/>
      <c r="AR1356" s="227" t="s">
        <v>547</v>
      </c>
      <c r="AT1356" s="227" t="s">
        <v>154</v>
      </c>
      <c r="AU1356" s="227" t="s">
        <v>172</v>
      </c>
      <c r="AY1356" s="17" t="s">
        <v>152</v>
      </c>
      <c r="BE1356" s="228">
        <f>IF(N1356="základní",J1356,0)</f>
        <v>0</v>
      </c>
      <c r="BF1356" s="228">
        <f>IF(N1356="snížená",J1356,0)</f>
        <v>0</v>
      </c>
      <c r="BG1356" s="228">
        <f>IF(N1356="zákl. přenesená",J1356,0)</f>
        <v>0</v>
      </c>
      <c r="BH1356" s="228">
        <f>IF(N1356="sníž. přenesená",J1356,0)</f>
        <v>0</v>
      </c>
      <c r="BI1356" s="228">
        <f>IF(N1356="nulová",J1356,0)</f>
        <v>0</v>
      </c>
      <c r="BJ1356" s="17" t="s">
        <v>21</v>
      </c>
      <c r="BK1356" s="228">
        <f>ROUND(I1356*H1356,2)</f>
        <v>0</v>
      </c>
      <c r="BL1356" s="17" t="s">
        <v>547</v>
      </c>
      <c r="BM1356" s="227" t="s">
        <v>2385</v>
      </c>
    </row>
    <row r="1357" s="2" customFormat="1">
      <c r="A1357" s="38"/>
      <c r="B1357" s="39"/>
      <c r="C1357" s="40"/>
      <c r="D1357" s="229" t="s">
        <v>160</v>
      </c>
      <c r="E1357" s="40"/>
      <c r="F1357" s="230" t="s">
        <v>2384</v>
      </c>
      <c r="G1357" s="40"/>
      <c r="H1357" s="40"/>
      <c r="I1357" s="231"/>
      <c r="J1357" s="40"/>
      <c r="K1357" s="40"/>
      <c r="L1357" s="44"/>
      <c r="M1357" s="232"/>
      <c r="N1357" s="233"/>
      <c r="O1357" s="91"/>
      <c r="P1357" s="91"/>
      <c r="Q1357" s="91"/>
      <c r="R1357" s="91"/>
      <c r="S1357" s="91"/>
      <c r="T1357" s="92"/>
      <c r="U1357" s="38"/>
      <c r="V1357" s="38"/>
      <c r="W1357" s="38"/>
      <c r="X1357" s="38"/>
      <c r="Y1357" s="38"/>
      <c r="Z1357" s="38"/>
      <c r="AA1357" s="38"/>
      <c r="AB1357" s="38"/>
      <c r="AC1357" s="38"/>
      <c r="AD1357" s="38"/>
      <c r="AE1357" s="38"/>
      <c r="AT1357" s="17" t="s">
        <v>160</v>
      </c>
      <c r="AU1357" s="17" t="s">
        <v>172</v>
      </c>
    </row>
    <row r="1358" s="2" customFormat="1" ht="37.8" customHeight="1">
      <c r="A1358" s="38"/>
      <c r="B1358" s="39"/>
      <c r="C1358" s="215" t="s">
        <v>2386</v>
      </c>
      <c r="D1358" s="215" t="s">
        <v>154</v>
      </c>
      <c r="E1358" s="216" t="s">
        <v>2387</v>
      </c>
      <c r="F1358" s="217" t="s">
        <v>2388</v>
      </c>
      <c r="G1358" s="218" t="s">
        <v>210</v>
      </c>
      <c r="H1358" s="219">
        <v>1</v>
      </c>
      <c r="I1358" s="220"/>
      <c r="J1358" s="221">
        <f>ROUND(I1358*H1358,2)</f>
        <v>0</v>
      </c>
      <c r="K1358" s="222"/>
      <c r="L1358" s="44"/>
      <c r="M1358" s="223" t="s">
        <v>1</v>
      </c>
      <c r="N1358" s="224" t="s">
        <v>44</v>
      </c>
      <c r="O1358" s="91"/>
      <c r="P1358" s="225">
        <f>O1358*H1358</f>
        <v>0</v>
      </c>
      <c r="Q1358" s="225">
        <v>0</v>
      </c>
      <c r="R1358" s="225">
        <f>Q1358*H1358</f>
        <v>0</v>
      </c>
      <c r="S1358" s="225">
        <v>0</v>
      </c>
      <c r="T1358" s="226">
        <f>S1358*H1358</f>
        <v>0</v>
      </c>
      <c r="U1358" s="38"/>
      <c r="V1358" s="38"/>
      <c r="W1358" s="38"/>
      <c r="X1358" s="38"/>
      <c r="Y1358" s="38"/>
      <c r="Z1358" s="38"/>
      <c r="AA1358" s="38"/>
      <c r="AB1358" s="38"/>
      <c r="AC1358" s="38"/>
      <c r="AD1358" s="38"/>
      <c r="AE1358" s="38"/>
      <c r="AR1358" s="227" t="s">
        <v>547</v>
      </c>
      <c r="AT1358" s="227" t="s">
        <v>154</v>
      </c>
      <c r="AU1358" s="227" t="s">
        <v>172</v>
      </c>
      <c r="AY1358" s="17" t="s">
        <v>152</v>
      </c>
      <c r="BE1358" s="228">
        <f>IF(N1358="základní",J1358,0)</f>
        <v>0</v>
      </c>
      <c r="BF1358" s="228">
        <f>IF(N1358="snížená",J1358,0)</f>
        <v>0</v>
      </c>
      <c r="BG1358" s="228">
        <f>IF(N1358="zákl. přenesená",J1358,0)</f>
        <v>0</v>
      </c>
      <c r="BH1358" s="228">
        <f>IF(N1358="sníž. přenesená",J1358,0)</f>
        <v>0</v>
      </c>
      <c r="BI1358" s="228">
        <f>IF(N1358="nulová",J1358,0)</f>
        <v>0</v>
      </c>
      <c r="BJ1358" s="17" t="s">
        <v>21</v>
      </c>
      <c r="BK1358" s="228">
        <f>ROUND(I1358*H1358,2)</f>
        <v>0</v>
      </c>
      <c r="BL1358" s="17" t="s">
        <v>547</v>
      </c>
      <c r="BM1358" s="227" t="s">
        <v>2389</v>
      </c>
    </row>
    <row r="1359" s="2" customFormat="1">
      <c r="A1359" s="38"/>
      <c r="B1359" s="39"/>
      <c r="C1359" s="40"/>
      <c r="D1359" s="229" t="s">
        <v>160</v>
      </c>
      <c r="E1359" s="40"/>
      <c r="F1359" s="230" t="s">
        <v>2388</v>
      </c>
      <c r="G1359" s="40"/>
      <c r="H1359" s="40"/>
      <c r="I1359" s="231"/>
      <c r="J1359" s="40"/>
      <c r="K1359" s="40"/>
      <c r="L1359" s="44"/>
      <c r="M1359" s="232"/>
      <c r="N1359" s="233"/>
      <c r="O1359" s="91"/>
      <c r="P1359" s="91"/>
      <c r="Q1359" s="91"/>
      <c r="R1359" s="91"/>
      <c r="S1359" s="91"/>
      <c r="T1359" s="92"/>
      <c r="U1359" s="38"/>
      <c r="V1359" s="38"/>
      <c r="W1359" s="38"/>
      <c r="X1359" s="38"/>
      <c r="Y1359" s="38"/>
      <c r="Z1359" s="38"/>
      <c r="AA1359" s="38"/>
      <c r="AB1359" s="38"/>
      <c r="AC1359" s="38"/>
      <c r="AD1359" s="38"/>
      <c r="AE1359" s="38"/>
      <c r="AT1359" s="17" t="s">
        <v>160</v>
      </c>
      <c r="AU1359" s="17" t="s">
        <v>172</v>
      </c>
    </row>
    <row r="1360" s="2" customFormat="1" ht="37.8" customHeight="1">
      <c r="A1360" s="38"/>
      <c r="B1360" s="39"/>
      <c r="C1360" s="215" t="s">
        <v>2390</v>
      </c>
      <c r="D1360" s="215" t="s">
        <v>154</v>
      </c>
      <c r="E1360" s="216" t="s">
        <v>2391</v>
      </c>
      <c r="F1360" s="217" t="s">
        <v>2392</v>
      </c>
      <c r="G1360" s="218" t="s">
        <v>210</v>
      </c>
      <c r="H1360" s="219">
        <v>1</v>
      </c>
      <c r="I1360" s="220"/>
      <c r="J1360" s="221">
        <f>ROUND(I1360*H1360,2)</f>
        <v>0</v>
      </c>
      <c r="K1360" s="222"/>
      <c r="L1360" s="44"/>
      <c r="M1360" s="223" t="s">
        <v>1</v>
      </c>
      <c r="N1360" s="224" t="s">
        <v>44</v>
      </c>
      <c r="O1360" s="91"/>
      <c r="P1360" s="225">
        <f>O1360*H1360</f>
        <v>0</v>
      </c>
      <c r="Q1360" s="225">
        <v>0</v>
      </c>
      <c r="R1360" s="225">
        <f>Q1360*H1360</f>
        <v>0</v>
      </c>
      <c r="S1360" s="225">
        <v>0</v>
      </c>
      <c r="T1360" s="226">
        <f>S1360*H1360</f>
        <v>0</v>
      </c>
      <c r="U1360" s="38"/>
      <c r="V1360" s="38"/>
      <c r="W1360" s="38"/>
      <c r="X1360" s="38"/>
      <c r="Y1360" s="38"/>
      <c r="Z1360" s="38"/>
      <c r="AA1360" s="38"/>
      <c r="AB1360" s="38"/>
      <c r="AC1360" s="38"/>
      <c r="AD1360" s="38"/>
      <c r="AE1360" s="38"/>
      <c r="AR1360" s="227" t="s">
        <v>547</v>
      </c>
      <c r="AT1360" s="227" t="s">
        <v>154</v>
      </c>
      <c r="AU1360" s="227" t="s">
        <v>172</v>
      </c>
      <c r="AY1360" s="17" t="s">
        <v>152</v>
      </c>
      <c r="BE1360" s="228">
        <f>IF(N1360="základní",J1360,0)</f>
        <v>0</v>
      </c>
      <c r="BF1360" s="228">
        <f>IF(N1360="snížená",J1360,0)</f>
        <v>0</v>
      </c>
      <c r="BG1360" s="228">
        <f>IF(N1360="zákl. přenesená",J1360,0)</f>
        <v>0</v>
      </c>
      <c r="BH1360" s="228">
        <f>IF(N1360="sníž. přenesená",J1360,0)</f>
        <v>0</v>
      </c>
      <c r="BI1360" s="228">
        <f>IF(N1360="nulová",J1360,0)</f>
        <v>0</v>
      </c>
      <c r="BJ1360" s="17" t="s">
        <v>21</v>
      </c>
      <c r="BK1360" s="228">
        <f>ROUND(I1360*H1360,2)</f>
        <v>0</v>
      </c>
      <c r="BL1360" s="17" t="s">
        <v>547</v>
      </c>
      <c r="BM1360" s="227" t="s">
        <v>2393</v>
      </c>
    </row>
    <row r="1361" s="2" customFormat="1">
      <c r="A1361" s="38"/>
      <c r="B1361" s="39"/>
      <c r="C1361" s="40"/>
      <c r="D1361" s="229" t="s">
        <v>160</v>
      </c>
      <c r="E1361" s="40"/>
      <c r="F1361" s="230" t="s">
        <v>2392</v>
      </c>
      <c r="G1361" s="40"/>
      <c r="H1361" s="40"/>
      <c r="I1361" s="231"/>
      <c r="J1361" s="40"/>
      <c r="K1361" s="40"/>
      <c r="L1361" s="44"/>
      <c r="M1361" s="232"/>
      <c r="N1361" s="233"/>
      <c r="O1361" s="91"/>
      <c r="P1361" s="91"/>
      <c r="Q1361" s="91"/>
      <c r="R1361" s="91"/>
      <c r="S1361" s="91"/>
      <c r="T1361" s="92"/>
      <c r="U1361" s="38"/>
      <c r="V1361" s="38"/>
      <c r="W1361" s="38"/>
      <c r="X1361" s="38"/>
      <c r="Y1361" s="38"/>
      <c r="Z1361" s="38"/>
      <c r="AA1361" s="38"/>
      <c r="AB1361" s="38"/>
      <c r="AC1361" s="38"/>
      <c r="AD1361" s="38"/>
      <c r="AE1361" s="38"/>
      <c r="AT1361" s="17" t="s">
        <v>160</v>
      </c>
      <c r="AU1361" s="17" t="s">
        <v>172</v>
      </c>
    </row>
    <row r="1362" s="2" customFormat="1" ht="24.15" customHeight="1">
      <c r="A1362" s="38"/>
      <c r="B1362" s="39"/>
      <c r="C1362" s="215" t="s">
        <v>2394</v>
      </c>
      <c r="D1362" s="215" t="s">
        <v>154</v>
      </c>
      <c r="E1362" s="216" t="s">
        <v>2395</v>
      </c>
      <c r="F1362" s="217" t="s">
        <v>2396</v>
      </c>
      <c r="G1362" s="218" t="s">
        <v>210</v>
      </c>
      <c r="H1362" s="219">
        <v>1</v>
      </c>
      <c r="I1362" s="220"/>
      <c r="J1362" s="221">
        <f>ROUND(I1362*H1362,2)</f>
        <v>0</v>
      </c>
      <c r="K1362" s="222"/>
      <c r="L1362" s="44"/>
      <c r="M1362" s="223" t="s">
        <v>1</v>
      </c>
      <c r="N1362" s="224" t="s">
        <v>44</v>
      </c>
      <c r="O1362" s="91"/>
      <c r="P1362" s="225">
        <f>O1362*H1362</f>
        <v>0</v>
      </c>
      <c r="Q1362" s="225">
        <v>0</v>
      </c>
      <c r="R1362" s="225">
        <f>Q1362*H1362</f>
        <v>0</v>
      </c>
      <c r="S1362" s="225">
        <v>0</v>
      </c>
      <c r="T1362" s="226">
        <f>S1362*H1362</f>
        <v>0</v>
      </c>
      <c r="U1362" s="38"/>
      <c r="V1362" s="38"/>
      <c r="W1362" s="38"/>
      <c r="X1362" s="38"/>
      <c r="Y1362" s="38"/>
      <c r="Z1362" s="38"/>
      <c r="AA1362" s="38"/>
      <c r="AB1362" s="38"/>
      <c r="AC1362" s="38"/>
      <c r="AD1362" s="38"/>
      <c r="AE1362" s="38"/>
      <c r="AR1362" s="227" t="s">
        <v>547</v>
      </c>
      <c r="AT1362" s="227" t="s">
        <v>154</v>
      </c>
      <c r="AU1362" s="227" t="s">
        <v>172</v>
      </c>
      <c r="AY1362" s="17" t="s">
        <v>152</v>
      </c>
      <c r="BE1362" s="228">
        <f>IF(N1362="základní",J1362,0)</f>
        <v>0</v>
      </c>
      <c r="BF1362" s="228">
        <f>IF(N1362="snížená",J1362,0)</f>
        <v>0</v>
      </c>
      <c r="BG1362" s="228">
        <f>IF(N1362="zákl. přenesená",J1362,0)</f>
        <v>0</v>
      </c>
      <c r="BH1362" s="228">
        <f>IF(N1362="sníž. přenesená",J1362,0)</f>
        <v>0</v>
      </c>
      <c r="BI1362" s="228">
        <f>IF(N1362="nulová",J1362,0)</f>
        <v>0</v>
      </c>
      <c r="BJ1362" s="17" t="s">
        <v>21</v>
      </c>
      <c r="BK1362" s="228">
        <f>ROUND(I1362*H1362,2)</f>
        <v>0</v>
      </c>
      <c r="BL1362" s="17" t="s">
        <v>547</v>
      </c>
      <c r="BM1362" s="227" t="s">
        <v>2397</v>
      </c>
    </row>
    <row r="1363" s="2" customFormat="1">
      <c r="A1363" s="38"/>
      <c r="B1363" s="39"/>
      <c r="C1363" s="40"/>
      <c r="D1363" s="229" t="s">
        <v>160</v>
      </c>
      <c r="E1363" s="40"/>
      <c r="F1363" s="230" t="s">
        <v>2396</v>
      </c>
      <c r="G1363" s="40"/>
      <c r="H1363" s="40"/>
      <c r="I1363" s="231"/>
      <c r="J1363" s="40"/>
      <c r="K1363" s="40"/>
      <c r="L1363" s="44"/>
      <c r="M1363" s="232"/>
      <c r="N1363" s="233"/>
      <c r="O1363" s="91"/>
      <c r="P1363" s="91"/>
      <c r="Q1363" s="91"/>
      <c r="R1363" s="91"/>
      <c r="S1363" s="91"/>
      <c r="T1363" s="92"/>
      <c r="U1363" s="38"/>
      <c r="V1363" s="38"/>
      <c r="W1363" s="38"/>
      <c r="X1363" s="38"/>
      <c r="Y1363" s="38"/>
      <c r="Z1363" s="38"/>
      <c r="AA1363" s="38"/>
      <c r="AB1363" s="38"/>
      <c r="AC1363" s="38"/>
      <c r="AD1363" s="38"/>
      <c r="AE1363" s="38"/>
      <c r="AT1363" s="17" t="s">
        <v>160</v>
      </c>
      <c r="AU1363" s="17" t="s">
        <v>172</v>
      </c>
    </row>
    <row r="1364" s="2" customFormat="1" ht="49.05" customHeight="1">
      <c r="A1364" s="38"/>
      <c r="B1364" s="39"/>
      <c r="C1364" s="215" t="s">
        <v>2398</v>
      </c>
      <c r="D1364" s="215" t="s">
        <v>154</v>
      </c>
      <c r="E1364" s="216" t="s">
        <v>2399</v>
      </c>
      <c r="F1364" s="217" t="s">
        <v>2400</v>
      </c>
      <c r="G1364" s="218" t="s">
        <v>210</v>
      </c>
      <c r="H1364" s="219">
        <v>2</v>
      </c>
      <c r="I1364" s="220"/>
      <c r="J1364" s="221">
        <f>ROUND(I1364*H1364,2)</f>
        <v>0</v>
      </c>
      <c r="K1364" s="222"/>
      <c r="L1364" s="44"/>
      <c r="M1364" s="223" t="s">
        <v>1</v>
      </c>
      <c r="N1364" s="224" t="s">
        <v>44</v>
      </c>
      <c r="O1364" s="91"/>
      <c r="P1364" s="225">
        <f>O1364*H1364</f>
        <v>0</v>
      </c>
      <c r="Q1364" s="225">
        <v>0</v>
      </c>
      <c r="R1364" s="225">
        <f>Q1364*H1364</f>
        <v>0</v>
      </c>
      <c r="S1364" s="225">
        <v>0</v>
      </c>
      <c r="T1364" s="226">
        <f>S1364*H1364</f>
        <v>0</v>
      </c>
      <c r="U1364" s="38"/>
      <c r="V1364" s="38"/>
      <c r="W1364" s="38"/>
      <c r="X1364" s="38"/>
      <c r="Y1364" s="38"/>
      <c r="Z1364" s="38"/>
      <c r="AA1364" s="38"/>
      <c r="AB1364" s="38"/>
      <c r="AC1364" s="38"/>
      <c r="AD1364" s="38"/>
      <c r="AE1364" s="38"/>
      <c r="AR1364" s="227" t="s">
        <v>547</v>
      </c>
      <c r="AT1364" s="227" t="s">
        <v>154</v>
      </c>
      <c r="AU1364" s="227" t="s">
        <v>172</v>
      </c>
      <c r="AY1364" s="17" t="s">
        <v>152</v>
      </c>
      <c r="BE1364" s="228">
        <f>IF(N1364="základní",J1364,0)</f>
        <v>0</v>
      </c>
      <c r="BF1364" s="228">
        <f>IF(N1364="snížená",J1364,0)</f>
        <v>0</v>
      </c>
      <c r="BG1364" s="228">
        <f>IF(N1364="zákl. přenesená",J1364,0)</f>
        <v>0</v>
      </c>
      <c r="BH1364" s="228">
        <f>IF(N1364="sníž. přenesená",J1364,0)</f>
        <v>0</v>
      </c>
      <c r="BI1364" s="228">
        <f>IF(N1364="nulová",J1364,0)</f>
        <v>0</v>
      </c>
      <c r="BJ1364" s="17" t="s">
        <v>21</v>
      </c>
      <c r="BK1364" s="228">
        <f>ROUND(I1364*H1364,2)</f>
        <v>0</v>
      </c>
      <c r="BL1364" s="17" t="s">
        <v>547</v>
      </c>
      <c r="BM1364" s="227" t="s">
        <v>2401</v>
      </c>
    </row>
    <row r="1365" s="2" customFormat="1">
      <c r="A1365" s="38"/>
      <c r="B1365" s="39"/>
      <c r="C1365" s="40"/>
      <c r="D1365" s="229" t="s">
        <v>160</v>
      </c>
      <c r="E1365" s="40"/>
      <c r="F1365" s="230" t="s">
        <v>2400</v>
      </c>
      <c r="G1365" s="40"/>
      <c r="H1365" s="40"/>
      <c r="I1365" s="231"/>
      <c r="J1365" s="40"/>
      <c r="K1365" s="40"/>
      <c r="L1365" s="44"/>
      <c r="M1365" s="232"/>
      <c r="N1365" s="233"/>
      <c r="O1365" s="91"/>
      <c r="P1365" s="91"/>
      <c r="Q1365" s="91"/>
      <c r="R1365" s="91"/>
      <c r="S1365" s="91"/>
      <c r="T1365" s="92"/>
      <c r="U1365" s="38"/>
      <c r="V1365" s="38"/>
      <c r="W1365" s="38"/>
      <c r="X1365" s="38"/>
      <c r="Y1365" s="38"/>
      <c r="Z1365" s="38"/>
      <c r="AA1365" s="38"/>
      <c r="AB1365" s="38"/>
      <c r="AC1365" s="38"/>
      <c r="AD1365" s="38"/>
      <c r="AE1365" s="38"/>
      <c r="AT1365" s="17" t="s">
        <v>160</v>
      </c>
      <c r="AU1365" s="17" t="s">
        <v>172</v>
      </c>
    </row>
    <row r="1366" s="2" customFormat="1" ht="16.5" customHeight="1">
      <c r="A1366" s="38"/>
      <c r="B1366" s="39"/>
      <c r="C1366" s="215" t="s">
        <v>2402</v>
      </c>
      <c r="D1366" s="215" t="s">
        <v>154</v>
      </c>
      <c r="E1366" s="216" t="s">
        <v>2403</v>
      </c>
      <c r="F1366" s="217" t="s">
        <v>2404</v>
      </c>
      <c r="G1366" s="218" t="s">
        <v>210</v>
      </c>
      <c r="H1366" s="219">
        <v>1</v>
      </c>
      <c r="I1366" s="220"/>
      <c r="J1366" s="221">
        <f>ROUND(I1366*H1366,2)</f>
        <v>0</v>
      </c>
      <c r="K1366" s="222"/>
      <c r="L1366" s="44"/>
      <c r="M1366" s="223" t="s">
        <v>1</v>
      </c>
      <c r="N1366" s="224" t="s">
        <v>44</v>
      </c>
      <c r="O1366" s="91"/>
      <c r="P1366" s="225">
        <f>O1366*H1366</f>
        <v>0</v>
      </c>
      <c r="Q1366" s="225">
        <v>0</v>
      </c>
      <c r="R1366" s="225">
        <f>Q1366*H1366</f>
        <v>0</v>
      </c>
      <c r="S1366" s="225">
        <v>0</v>
      </c>
      <c r="T1366" s="226">
        <f>S1366*H1366</f>
        <v>0</v>
      </c>
      <c r="U1366" s="38"/>
      <c r="V1366" s="38"/>
      <c r="W1366" s="38"/>
      <c r="X1366" s="38"/>
      <c r="Y1366" s="38"/>
      <c r="Z1366" s="38"/>
      <c r="AA1366" s="38"/>
      <c r="AB1366" s="38"/>
      <c r="AC1366" s="38"/>
      <c r="AD1366" s="38"/>
      <c r="AE1366" s="38"/>
      <c r="AR1366" s="227" t="s">
        <v>547</v>
      </c>
      <c r="AT1366" s="227" t="s">
        <v>154</v>
      </c>
      <c r="AU1366" s="227" t="s">
        <v>172</v>
      </c>
      <c r="AY1366" s="17" t="s">
        <v>152</v>
      </c>
      <c r="BE1366" s="228">
        <f>IF(N1366="základní",J1366,0)</f>
        <v>0</v>
      </c>
      <c r="BF1366" s="228">
        <f>IF(N1366="snížená",J1366,0)</f>
        <v>0</v>
      </c>
      <c r="BG1366" s="228">
        <f>IF(N1366="zákl. přenesená",J1366,0)</f>
        <v>0</v>
      </c>
      <c r="BH1366" s="228">
        <f>IF(N1366="sníž. přenesená",J1366,0)</f>
        <v>0</v>
      </c>
      <c r="BI1366" s="228">
        <f>IF(N1366="nulová",J1366,0)</f>
        <v>0</v>
      </c>
      <c r="BJ1366" s="17" t="s">
        <v>21</v>
      </c>
      <c r="BK1366" s="228">
        <f>ROUND(I1366*H1366,2)</f>
        <v>0</v>
      </c>
      <c r="BL1366" s="17" t="s">
        <v>547</v>
      </c>
      <c r="BM1366" s="227" t="s">
        <v>2405</v>
      </c>
    </row>
    <row r="1367" s="2" customFormat="1">
      <c r="A1367" s="38"/>
      <c r="B1367" s="39"/>
      <c r="C1367" s="40"/>
      <c r="D1367" s="229" t="s">
        <v>160</v>
      </c>
      <c r="E1367" s="40"/>
      <c r="F1367" s="230" t="s">
        <v>2404</v>
      </c>
      <c r="G1367" s="40"/>
      <c r="H1367" s="40"/>
      <c r="I1367" s="231"/>
      <c r="J1367" s="40"/>
      <c r="K1367" s="40"/>
      <c r="L1367" s="44"/>
      <c r="M1367" s="232"/>
      <c r="N1367" s="233"/>
      <c r="O1367" s="91"/>
      <c r="P1367" s="91"/>
      <c r="Q1367" s="91"/>
      <c r="R1367" s="91"/>
      <c r="S1367" s="91"/>
      <c r="T1367" s="92"/>
      <c r="U1367" s="38"/>
      <c r="V1367" s="38"/>
      <c r="W1367" s="38"/>
      <c r="X1367" s="38"/>
      <c r="Y1367" s="38"/>
      <c r="Z1367" s="38"/>
      <c r="AA1367" s="38"/>
      <c r="AB1367" s="38"/>
      <c r="AC1367" s="38"/>
      <c r="AD1367" s="38"/>
      <c r="AE1367" s="38"/>
      <c r="AT1367" s="17" t="s">
        <v>160</v>
      </c>
      <c r="AU1367" s="17" t="s">
        <v>172</v>
      </c>
    </row>
    <row r="1368" s="2" customFormat="1" ht="16.5" customHeight="1">
      <c r="A1368" s="38"/>
      <c r="B1368" s="39"/>
      <c r="C1368" s="215" t="s">
        <v>2406</v>
      </c>
      <c r="D1368" s="215" t="s">
        <v>154</v>
      </c>
      <c r="E1368" s="216" t="s">
        <v>2407</v>
      </c>
      <c r="F1368" s="217" t="s">
        <v>2408</v>
      </c>
      <c r="G1368" s="218" t="s">
        <v>493</v>
      </c>
      <c r="H1368" s="219">
        <v>100</v>
      </c>
      <c r="I1368" s="220"/>
      <c r="J1368" s="221">
        <f>ROUND(I1368*H1368,2)</f>
        <v>0</v>
      </c>
      <c r="K1368" s="222"/>
      <c r="L1368" s="44"/>
      <c r="M1368" s="223" t="s">
        <v>1</v>
      </c>
      <c r="N1368" s="224" t="s">
        <v>44</v>
      </c>
      <c r="O1368" s="91"/>
      <c r="P1368" s="225">
        <f>O1368*H1368</f>
        <v>0</v>
      </c>
      <c r="Q1368" s="225">
        <v>0</v>
      </c>
      <c r="R1368" s="225">
        <f>Q1368*H1368</f>
        <v>0</v>
      </c>
      <c r="S1368" s="225">
        <v>0</v>
      </c>
      <c r="T1368" s="226">
        <f>S1368*H1368</f>
        <v>0</v>
      </c>
      <c r="U1368" s="38"/>
      <c r="V1368" s="38"/>
      <c r="W1368" s="38"/>
      <c r="X1368" s="38"/>
      <c r="Y1368" s="38"/>
      <c r="Z1368" s="38"/>
      <c r="AA1368" s="38"/>
      <c r="AB1368" s="38"/>
      <c r="AC1368" s="38"/>
      <c r="AD1368" s="38"/>
      <c r="AE1368" s="38"/>
      <c r="AR1368" s="227" t="s">
        <v>547</v>
      </c>
      <c r="AT1368" s="227" t="s">
        <v>154</v>
      </c>
      <c r="AU1368" s="227" t="s">
        <v>172</v>
      </c>
      <c r="AY1368" s="17" t="s">
        <v>152</v>
      </c>
      <c r="BE1368" s="228">
        <f>IF(N1368="základní",J1368,0)</f>
        <v>0</v>
      </c>
      <c r="BF1368" s="228">
        <f>IF(N1368="snížená",J1368,0)</f>
        <v>0</v>
      </c>
      <c r="BG1368" s="228">
        <f>IF(N1368="zákl. přenesená",J1368,0)</f>
        <v>0</v>
      </c>
      <c r="BH1368" s="228">
        <f>IF(N1368="sníž. přenesená",J1368,0)</f>
        <v>0</v>
      </c>
      <c r="BI1368" s="228">
        <f>IF(N1368="nulová",J1368,0)</f>
        <v>0</v>
      </c>
      <c r="BJ1368" s="17" t="s">
        <v>21</v>
      </c>
      <c r="BK1368" s="228">
        <f>ROUND(I1368*H1368,2)</f>
        <v>0</v>
      </c>
      <c r="BL1368" s="17" t="s">
        <v>547</v>
      </c>
      <c r="BM1368" s="227" t="s">
        <v>2409</v>
      </c>
    </row>
    <row r="1369" s="2" customFormat="1">
      <c r="A1369" s="38"/>
      <c r="B1369" s="39"/>
      <c r="C1369" s="40"/>
      <c r="D1369" s="229" t="s">
        <v>160</v>
      </c>
      <c r="E1369" s="40"/>
      <c r="F1369" s="230" t="s">
        <v>2408</v>
      </c>
      <c r="G1369" s="40"/>
      <c r="H1369" s="40"/>
      <c r="I1369" s="231"/>
      <c r="J1369" s="40"/>
      <c r="K1369" s="40"/>
      <c r="L1369" s="44"/>
      <c r="M1369" s="232"/>
      <c r="N1369" s="233"/>
      <c r="O1369" s="91"/>
      <c r="P1369" s="91"/>
      <c r="Q1369" s="91"/>
      <c r="R1369" s="91"/>
      <c r="S1369" s="91"/>
      <c r="T1369" s="92"/>
      <c r="U1369" s="38"/>
      <c r="V1369" s="38"/>
      <c r="W1369" s="38"/>
      <c r="X1369" s="38"/>
      <c r="Y1369" s="38"/>
      <c r="Z1369" s="38"/>
      <c r="AA1369" s="38"/>
      <c r="AB1369" s="38"/>
      <c r="AC1369" s="38"/>
      <c r="AD1369" s="38"/>
      <c r="AE1369" s="38"/>
      <c r="AT1369" s="17" t="s">
        <v>160</v>
      </c>
      <c r="AU1369" s="17" t="s">
        <v>172</v>
      </c>
    </row>
    <row r="1370" s="2" customFormat="1" ht="16.5" customHeight="1">
      <c r="A1370" s="38"/>
      <c r="B1370" s="39"/>
      <c r="C1370" s="215" t="s">
        <v>2410</v>
      </c>
      <c r="D1370" s="215" t="s">
        <v>154</v>
      </c>
      <c r="E1370" s="216" t="s">
        <v>2411</v>
      </c>
      <c r="F1370" s="217" t="s">
        <v>2412</v>
      </c>
      <c r="G1370" s="218" t="s">
        <v>493</v>
      </c>
      <c r="H1370" s="219">
        <v>90</v>
      </c>
      <c r="I1370" s="220"/>
      <c r="J1370" s="221">
        <f>ROUND(I1370*H1370,2)</f>
        <v>0</v>
      </c>
      <c r="K1370" s="222"/>
      <c r="L1370" s="44"/>
      <c r="M1370" s="223" t="s">
        <v>1</v>
      </c>
      <c r="N1370" s="224" t="s">
        <v>44</v>
      </c>
      <c r="O1370" s="91"/>
      <c r="P1370" s="225">
        <f>O1370*H1370</f>
        <v>0</v>
      </c>
      <c r="Q1370" s="225">
        <v>0</v>
      </c>
      <c r="R1370" s="225">
        <f>Q1370*H1370</f>
        <v>0</v>
      </c>
      <c r="S1370" s="225">
        <v>0</v>
      </c>
      <c r="T1370" s="226">
        <f>S1370*H1370</f>
        <v>0</v>
      </c>
      <c r="U1370" s="38"/>
      <c r="V1370" s="38"/>
      <c r="W1370" s="38"/>
      <c r="X1370" s="38"/>
      <c r="Y1370" s="38"/>
      <c r="Z1370" s="38"/>
      <c r="AA1370" s="38"/>
      <c r="AB1370" s="38"/>
      <c r="AC1370" s="38"/>
      <c r="AD1370" s="38"/>
      <c r="AE1370" s="38"/>
      <c r="AR1370" s="227" t="s">
        <v>547</v>
      </c>
      <c r="AT1370" s="227" t="s">
        <v>154</v>
      </c>
      <c r="AU1370" s="227" t="s">
        <v>172</v>
      </c>
      <c r="AY1370" s="17" t="s">
        <v>152</v>
      </c>
      <c r="BE1370" s="228">
        <f>IF(N1370="základní",J1370,0)</f>
        <v>0</v>
      </c>
      <c r="BF1370" s="228">
        <f>IF(N1370="snížená",J1370,0)</f>
        <v>0</v>
      </c>
      <c r="BG1370" s="228">
        <f>IF(N1370="zákl. přenesená",J1370,0)</f>
        <v>0</v>
      </c>
      <c r="BH1370" s="228">
        <f>IF(N1370="sníž. přenesená",J1370,0)</f>
        <v>0</v>
      </c>
      <c r="BI1370" s="228">
        <f>IF(N1370="nulová",J1370,0)</f>
        <v>0</v>
      </c>
      <c r="BJ1370" s="17" t="s">
        <v>21</v>
      </c>
      <c r="BK1370" s="228">
        <f>ROUND(I1370*H1370,2)</f>
        <v>0</v>
      </c>
      <c r="BL1370" s="17" t="s">
        <v>547</v>
      </c>
      <c r="BM1370" s="227" t="s">
        <v>2413</v>
      </c>
    </row>
    <row r="1371" s="2" customFormat="1">
      <c r="A1371" s="38"/>
      <c r="B1371" s="39"/>
      <c r="C1371" s="40"/>
      <c r="D1371" s="229" t="s">
        <v>160</v>
      </c>
      <c r="E1371" s="40"/>
      <c r="F1371" s="230" t="s">
        <v>2412</v>
      </c>
      <c r="G1371" s="40"/>
      <c r="H1371" s="40"/>
      <c r="I1371" s="231"/>
      <c r="J1371" s="40"/>
      <c r="K1371" s="40"/>
      <c r="L1371" s="44"/>
      <c r="M1371" s="232"/>
      <c r="N1371" s="233"/>
      <c r="O1371" s="91"/>
      <c r="P1371" s="91"/>
      <c r="Q1371" s="91"/>
      <c r="R1371" s="91"/>
      <c r="S1371" s="91"/>
      <c r="T1371" s="92"/>
      <c r="U1371" s="38"/>
      <c r="V1371" s="38"/>
      <c r="W1371" s="38"/>
      <c r="X1371" s="38"/>
      <c r="Y1371" s="38"/>
      <c r="Z1371" s="38"/>
      <c r="AA1371" s="38"/>
      <c r="AB1371" s="38"/>
      <c r="AC1371" s="38"/>
      <c r="AD1371" s="38"/>
      <c r="AE1371" s="38"/>
      <c r="AT1371" s="17" t="s">
        <v>160</v>
      </c>
      <c r="AU1371" s="17" t="s">
        <v>172</v>
      </c>
    </row>
    <row r="1372" s="2" customFormat="1" ht="21.75" customHeight="1">
      <c r="A1372" s="38"/>
      <c r="B1372" s="39"/>
      <c r="C1372" s="215" t="s">
        <v>2414</v>
      </c>
      <c r="D1372" s="215" t="s">
        <v>154</v>
      </c>
      <c r="E1372" s="216" t="s">
        <v>2415</v>
      </c>
      <c r="F1372" s="217" t="s">
        <v>2055</v>
      </c>
      <c r="G1372" s="218" t="s">
        <v>493</v>
      </c>
      <c r="H1372" s="219">
        <v>45</v>
      </c>
      <c r="I1372" s="220"/>
      <c r="J1372" s="221">
        <f>ROUND(I1372*H1372,2)</f>
        <v>0</v>
      </c>
      <c r="K1372" s="222"/>
      <c r="L1372" s="44"/>
      <c r="M1372" s="223" t="s">
        <v>1</v>
      </c>
      <c r="N1372" s="224" t="s">
        <v>44</v>
      </c>
      <c r="O1372" s="91"/>
      <c r="P1372" s="225">
        <f>O1372*H1372</f>
        <v>0</v>
      </c>
      <c r="Q1372" s="225">
        <v>0</v>
      </c>
      <c r="R1372" s="225">
        <f>Q1372*H1372</f>
        <v>0</v>
      </c>
      <c r="S1372" s="225">
        <v>0</v>
      </c>
      <c r="T1372" s="226">
        <f>S1372*H1372</f>
        <v>0</v>
      </c>
      <c r="U1372" s="38"/>
      <c r="V1372" s="38"/>
      <c r="W1372" s="38"/>
      <c r="X1372" s="38"/>
      <c r="Y1372" s="38"/>
      <c r="Z1372" s="38"/>
      <c r="AA1372" s="38"/>
      <c r="AB1372" s="38"/>
      <c r="AC1372" s="38"/>
      <c r="AD1372" s="38"/>
      <c r="AE1372" s="38"/>
      <c r="AR1372" s="227" t="s">
        <v>547</v>
      </c>
      <c r="AT1372" s="227" t="s">
        <v>154</v>
      </c>
      <c r="AU1372" s="227" t="s">
        <v>172</v>
      </c>
      <c r="AY1372" s="17" t="s">
        <v>152</v>
      </c>
      <c r="BE1372" s="228">
        <f>IF(N1372="základní",J1372,0)</f>
        <v>0</v>
      </c>
      <c r="BF1372" s="228">
        <f>IF(N1372="snížená",J1372,0)</f>
        <v>0</v>
      </c>
      <c r="BG1372" s="228">
        <f>IF(N1372="zákl. přenesená",J1372,0)</f>
        <v>0</v>
      </c>
      <c r="BH1372" s="228">
        <f>IF(N1372="sníž. přenesená",J1372,0)</f>
        <v>0</v>
      </c>
      <c r="BI1372" s="228">
        <f>IF(N1372="nulová",J1372,0)</f>
        <v>0</v>
      </c>
      <c r="BJ1372" s="17" t="s">
        <v>21</v>
      </c>
      <c r="BK1372" s="228">
        <f>ROUND(I1372*H1372,2)</f>
        <v>0</v>
      </c>
      <c r="BL1372" s="17" t="s">
        <v>547</v>
      </c>
      <c r="BM1372" s="227" t="s">
        <v>2416</v>
      </c>
    </row>
    <row r="1373" s="2" customFormat="1">
      <c r="A1373" s="38"/>
      <c r="B1373" s="39"/>
      <c r="C1373" s="40"/>
      <c r="D1373" s="229" t="s">
        <v>160</v>
      </c>
      <c r="E1373" s="40"/>
      <c r="F1373" s="230" t="s">
        <v>2055</v>
      </c>
      <c r="G1373" s="40"/>
      <c r="H1373" s="40"/>
      <c r="I1373" s="231"/>
      <c r="J1373" s="40"/>
      <c r="K1373" s="40"/>
      <c r="L1373" s="44"/>
      <c r="M1373" s="232"/>
      <c r="N1373" s="233"/>
      <c r="O1373" s="91"/>
      <c r="P1373" s="91"/>
      <c r="Q1373" s="91"/>
      <c r="R1373" s="91"/>
      <c r="S1373" s="91"/>
      <c r="T1373" s="92"/>
      <c r="U1373" s="38"/>
      <c r="V1373" s="38"/>
      <c r="W1373" s="38"/>
      <c r="X1373" s="38"/>
      <c r="Y1373" s="38"/>
      <c r="Z1373" s="38"/>
      <c r="AA1373" s="38"/>
      <c r="AB1373" s="38"/>
      <c r="AC1373" s="38"/>
      <c r="AD1373" s="38"/>
      <c r="AE1373" s="38"/>
      <c r="AT1373" s="17" t="s">
        <v>160</v>
      </c>
      <c r="AU1373" s="17" t="s">
        <v>172</v>
      </c>
    </row>
    <row r="1374" s="2" customFormat="1" ht="16.5" customHeight="1">
      <c r="A1374" s="38"/>
      <c r="B1374" s="39"/>
      <c r="C1374" s="215" t="s">
        <v>2417</v>
      </c>
      <c r="D1374" s="215" t="s">
        <v>154</v>
      </c>
      <c r="E1374" s="216" t="s">
        <v>2418</v>
      </c>
      <c r="F1374" s="217" t="s">
        <v>2059</v>
      </c>
      <c r="G1374" s="218" t="s">
        <v>210</v>
      </c>
      <c r="H1374" s="219">
        <v>90</v>
      </c>
      <c r="I1374" s="220"/>
      <c r="J1374" s="221">
        <f>ROUND(I1374*H1374,2)</f>
        <v>0</v>
      </c>
      <c r="K1374" s="222"/>
      <c r="L1374" s="44"/>
      <c r="M1374" s="223" t="s">
        <v>1</v>
      </c>
      <c r="N1374" s="224" t="s">
        <v>44</v>
      </c>
      <c r="O1374" s="91"/>
      <c r="P1374" s="225">
        <f>O1374*H1374</f>
        <v>0</v>
      </c>
      <c r="Q1374" s="225">
        <v>0</v>
      </c>
      <c r="R1374" s="225">
        <f>Q1374*H1374</f>
        <v>0</v>
      </c>
      <c r="S1374" s="225">
        <v>0</v>
      </c>
      <c r="T1374" s="226">
        <f>S1374*H1374</f>
        <v>0</v>
      </c>
      <c r="U1374" s="38"/>
      <c r="V1374" s="38"/>
      <c r="W1374" s="38"/>
      <c r="X1374" s="38"/>
      <c r="Y1374" s="38"/>
      <c r="Z1374" s="38"/>
      <c r="AA1374" s="38"/>
      <c r="AB1374" s="38"/>
      <c r="AC1374" s="38"/>
      <c r="AD1374" s="38"/>
      <c r="AE1374" s="38"/>
      <c r="AR1374" s="227" t="s">
        <v>547</v>
      </c>
      <c r="AT1374" s="227" t="s">
        <v>154</v>
      </c>
      <c r="AU1374" s="227" t="s">
        <v>172</v>
      </c>
      <c r="AY1374" s="17" t="s">
        <v>152</v>
      </c>
      <c r="BE1374" s="228">
        <f>IF(N1374="základní",J1374,0)</f>
        <v>0</v>
      </c>
      <c r="BF1374" s="228">
        <f>IF(N1374="snížená",J1374,0)</f>
        <v>0</v>
      </c>
      <c r="BG1374" s="228">
        <f>IF(N1374="zákl. přenesená",J1374,0)</f>
        <v>0</v>
      </c>
      <c r="BH1374" s="228">
        <f>IF(N1374="sníž. přenesená",J1374,0)</f>
        <v>0</v>
      </c>
      <c r="BI1374" s="228">
        <f>IF(N1374="nulová",J1374,0)</f>
        <v>0</v>
      </c>
      <c r="BJ1374" s="17" t="s">
        <v>21</v>
      </c>
      <c r="BK1374" s="228">
        <f>ROUND(I1374*H1374,2)</f>
        <v>0</v>
      </c>
      <c r="BL1374" s="17" t="s">
        <v>547</v>
      </c>
      <c r="BM1374" s="227" t="s">
        <v>2419</v>
      </c>
    </row>
    <row r="1375" s="2" customFormat="1">
      <c r="A1375" s="38"/>
      <c r="B1375" s="39"/>
      <c r="C1375" s="40"/>
      <c r="D1375" s="229" t="s">
        <v>160</v>
      </c>
      <c r="E1375" s="40"/>
      <c r="F1375" s="230" t="s">
        <v>2059</v>
      </c>
      <c r="G1375" s="40"/>
      <c r="H1375" s="40"/>
      <c r="I1375" s="231"/>
      <c r="J1375" s="40"/>
      <c r="K1375" s="40"/>
      <c r="L1375" s="44"/>
      <c r="M1375" s="232"/>
      <c r="N1375" s="233"/>
      <c r="O1375" s="91"/>
      <c r="P1375" s="91"/>
      <c r="Q1375" s="91"/>
      <c r="R1375" s="91"/>
      <c r="S1375" s="91"/>
      <c r="T1375" s="92"/>
      <c r="U1375" s="38"/>
      <c r="V1375" s="38"/>
      <c r="W1375" s="38"/>
      <c r="X1375" s="38"/>
      <c r="Y1375" s="38"/>
      <c r="Z1375" s="38"/>
      <c r="AA1375" s="38"/>
      <c r="AB1375" s="38"/>
      <c r="AC1375" s="38"/>
      <c r="AD1375" s="38"/>
      <c r="AE1375" s="38"/>
      <c r="AT1375" s="17" t="s">
        <v>160</v>
      </c>
      <c r="AU1375" s="17" t="s">
        <v>172</v>
      </c>
    </row>
    <row r="1376" s="2" customFormat="1" ht="16.5" customHeight="1">
      <c r="A1376" s="38"/>
      <c r="B1376" s="39"/>
      <c r="C1376" s="215" t="s">
        <v>2420</v>
      </c>
      <c r="D1376" s="215" t="s">
        <v>154</v>
      </c>
      <c r="E1376" s="216" t="s">
        <v>2421</v>
      </c>
      <c r="F1376" s="217" t="s">
        <v>2063</v>
      </c>
      <c r="G1376" s="218" t="s">
        <v>210</v>
      </c>
      <c r="H1376" s="219">
        <v>23</v>
      </c>
      <c r="I1376" s="220"/>
      <c r="J1376" s="221">
        <f>ROUND(I1376*H1376,2)</f>
        <v>0</v>
      </c>
      <c r="K1376" s="222"/>
      <c r="L1376" s="44"/>
      <c r="M1376" s="223" t="s">
        <v>1</v>
      </c>
      <c r="N1376" s="224" t="s">
        <v>44</v>
      </c>
      <c r="O1376" s="91"/>
      <c r="P1376" s="225">
        <f>O1376*H1376</f>
        <v>0</v>
      </c>
      <c r="Q1376" s="225">
        <v>0</v>
      </c>
      <c r="R1376" s="225">
        <f>Q1376*H1376</f>
        <v>0</v>
      </c>
      <c r="S1376" s="225">
        <v>0</v>
      </c>
      <c r="T1376" s="226">
        <f>S1376*H1376</f>
        <v>0</v>
      </c>
      <c r="U1376" s="38"/>
      <c r="V1376" s="38"/>
      <c r="W1376" s="38"/>
      <c r="X1376" s="38"/>
      <c r="Y1376" s="38"/>
      <c r="Z1376" s="38"/>
      <c r="AA1376" s="38"/>
      <c r="AB1376" s="38"/>
      <c r="AC1376" s="38"/>
      <c r="AD1376" s="38"/>
      <c r="AE1376" s="38"/>
      <c r="AR1376" s="227" t="s">
        <v>547</v>
      </c>
      <c r="AT1376" s="227" t="s">
        <v>154</v>
      </c>
      <c r="AU1376" s="227" t="s">
        <v>172</v>
      </c>
      <c r="AY1376" s="17" t="s">
        <v>152</v>
      </c>
      <c r="BE1376" s="228">
        <f>IF(N1376="základní",J1376,0)</f>
        <v>0</v>
      </c>
      <c r="BF1376" s="228">
        <f>IF(N1376="snížená",J1376,0)</f>
        <v>0</v>
      </c>
      <c r="BG1376" s="228">
        <f>IF(N1376="zákl. přenesená",J1376,0)</f>
        <v>0</v>
      </c>
      <c r="BH1376" s="228">
        <f>IF(N1376="sníž. přenesená",J1376,0)</f>
        <v>0</v>
      </c>
      <c r="BI1376" s="228">
        <f>IF(N1376="nulová",J1376,0)</f>
        <v>0</v>
      </c>
      <c r="BJ1376" s="17" t="s">
        <v>21</v>
      </c>
      <c r="BK1376" s="228">
        <f>ROUND(I1376*H1376,2)</f>
        <v>0</v>
      </c>
      <c r="BL1376" s="17" t="s">
        <v>547</v>
      </c>
      <c r="BM1376" s="227" t="s">
        <v>2422</v>
      </c>
    </row>
    <row r="1377" s="2" customFormat="1">
      <c r="A1377" s="38"/>
      <c r="B1377" s="39"/>
      <c r="C1377" s="40"/>
      <c r="D1377" s="229" t="s">
        <v>160</v>
      </c>
      <c r="E1377" s="40"/>
      <c r="F1377" s="230" t="s">
        <v>2063</v>
      </c>
      <c r="G1377" s="40"/>
      <c r="H1377" s="40"/>
      <c r="I1377" s="231"/>
      <c r="J1377" s="40"/>
      <c r="K1377" s="40"/>
      <c r="L1377" s="44"/>
      <c r="M1377" s="232"/>
      <c r="N1377" s="233"/>
      <c r="O1377" s="91"/>
      <c r="P1377" s="91"/>
      <c r="Q1377" s="91"/>
      <c r="R1377" s="91"/>
      <c r="S1377" s="91"/>
      <c r="T1377" s="92"/>
      <c r="U1377" s="38"/>
      <c r="V1377" s="38"/>
      <c r="W1377" s="38"/>
      <c r="X1377" s="38"/>
      <c r="Y1377" s="38"/>
      <c r="Z1377" s="38"/>
      <c r="AA1377" s="38"/>
      <c r="AB1377" s="38"/>
      <c r="AC1377" s="38"/>
      <c r="AD1377" s="38"/>
      <c r="AE1377" s="38"/>
      <c r="AT1377" s="17" t="s">
        <v>160</v>
      </c>
      <c r="AU1377" s="17" t="s">
        <v>172</v>
      </c>
    </row>
    <row r="1378" s="2" customFormat="1" ht="21.75" customHeight="1">
      <c r="A1378" s="38"/>
      <c r="B1378" s="39"/>
      <c r="C1378" s="215" t="s">
        <v>2423</v>
      </c>
      <c r="D1378" s="215" t="s">
        <v>154</v>
      </c>
      <c r="E1378" s="216" t="s">
        <v>2424</v>
      </c>
      <c r="F1378" s="217" t="s">
        <v>2067</v>
      </c>
      <c r="G1378" s="218" t="s">
        <v>493</v>
      </c>
      <c r="H1378" s="219">
        <v>40</v>
      </c>
      <c r="I1378" s="220"/>
      <c r="J1378" s="221">
        <f>ROUND(I1378*H1378,2)</f>
        <v>0</v>
      </c>
      <c r="K1378" s="222"/>
      <c r="L1378" s="44"/>
      <c r="M1378" s="223" t="s">
        <v>1</v>
      </c>
      <c r="N1378" s="224" t="s">
        <v>44</v>
      </c>
      <c r="O1378" s="91"/>
      <c r="P1378" s="225">
        <f>O1378*H1378</f>
        <v>0</v>
      </c>
      <c r="Q1378" s="225">
        <v>0</v>
      </c>
      <c r="R1378" s="225">
        <f>Q1378*H1378</f>
        <v>0</v>
      </c>
      <c r="S1378" s="225">
        <v>0</v>
      </c>
      <c r="T1378" s="226">
        <f>S1378*H1378</f>
        <v>0</v>
      </c>
      <c r="U1378" s="38"/>
      <c r="V1378" s="38"/>
      <c r="W1378" s="38"/>
      <c r="X1378" s="38"/>
      <c r="Y1378" s="38"/>
      <c r="Z1378" s="38"/>
      <c r="AA1378" s="38"/>
      <c r="AB1378" s="38"/>
      <c r="AC1378" s="38"/>
      <c r="AD1378" s="38"/>
      <c r="AE1378" s="38"/>
      <c r="AR1378" s="227" t="s">
        <v>547</v>
      </c>
      <c r="AT1378" s="227" t="s">
        <v>154</v>
      </c>
      <c r="AU1378" s="227" t="s">
        <v>172</v>
      </c>
      <c r="AY1378" s="17" t="s">
        <v>152</v>
      </c>
      <c r="BE1378" s="228">
        <f>IF(N1378="základní",J1378,0)</f>
        <v>0</v>
      </c>
      <c r="BF1378" s="228">
        <f>IF(N1378="snížená",J1378,0)</f>
        <v>0</v>
      </c>
      <c r="BG1378" s="228">
        <f>IF(N1378="zákl. přenesená",J1378,0)</f>
        <v>0</v>
      </c>
      <c r="BH1378" s="228">
        <f>IF(N1378="sníž. přenesená",J1378,0)</f>
        <v>0</v>
      </c>
      <c r="BI1378" s="228">
        <f>IF(N1378="nulová",J1378,0)</f>
        <v>0</v>
      </c>
      <c r="BJ1378" s="17" t="s">
        <v>21</v>
      </c>
      <c r="BK1378" s="228">
        <f>ROUND(I1378*H1378,2)</f>
        <v>0</v>
      </c>
      <c r="BL1378" s="17" t="s">
        <v>547</v>
      </c>
      <c r="BM1378" s="227" t="s">
        <v>2425</v>
      </c>
    </row>
    <row r="1379" s="2" customFormat="1">
      <c r="A1379" s="38"/>
      <c r="B1379" s="39"/>
      <c r="C1379" s="40"/>
      <c r="D1379" s="229" t="s">
        <v>160</v>
      </c>
      <c r="E1379" s="40"/>
      <c r="F1379" s="230" t="s">
        <v>2067</v>
      </c>
      <c r="G1379" s="40"/>
      <c r="H1379" s="40"/>
      <c r="I1379" s="231"/>
      <c r="J1379" s="40"/>
      <c r="K1379" s="40"/>
      <c r="L1379" s="44"/>
      <c r="M1379" s="232"/>
      <c r="N1379" s="233"/>
      <c r="O1379" s="91"/>
      <c r="P1379" s="91"/>
      <c r="Q1379" s="91"/>
      <c r="R1379" s="91"/>
      <c r="S1379" s="91"/>
      <c r="T1379" s="92"/>
      <c r="U1379" s="38"/>
      <c r="V1379" s="38"/>
      <c r="W1379" s="38"/>
      <c r="X1379" s="38"/>
      <c r="Y1379" s="38"/>
      <c r="Z1379" s="38"/>
      <c r="AA1379" s="38"/>
      <c r="AB1379" s="38"/>
      <c r="AC1379" s="38"/>
      <c r="AD1379" s="38"/>
      <c r="AE1379" s="38"/>
      <c r="AT1379" s="17" t="s">
        <v>160</v>
      </c>
      <c r="AU1379" s="17" t="s">
        <v>172</v>
      </c>
    </row>
    <row r="1380" s="2" customFormat="1" ht="16.5" customHeight="1">
      <c r="A1380" s="38"/>
      <c r="B1380" s="39"/>
      <c r="C1380" s="215" t="s">
        <v>2426</v>
      </c>
      <c r="D1380" s="215" t="s">
        <v>154</v>
      </c>
      <c r="E1380" s="216" t="s">
        <v>2427</v>
      </c>
      <c r="F1380" s="217" t="s">
        <v>2071</v>
      </c>
      <c r="G1380" s="218" t="s">
        <v>210</v>
      </c>
      <c r="H1380" s="219">
        <v>80</v>
      </c>
      <c r="I1380" s="220"/>
      <c r="J1380" s="221">
        <f>ROUND(I1380*H1380,2)</f>
        <v>0</v>
      </c>
      <c r="K1380" s="222"/>
      <c r="L1380" s="44"/>
      <c r="M1380" s="223" t="s">
        <v>1</v>
      </c>
      <c r="N1380" s="224" t="s">
        <v>44</v>
      </c>
      <c r="O1380" s="91"/>
      <c r="P1380" s="225">
        <f>O1380*H1380</f>
        <v>0</v>
      </c>
      <c r="Q1380" s="225">
        <v>0</v>
      </c>
      <c r="R1380" s="225">
        <f>Q1380*H1380</f>
        <v>0</v>
      </c>
      <c r="S1380" s="225">
        <v>0</v>
      </c>
      <c r="T1380" s="226">
        <f>S1380*H1380</f>
        <v>0</v>
      </c>
      <c r="U1380" s="38"/>
      <c r="V1380" s="38"/>
      <c r="W1380" s="38"/>
      <c r="X1380" s="38"/>
      <c r="Y1380" s="38"/>
      <c r="Z1380" s="38"/>
      <c r="AA1380" s="38"/>
      <c r="AB1380" s="38"/>
      <c r="AC1380" s="38"/>
      <c r="AD1380" s="38"/>
      <c r="AE1380" s="38"/>
      <c r="AR1380" s="227" t="s">
        <v>547</v>
      </c>
      <c r="AT1380" s="227" t="s">
        <v>154</v>
      </c>
      <c r="AU1380" s="227" t="s">
        <v>172</v>
      </c>
      <c r="AY1380" s="17" t="s">
        <v>152</v>
      </c>
      <c r="BE1380" s="228">
        <f>IF(N1380="základní",J1380,0)</f>
        <v>0</v>
      </c>
      <c r="BF1380" s="228">
        <f>IF(N1380="snížená",J1380,0)</f>
        <v>0</v>
      </c>
      <c r="BG1380" s="228">
        <f>IF(N1380="zákl. přenesená",J1380,0)</f>
        <v>0</v>
      </c>
      <c r="BH1380" s="228">
        <f>IF(N1380="sníž. přenesená",J1380,0)</f>
        <v>0</v>
      </c>
      <c r="BI1380" s="228">
        <f>IF(N1380="nulová",J1380,0)</f>
        <v>0</v>
      </c>
      <c r="BJ1380" s="17" t="s">
        <v>21</v>
      </c>
      <c r="BK1380" s="228">
        <f>ROUND(I1380*H1380,2)</f>
        <v>0</v>
      </c>
      <c r="BL1380" s="17" t="s">
        <v>547</v>
      </c>
      <c r="BM1380" s="227" t="s">
        <v>2428</v>
      </c>
    </row>
    <row r="1381" s="2" customFormat="1">
      <c r="A1381" s="38"/>
      <c r="B1381" s="39"/>
      <c r="C1381" s="40"/>
      <c r="D1381" s="229" t="s">
        <v>160</v>
      </c>
      <c r="E1381" s="40"/>
      <c r="F1381" s="230" t="s">
        <v>2071</v>
      </c>
      <c r="G1381" s="40"/>
      <c r="H1381" s="40"/>
      <c r="I1381" s="231"/>
      <c r="J1381" s="40"/>
      <c r="K1381" s="40"/>
      <c r="L1381" s="44"/>
      <c r="M1381" s="232"/>
      <c r="N1381" s="233"/>
      <c r="O1381" s="91"/>
      <c r="P1381" s="91"/>
      <c r="Q1381" s="91"/>
      <c r="R1381" s="91"/>
      <c r="S1381" s="91"/>
      <c r="T1381" s="92"/>
      <c r="U1381" s="38"/>
      <c r="V1381" s="38"/>
      <c r="W1381" s="38"/>
      <c r="X1381" s="38"/>
      <c r="Y1381" s="38"/>
      <c r="Z1381" s="38"/>
      <c r="AA1381" s="38"/>
      <c r="AB1381" s="38"/>
      <c r="AC1381" s="38"/>
      <c r="AD1381" s="38"/>
      <c r="AE1381" s="38"/>
      <c r="AT1381" s="17" t="s">
        <v>160</v>
      </c>
      <c r="AU1381" s="17" t="s">
        <v>172</v>
      </c>
    </row>
    <row r="1382" s="2" customFormat="1" ht="16.5" customHeight="1">
      <c r="A1382" s="38"/>
      <c r="B1382" s="39"/>
      <c r="C1382" s="215" t="s">
        <v>2429</v>
      </c>
      <c r="D1382" s="215" t="s">
        <v>154</v>
      </c>
      <c r="E1382" s="216" t="s">
        <v>2430</v>
      </c>
      <c r="F1382" s="217" t="s">
        <v>2075</v>
      </c>
      <c r="G1382" s="218" t="s">
        <v>210</v>
      </c>
      <c r="H1382" s="219">
        <v>20</v>
      </c>
      <c r="I1382" s="220"/>
      <c r="J1382" s="221">
        <f>ROUND(I1382*H1382,2)</f>
        <v>0</v>
      </c>
      <c r="K1382" s="222"/>
      <c r="L1382" s="44"/>
      <c r="M1382" s="223" t="s">
        <v>1</v>
      </c>
      <c r="N1382" s="224" t="s">
        <v>44</v>
      </c>
      <c r="O1382" s="91"/>
      <c r="P1382" s="225">
        <f>O1382*H1382</f>
        <v>0</v>
      </c>
      <c r="Q1382" s="225">
        <v>0</v>
      </c>
      <c r="R1382" s="225">
        <f>Q1382*H1382</f>
        <v>0</v>
      </c>
      <c r="S1382" s="225">
        <v>0</v>
      </c>
      <c r="T1382" s="226">
        <f>S1382*H1382</f>
        <v>0</v>
      </c>
      <c r="U1382" s="38"/>
      <c r="V1382" s="38"/>
      <c r="W1382" s="38"/>
      <c r="X1382" s="38"/>
      <c r="Y1382" s="38"/>
      <c r="Z1382" s="38"/>
      <c r="AA1382" s="38"/>
      <c r="AB1382" s="38"/>
      <c r="AC1382" s="38"/>
      <c r="AD1382" s="38"/>
      <c r="AE1382" s="38"/>
      <c r="AR1382" s="227" t="s">
        <v>547</v>
      </c>
      <c r="AT1382" s="227" t="s">
        <v>154</v>
      </c>
      <c r="AU1382" s="227" t="s">
        <v>172</v>
      </c>
      <c r="AY1382" s="17" t="s">
        <v>152</v>
      </c>
      <c r="BE1382" s="228">
        <f>IF(N1382="základní",J1382,0)</f>
        <v>0</v>
      </c>
      <c r="BF1382" s="228">
        <f>IF(N1382="snížená",J1382,0)</f>
        <v>0</v>
      </c>
      <c r="BG1382" s="228">
        <f>IF(N1382="zákl. přenesená",J1382,0)</f>
        <v>0</v>
      </c>
      <c r="BH1382" s="228">
        <f>IF(N1382="sníž. přenesená",J1382,0)</f>
        <v>0</v>
      </c>
      <c r="BI1382" s="228">
        <f>IF(N1382="nulová",J1382,0)</f>
        <v>0</v>
      </c>
      <c r="BJ1382" s="17" t="s">
        <v>21</v>
      </c>
      <c r="BK1382" s="228">
        <f>ROUND(I1382*H1382,2)</f>
        <v>0</v>
      </c>
      <c r="BL1382" s="17" t="s">
        <v>547</v>
      </c>
      <c r="BM1382" s="227" t="s">
        <v>2431</v>
      </c>
    </row>
    <row r="1383" s="2" customFormat="1">
      <c r="A1383" s="38"/>
      <c r="B1383" s="39"/>
      <c r="C1383" s="40"/>
      <c r="D1383" s="229" t="s">
        <v>160</v>
      </c>
      <c r="E1383" s="40"/>
      <c r="F1383" s="230" t="s">
        <v>2075</v>
      </c>
      <c r="G1383" s="40"/>
      <c r="H1383" s="40"/>
      <c r="I1383" s="231"/>
      <c r="J1383" s="40"/>
      <c r="K1383" s="40"/>
      <c r="L1383" s="44"/>
      <c r="M1383" s="232"/>
      <c r="N1383" s="233"/>
      <c r="O1383" s="91"/>
      <c r="P1383" s="91"/>
      <c r="Q1383" s="91"/>
      <c r="R1383" s="91"/>
      <c r="S1383" s="91"/>
      <c r="T1383" s="92"/>
      <c r="U1383" s="38"/>
      <c r="V1383" s="38"/>
      <c r="W1383" s="38"/>
      <c r="X1383" s="38"/>
      <c r="Y1383" s="38"/>
      <c r="Z1383" s="38"/>
      <c r="AA1383" s="38"/>
      <c r="AB1383" s="38"/>
      <c r="AC1383" s="38"/>
      <c r="AD1383" s="38"/>
      <c r="AE1383" s="38"/>
      <c r="AT1383" s="17" t="s">
        <v>160</v>
      </c>
      <c r="AU1383" s="17" t="s">
        <v>172</v>
      </c>
    </row>
    <row r="1384" s="2" customFormat="1" ht="33" customHeight="1">
      <c r="A1384" s="38"/>
      <c r="B1384" s="39"/>
      <c r="C1384" s="215" t="s">
        <v>2432</v>
      </c>
      <c r="D1384" s="215" t="s">
        <v>154</v>
      </c>
      <c r="E1384" s="216" t="s">
        <v>2433</v>
      </c>
      <c r="F1384" s="217" t="s">
        <v>2079</v>
      </c>
      <c r="G1384" s="218" t="s">
        <v>493</v>
      </c>
      <c r="H1384" s="219">
        <v>20</v>
      </c>
      <c r="I1384" s="220"/>
      <c r="J1384" s="221">
        <f>ROUND(I1384*H1384,2)</f>
        <v>0</v>
      </c>
      <c r="K1384" s="222"/>
      <c r="L1384" s="44"/>
      <c r="M1384" s="223" t="s">
        <v>1</v>
      </c>
      <c r="N1384" s="224" t="s">
        <v>44</v>
      </c>
      <c r="O1384" s="91"/>
      <c r="P1384" s="225">
        <f>O1384*H1384</f>
        <v>0</v>
      </c>
      <c r="Q1384" s="225">
        <v>0</v>
      </c>
      <c r="R1384" s="225">
        <f>Q1384*H1384</f>
        <v>0</v>
      </c>
      <c r="S1384" s="225">
        <v>0</v>
      </c>
      <c r="T1384" s="226">
        <f>S1384*H1384</f>
        <v>0</v>
      </c>
      <c r="U1384" s="38"/>
      <c r="V1384" s="38"/>
      <c r="W1384" s="38"/>
      <c r="X1384" s="38"/>
      <c r="Y1384" s="38"/>
      <c r="Z1384" s="38"/>
      <c r="AA1384" s="38"/>
      <c r="AB1384" s="38"/>
      <c r="AC1384" s="38"/>
      <c r="AD1384" s="38"/>
      <c r="AE1384" s="38"/>
      <c r="AR1384" s="227" t="s">
        <v>547</v>
      </c>
      <c r="AT1384" s="227" t="s">
        <v>154</v>
      </c>
      <c r="AU1384" s="227" t="s">
        <v>172</v>
      </c>
      <c r="AY1384" s="17" t="s">
        <v>152</v>
      </c>
      <c r="BE1384" s="228">
        <f>IF(N1384="základní",J1384,0)</f>
        <v>0</v>
      </c>
      <c r="BF1384" s="228">
        <f>IF(N1384="snížená",J1384,0)</f>
        <v>0</v>
      </c>
      <c r="BG1384" s="228">
        <f>IF(N1384="zákl. přenesená",J1384,0)</f>
        <v>0</v>
      </c>
      <c r="BH1384" s="228">
        <f>IF(N1384="sníž. přenesená",J1384,0)</f>
        <v>0</v>
      </c>
      <c r="BI1384" s="228">
        <f>IF(N1384="nulová",J1384,0)</f>
        <v>0</v>
      </c>
      <c r="BJ1384" s="17" t="s">
        <v>21</v>
      </c>
      <c r="BK1384" s="228">
        <f>ROUND(I1384*H1384,2)</f>
        <v>0</v>
      </c>
      <c r="BL1384" s="17" t="s">
        <v>547</v>
      </c>
      <c r="BM1384" s="227" t="s">
        <v>2434</v>
      </c>
    </row>
    <row r="1385" s="2" customFormat="1">
      <c r="A1385" s="38"/>
      <c r="B1385" s="39"/>
      <c r="C1385" s="40"/>
      <c r="D1385" s="229" t="s">
        <v>160</v>
      </c>
      <c r="E1385" s="40"/>
      <c r="F1385" s="230" t="s">
        <v>2079</v>
      </c>
      <c r="G1385" s="40"/>
      <c r="H1385" s="40"/>
      <c r="I1385" s="231"/>
      <c r="J1385" s="40"/>
      <c r="K1385" s="40"/>
      <c r="L1385" s="44"/>
      <c r="M1385" s="232"/>
      <c r="N1385" s="233"/>
      <c r="O1385" s="91"/>
      <c r="P1385" s="91"/>
      <c r="Q1385" s="91"/>
      <c r="R1385" s="91"/>
      <c r="S1385" s="91"/>
      <c r="T1385" s="92"/>
      <c r="U1385" s="38"/>
      <c r="V1385" s="38"/>
      <c r="W1385" s="38"/>
      <c r="X1385" s="38"/>
      <c r="Y1385" s="38"/>
      <c r="Z1385" s="38"/>
      <c r="AA1385" s="38"/>
      <c r="AB1385" s="38"/>
      <c r="AC1385" s="38"/>
      <c r="AD1385" s="38"/>
      <c r="AE1385" s="38"/>
      <c r="AT1385" s="17" t="s">
        <v>160</v>
      </c>
      <c r="AU1385" s="17" t="s">
        <v>172</v>
      </c>
    </row>
    <row r="1386" s="2" customFormat="1" ht="33" customHeight="1">
      <c r="A1386" s="38"/>
      <c r="B1386" s="39"/>
      <c r="C1386" s="215" t="s">
        <v>2435</v>
      </c>
      <c r="D1386" s="215" t="s">
        <v>154</v>
      </c>
      <c r="E1386" s="216" t="s">
        <v>2436</v>
      </c>
      <c r="F1386" s="217" t="s">
        <v>2083</v>
      </c>
      <c r="G1386" s="218" t="s">
        <v>493</v>
      </c>
      <c r="H1386" s="219">
        <v>30</v>
      </c>
      <c r="I1386" s="220"/>
      <c r="J1386" s="221">
        <f>ROUND(I1386*H1386,2)</f>
        <v>0</v>
      </c>
      <c r="K1386" s="222"/>
      <c r="L1386" s="44"/>
      <c r="M1386" s="223" t="s">
        <v>1</v>
      </c>
      <c r="N1386" s="224" t="s">
        <v>44</v>
      </c>
      <c r="O1386" s="91"/>
      <c r="P1386" s="225">
        <f>O1386*H1386</f>
        <v>0</v>
      </c>
      <c r="Q1386" s="225">
        <v>0</v>
      </c>
      <c r="R1386" s="225">
        <f>Q1386*H1386</f>
        <v>0</v>
      </c>
      <c r="S1386" s="225">
        <v>0</v>
      </c>
      <c r="T1386" s="226">
        <f>S1386*H1386</f>
        <v>0</v>
      </c>
      <c r="U1386" s="38"/>
      <c r="V1386" s="38"/>
      <c r="W1386" s="38"/>
      <c r="X1386" s="38"/>
      <c r="Y1386" s="38"/>
      <c r="Z1386" s="38"/>
      <c r="AA1386" s="38"/>
      <c r="AB1386" s="38"/>
      <c r="AC1386" s="38"/>
      <c r="AD1386" s="38"/>
      <c r="AE1386" s="38"/>
      <c r="AR1386" s="227" t="s">
        <v>547</v>
      </c>
      <c r="AT1386" s="227" t="s">
        <v>154</v>
      </c>
      <c r="AU1386" s="227" t="s">
        <v>172</v>
      </c>
      <c r="AY1386" s="17" t="s">
        <v>152</v>
      </c>
      <c r="BE1386" s="228">
        <f>IF(N1386="základní",J1386,0)</f>
        <v>0</v>
      </c>
      <c r="BF1386" s="228">
        <f>IF(N1386="snížená",J1386,0)</f>
        <v>0</v>
      </c>
      <c r="BG1386" s="228">
        <f>IF(N1386="zákl. přenesená",J1386,0)</f>
        <v>0</v>
      </c>
      <c r="BH1386" s="228">
        <f>IF(N1386="sníž. přenesená",J1386,0)</f>
        <v>0</v>
      </c>
      <c r="BI1386" s="228">
        <f>IF(N1386="nulová",J1386,0)</f>
        <v>0</v>
      </c>
      <c r="BJ1386" s="17" t="s">
        <v>21</v>
      </c>
      <c r="BK1386" s="228">
        <f>ROUND(I1386*H1386,2)</f>
        <v>0</v>
      </c>
      <c r="BL1386" s="17" t="s">
        <v>547</v>
      </c>
      <c r="BM1386" s="227" t="s">
        <v>2437</v>
      </c>
    </row>
    <row r="1387" s="2" customFormat="1">
      <c r="A1387" s="38"/>
      <c r="B1387" s="39"/>
      <c r="C1387" s="40"/>
      <c r="D1387" s="229" t="s">
        <v>160</v>
      </c>
      <c r="E1387" s="40"/>
      <c r="F1387" s="230" t="s">
        <v>2083</v>
      </c>
      <c r="G1387" s="40"/>
      <c r="H1387" s="40"/>
      <c r="I1387" s="231"/>
      <c r="J1387" s="40"/>
      <c r="K1387" s="40"/>
      <c r="L1387" s="44"/>
      <c r="M1387" s="232"/>
      <c r="N1387" s="233"/>
      <c r="O1387" s="91"/>
      <c r="P1387" s="91"/>
      <c r="Q1387" s="91"/>
      <c r="R1387" s="91"/>
      <c r="S1387" s="91"/>
      <c r="T1387" s="92"/>
      <c r="U1387" s="38"/>
      <c r="V1387" s="38"/>
      <c r="W1387" s="38"/>
      <c r="X1387" s="38"/>
      <c r="Y1387" s="38"/>
      <c r="Z1387" s="38"/>
      <c r="AA1387" s="38"/>
      <c r="AB1387" s="38"/>
      <c r="AC1387" s="38"/>
      <c r="AD1387" s="38"/>
      <c r="AE1387" s="38"/>
      <c r="AT1387" s="17" t="s">
        <v>160</v>
      </c>
      <c r="AU1387" s="17" t="s">
        <v>172</v>
      </c>
    </row>
    <row r="1388" s="2" customFormat="1" ht="33" customHeight="1">
      <c r="A1388" s="38"/>
      <c r="B1388" s="39"/>
      <c r="C1388" s="215" t="s">
        <v>2438</v>
      </c>
      <c r="D1388" s="215" t="s">
        <v>154</v>
      </c>
      <c r="E1388" s="216" t="s">
        <v>2439</v>
      </c>
      <c r="F1388" s="217" t="s">
        <v>2087</v>
      </c>
      <c r="G1388" s="218" t="s">
        <v>493</v>
      </c>
      <c r="H1388" s="219">
        <v>30</v>
      </c>
      <c r="I1388" s="220"/>
      <c r="J1388" s="221">
        <f>ROUND(I1388*H1388,2)</f>
        <v>0</v>
      </c>
      <c r="K1388" s="222"/>
      <c r="L1388" s="44"/>
      <c r="M1388" s="223" t="s">
        <v>1</v>
      </c>
      <c r="N1388" s="224" t="s">
        <v>44</v>
      </c>
      <c r="O1388" s="91"/>
      <c r="P1388" s="225">
        <f>O1388*H1388</f>
        <v>0</v>
      </c>
      <c r="Q1388" s="225">
        <v>0</v>
      </c>
      <c r="R1388" s="225">
        <f>Q1388*H1388</f>
        <v>0</v>
      </c>
      <c r="S1388" s="225">
        <v>0</v>
      </c>
      <c r="T1388" s="226">
        <f>S1388*H1388</f>
        <v>0</v>
      </c>
      <c r="U1388" s="38"/>
      <c r="V1388" s="38"/>
      <c r="W1388" s="38"/>
      <c r="X1388" s="38"/>
      <c r="Y1388" s="38"/>
      <c r="Z1388" s="38"/>
      <c r="AA1388" s="38"/>
      <c r="AB1388" s="38"/>
      <c r="AC1388" s="38"/>
      <c r="AD1388" s="38"/>
      <c r="AE1388" s="38"/>
      <c r="AR1388" s="227" t="s">
        <v>547</v>
      </c>
      <c r="AT1388" s="227" t="s">
        <v>154</v>
      </c>
      <c r="AU1388" s="227" t="s">
        <v>172</v>
      </c>
      <c r="AY1388" s="17" t="s">
        <v>152</v>
      </c>
      <c r="BE1388" s="228">
        <f>IF(N1388="základní",J1388,0)</f>
        <v>0</v>
      </c>
      <c r="BF1388" s="228">
        <f>IF(N1388="snížená",J1388,0)</f>
        <v>0</v>
      </c>
      <c r="BG1388" s="228">
        <f>IF(N1388="zákl. přenesená",J1388,0)</f>
        <v>0</v>
      </c>
      <c r="BH1388" s="228">
        <f>IF(N1388="sníž. přenesená",J1388,0)</f>
        <v>0</v>
      </c>
      <c r="BI1388" s="228">
        <f>IF(N1388="nulová",J1388,0)</f>
        <v>0</v>
      </c>
      <c r="BJ1388" s="17" t="s">
        <v>21</v>
      </c>
      <c r="BK1388" s="228">
        <f>ROUND(I1388*H1388,2)</f>
        <v>0</v>
      </c>
      <c r="BL1388" s="17" t="s">
        <v>547</v>
      </c>
      <c r="BM1388" s="227" t="s">
        <v>2440</v>
      </c>
    </row>
    <row r="1389" s="2" customFormat="1">
      <c r="A1389" s="38"/>
      <c r="B1389" s="39"/>
      <c r="C1389" s="40"/>
      <c r="D1389" s="229" t="s">
        <v>160</v>
      </c>
      <c r="E1389" s="40"/>
      <c r="F1389" s="230" t="s">
        <v>2087</v>
      </c>
      <c r="G1389" s="40"/>
      <c r="H1389" s="40"/>
      <c r="I1389" s="231"/>
      <c r="J1389" s="40"/>
      <c r="K1389" s="40"/>
      <c r="L1389" s="44"/>
      <c r="M1389" s="232"/>
      <c r="N1389" s="233"/>
      <c r="O1389" s="91"/>
      <c r="P1389" s="91"/>
      <c r="Q1389" s="91"/>
      <c r="R1389" s="91"/>
      <c r="S1389" s="91"/>
      <c r="T1389" s="92"/>
      <c r="U1389" s="38"/>
      <c r="V1389" s="38"/>
      <c r="W1389" s="38"/>
      <c r="X1389" s="38"/>
      <c r="Y1389" s="38"/>
      <c r="Z1389" s="38"/>
      <c r="AA1389" s="38"/>
      <c r="AB1389" s="38"/>
      <c r="AC1389" s="38"/>
      <c r="AD1389" s="38"/>
      <c r="AE1389" s="38"/>
      <c r="AT1389" s="17" t="s">
        <v>160</v>
      </c>
      <c r="AU1389" s="17" t="s">
        <v>172</v>
      </c>
    </row>
    <row r="1390" s="2" customFormat="1" ht="21.75" customHeight="1">
      <c r="A1390" s="38"/>
      <c r="B1390" s="39"/>
      <c r="C1390" s="215" t="s">
        <v>2441</v>
      </c>
      <c r="D1390" s="215" t="s">
        <v>154</v>
      </c>
      <c r="E1390" s="216" t="s">
        <v>2442</v>
      </c>
      <c r="F1390" s="217" t="s">
        <v>2091</v>
      </c>
      <c r="G1390" s="218" t="s">
        <v>210</v>
      </c>
      <c r="H1390" s="219">
        <v>20</v>
      </c>
      <c r="I1390" s="220"/>
      <c r="J1390" s="221">
        <f>ROUND(I1390*H1390,2)</f>
        <v>0</v>
      </c>
      <c r="K1390" s="222"/>
      <c r="L1390" s="44"/>
      <c r="M1390" s="223" t="s">
        <v>1</v>
      </c>
      <c r="N1390" s="224" t="s">
        <v>44</v>
      </c>
      <c r="O1390" s="91"/>
      <c r="P1390" s="225">
        <f>O1390*H1390</f>
        <v>0</v>
      </c>
      <c r="Q1390" s="225">
        <v>0</v>
      </c>
      <c r="R1390" s="225">
        <f>Q1390*H1390</f>
        <v>0</v>
      </c>
      <c r="S1390" s="225">
        <v>0</v>
      </c>
      <c r="T1390" s="226">
        <f>S1390*H1390</f>
        <v>0</v>
      </c>
      <c r="U1390" s="38"/>
      <c r="V1390" s="38"/>
      <c r="W1390" s="38"/>
      <c r="X1390" s="38"/>
      <c r="Y1390" s="38"/>
      <c r="Z1390" s="38"/>
      <c r="AA1390" s="38"/>
      <c r="AB1390" s="38"/>
      <c r="AC1390" s="38"/>
      <c r="AD1390" s="38"/>
      <c r="AE1390" s="38"/>
      <c r="AR1390" s="227" t="s">
        <v>547</v>
      </c>
      <c r="AT1390" s="227" t="s">
        <v>154</v>
      </c>
      <c r="AU1390" s="227" t="s">
        <v>172</v>
      </c>
      <c r="AY1390" s="17" t="s">
        <v>152</v>
      </c>
      <c r="BE1390" s="228">
        <f>IF(N1390="základní",J1390,0)</f>
        <v>0</v>
      </c>
      <c r="BF1390" s="228">
        <f>IF(N1390="snížená",J1390,0)</f>
        <v>0</v>
      </c>
      <c r="BG1390" s="228">
        <f>IF(N1390="zákl. přenesená",J1390,0)</f>
        <v>0</v>
      </c>
      <c r="BH1390" s="228">
        <f>IF(N1390="sníž. přenesená",J1390,0)</f>
        <v>0</v>
      </c>
      <c r="BI1390" s="228">
        <f>IF(N1390="nulová",J1390,0)</f>
        <v>0</v>
      </c>
      <c r="BJ1390" s="17" t="s">
        <v>21</v>
      </c>
      <c r="BK1390" s="228">
        <f>ROUND(I1390*H1390,2)</f>
        <v>0</v>
      </c>
      <c r="BL1390" s="17" t="s">
        <v>547</v>
      </c>
      <c r="BM1390" s="227" t="s">
        <v>2443</v>
      </c>
    </row>
    <row r="1391" s="2" customFormat="1">
      <c r="A1391" s="38"/>
      <c r="B1391" s="39"/>
      <c r="C1391" s="40"/>
      <c r="D1391" s="229" t="s">
        <v>160</v>
      </c>
      <c r="E1391" s="40"/>
      <c r="F1391" s="230" t="s">
        <v>2091</v>
      </c>
      <c r="G1391" s="40"/>
      <c r="H1391" s="40"/>
      <c r="I1391" s="231"/>
      <c r="J1391" s="40"/>
      <c r="K1391" s="40"/>
      <c r="L1391" s="44"/>
      <c r="M1391" s="232"/>
      <c r="N1391" s="233"/>
      <c r="O1391" s="91"/>
      <c r="P1391" s="91"/>
      <c r="Q1391" s="91"/>
      <c r="R1391" s="91"/>
      <c r="S1391" s="91"/>
      <c r="T1391" s="92"/>
      <c r="U1391" s="38"/>
      <c r="V1391" s="38"/>
      <c r="W1391" s="38"/>
      <c r="X1391" s="38"/>
      <c r="Y1391" s="38"/>
      <c r="Z1391" s="38"/>
      <c r="AA1391" s="38"/>
      <c r="AB1391" s="38"/>
      <c r="AC1391" s="38"/>
      <c r="AD1391" s="38"/>
      <c r="AE1391" s="38"/>
      <c r="AT1391" s="17" t="s">
        <v>160</v>
      </c>
      <c r="AU1391" s="17" t="s">
        <v>172</v>
      </c>
    </row>
    <row r="1392" s="2" customFormat="1" ht="24.15" customHeight="1">
      <c r="A1392" s="38"/>
      <c r="B1392" s="39"/>
      <c r="C1392" s="215" t="s">
        <v>2444</v>
      </c>
      <c r="D1392" s="215" t="s">
        <v>154</v>
      </c>
      <c r="E1392" s="216" t="s">
        <v>2445</v>
      </c>
      <c r="F1392" s="217" t="s">
        <v>2446</v>
      </c>
      <c r="G1392" s="218" t="s">
        <v>210</v>
      </c>
      <c r="H1392" s="219">
        <v>15</v>
      </c>
      <c r="I1392" s="220"/>
      <c r="J1392" s="221">
        <f>ROUND(I1392*H1392,2)</f>
        <v>0</v>
      </c>
      <c r="K1392" s="222"/>
      <c r="L1392" s="44"/>
      <c r="M1392" s="223" t="s">
        <v>1</v>
      </c>
      <c r="N1392" s="224" t="s">
        <v>44</v>
      </c>
      <c r="O1392" s="91"/>
      <c r="P1392" s="225">
        <f>O1392*H1392</f>
        <v>0</v>
      </c>
      <c r="Q1392" s="225">
        <v>0</v>
      </c>
      <c r="R1392" s="225">
        <f>Q1392*H1392</f>
        <v>0</v>
      </c>
      <c r="S1392" s="225">
        <v>0</v>
      </c>
      <c r="T1392" s="226">
        <f>S1392*H1392</f>
        <v>0</v>
      </c>
      <c r="U1392" s="38"/>
      <c r="V1392" s="38"/>
      <c r="W1392" s="38"/>
      <c r="X1392" s="38"/>
      <c r="Y1392" s="38"/>
      <c r="Z1392" s="38"/>
      <c r="AA1392" s="38"/>
      <c r="AB1392" s="38"/>
      <c r="AC1392" s="38"/>
      <c r="AD1392" s="38"/>
      <c r="AE1392" s="38"/>
      <c r="AR1392" s="227" t="s">
        <v>547</v>
      </c>
      <c r="AT1392" s="227" t="s">
        <v>154</v>
      </c>
      <c r="AU1392" s="227" t="s">
        <v>172</v>
      </c>
      <c r="AY1392" s="17" t="s">
        <v>152</v>
      </c>
      <c r="BE1392" s="228">
        <f>IF(N1392="základní",J1392,0)</f>
        <v>0</v>
      </c>
      <c r="BF1392" s="228">
        <f>IF(N1392="snížená",J1392,0)</f>
        <v>0</v>
      </c>
      <c r="BG1392" s="228">
        <f>IF(N1392="zákl. přenesená",J1392,0)</f>
        <v>0</v>
      </c>
      <c r="BH1392" s="228">
        <f>IF(N1392="sníž. přenesená",J1392,0)</f>
        <v>0</v>
      </c>
      <c r="BI1392" s="228">
        <f>IF(N1392="nulová",J1392,0)</f>
        <v>0</v>
      </c>
      <c r="BJ1392" s="17" t="s">
        <v>21</v>
      </c>
      <c r="BK1392" s="228">
        <f>ROUND(I1392*H1392,2)</f>
        <v>0</v>
      </c>
      <c r="BL1392" s="17" t="s">
        <v>547</v>
      </c>
      <c r="BM1392" s="227" t="s">
        <v>2447</v>
      </c>
    </row>
    <row r="1393" s="2" customFormat="1">
      <c r="A1393" s="38"/>
      <c r="B1393" s="39"/>
      <c r="C1393" s="40"/>
      <c r="D1393" s="229" t="s">
        <v>160</v>
      </c>
      <c r="E1393" s="40"/>
      <c r="F1393" s="230" t="s">
        <v>2446</v>
      </c>
      <c r="G1393" s="40"/>
      <c r="H1393" s="40"/>
      <c r="I1393" s="231"/>
      <c r="J1393" s="40"/>
      <c r="K1393" s="40"/>
      <c r="L1393" s="44"/>
      <c r="M1393" s="232"/>
      <c r="N1393" s="233"/>
      <c r="O1393" s="91"/>
      <c r="P1393" s="91"/>
      <c r="Q1393" s="91"/>
      <c r="R1393" s="91"/>
      <c r="S1393" s="91"/>
      <c r="T1393" s="92"/>
      <c r="U1393" s="38"/>
      <c r="V1393" s="38"/>
      <c r="W1393" s="38"/>
      <c r="X1393" s="38"/>
      <c r="Y1393" s="38"/>
      <c r="Z1393" s="38"/>
      <c r="AA1393" s="38"/>
      <c r="AB1393" s="38"/>
      <c r="AC1393" s="38"/>
      <c r="AD1393" s="38"/>
      <c r="AE1393" s="38"/>
      <c r="AT1393" s="17" t="s">
        <v>160</v>
      </c>
      <c r="AU1393" s="17" t="s">
        <v>172</v>
      </c>
    </row>
    <row r="1394" s="2" customFormat="1" ht="21.75" customHeight="1">
      <c r="A1394" s="38"/>
      <c r="B1394" s="39"/>
      <c r="C1394" s="215" t="s">
        <v>2448</v>
      </c>
      <c r="D1394" s="215" t="s">
        <v>154</v>
      </c>
      <c r="E1394" s="216" t="s">
        <v>2449</v>
      </c>
      <c r="F1394" s="217" t="s">
        <v>1946</v>
      </c>
      <c r="G1394" s="218" t="s">
        <v>210</v>
      </c>
      <c r="H1394" s="219">
        <v>10</v>
      </c>
      <c r="I1394" s="220"/>
      <c r="J1394" s="221">
        <f>ROUND(I1394*H1394,2)</f>
        <v>0</v>
      </c>
      <c r="K1394" s="222"/>
      <c r="L1394" s="44"/>
      <c r="M1394" s="223" t="s">
        <v>1</v>
      </c>
      <c r="N1394" s="224" t="s">
        <v>44</v>
      </c>
      <c r="O1394" s="91"/>
      <c r="P1394" s="225">
        <f>O1394*H1394</f>
        <v>0</v>
      </c>
      <c r="Q1394" s="225">
        <v>0</v>
      </c>
      <c r="R1394" s="225">
        <f>Q1394*H1394</f>
        <v>0</v>
      </c>
      <c r="S1394" s="225">
        <v>0</v>
      </c>
      <c r="T1394" s="226">
        <f>S1394*H1394</f>
        <v>0</v>
      </c>
      <c r="U1394" s="38"/>
      <c r="V1394" s="38"/>
      <c r="W1394" s="38"/>
      <c r="X1394" s="38"/>
      <c r="Y1394" s="38"/>
      <c r="Z1394" s="38"/>
      <c r="AA1394" s="38"/>
      <c r="AB1394" s="38"/>
      <c r="AC1394" s="38"/>
      <c r="AD1394" s="38"/>
      <c r="AE1394" s="38"/>
      <c r="AR1394" s="227" t="s">
        <v>547</v>
      </c>
      <c r="AT1394" s="227" t="s">
        <v>154</v>
      </c>
      <c r="AU1394" s="227" t="s">
        <v>172</v>
      </c>
      <c r="AY1394" s="17" t="s">
        <v>152</v>
      </c>
      <c r="BE1394" s="228">
        <f>IF(N1394="základní",J1394,0)</f>
        <v>0</v>
      </c>
      <c r="BF1394" s="228">
        <f>IF(N1394="snížená",J1394,0)</f>
        <v>0</v>
      </c>
      <c r="BG1394" s="228">
        <f>IF(N1394="zákl. přenesená",J1394,0)</f>
        <v>0</v>
      </c>
      <c r="BH1394" s="228">
        <f>IF(N1394="sníž. přenesená",J1394,0)</f>
        <v>0</v>
      </c>
      <c r="BI1394" s="228">
        <f>IF(N1394="nulová",J1394,0)</f>
        <v>0</v>
      </c>
      <c r="BJ1394" s="17" t="s">
        <v>21</v>
      </c>
      <c r="BK1394" s="228">
        <f>ROUND(I1394*H1394,2)</f>
        <v>0</v>
      </c>
      <c r="BL1394" s="17" t="s">
        <v>547</v>
      </c>
      <c r="BM1394" s="227" t="s">
        <v>2450</v>
      </c>
    </row>
    <row r="1395" s="2" customFormat="1">
      <c r="A1395" s="38"/>
      <c r="B1395" s="39"/>
      <c r="C1395" s="40"/>
      <c r="D1395" s="229" t="s">
        <v>160</v>
      </c>
      <c r="E1395" s="40"/>
      <c r="F1395" s="230" t="s">
        <v>1946</v>
      </c>
      <c r="G1395" s="40"/>
      <c r="H1395" s="40"/>
      <c r="I1395" s="231"/>
      <c r="J1395" s="40"/>
      <c r="K1395" s="40"/>
      <c r="L1395" s="44"/>
      <c r="M1395" s="232"/>
      <c r="N1395" s="233"/>
      <c r="O1395" s="91"/>
      <c r="P1395" s="91"/>
      <c r="Q1395" s="91"/>
      <c r="R1395" s="91"/>
      <c r="S1395" s="91"/>
      <c r="T1395" s="92"/>
      <c r="U1395" s="38"/>
      <c r="V1395" s="38"/>
      <c r="W1395" s="38"/>
      <c r="X1395" s="38"/>
      <c r="Y1395" s="38"/>
      <c r="Z1395" s="38"/>
      <c r="AA1395" s="38"/>
      <c r="AB1395" s="38"/>
      <c r="AC1395" s="38"/>
      <c r="AD1395" s="38"/>
      <c r="AE1395" s="38"/>
      <c r="AT1395" s="17" t="s">
        <v>160</v>
      </c>
      <c r="AU1395" s="17" t="s">
        <v>172</v>
      </c>
    </row>
    <row r="1396" s="2" customFormat="1" ht="24.15" customHeight="1">
      <c r="A1396" s="38"/>
      <c r="B1396" s="39"/>
      <c r="C1396" s="215" t="s">
        <v>2451</v>
      </c>
      <c r="D1396" s="215" t="s">
        <v>154</v>
      </c>
      <c r="E1396" s="216" t="s">
        <v>2452</v>
      </c>
      <c r="F1396" s="217" t="s">
        <v>1950</v>
      </c>
      <c r="G1396" s="218" t="s">
        <v>210</v>
      </c>
      <c r="H1396" s="219">
        <v>7</v>
      </c>
      <c r="I1396" s="220"/>
      <c r="J1396" s="221">
        <f>ROUND(I1396*H1396,2)</f>
        <v>0</v>
      </c>
      <c r="K1396" s="222"/>
      <c r="L1396" s="44"/>
      <c r="M1396" s="223" t="s">
        <v>1</v>
      </c>
      <c r="N1396" s="224" t="s">
        <v>44</v>
      </c>
      <c r="O1396" s="91"/>
      <c r="P1396" s="225">
        <f>O1396*H1396</f>
        <v>0</v>
      </c>
      <c r="Q1396" s="225">
        <v>0</v>
      </c>
      <c r="R1396" s="225">
        <f>Q1396*H1396</f>
        <v>0</v>
      </c>
      <c r="S1396" s="225">
        <v>0</v>
      </c>
      <c r="T1396" s="226">
        <f>S1396*H1396</f>
        <v>0</v>
      </c>
      <c r="U1396" s="38"/>
      <c r="V1396" s="38"/>
      <c r="W1396" s="38"/>
      <c r="X1396" s="38"/>
      <c r="Y1396" s="38"/>
      <c r="Z1396" s="38"/>
      <c r="AA1396" s="38"/>
      <c r="AB1396" s="38"/>
      <c r="AC1396" s="38"/>
      <c r="AD1396" s="38"/>
      <c r="AE1396" s="38"/>
      <c r="AR1396" s="227" t="s">
        <v>547</v>
      </c>
      <c r="AT1396" s="227" t="s">
        <v>154</v>
      </c>
      <c r="AU1396" s="227" t="s">
        <v>172</v>
      </c>
      <c r="AY1396" s="17" t="s">
        <v>152</v>
      </c>
      <c r="BE1396" s="228">
        <f>IF(N1396="základní",J1396,0)</f>
        <v>0</v>
      </c>
      <c r="BF1396" s="228">
        <f>IF(N1396="snížená",J1396,0)</f>
        <v>0</v>
      </c>
      <c r="BG1396" s="228">
        <f>IF(N1396="zákl. přenesená",J1396,0)</f>
        <v>0</v>
      </c>
      <c r="BH1396" s="228">
        <f>IF(N1396="sníž. přenesená",J1396,0)</f>
        <v>0</v>
      </c>
      <c r="BI1396" s="228">
        <f>IF(N1396="nulová",J1396,0)</f>
        <v>0</v>
      </c>
      <c r="BJ1396" s="17" t="s">
        <v>21</v>
      </c>
      <c r="BK1396" s="228">
        <f>ROUND(I1396*H1396,2)</f>
        <v>0</v>
      </c>
      <c r="BL1396" s="17" t="s">
        <v>547</v>
      </c>
      <c r="BM1396" s="227" t="s">
        <v>2453</v>
      </c>
    </row>
    <row r="1397" s="2" customFormat="1">
      <c r="A1397" s="38"/>
      <c r="B1397" s="39"/>
      <c r="C1397" s="40"/>
      <c r="D1397" s="229" t="s">
        <v>160</v>
      </c>
      <c r="E1397" s="40"/>
      <c r="F1397" s="230" t="s">
        <v>1950</v>
      </c>
      <c r="G1397" s="40"/>
      <c r="H1397" s="40"/>
      <c r="I1397" s="231"/>
      <c r="J1397" s="40"/>
      <c r="K1397" s="40"/>
      <c r="L1397" s="44"/>
      <c r="M1397" s="232"/>
      <c r="N1397" s="233"/>
      <c r="O1397" s="91"/>
      <c r="P1397" s="91"/>
      <c r="Q1397" s="91"/>
      <c r="R1397" s="91"/>
      <c r="S1397" s="91"/>
      <c r="T1397" s="92"/>
      <c r="U1397" s="38"/>
      <c r="V1397" s="38"/>
      <c r="W1397" s="38"/>
      <c r="X1397" s="38"/>
      <c r="Y1397" s="38"/>
      <c r="Z1397" s="38"/>
      <c r="AA1397" s="38"/>
      <c r="AB1397" s="38"/>
      <c r="AC1397" s="38"/>
      <c r="AD1397" s="38"/>
      <c r="AE1397" s="38"/>
      <c r="AT1397" s="17" t="s">
        <v>160</v>
      </c>
      <c r="AU1397" s="17" t="s">
        <v>172</v>
      </c>
    </row>
    <row r="1398" s="2" customFormat="1" ht="24.15" customHeight="1">
      <c r="A1398" s="38"/>
      <c r="B1398" s="39"/>
      <c r="C1398" s="215" t="s">
        <v>2454</v>
      </c>
      <c r="D1398" s="215" t="s">
        <v>154</v>
      </c>
      <c r="E1398" s="216" t="s">
        <v>2455</v>
      </c>
      <c r="F1398" s="217" t="s">
        <v>2456</v>
      </c>
      <c r="G1398" s="218" t="s">
        <v>210</v>
      </c>
      <c r="H1398" s="219">
        <v>15</v>
      </c>
      <c r="I1398" s="220"/>
      <c r="J1398" s="221">
        <f>ROUND(I1398*H1398,2)</f>
        <v>0</v>
      </c>
      <c r="K1398" s="222"/>
      <c r="L1398" s="44"/>
      <c r="M1398" s="223" t="s">
        <v>1</v>
      </c>
      <c r="N1398" s="224" t="s">
        <v>44</v>
      </c>
      <c r="O1398" s="91"/>
      <c r="P1398" s="225">
        <f>O1398*H1398</f>
        <v>0</v>
      </c>
      <c r="Q1398" s="225">
        <v>0</v>
      </c>
      <c r="R1398" s="225">
        <f>Q1398*H1398</f>
        <v>0</v>
      </c>
      <c r="S1398" s="225">
        <v>0</v>
      </c>
      <c r="T1398" s="226">
        <f>S1398*H1398</f>
        <v>0</v>
      </c>
      <c r="U1398" s="38"/>
      <c r="V1398" s="38"/>
      <c r="W1398" s="38"/>
      <c r="X1398" s="38"/>
      <c r="Y1398" s="38"/>
      <c r="Z1398" s="38"/>
      <c r="AA1398" s="38"/>
      <c r="AB1398" s="38"/>
      <c r="AC1398" s="38"/>
      <c r="AD1398" s="38"/>
      <c r="AE1398" s="38"/>
      <c r="AR1398" s="227" t="s">
        <v>547</v>
      </c>
      <c r="AT1398" s="227" t="s">
        <v>154</v>
      </c>
      <c r="AU1398" s="227" t="s">
        <v>172</v>
      </c>
      <c r="AY1398" s="17" t="s">
        <v>152</v>
      </c>
      <c r="BE1398" s="228">
        <f>IF(N1398="základní",J1398,0)</f>
        <v>0</v>
      </c>
      <c r="BF1398" s="228">
        <f>IF(N1398="snížená",J1398,0)</f>
        <v>0</v>
      </c>
      <c r="BG1398" s="228">
        <f>IF(N1398="zákl. přenesená",J1398,0)</f>
        <v>0</v>
      </c>
      <c r="BH1398" s="228">
        <f>IF(N1398="sníž. přenesená",J1398,0)</f>
        <v>0</v>
      </c>
      <c r="BI1398" s="228">
        <f>IF(N1398="nulová",J1398,0)</f>
        <v>0</v>
      </c>
      <c r="BJ1398" s="17" t="s">
        <v>21</v>
      </c>
      <c r="BK1398" s="228">
        <f>ROUND(I1398*H1398,2)</f>
        <v>0</v>
      </c>
      <c r="BL1398" s="17" t="s">
        <v>547</v>
      </c>
      <c r="BM1398" s="227" t="s">
        <v>2457</v>
      </c>
    </row>
    <row r="1399" s="2" customFormat="1">
      <c r="A1399" s="38"/>
      <c r="B1399" s="39"/>
      <c r="C1399" s="40"/>
      <c r="D1399" s="229" t="s">
        <v>160</v>
      </c>
      <c r="E1399" s="40"/>
      <c r="F1399" s="230" t="s">
        <v>2456</v>
      </c>
      <c r="G1399" s="40"/>
      <c r="H1399" s="40"/>
      <c r="I1399" s="231"/>
      <c r="J1399" s="40"/>
      <c r="K1399" s="40"/>
      <c r="L1399" s="44"/>
      <c r="M1399" s="232"/>
      <c r="N1399" s="233"/>
      <c r="O1399" s="91"/>
      <c r="P1399" s="91"/>
      <c r="Q1399" s="91"/>
      <c r="R1399" s="91"/>
      <c r="S1399" s="91"/>
      <c r="T1399" s="92"/>
      <c r="U1399" s="38"/>
      <c r="V1399" s="38"/>
      <c r="W1399" s="38"/>
      <c r="X1399" s="38"/>
      <c r="Y1399" s="38"/>
      <c r="Z1399" s="38"/>
      <c r="AA1399" s="38"/>
      <c r="AB1399" s="38"/>
      <c r="AC1399" s="38"/>
      <c r="AD1399" s="38"/>
      <c r="AE1399" s="38"/>
      <c r="AT1399" s="17" t="s">
        <v>160</v>
      </c>
      <c r="AU1399" s="17" t="s">
        <v>172</v>
      </c>
    </row>
    <row r="1400" s="2" customFormat="1" ht="16.5" customHeight="1">
      <c r="A1400" s="38"/>
      <c r="B1400" s="39"/>
      <c r="C1400" s="215" t="s">
        <v>2458</v>
      </c>
      <c r="D1400" s="215" t="s">
        <v>154</v>
      </c>
      <c r="E1400" s="216" t="s">
        <v>2459</v>
      </c>
      <c r="F1400" s="217" t="s">
        <v>2460</v>
      </c>
      <c r="G1400" s="218" t="s">
        <v>1116</v>
      </c>
      <c r="H1400" s="219">
        <v>1</v>
      </c>
      <c r="I1400" s="220"/>
      <c r="J1400" s="221">
        <f>ROUND(I1400*H1400,2)</f>
        <v>0</v>
      </c>
      <c r="K1400" s="222"/>
      <c r="L1400" s="44"/>
      <c r="M1400" s="223" t="s">
        <v>1</v>
      </c>
      <c r="N1400" s="224" t="s">
        <v>44</v>
      </c>
      <c r="O1400" s="91"/>
      <c r="P1400" s="225">
        <f>O1400*H1400</f>
        <v>0</v>
      </c>
      <c r="Q1400" s="225">
        <v>0</v>
      </c>
      <c r="R1400" s="225">
        <f>Q1400*H1400</f>
        <v>0</v>
      </c>
      <c r="S1400" s="225">
        <v>0</v>
      </c>
      <c r="T1400" s="226">
        <f>S1400*H1400</f>
        <v>0</v>
      </c>
      <c r="U1400" s="38"/>
      <c r="V1400" s="38"/>
      <c r="W1400" s="38"/>
      <c r="X1400" s="38"/>
      <c r="Y1400" s="38"/>
      <c r="Z1400" s="38"/>
      <c r="AA1400" s="38"/>
      <c r="AB1400" s="38"/>
      <c r="AC1400" s="38"/>
      <c r="AD1400" s="38"/>
      <c r="AE1400" s="38"/>
      <c r="AR1400" s="227" t="s">
        <v>547</v>
      </c>
      <c r="AT1400" s="227" t="s">
        <v>154</v>
      </c>
      <c r="AU1400" s="227" t="s">
        <v>172</v>
      </c>
      <c r="AY1400" s="17" t="s">
        <v>152</v>
      </c>
      <c r="BE1400" s="228">
        <f>IF(N1400="základní",J1400,0)</f>
        <v>0</v>
      </c>
      <c r="BF1400" s="228">
        <f>IF(N1400="snížená",J1400,0)</f>
        <v>0</v>
      </c>
      <c r="BG1400" s="228">
        <f>IF(N1400="zákl. přenesená",J1400,0)</f>
        <v>0</v>
      </c>
      <c r="BH1400" s="228">
        <f>IF(N1400="sníž. přenesená",J1400,0)</f>
        <v>0</v>
      </c>
      <c r="BI1400" s="228">
        <f>IF(N1400="nulová",J1400,0)</f>
        <v>0</v>
      </c>
      <c r="BJ1400" s="17" t="s">
        <v>21</v>
      </c>
      <c r="BK1400" s="228">
        <f>ROUND(I1400*H1400,2)</f>
        <v>0</v>
      </c>
      <c r="BL1400" s="17" t="s">
        <v>547</v>
      </c>
      <c r="BM1400" s="227" t="s">
        <v>2461</v>
      </c>
    </row>
    <row r="1401" s="2" customFormat="1">
      <c r="A1401" s="38"/>
      <c r="B1401" s="39"/>
      <c r="C1401" s="40"/>
      <c r="D1401" s="229" t="s">
        <v>160</v>
      </c>
      <c r="E1401" s="40"/>
      <c r="F1401" s="230" t="s">
        <v>2460</v>
      </c>
      <c r="G1401" s="40"/>
      <c r="H1401" s="40"/>
      <c r="I1401" s="231"/>
      <c r="J1401" s="40"/>
      <c r="K1401" s="40"/>
      <c r="L1401" s="44"/>
      <c r="M1401" s="232"/>
      <c r="N1401" s="233"/>
      <c r="O1401" s="91"/>
      <c r="P1401" s="91"/>
      <c r="Q1401" s="91"/>
      <c r="R1401" s="91"/>
      <c r="S1401" s="91"/>
      <c r="T1401" s="92"/>
      <c r="U1401" s="38"/>
      <c r="V1401" s="38"/>
      <c r="W1401" s="38"/>
      <c r="X1401" s="38"/>
      <c r="Y1401" s="38"/>
      <c r="Z1401" s="38"/>
      <c r="AA1401" s="38"/>
      <c r="AB1401" s="38"/>
      <c r="AC1401" s="38"/>
      <c r="AD1401" s="38"/>
      <c r="AE1401" s="38"/>
      <c r="AT1401" s="17" t="s">
        <v>160</v>
      </c>
      <c r="AU1401" s="17" t="s">
        <v>172</v>
      </c>
    </row>
    <row r="1402" s="2" customFormat="1" ht="16.5" customHeight="1">
      <c r="A1402" s="38"/>
      <c r="B1402" s="39"/>
      <c r="C1402" s="215" t="s">
        <v>2462</v>
      </c>
      <c r="D1402" s="215" t="s">
        <v>154</v>
      </c>
      <c r="E1402" s="216" t="s">
        <v>2463</v>
      </c>
      <c r="F1402" s="217" t="s">
        <v>2102</v>
      </c>
      <c r="G1402" s="218" t="s">
        <v>1116</v>
      </c>
      <c r="H1402" s="219">
        <v>1</v>
      </c>
      <c r="I1402" s="220"/>
      <c r="J1402" s="221">
        <f>ROUND(I1402*H1402,2)</f>
        <v>0</v>
      </c>
      <c r="K1402" s="222"/>
      <c r="L1402" s="44"/>
      <c r="M1402" s="223" t="s">
        <v>1</v>
      </c>
      <c r="N1402" s="224" t="s">
        <v>44</v>
      </c>
      <c r="O1402" s="91"/>
      <c r="P1402" s="225">
        <f>O1402*H1402</f>
        <v>0</v>
      </c>
      <c r="Q1402" s="225">
        <v>0</v>
      </c>
      <c r="R1402" s="225">
        <f>Q1402*H1402</f>
        <v>0</v>
      </c>
      <c r="S1402" s="225">
        <v>0</v>
      </c>
      <c r="T1402" s="226">
        <f>S1402*H1402</f>
        <v>0</v>
      </c>
      <c r="U1402" s="38"/>
      <c r="V1402" s="38"/>
      <c r="W1402" s="38"/>
      <c r="X1402" s="38"/>
      <c r="Y1402" s="38"/>
      <c r="Z1402" s="38"/>
      <c r="AA1402" s="38"/>
      <c r="AB1402" s="38"/>
      <c r="AC1402" s="38"/>
      <c r="AD1402" s="38"/>
      <c r="AE1402" s="38"/>
      <c r="AR1402" s="227" t="s">
        <v>547</v>
      </c>
      <c r="AT1402" s="227" t="s">
        <v>154</v>
      </c>
      <c r="AU1402" s="227" t="s">
        <v>172</v>
      </c>
      <c r="AY1402" s="17" t="s">
        <v>152</v>
      </c>
      <c r="BE1402" s="228">
        <f>IF(N1402="základní",J1402,0)</f>
        <v>0</v>
      </c>
      <c r="BF1402" s="228">
        <f>IF(N1402="snížená",J1402,0)</f>
        <v>0</v>
      </c>
      <c r="BG1402" s="228">
        <f>IF(N1402="zákl. přenesená",J1402,0)</f>
        <v>0</v>
      </c>
      <c r="BH1402" s="228">
        <f>IF(N1402="sníž. přenesená",J1402,0)</f>
        <v>0</v>
      </c>
      <c r="BI1402" s="228">
        <f>IF(N1402="nulová",J1402,0)</f>
        <v>0</v>
      </c>
      <c r="BJ1402" s="17" t="s">
        <v>21</v>
      </c>
      <c r="BK1402" s="228">
        <f>ROUND(I1402*H1402,2)</f>
        <v>0</v>
      </c>
      <c r="BL1402" s="17" t="s">
        <v>547</v>
      </c>
      <c r="BM1402" s="227" t="s">
        <v>2464</v>
      </c>
    </row>
    <row r="1403" s="2" customFormat="1">
      <c r="A1403" s="38"/>
      <c r="B1403" s="39"/>
      <c r="C1403" s="40"/>
      <c r="D1403" s="229" t="s">
        <v>160</v>
      </c>
      <c r="E1403" s="40"/>
      <c r="F1403" s="230" t="s">
        <v>2102</v>
      </c>
      <c r="G1403" s="40"/>
      <c r="H1403" s="40"/>
      <c r="I1403" s="231"/>
      <c r="J1403" s="40"/>
      <c r="K1403" s="40"/>
      <c r="L1403" s="44"/>
      <c r="M1403" s="232"/>
      <c r="N1403" s="233"/>
      <c r="O1403" s="91"/>
      <c r="P1403" s="91"/>
      <c r="Q1403" s="91"/>
      <c r="R1403" s="91"/>
      <c r="S1403" s="91"/>
      <c r="T1403" s="92"/>
      <c r="U1403" s="38"/>
      <c r="V1403" s="38"/>
      <c r="W1403" s="38"/>
      <c r="X1403" s="38"/>
      <c r="Y1403" s="38"/>
      <c r="Z1403" s="38"/>
      <c r="AA1403" s="38"/>
      <c r="AB1403" s="38"/>
      <c r="AC1403" s="38"/>
      <c r="AD1403" s="38"/>
      <c r="AE1403" s="38"/>
      <c r="AT1403" s="17" t="s">
        <v>160</v>
      </c>
      <c r="AU1403" s="17" t="s">
        <v>172</v>
      </c>
    </row>
    <row r="1404" s="2" customFormat="1" ht="16.5" customHeight="1">
      <c r="A1404" s="38"/>
      <c r="B1404" s="39"/>
      <c r="C1404" s="215" t="s">
        <v>2465</v>
      </c>
      <c r="D1404" s="215" t="s">
        <v>154</v>
      </c>
      <c r="E1404" s="216" t="s">
        <v>2466</v>
      </c>
      <c r="F1404" s="217" t="s">
        <v>2467</v>
      </c>
      <c r="G1404" s="218" t="s">
        <v>1116</v>
      </c>
      <c r="H1404" s="219">
        <v>1</v>
      </c>
      <c r="I1404" s="220"/>
      <c r="J1404" s="221">
        <f>ROUND(I1404*H1404,2)</f>
        <v>0</v>
      </c>
      <c r="K1404" s="222"/>
      <c r="L1404" s="44"/>
      <c r="M1404" s="223" t="s">
        <v>1</v>
      </c>
      <c r="N1404" s="224" t="s">
        <v>44</v>
      </c>
      <c r="O1404" s="91"/>
      <c r="P1404" s="225">
        <f>O1404*H1404</f>
        <v>0</v>
      </c>
      <c r="Q1404" s="225">
        <v>0</v>
      </c>
      <c r="R1404" s="225">
        <f>Q1404*H1404</f>
        <v>0</v>
      </c>
      <c r="S1404" s="225">
        <v>0</v>
      </c>
      <c r="T1404" s="226">
        <f>S1404*H1404</f>
        <v>0</v>
      </c>
      <c r="U1404" s="38"/>
      <c r="V1404" s="38"/>
      <c r="W1404" s="38"/>
      <c r="X1404" s="38"/>
      <c r="Y1404" s="38"/>
      <c r="Z1404" s="38"/>
      <c r="AA1404" s="38"/>
      <c r="AB1404" s="38"/>
      <c r="AC1404" s="38"/>
      <c r="AD1404" s="38"/>
      <c r="AE1404" s="38"/>
      <c r="AR1404" s="227" t="s">
        <v>547</v>
      </c>
      <c r="AT1404" s="227" t="s">
        <v>154</v>
      </c>
      <c r="AU1404" s="227" t="s">
        <v>172</v>
      </c>
      <c r="AY1404" s="17" t="s">
        <v>152</v>
      </c>
      <c r="BE1404" s="228">
        <f>IF(N1404="základní",J1404,0)</f>
        <v>0</v>
      </c>
      <c r="BF1404" s="228">
        <f>IF(N1404="snížená",J1404,0)</f>
        <v>0</v>
      </c>
      <c r="BG1404" s="228">
        <f>IF(N1404="zákl. přenesená",J1404,0)</f>
        <v>0</v>
      </c>
      <c r="BH1404" s="228">
        <f>IF(N1404="sníž. přenesená",J1404,0)</f>
        <v>0</v>
      </c>
      <c r="BI1404" s="228">
        <f>IF(N1404="nulová",J1404,0)</f>
        <v>0</v>
      </c>
      <c r="BJ1404" s="17" t="s">
        <v>21</v>
      </c>
      <c r="BK1404" s="228">
        <f>ROUND(I1404*H1404,2)</f>
        <v>0</v>
      </c>
      <c r="BL1404" s="17" t="s">
        <v>547</v>
      </c>
      <c r="BM1404" s="227" t="s">
        <v>2468</v>
      </c>
    </row>
    <row r="1405" s="2" customFormat="1">
      <c r="A1405" s="38"/>
      <c r="B1405" s="39"/>
      <c r="C1405" s="40"/>
      <c r="D1405" s="229" t="s">
        <v>160</v>
      </c>
      <c r="E1405" s="40"/>
      <c r="F1405" s="230" t="s">
        <v>2467</v>
      </c>
      <c r="G1405" s="40"/>
      <c r="H1405" s="40"/>
      <c r="I1405" s="231"/>
      <c r="J1405" s="40"/>
      <c r="K1405" s="40"/>
      <c r="L1405" s="44"/>
      <c r="M1405" s="232"/>
      <c r="N1405" s="233"/>
      <c r="O1405" s="91"/>
      <c r="P1405" s="91"/>
      <c r="Q1405" s="91"/>
      <c r="R1405" s="91"/>
      <c r="S1405" s="91"/>
      <c r="T1405" s="92"/>
      <c r="U1405" s="38"/>
      <c r="V1405" s="38"/>
      <c r="W1405" s="38"/>
      <c r="X1405" s="38"/>
      <c r="Y1405" s="38"/>
      <c r="Z1405" s="38"/>
      <c r="AA1405" s="38"/>
      <c r="AB1405" s="38"/>
      <c r="AC1405" s="38"/>
      <c r="AD1405" s="38"/>
      <c r="AE1405" s="38"/>
      <c r="AT1405" s="17" t="s">
        <v>160</v>
      </c>
      <c r="AU1405" s="17" t="s">
        <v>172</v>
      </c>
    </row>
    <row r="1406" s="2" customFormat="1" ht="33" customHeight="1">
      <c r="A1406" s="38"/>
      <c r="B1406" s="39"/>
      <c r="C1406" s="215" t="s">
        <v>2469</v>
      </c>
      <c r="D1406" s="215" t="s">
        <v>154</v>
      </c>
      <c r="E1406" s="216" t="s">
        <v>2470</v>
      </c>
      <c r="F1406" s="217" t="s">
        <v>2106</v>
      </c>
      <c r="G1406" s="218" t="s">
        <v>1116</v>
      </c>
      <c r="H1406" s="219">
        <v>1</v>
      </c>
      <c r="I1406" s="220"/>
      <c r="J1406" s="221">
        <f>ROUND(I1406*H1406,2)</f>
        <v>0</v>
      </c>
      <c r="K1406" s="222"/>
      <c r="L1406" s="44"/>
      <c r="M1406" s="223" t="s">
        <v>1</v>
      </c>
      <c r="N1406" s="224" t="s">
        <v>44</v>
      </c>
      <c r="O1406" s="91"/>
      <c r="P1406" s="225">
        <f>O1406*H1406</f>
        <v>0</v>
      </c>
      <c r="Q1406" s="225">
        <v>0</v>
      </c>
      <c r="R1406" s="225">
        <f>Q1406*H1406</f>
        <v>0</v>
      </c>
      <c r="S1406" s="225">
        <v>0</v>
      </c>
      <c r="T1406" s="226">
        <f>S1406*H1406</f>
        <v>0</v>
      </c>
      <c r="U1406" s="38"/>
      <c r="V1406" s="38"/>
      <c r="W1406" s="38"/>
      <c r="X1406" s="38"/>
      <c r="Y1406" s="38"/>
      <c r="Z1406" s="38"/>
      <c r="AA1406" s="38"/>
      <c r="AB1406" s="38"/>
      <c r="AC1406" s="38"/>
      <c r="AD1406" s="38"/>
      <c r="AE1406" s="38"/>
      <c r="AR1406" s="227" t="s">
        <v>547</v>
      </c>
      <c r="AT1406" s="227" t="s">
        <v>154</v>
      </c>
      <c r="AU1406" s="227" t="s">
        <v>172</v>
      </c>
      <c r="AY1406" s="17" t="s">
        <v>152</v>
      </c>
      <c r="BE1406" s="228">
        <f>IF(N1406="základní",J1406,0)</f>
        <v>0</v>
      </c>
      <c r="BF1406" s="228">
        <f>IF(N1406="snížená",J1406,0)</f>
        <v>0</v>
      </c>
      <c r="BG1406" s="228">
        <f>IF(N1406="zákl. přenesená",J1406,0)</f>
        <v>0</v>
      </c>
      <c r="BH1406" s="228">
        <f>IF(N1406="sníž. přenesená",J1406,0)</f>
        <v>0</v>
      </c>
      <c r="BI1406" s="228">
        <f>IF(N1406="nulová",J1406,0)</f>
        <v>0</v>
      </c>
      <c r="BJ1406" s="17" t="s">
        <v>21</v>
      </c>
      <c r="BK1406" s="228">
        <f>ROUND(I1406*H1406,2)</f>
        <v>0</v>
      </c>
      <c r="BL1406" s="17" t="s">
        <v>547</v>
      </c>
      <c r="BM1406" s="227" t="s">
        <v>2471</v>
      </c>
    </row>
    <row r="1407" s="2" customFormat="1">
      <c r="A1407" s="38"/>
      <c r="B1407" s="39"/>
      <c r="C1407" s="40"/>
      <c r="D1407" s="229" t="s">
        <v>160</v>
      </c>
      <c r="E1407" s="40"/>
      <c r="F1407" s="230" t="s">
        <v>2106</v>
      </c>
      <c r="G1407" s="40"/>
      <c r="H1407" s="40"/>
      <c r="I1407" s="231"/>
      <c r="J1407" s="40"/>
      <c r="K1407" s="40"/>
      <c r="L1407" s="44"/>
      <c r="M1407" s="232"/>
      <c r="N1407" s="233"/>
      <c r="O1407" s="91"/>
      <c r="P1407" s="91"/>
      <c r="Q1407" s="91"/>
      <c r="R1407" s="91"/>
      <c r="S1407" s="91"/>
      <c r="T1407" s="92"/>
      <c r="U1407" s="38"/>
      <c r="V1407" s="38"/>
      <c r="W1407" s="38"/>
      <c r="X1407" s="38"/>
      <c r="Y1407" s="38"/>
      <c r="Z1407" s="38"/>
      <c r="AA1407" s="38"/>
      <c r="AB1407" s="38"/>
      <c r="AC1407" s="38"/>
      <c r="AD1407" s="38"/>
      <c r="AE1407" s="38"/>
      <c r="AT1407" s="17" t="s">
        <v>160</v>
      </c>
      <c r="AU1407" s="17" t="s">
        <v>172</v>
      </c>
    </row>
    <row r="1408" s="2" customFormat="1" ht="21.75" customHeight="1">
      <c r="A1408" s="38"/>
      <c r="B1408" s="39"/>
      <c r="C1408" s="215" t="s">
        <v>2472</v>
      </c>
      <c r="D1408" s="215" t="s">
        <v>154</v>
      </c>
      <c r="E1408" s="216" t="s">
        <v>2473</v>
      </c>
      <c r="F1408" s="217" t="s">
        <v>2110</v>
      </c>
      <c r="G1408" s="218" t="s">
        <v>210</v>
      </c>
      <c r="H1408" s="219">
        <v>1</v>
      </c>
      <c r="I1408" s="220"/>
      <c r="J1408" s="221">
        <f>ROUND(I1408*H1408,2)</f>
        <v>0</v>
      </c>
      <c r="K1408" s="222"/>
      <c r="L1408" s="44"/>
      <c r="M1408" s="223" t="s">
        <v>1</v>
      </c>
      <c r="N1408" s="224" t="s">
        <v>44</v>
      </c>
      <c r="O1408" s="91"/>
      <c r="P1408" s="225">
        <f>O1408*H1408</f>
        <v>0</v>
      </c>
      <c r="Q1408" s="225">
        <v>0</v>
      </c>
      <c r="R1408" s="225">
        <f>Q1408*H1408</f>
        <v>0</v>
      </c>
      <c r="S1408" s="225">
        <v>0</v>
      </c>
      <c r="T1408" s="226">
        <f>S1408*H1408</f>
        <v>0</v>
      </c>
      <c r="U1408" s="38"/>
      <c r="V1408" s="38"/>
      <c r="W1408" s="38"/>
      <c r="X1408" s="38"/>
      <c r="Y1408" s="38"/>
      <c r="Z1408" s="38"/>
      <c r="AA1408" s="38"/>
      <c r="AB1408" s="38"/>
      <c r="AC1408" s="38"/>
      <c r="AD1408" s="38"/>
      <c r="AE1408" s="38"/>
      <c r="AR1408" s="227" t="s">
        <v>547</v>
      </c>
      <c r="AT1408" s="227" t="s">
        <v>154</v>
      </c>
      <c r="AU1408" s="227" t="s">
        <v>172</v>
      </c>
      <c r="AY1408" s="17" t="s">
        <v>152</v>
      </c>
      <c r="BE1408" s="228">
        <f>IF(N1408="základní",J1408,0)</f>
        <v>0</v>
      </c>
      <c r="BF1408" s="228">
        <f>IF(N1408="snížená",J1408,0)</f>
        <v>0</v>
      </c>
      <c r="BG1408" s="228">
        <f>IF(N1408="zákl. přenesená",J1408,0)</f>
        <v>0</v>
      </c>
      <c r="BH1408" s="228">
        <f>IF(N1408="sníž. přenesená",J1408,0)</f>
        <v>0</v>
      </c>
      <c r="BI1408" s="228">
        <f>IF(N1408="nulová",J1408,0)</f>
        <v>0</v>
      </c>
      <c r="BJ1408" s="17" t="s">
        <v>21</v>
      </c>
      <c r="BK1408" s="228">
        <f>ROUND(I1408*H1408,2)</f>
        <v>0</v>
      </c>
      <c r="BL1408" s="17" t="s">
        <v>547</v>
      </c>
      <c r="BM1408" s="227" t="s">
        <v>2474</v>
      </c>
    </row>
    <row r="1409" s="2" customFormat="1">
      <c r="A1409" s="38"/>
      <c r="B1409" s="39"/>
      <c r="C1409" s="40"/>
      <c r="D1409" s="229" t="s">
        <v>160</v>
      </c>
      <c r="E1409" s="40"/>
      <c r="F1409" s="230" t="s">
        <v>2110</v>
      </c>
      <c r="G1409" s="40"/>
      <c r="H1409" s="40"/>
      <c r="I1409" s="231"/>
      <c r="J1409" s="40"/>
      <c r="K1409" s="40"/>
      <c r="L1409" s="44"/>
      <c r="M1409" s="232"/>
      <c r="N1409" s="233"/>
      <c r="O1409" s="91"/>
      <c r="P1409" s="91"/>
      <c r="Q1409" s="91"/>
      <c r="R1409" s="91"/>
      <c r="S1409" s="91"/>
      <c r="T1409" s="92"/>
      <c r="U1409" s="38"/>
      <c r="V1409" s="38"/>
      <c r="W1409" s="38"/>
      <c r="X1409" s="38"/>
      <c r="Y1409" s="38"/>
      <c r="Z1409" s="38"/>
      <c r="AA1409" s="38"/>
      <c r="AB1409" s="38"/>
      <c r="AC1409" s="38"/>
      <c r="AD1409" s="38"/>
      <c r="AE1409" s="38"/>
      <c r="AT1409" s="17" t="s">
        <v>160</v>
      </c>
      <c r="AU1409" s="17" t="s">
        <v>172</v>
      </c>
    </row>
    <row r="1410" s="2" customFormat="1" ht="16.5" customHeight="1">
      <c r="A1410" s="38"/>
      <c r="B1410" s="39"/>
      <c r="C1410" s="215" t="s">
        <v>2475</v>
      </c>
      <c r="D1410" s="215" t="s">
        <v>154</v>
      </c>
      <c r="E1410" s="216" t="s">
        <v>2476</v>
      </c>
      <c r="F1410" s="217" t="s">
        <v>2175</v>
      </c>
      <c r="G1410" s="218" t="s">
        <v>1116</v>
      </c>
      <c r="H1410" s="219">
        <v>1</v>
      </c>
      <c r="I1410" s="220"/>
      <c r="J1410" s="221">
        <f>ROUND(I1410*H1410,2)</f>
        <v>0</v>
      </c>
      <c r="K1410" s="222"/>
      <c r="L1410" s="44"/>
      <c r="M1410" s="223" t="s">
        <v>1</v>
      </c>
      <c r="N1410" s="224" t="s">
        <v>44</v>
      </c>
      <c r="O1410" s="91"/>
      <c r="P1410" s="225">
        <f>O1410*H1410</f>
        <v>0</v>
      </c>
      <c r="Q1410" s="225">
        <v>0</v>
      </c>
      <c r="R1410" s="225">
        <f>Q1410*H1410</f>
        <v>0</v>
      </c>
      <c r="S1410" s="225">
        <v>0</v>
      </c>
      <c r="T1410" s="226">
        <f>S1410*H1410</f>
        <v>0</v>
      </c>
      <c r="U1410" s="38"/>
      <c r="V1410" s="38"/>
      <c r="W1410" s="38"/>
      <c r="X1410" s="38"/>
      <c r="Y1410" s="38"/>
      <c r="Z1410" s="38"/>
      <c r="AA1410" s="38"/>
      <c r="AB1410" s="38"/>
      <c r="AC1410" s="38"/>
      <c r="AD1410" s="38"/>
      <c r="AE1410" s="38"/>
      <c r="AR1410" s="227" t="s">
        <v>547</v>
      </c>
      <c r="AT1410" s="227" t="s">
        <v>154</v>
      </c>
      <c r="AU1410" s="227" t="s">
        <v>172</v>
      </c>
      <c r="AY1410" s="17" t="s">
        <v>152</v>
      </c>
      <c r="BE1410" s="228">
        <f>IF(N1410="základní",J1410,0)</f>
        <v>0</v>
      </c>
      <c r="BF1410" s="228">
        <f>IF(N1410="snížená",J1410,0)</f>
        <v>0</v>
      </c>
      <c r="BG1410" s="228">
        <f>IF(N1410="zákl. přenesená",J1410,0)</f>
        <v>0</v>
      </c>
      <c r="BH1410" s="228">
        <f>IF(N1410="sníž. přenesená",J1410,0)</f>
        <v>0</v>
      </c>
      <c r="BI1410" s="228">
        <f>IF(N1410="nulová",J1410,0)</f>
        <v>0</v>
      </c>
      <c r="BJ1410" s="17" t="s">
        <v>21</v>
      </c>
      <c r="BK1410" s="228">
        <f>ROUND(I1410*H1410,2)</f>
        <v>0</v>
      </c>
      <c r="BL1410" s="17" t="s">
        <v>547</v>
      </c>
      <c r="BM1410" s="227" t="s">
        <v>2477</v>
      </c>
    </row>
    <row r="1411" s="2" customFormat="1">
      <c r="A1411" s="38"/>
      <c r="B1411" s="39"/>
      <c r="C1411" s="40"/>
      <c r="D1411" s="229" t="s">
        <v>160</v>
      </c>
      <c r="E1411" s="40"/>
      <c r="F1411" s="230" t="s">
        <v>2175</v>
      </c>
      <c r="G1411" s="40"/>
      <c r="H1411" s="40"/>
      <c r="I1411" s="231"/>
      <c r="J1411" s="40"/>
      <c r="K1411" s="40"/>
      <c r="L1411" s="44"/>
      <c r="M1411" s="232"/>
      <c r="N1411" s="233"/>
      <c r="O1411" s="91"/>
      <c r="P1411" s="91"/>
      <c r="Q1411" s="91"/>
      <c r="R1411" s="91"/>
      <c r="S1411" s="91"/>
      <c r="T1411" s="92"/>
      <c r="U1411" s="38"/>
      <c r="V1411" s="38"/>
      <c r="W1411" s="38"/>
      <c r="X1411" s="38"/>
      <c r="Y1411" s="38"/>
      <c r="Z1411" s="38"/>
      <c r="AA1411" s="38"/>
      <c r="AB1411" s="38"/>
      <c r="AC1411" s="38"/>
      <c r="AD1411" s="38"/>
      <c r="AE1411" s="38"/>
      <c r="AT1411" s="17" t="s">
        <v>160</v>
      </c>
      <c r="AU1411" s="17" t="s">
        <v>172</v>
      </c>
    </row>
    <row r="1412" s="2" customFormat="1" ht="16.5" customHeight="1">
      <c r="A1412" s="38"/>
      <c r="B1412" s="39"/>
      <c r="C1412" s="215" t="s">
        <v>2478</v>
      </c>
      <c r="D1412" s="215" t="s">
        <v>154</v>
      </c>
      <c r="E1412" s="216" t="s">
        <v>2479</v>
      </c>
      <c r="F1412" s="217" t="s">
        <v>2118</v>
      </c>
      <c r="G1412" s="218" t="s">
        <v>2027</v>
      </c>
      <c r="H1412" s="219">
        <v>8</v>
      </c>
      <c r="I1412" s="220"/>
      <c r="J1412" s="221">
        <f>ROUND(I1412*H1412,2)</f>
        <v>0</v>
      </c>
      <c r="K1412" s="222"/>
      <c r="L1412" s="44"/>
      <c r="M1412" s="223" t="s">
        <v>1</v>
      </c>
      <c r="N1412" s="224" t="s">
        <v>44</v>
      </c>
      <c r="O1412" s="91"/>
      <c r="P1412" s="225">
        <f>O1412*H1412</f>
        <v>0</v>
      </c>
      <c r="Q1412" s="225">
        <v>0</v>
      </c>
      <c r="R1412" s="225">
        <f>Q1412*H1412</f>
        <v>0</v>
      </c>
      <c r="S1412" s="225">
        <v>0</v>
      </c>
      <c r="T1412" s="226">
        <f>S1412*H1412</f>
        <v>0</v>
      </c>
      <c r="U1412" s="38"/>
      <c r="V1412" s="38"/>
      <c r="W1412" s="38"/>
      <c r="X1412" s="38"/>
      <c r="Y1412" s="38"/>
      <c r="Z1412" s="38"/>
      <c r="AA1412" s="38"/>
      <c r="AB1412" s="38"/>
      <c r="AC1412" s="38"/>
      <c r="AD1412" s="38"/>
      <c r="AE1412" s="38"/>
      <c r="AR1412" s="227" t="s">
        <v>547</v>
      </c>
      <c r="AT1412" s="227" t="s">
        <v>154</v>
      </c>
      <c r="AU1412" s="227" t="s">
        <v>172</v>
      </c>
      <c r="AY1412" s="17" t="s">
        <v>152</v>
      </c>
      <c r="BE1412" s="228">
        <f>IF(N1412="základní",J1412,0)</f>
        <v>0</v>
      </c>
      <c r="BF1412" s="228">
        <f>IF(N1412="snížená",J1412,0)</f>
        <v>0</v>
      </c>
      <c r="BG1412" s="228">
        <f>IF(N1412="zákl. přenesená",J1412,0)</f>
        <v>0</v>
      </c>
      <c r="BH1412" s="228">
        <f>IF(N1412="sníž. přenesená",J1412,0)</f>
        <v>0</v>
      </c>
      <c r="BI1412" s="228">
        <f>IF(N1412="nulová",J1412,0)</f>
        <v>0</v>
      </c>
      <c r="BJ1412" s="17" t="s">
        <v>21</v>
      </c>
      <c r="BK1412" s="228">
        <f>ROUND(I1412*H1412,2)</f>
        <v>0</v>
      </c>
      <c r="BL1412" s="17" t="s">
        <v>547</v>
      </c>
      <c r="BM1412" s="227" t="s">
        <v>2480</v>
      </c>
    </row>
    <row r="1413" s="2" customFormat="1">
      <c r="A1413" s="38"/>
      <c r="B1413" s="39"/>
      <c r="C1413" s="40"/>
      <c r="D1413" s="229" t="s">
        <v>160</v>
      </c>
      <c r="E1413" s="40"/>
      <c r="F1413" s="230" t="s">
        <v>2118</v>
      </c>
      <c r="G1413" s="40"/>
      <c r="H1413" s="40"/>
      <c r="I1413" s="231"/>
      <c r="J1413" s="40"/>
      <c r="K1413" s="40"/>
      <c r="L1413" s="44"/>
      <c r="M1413" s="232"/>
      <c r="N1413" s="233"/>
      <c r="O1413" s="91"/>
      <c r="P1413" s="91"/>
      <c r="Q1413" s="91"/>
      <c r="R1413" s="91"/>
      <c r="S1413" s="91"/>
      <c r="T1413" s="92"/>
      <c r="U1413" s="38"/>
      <c r="V1413" s="38"/>
      <c r="W1413" s="38"/>
      <c r="X1413" s="38"/>
      <c r="Y1413" s="38"/>
      <c r="Z1413" s="38"/>
      <c r="AA1413" s="38"/>
      <c r="AB1413" s="38"/>
      <c r="AC1413" s="38"/>
      <c r="AD1413" s="38"/>
      <c r="AE1413" s="38"/>
      <c r="AT1413" s="17" t="s">
        <v>160</v>
      </c>
      <c r="AU1413" s="17" t="s">
        <v>172</v>
      </c>
    </row>
    <row r="1414" s="12" customFormat="1" ht="20.88" customHeight="1">
      <c r="A1414" s="12"/>
      <c r="B1414" s="199"/>
      <c r="C1414" s="200"/>
      <c r="D1414" s="201" t="s">
        <v>78</v>
      </c>
      <c r="E1414" s="213" t="s">
        <v>2481</v>
      </c>
      <c r="F1414" s="213" t="s">
        <v>2482</v>
      </c>
      <c r="G1414" s="200"/>
      <c r="H1414" s="200"/>
      <c r="I1414" s="203"/>
      <c r="J1414" s="214">
        <f>BK1414</f>
        <v>0</v>
      </c>
      <c r="K1414" s="200"/>
      <c r="L1414" s="205"/>
      <c r="M1414" s="206"/>
      <c r="N1414" s="207"/>
      <c r="O1414" s="207"/>
      <c r="P1414" s="208">
        <f>SUM(P1415:P1434)</f>
        <v>0</v>
      </c>
      <c r="Q1414" s="207"/>
      <c r="R1414" s="208">
        <f>SUM(R1415:R1434)</f>
        <v>0</v>
      </c>
      <c r="S1414" s="207"/>
      <c r="T1414" s="209">
        <f>SUM(T1415:T1434)</f>
        <v>0</v>
      </c>
      <c r="U1414" s="12"/>
      <c r="V1414" s="12"/>
      <c r="W1414" s="12"/>
      <c r="X1414" s="12"/>
      <c r="Y1414" s="12"/>
      <c r="Z1414" s="12"/>
      <c r="AA1414" s="12"/>
      <c r="AB1414" s="12"/>
      <c r="AC1414" s="12"/>
      <c r="AD1414" s="12"/>
      <c r="AE1414" s="12"/>
      <c r="AR1414" s="210" t="s">
        <v>172</v>
      </c>
      <c r="AT1414" s="211" t="s">
        <v>78</v>
      </c>
      <c r="AU1414" s="211" t="s">
        <v>88</v>
      </c>
      <c r="AY1414" s="210" t="s">
        <v>152</v>
      </c>
      <c r="BK1414" s="212">
        <f>SUM(BK1415:BK1434)</f>
        <v>0</v>
      </c>
    </row>
    <row r="1415" s="2" customFormat="1" ht="16.5" customHeight="1">
      <c r="A1415" s="38"/>
      <c r="B1415" s="39"/>
      <c r="C1415" s="215" t="s">
        <v>2483</v>
      </c>
      <c r="D1415" s="215" t="s">
        <v>154</v>
      </c>
      <c r="E1415" s="216" t="s">
        <v>2484</v>
      </c>
      <c r="F1415" s="217" t="s">
        <v>2485</v>
      </c>
      <c r="G1415" s="218" t="s">
        <v>210</v>
      </c>
      <c r="H1415" s="219">
        <v>12</v>
      </c>
      <c r="I1415" s="220"/>
      <c r="J1415" s="221">
        <f>ROUND(I1415*H1415,2)</f>
        <v>0</v>
      </c>
      <c r="K1415" s="222"/>
      <c r="L1415" s="44"/>
      <c r="M1415" s="223" t="s">
        <v>1</v>
      </c>
      <c r="N1415" s="224" t="s">
        <v>44</v>
      </c>
      <c r="O1415" s="91"/>
      <c r="P1415" s="225">
        <f>O1415*H1415</f>
        <v>0</v>
      </c>
      <c r="Q1415" s="225">
        <v>0</v>
      </c>
      <c r="R1415" s="225">
        <f>Q1415*H1415</f>
        <v>0</v>
      </c>
      <c r="S1415" s="225">
        <v>0</v>
      </c>
      <c r="T1415" s="226">
        <f>S1415*H1415</f>
        <v>0</v>
      </c>
      <c r="U1415" s="38"/>
      <c r="V1415" s="38"/>
      <c r="W1415" s="38"/>
      <c r="X1415" s="38"/>
      <c r="Y1415" s="38"/>
      <c r="Z1415" s="38"/>
      <c r="AA1415" s="38"/>
      <c r="AB1415" s="38"/>
      <c r="AC1415" s="38"/>
      <c r="AD1415" s="38"/>
      <c r="AE1415" s="38"/>
      <c r="AR1415" s="227" t="s">
        <v>547</v>
      </c>
      <c r="AT1415" s="227" t="s">
        <v>154</v>
      </c>
      <c r="AU1415" s="227" t="s">
        <v>172</v>
      </c>
      <c r="AY1415" s="17" t="s">
        <v>152</v>
      </c>
      <c r="BE1415" s="228">
        <f>IF(N1415="základní",J1415,0)</f>
        <v>0</v>
      </c>
      <c r="BF1415" s="228">
        <f>IF(N1415="snížená",J1415,0)</f>
        <v>0</v>
      </c>
      <c r="BG1415" s="228">
        <f>IF(N1415="zákl. přenesená",J1415,0)</f>
        <v>0</v>
      </c>
      <c r="BH1415" s="228">
        <f>IF(N1415="sníž. přenesená",J1415,0)</f>
        <v>0</v>
      </c>
      <c r="BI1415" s="228">
        <f>IF(N1415="nulová",J1415,0)</f>
        <v>0</v>
      </c>
      <c r="BJ1415" s="17" t="s">
        <v>21</v>
      </c>
      <c r="BK1415" s="228">
        <f>ROUND(I1415*H1415,2)</f>
        <v>0</v>
      </c>
      <c r="BL1415" s="17" t="s">
        <v>547</v>
      </c>
      <c r="BM1415" s="227" t="s">
        <v>2486</v>
      </c>
    </row>
    <row r="1416" s="2" customFormat="1">
      <c r="A1416" s="38"/>
      <c r="B1416" s="39"/>
      <c r="C1416" s="40"/>
      <c r="D1416" s="229" t="s">
        <v>160</v>
      </c>
      <c r="E1416" s="40"/>
      <c r="F1416" s="230" t="s">
        <v>2485</v>
      </c>
      <c r="G1416" s="40"/>
      <c r="H1416" s="40"/>
      <c r="I1416" s="231"/>
      <c r="J1416" s="40"/>
      <c r="K1416" s="40"/>
      <c r="L1416" s="44"/>
      <c r="M1416" s="232"/>
      <c r="N1416" s="233"/>
      <c r="O1416" s="91"/>
      <c r="P1416" s="91"/>
      <c r="Q1416" s="91"/>
      <c r="R1416" s="91"/>
      <c r="S1416" s="91"/>
      <c r="T1416" s="92"/>
      <c r="U1416" s="38"/>
      <c r="V1416" s="38"/>
      <c r="W1416" s="38"/>
      <c r="X1416" s="38"/>
      <c r="Y1416" s="38"/>
      <c r="Z1416" s="38"/>
      <c r="AA1416" s="38"/>
      <c r="AB1416" s="38"/>
      <c r="AC1416" s="38"/>
      <c r="AD1416" s="38"/>
      <c r="AE1416" s="38"/>
      <c r="AT1416" s="17" t="s">
        <v>160</v>
      </c>
      <c r="AU1416" s="17" t="s">
        <v>172</v>
      </c>
    </row>
    <row r="1417" s="2" customFormat="1" ht="16.5" customHeight="1">
      <c r="A1417" s="38"/>
      <c r="B1417" s="39"/>
      <c r="C1417" s="215" t="s">
        <v>2487</v>
      </c>
      <c r="D1417" s="215" t="s">
        <v>154</v>
      </c>
      <c r="E1417" s="216" t="s">
        <v>2488</v>
      </c>
      <c r="F1417" s="217" t="s">
        <v>2489</v>
      </c>
      <c r="G1417" s="218" t="s">
        <v>210</v>
      </c>
      <c r="H1417" s="219">
        <v>10</v>
      </c>
      <c r="I1417" s="220"/>
      <c r="J1417" s="221">
        <f>ROUND(I1417*H1417,2)</f>
        <v>0</v>
      </c>
      <c r="K1417" s="222"/>
      <c r="L1417" s="44"/>
      <c r="M1417" s="223" t="s">
        <v>1</v>
      </c>
      <c r="N1417" s="224" t="s">
        <v>44</v>
      </c>
      <c r="O1417" s="91"/>
      <c r="P1417" s="225">
        <f>O1417*H1417</f>
        <v>0</v>
      </c>
      <c r="Q1417" s="225">
        <v>0</v>
      </c>
      <c r="R1417" s="225">
        <f>Q1417*H1417</f>
        <v>0</v>
      </c>
      <c r="S1417" s="225">
        <v>0</v>
      </c>
      <c r="T1417" s="226">
        <f>S1417*H1417</f>
        <v>0</v>
      </c>
      <c r="U1417" s="38"/>
      <c r="V1417" s="38"/>
      <c r="W1417" s="38"/>
      <c r="X1417" s="38"/>
      <c r="Y1417" s="38"/>
      <c r="Z1417" s="38"/>
      <c r="AA1417" s="38"/>
      <c r="AB1417" s="38"/>
      <c r="AC1417" s="38"/>
      <c r="AD1417" s="38"/>
      <c r="AE1417" s="38"/>
      <c r="AR1417" s="227" t="s">
        <v>547</v>
      </c>
      <c r="AT1417" s="227" t="s">
        <v>154</v>
      </c>
      <c r="AU1417" s="227" t="s">
        <v>172</v>
      </c>
      <c r="AY1417" s="17" t="s">
        <v>152</v>
      </c>
      <c r="BE1417" s="228">
        <f>IF(N1417="základní",J1417,0)</f>
        <v>0</v>
      </c>
      <c r="BF1417" s="228">
        <f>IF(N1417="snížená",J1417,0)</f>
        <v>0</v>
      </c>
      <c r="BG1417" s="228">
        <f>IF(N1417="zákl. přenesená",J1417,0)</f>
        <v>0</v>
      </c>
      <c r="BH1417" s="228">
        <f>IF(N1417="sníž. přenesená",J1417,0)</f>
        <v>0</v>
      </c>
      <c r="BI1417" s="228">
        <f>IF(N1417="nulová",J1417,0)</f>
        <v>0</v>
      </c>
      <c r="BJ1417" s="17" t="s">
        <v>21</v>
      </c>
      <c r="BK1417" s="228">
        <f>ROUND(I1417*H1417,2)</f>
        <v>0</v>
      </c>
      <c r="BL1417" s="17" t="s">
        <v>547</v>
      </c>
      <c r="BM1417" s="227" t="s">
        <v>2490</v>
      </c>
    </row>
    <row r="1418" s="2" customFormat="1">
      <c r="A1418" s="38"/>
      <c r="B1418" s="39"/>
      <c r="C1418" s="40"/>
      <c r="D1418" s="229" t="s">
        <v>160</v>
      </c>
      <c r="E1418" s="40"/>
      <c r="F1418" s="230" t="s">
        <v>2489</v>
      </c>
      <c r="G1418" s="40"/>
      <c r="H1418" s="40"/>
      <c r="I1418" s="231"/>
      <c r="J1418" s="40"/>
      <c r="K1418" s="40"/>
      <c r="L1418" s="44"/>
      <c r="M1418" s="232"/>
      <c r="N1418" s="233"/>
      <c r="O1418" s="91"/>
      <c r="P1418" s="91"/>
      <c r="Q1418" s="91"/>
      <c r="R1418" s="91"/>
      <c r="S1418" s="91"/>
      <c r="T1418" s="92"/>
      <c r="U1418" s="38"/>
      <c r="V1418" s="38"/>
      <c r="W1418" s="38"/>
      <c r="X1418" s="38"/>
      <c r="Y1418" s="38"/>
      <c r="Z1418" s="38"/>
      <c r="AA1418" s="38"/>
      <c r="AB1418" s="38"/>
      <c r="AC1418" s="38"/>
      <c r="AD1418" s="38"/>
      <c r="AE1418" s="38"/>
      <c r="AT1418" s="17" t="s">
        <v>160</v>
      </c>
      <c r="AU1418" s="17" t="s">
        <v>172</v>
      </c>
    </row>
    <row r="1419" s="2" customFormat="1" ht="16.5" customHeight="1">
      <c r="A1419" s="38"/>
      <c r="B1419" s="39"/>
      <c r="C1419" s="215" t="s">
        <v>2491</v>
      </c>
      <c r="D1419" s="215" t="s">
        <v>154</v>
      </c>
      <c r="E1419" s="216" t="s">
        <v>2492</v>
      </c>
      <c r="F1419" s="217" t="s">
        <v>2493</v>
      </c>
      <c r="G1419" s="218" t="s">
        <v>210</v>
      </c>
      <c r="H1419" s="219">
        <v>2</v>
      </c>
      <c r="I1419" s="220"/>
      <c r="J1419" s="221">
        <f>ROUND(I1419*H1419,2)</f>
        <v>0</v>
      </c>
      <c r="K1419" s="222"/>
      <c r="L1419" s="44"/>
      <c r="M1419" s="223" t="s">
        <v>1</v>
      </c>
      <c r="N1419" s="224" t="s">
        <v>44</v>
      </c>
      <c r="O1419" s="91"/>
      <c r="P1419" s="225">
        <f>O1419*H1419</f>
        <v>0</v>
      </c>
      <c r="Q1419" s="225">
        <v>0</v>
      </c>
      <c r="R1419" s="225">
        <f>Q1419*H1419</f>
        <v>0</v>
      </c>
      <c r="S1419" s="225">
        <v>0</v>
      </c>
      <c r="T1419" s="226">
        <f>S1419*H1419</f>
        <v>0</v>
      </c>
      <c r="U1419" s="38"/>
      <c r="V1419" s="38"/>
      <c r="W1419" s="38"/>
      <c r="X1419" s="38"/>
      <c r="Y1419" s="38"/>
      <c r="Z1419" s="38"/>
      <c r="AA1419" s="38"/>
      <c r="AB1419" s="38"/>
      <c r="AC1419" s="38"/>
      <c r="AD1419" s="38"/>
      <c r="AE1419" s="38"/>
      <c r="AR1419" s="227" t="s">
        <v>547</v>
      </c>
      <c r="AT1419" s="227" t="s">
        <v>154</v>
      </c>
      <c r="AU1419" s="227" t="s">
        <v>172</v>
      </c>
      <c r="AY1419" s="17" t="s">
        <v>152</v>
      </c>
      <c r="BE1419" s="228">
        <f>IF(N1419="základní",J1419,0)</f>
        <v>0</v>
      </c>
      <c r="BF1419" s="228">
        <f>IF(N1419="snížená",J1419,0)</f>
        <v>0</v>
      </c>
      <c r="BG1419" s="228">
        <f>IF(N1419="zákl. přenesená",J1419,0)</f>
        <v>0</v>
      </c>
      <c r="BH1419" s="228">
        <f>IF(N1419="sníž. přenesená",J1419,0)</f>
        <v>0</v>
      </c>
      <c r="BI1419" s="228">
        <f>IF(N1419="nulová",J1419,0)</f>
        <v>0</v>
      </c>
      <c r="BJ1419" s="17" t="s">
        <v>21</v>
      </c>
      <c r="BK1419" s="228">
        <f>ROUND(I1419*H1419,2)</f>
        <v>0</v>
      </c>
      <c r="BL1419" s="17" t="s">
        <v>547</v>
      </c>
      <c r="BM1419" s="227" t="s">
        <v>2494</v>
      </c>
    </row>
    <row r="1420" s="2" customFormat="1">
      <c r="A1420" s="38"/>
      <c r="B1420" s="39"/>
      <c r="C1420" s="40"/>
      <c r="D1420" s="229" t="s">
        <v>160</v>
      </c>
      <c r="E1420" s="40"/>
      <c r="F1420" s="230" t="s">
        <v>2493</v>
      </c>
      <c r="G1420" s="40"/>
      <c r="H1420" s="40"/>
      <c r="I1420" s="231"/>
      <c r="J1420" s="40"/>
      <c r="K1420" s="40"/>
      <c r="L1420" s="44"/>
      <c r="M1420" s="232"/>
      <c r="N1420" s="233"/>
      <c r="O1420" s="91"/>
      <c r="P1420" s="91"/>
      <c r="Q1420" s="91"/>
      <c r="R1420" s="91"/>
      <c r="S1420" s="91"/>
      <c r="T1420" s="92"/>
      <c r="U1420" s="38"/>
      <c r="V1420" s="38"/>
      <c r="W1420" s="38"/>
      <c r="X1420" s="38"/>
      <c r="Y1420" s="38"/>
      <c r="Z1420" s="38"/>
      <c r="AA1420" s="38"/>
      <c r="AB1420" s="38"/>
      <c r="AC1420" s="38"/>
      <c r="AD1420" s="38"/>
      <c r="AE1420" s="38"/>
      <c r="AT1420" s="17" t="s">
        <v>160</v>
      </c>
      <c r="AU1420" s="17" t="s">
        <v>172</v>
      </c>
    </row>
    <row r="1421" s="2" customFormat="1" ht="16.5" customHeight="1">
      <c r="A1421" s="38"/>
      <c r="B1421" s="39"/>
      <c r="C1421" s="215" t="s">
        <v>2495</v>
      </c>
      <c r="D1421" s="215" t="s">
        <v>154</v>
      </c>
      <c r="E1421" s="216" t="s">
        <v>2496</v>
      </c>
      <c r="F1421" s="217" t="s">
        <v>2497</v>
      </c>
      <c r="G1421" s="218" t="s">
        <v>493</v>
      </c>
      <c r="H1421" s="219">
        <v>220</v>
      </c>
      <c r="I1421" s="220"/>
      <c r="J1421" s="221">
        <f>ROUND(I1421*H1421,2)</f>
        <v>0</v>
      </c>
      <c r="K1421" s="222"/>
      <c r="L1421" s="44"/>
      <c r="M1421" s="223" t="s">
        <v>1</v>
      </c>
      <c r="N1421" s="224" t="s">
        <v>44</v>
      </c>
      <c r="O1421" s="91"/>
      <c r="P1421" s="225">
        <f>O1421*H1421</f>
        <v>0</v>
      </c>
      <c r="Q1421" s="225">
        <v>0</v>
      </c>
      <c r="R1421" s="225">
        <f>Q1421*H1421</f>
        <v>0</v>
      </c>
      <c r="S1421" s="225">
        <v>0</v>
      </c>
      <c r="T1421" s="226">
        <f>S1421*H1421</f>
        <v>0</v>
      </c>
      <c r="U1421" s="38"/>
      <c r="V1421" s="38"/>
      <c r="W1421" s="38"/>
      <c r="X1421" s="38"/>
      <c r="Y1421" s="38"/>
      <c r="Z1421" s="38"/>
      <c r="AA1421" s="38"/>
      <c r="AB1421" s="38"/>
      <c r="AC1421" s="38"/>
      <c r="AD1421" s="38"/>
      <c r="AE1421" s="38"/>
      <c r="AR1421" s="227" t="s">
        <v>547</v>
      </c>
      <c r="AT1421" s="227" t="s">
        <v>154</v>
      </c>
      <c r="AU1421" s="227" t="s">
        <v>172</v>
      </c>
      <c r="AY1421" s="17" t="s">
        <v>152</v>
      </c>
      <c r="BE1421" s="228">
        <f>IF(N1421="základní",J1421,0)</f>
        <v>0</v>
      </c>
      <c r="BF1421" s="228">
        <f>IF(N1421="snížená",J1421,0)</f>
        <v>0</v>
      </c>
      <c r="BG1421" s="228">
        <f>IF(N1421="zákl. přenesená",J1421,0)</f>
        <v>0</v>
      </c>
      <c r="BH1421" s="228">
        <f>IF(N1421="sníž. přenesená",J1421,0)</f>
        <v>0</v>
      </c>
      <c r="BI1421" s="228">
        <f>IF(N1421="nulová",J1421,0)</f>
        <v>0</v>
      </c>
      <c r="BJ1421" s="17" t="s">
        <v>21</v>
      </c>
      <c r="BK1421" s="228">
        <f>ROUND(I1421*H1421,2)</f>
        <v>0</v>
      </c>
      <c r="BL1421" s="17" t="s">
        <v>547</v>
      </c>
      <c r="BM1421" s="227" t="s">
        <v>2498</v>
      </c>
    </row>
    <row r="1422" s="2" customFormat="1">
      <c r="A1422" s="38"/>
      <c r="B1422" s="39"/>
      <c r="C1422" s="40"/>
      <c r="D1422" s="229" t="s">
        <v>160</v>
      </c>
      <c r="E1422" s="40"/>
      <c r="F1422" s="230" t="s">
        <v>2497</v>
      </c>
      <c r="G1422" s="40"/>
      <c r="H1422" s="40"/>
      <c r="I1422" s="231"/>
      <c r="J1422" s="40"/>
      <c r="K1422" s="40"/>
      <c r="L1422" s="44"/>
      <c r="M1422" s="232"/>
      <c r="N1422" s="233"/>
      <c r="O1422" s="91"/>
      <c r="P1422" s="91"/>
      <c r="Q1422" s="91"/>
      <c r="R1422" s="91"/>
      <c r="S1422" s="91"/>
      <c r="T1422" s="92"/>
      <c r="U1422" s="38"/>
      <c r="V1422" s="38"/>
      <c r="W1422" s="38"/>
      <c r="X1422" s="38"/>
      <c r="Y1422" s="38"/>
      <c r="Z1422" s="38"/>
      <c r="AA1422" s="38"/>
      <c r="AB1422" s="38"/>
      <c r="AC1422" s="38"/>
      <c r="AD1422" s="38"/>
      <c r="AE1422" s="38"/>
      <c r="AT1422" s="17" t="s">
        <v>160</v>
      </c>
      <c r="AU1422" s="17" t="s">
        <v>172</v>
      </c>
    </row>
    <row r="1423" s="2" customFormat="1" ht="49.05" customHeight="1">
      <c r="A1423" s="38"/>
      <c r="B1423" s="39"/>
      <c r="C1423" s="215" t="s">
        <v>2499</v>
      </c>
      <c r="D1423" s="215" t="s">
        <v>154</v>
      </c>
      <c r="E1423" s="216" t="s">
        <v>2500</v>
      </c>
      <c r="F1423" s="217" t="s">
        <v>2501</v>
      </c>
      <c r="G1423" s="218" t="s">
        <v>210</v>
      </c>
      <c r="H1423" s="219">
        <v>5</v>
      </c>
      <c r="I1423" s="220"/>
      <c r="J1423" s="221">
        <f>ROUND(I1423*H1423,2)</f>
        <v>0</v>
      </c>
      <c r="K1423" s="222"/>
      <c r="L1423" s="44"/>
      <c r="M1423" s="223" t="s">
        <v>1</v>
      </c>
      <c r="N1423" s="224" t="s">
        <v>44</v>
      </c>
      <c r="O1423" s="91"/>
      <c r="P1423" s="225">
        <f>O1423*H1423</f>
        <v>0</v>
      </c>
      <c r="Q1423" s="225">
        <v>0</v>
      </c>
      <c r="R1423" s="225">
        <f>Q1423*H1423</f>
        <v>0</v>
      </c>
      <c r="S1423" s="225">
        <v>0</v>
      </c>
      <c r="T1423" s="226">
        <f>S1423*H1423</f>
        <v>0</v>
      </c>
      <c r="U1423" s="38"/>
      <c r="V1423" s="38"/>
      <c r="W1423" s="38"/>
      <c r="X1423" s="38"/>
      <c r="Y1423" s="38"/>
      <c r="Z1423" s="38"/>
      <c r="AA1423" s="38"/>
      <c r="AB1423" s="38"/>
      <c r="AC1423" s="38"/>
      <c r="AD1423" s="38"/>
      <c r="AE1423" s="38"/>
      <c r="AR1423" s="227" t="s">
        <v>547</v>
      </c>
      <c r="AT1423" s="227" t="s">
        <v>154</v>
      </c>
      <c r="AU1423" s="227" t="s">
        <v>172</v>
      </c>
      <c r="AY1423" s="17" t="s">
        <v>152</v>
      </c>
      <c r="BE1423" s="228">
        <f>IF(N1423="základní",J1423,0)</f>
        <v>0</v>
      </c>
      <c r="BF1423" s="228">
        <f>IF(N1423="snížená",J1423,0)</f>
        <v>0</v>
      </c>
      <c r="BG1423" s="228">
        <f>IF(N1423="zákl. přenesená",J1423,0)</f>
        <v>0</v>
      </c>
      <c r="BH1423" s="228">
        <f>IF(N1423="sníž. přenesená",J1423,0)</f>
        <v>0</v>
      </c>
      <c r="BI1423" s="228">
        <f>IF(N1423="nulová",J1423,0)</f>
        <v>0</v>
      </c>
      <c r="BJ1423" s="17" t="s">
        <v>21</v>
      </c>
      <c r="BK1423" s="228">
        <f>ROUND(I1423*H1423,2)</f>
        <v>0</v>
      </c>
      <c r="BL1423" s="17" t="s">
        <v>547</v>
      </c>
      <c r="BM1423" s="227" t="s">
        <v>2502</v>
      </c>
    </row>
    <row r="1424" s="2" customFormat="1">
      <c r="A1424" s="38"/>
      <c r="B1424" s="39"/>
      <c r="C1424" s="40"/>
      <c r="D1424" s="229" t="s">
        <v>160</v>
      </c>
      <c r="E1424" s="40"/>
      <c r="F1424" s="230" t="s">
        <v>2501</v>
      </c>
      <c r="G1424" s="40"/>
      <c r="H1424" s="40"/>
      <c r="I1424" s="231"/>
      <c r="J1424" s="40"/>
      <c r="K1424" s="40"/>
      <c r="L1424" s="44"/>
      <c r="M1424" s="232"/>
      <c r="N1424" s="233"/>
      <c r="O1424" s="91"/>
      <c r="P1424" s="91"/>
      <c r="Q1424" s="91"/>
      <c r="R1424" s="91"/>
      <c r="S1424" s="91"/>
      <c r="T1424" s="92"/>
      <c r="U1424" s="38"/>
      <c r="V1424" s="38"/>
      <c r="W1424" s="38"/>
      <c r="X1424" s="38"/>
      <c r="Y1424" s="38"/>
      <c r="Z1424" s="38"/>
      <c r="AA1424" s="38"/>
      <c r="AB1424" s="38"/>
      <c r="AC1424" s="38"/>
      <c r="AD1424" s="38"/>
      <c r="AE1424" s="38"/>
      <c r="AT1424" s="17" t="s">
        <v>160</v>
      </c>
      <c r="AU1424" s="17" t="s">
        <v>172</v>
      </c>
    </row>
    <row r="1425" s="2" customFormat="1" ht="24.15" customHeight="1">
      <c r="A1425" s="38"/>
      <c r="B1425" s="39"/>
      <c r="C1425" s="215" t="s">
        <v>2503</v>
      </c>
      <c r="D1425" s="215" t="s">
        <v>154</v>
      </c>
      <c r="E1425" s="216" t="s">
        <v>2504</v>
      </c>
      <c r="F1425" s="217" t="s">
        <v>2345</v>
      </c>
      <c r="G1425" s="218" t="s">
        <v>210</v>
      </c>
      <c r="H1425" s="219">
        <v>250</v>
      </c>
      <c r="I1425" s="220"/>
      <c r="J1425" s="221">
        <f>ROUND(I1425*H1425,2)</f>
        <v>0</v>
      </c>
      <c r="K1425" s="222"/>
      <c r="L1425" s="44"/>
      <c r="M1425" s="223" t="s">
        <v>1</v>
      </c>
      <c r="N1425" s="224" t="s">
        <v>44</v>
      </c>
      <c r="O1425" s="91"/>
      <c r="P1425" s="225">
        <f>O1425*H1425</f>
        <v>0</v>
      </c>
      <c r="Q1425" s="225">
        <v>0</v>
      </c>
      <c r="R1425" s="225">
        <f>Q1425*H1425</f>
        <v>0</v>
      </c>
      <c r="S1425" s="225">
        <v>0</v>
      </c>
      <c r="T1425" s="226">
        <f>S1425*H1425</f>
        <v>0</v>
      </c>
      <c r="U1425" s="38"/>
      <c r="V1425" s="38"/>
      <c r="W1425" s="38"/>
      <c r="X1425" s="38"/>
      <c r="Y1425" s="38"/>
      <c r="Z1425" s="38"/>
      <c r="AA1425" s="38"/>
      <c r="AB1425" s="38"/>
      <c r="AC1425" s="38"/>
      <c r="AD1425" s="38"/>
      <c r="AE1425" s="38"/>
      <c r="AR1425" s="227" t="s">
        <v>547</v>
      </c>
      <c r="AT1425" s="227" t="s">
        <v>154</v>
      </c>
      <c r="AU1425" s="227" t="s">
        <v>172</v>
      </c>
      <c r="AY1425" s="17" t="s">
        <v>152</v>
      </c>
      <c r="BE1425" s="228">
        <f>IF(N1425="základní",J1425,0)</f>
        <v>0</v>
      </c>
      <c r="BF1425" s="228">
        <f>IF(N1425="snížená",J1425,0)</f>
        <v>0</v>
      </c>
      <c r="BG1425" s="228">
        <f>IF(N1425="zákl. přenesená",J1425,0)</f>
        <v>0</v>
      </c>
      <c r="BH1425" s="228">
        <f>IF(N1425="sníž. přenesená",J1425,0)</f>
        <v>0</v>
      </c>
      <c r="BI1425" s="228">
        <f>IF(N1425="nulová",J1425,0)</f>
        <v>0</v>
      </c>
      <c r="BJ1425" s="17" t="s">
        <v>21</v>
      </c>
      <c r="BK1425" s="228">
        <f>ROUND(I1425*H1425,2)</f>
        <v>0</v>
      </c>
      <c r="BL1425" s="17" t="s">
        <v>547</v>
      </c>
      <c r="BM1425" s="227" t="s">
        <v>2505</v>
      </c>
    </row>
    <row r="1426" s="2" customFormat="1">
      <c r="A1426" s="38"/>
      <c r="B1426" s="39"/>
      <c r="C1426" s="40"/>
      <c r="D1426" s="229" t="s">
        <v>160</v>
      </c>
      <c r="E1426" s="40"/>
      <c r="F1426" s="230" t="s">
        <v>2345</v>
      </c>
      <c r="G1426" s="40"/>
      <c r="H1426" s="40"/>
      <c r="I1426" s="231"/>
      <c r="J1426" s="40"/>
      <c r="K1426" s="40"/>
      <c r="L1426" s="44"/>
      <c r="M1426" s="232"/>
      <c r="N1426" s="233"/>
      <c r="O1426" s="91"/>
      <c r="P1426" s="91"/>
      <c r="Q1426" s="91"/>
      <c r="R1426" s="91"/>
      <c r="S1426" s="91"/>
      <c r="T1426" s="92"/>
      <c r="U1426" s="38"/>
      <c r="V1426" s="38"/>
      <c r="W1426" s="38"/>
      <c r="X1426" s="38"/>
      <c r="Y1426" s="38"/>
      <c r="Z1426" s="38"/>
      <c r="AA1426" s="38"/>
      <c r="AB1426" s="38"/>
      <c r="AC1426" s="38"/>
      <c r="AD1426" s="38"/>
      <c r="AE1426" s="38"/>
      <c r="AT1426" s="17" t="s">
        <v>160</v>
      </c>
      <c r="AU1426" s="17" t="s">
        <v>172</v>
      </c>
    </row>
    <row r="1427" s="2" customFormat="1" ht="16.5" customHeight="1">
      <c r="A1427" s="38"/>
      <c r="B1427" s="39"/>
      <c r="C1427" s="215" t="s">
        <v>2506</v>
      </c>
      <c r="D1427" s="215" t="s">
        <v>154</v>
      </c>
      <c r="E1427" s="216" t="s">
        <v>2507</v>
      </c>
      <c r="F1427" s="217" t="s">
        <v>2102</v>
      </c>
      <c r="G1427" s="218" t="s">
        <v>1116</v>
      </c>
      <c r="H1427" s="219">
        <v>1</v>
      </c>
      <c r="I1427" s="220"/>
      <c r="J1427" s="221">
        <f>ROUND(I1427*H1427,2)</f>
        <v>0</v>
      </c>
      <c r="K1427" s="222"/>
      <c r="L1427" s="44"/>
      <c r="M1427" s="223" t="s">
        <v>1</v>
      </c>
      <c r="N1427" s="224" t="s">
        <v>44</v>
      </c>
      <c r="O1427" s="91"/>
      <c r="P1427" s="225">
        <f>O1427*H1427</f>
        <v>0</v>
      </c>
      <c r="Q1427" s="225">
        <v>0</v>
      </c>
      <c r="R1427" s="225">
        <f>Q1427*H1427</f>
        <v>0</v>
      </c>
      <c r="S1427" s="225">
        <v>0</v>
      </c>
      <c r="T1427" s="226">
        <f>S1427*H1427</f>
        <v>0</v>
      </c>
      <c r="U1427" s="38"/>
      <c r="V1427" s="38"/>
      <c r="W1427" s="38"/>
      <c r="X1427" s="38"/>
      <c r="Y1427" s="38"/>
      <c r="Z1427" s="38"/>
      <c r="AA1427" s="38"/>
      <c r="AB1427" s="38"/>
      <c r="AC1427" s="38"/>
      <c r="AD1427" s="38"/>
      <c r="AE1427" s="38"/>
      <c r="AR1427" s="227" t="s">
        <v>547</v>
      </c>
      <c r="AT1427" s="227" t="s">
        <v>154</v>
      </c>
      <c r="AU1427" s="227" t="s">
        <v>172</v>
      </c>
      <c r="AY1427" s="17" t="s">
        <v>152</v>
      </c>
      <c r="BE1427" s="228">
        <f>IF(N1427="základní",J1427,0)</f>
        <v>0</v>
      </c>
      <c r="BF1427" s="228">
        <f>IF(N1427="snížená",J1427,0)</f>
        <v>0</v>
      </c>
      <c r="BG1427" s="228">
        <f>IF(N1427="zákl. přenesená",J1427,0)</f>
        <v>0</v>
      </c>
      <c r="BH1427" s="228">
        <f>IF(N1427="sníž. přenesená",J1427,0)</f>
        <v>0</v>
      </c>
      <c r="BI1427" s="228">
        <f>IF(N1427="nulová",J1427,0)</f>
        <v>0</v>
      </c>
      <c r="BJ1427" s="17" t="s">
        <v>21</v>
      </c>
      <c r="BK1427" s="228">
        <f>ROUND(I1427*H1427,2)</f>
        <v>0</v>
      </c>
      <c r="BL1427" s="17" t="s">
        <v>547</v>
      </c>
      <c r="BM1427" s="227" t="s">
        <v>2508</v>
      </c>
    </row>
    <row r="1428" s="2" customFormat="1">
      <c r="A1428" s="38"/>
      <c r="B1428" s="39"/>
      <c r="C1428" s="40"/>
      <c r="D1428" s="229" t="s">
        <v>160</v>
      </c>
      <c r="E1428" s="40"/>
      <c r="F1428" s="230" t="s">
        <v>2102</v>
      </c>
      <c r="G1428" s="40"/>
      <c r="H1428" s="40"/>
      <c r="I1428" s="231"/>
      <c r="J1428" s="40"/>
      <c r="K1428" s="40"/>
      <c r="L1428" s="44"/>
      <c r="M1428" s="232"/>
      <c r="N1428" s="233"/>
      <c r="O1428" s="91"/>
      <c r="P1428" s="91"/>
      <c r="Q1428" s="91"/>
      <c r="R1428" s="91"/>
      <c r="S1428" s="91"/>
      <c r="T1428" s="92"/>
      <c r="U1428" s="38"/>
      <c r="V1428" s="38"/>
      <c r="W1428" s="38"/>
      <c r="X1428" s="38"/>
      <c r="Y1428" s="38"/>
      <c r="Z1428" s="38"/>
      <c r="AA1428" s="38"/>
      <c r="AB1428" s="38"/>
      <c r="AC1428" s="38"/>
      <c r="AD1428" s="38"/>
      <c r="AE1428" s="38"/>
      <c r="AT1428" s="17" t="s">
        <v>160</v>
      </c>
      <c r="AU1428" s="17" t="s">
        <v>172</v>
      </c>
    </row>
    <row r="1429" s="2" customFormat="1" ht="16.5" customHeight="1">
      <c r="A1429" s="38"/>
      <c r="B1429" s="39"/>
      <c r="C1429" s="215" t="s">
        <v>2509</v>
      </c>
      <c r="D1429" s="215" t="s">
        <v>154</v>
      </c>
      <c r="E1429" s="216" t="s">
        <v>2510</v>
      </c>
      <c r="F1429" s="217" t="s">
        <v>2018</v>
      </c>
      <c r="G1429" s="218" t="s">
        <v>1116</v>
      </c>
      <c r="H1429" s="219">
        <v>1</v>
      </c>
      <c r="I1429" s="220"/>
      <c r="J1429" s="221">
        <f>ROUND(I1429*H1429,2)</f>
        <v>0</v>
      </c>
      <c r="K1429" s="222"/>
      <c r="L1429" s="44"/>
      <c r="M1429" s="223" t="s">
        <v>1</v>
      </c>
      <c r="N1429" s="224" t="s">
        <v>44</v>
      </c>
      <c r="O1429" s="91"/>
      <c r="P1429" s="225">
        <f>O1429*H1429</f>
        <v>0</v>
      </c>
      <c r="Q1429" s="225">
        <v>0</v>
      </c>
      <c r="R1429" s="225">
        <f>Q1429*H1429</f>
        <v>0</v>
      </c>
      <c r="S1429" s="225">
        <v>0</v>
      </c>
      <c r="T1429" s="226">
        <f>S1429*H1429</f>
        <v>0</v>
      </c>
      <c r="U1429" s="38"/>
      <c r="V1429" s="38"/>
      <c r="W1429" s="38"/>
      <c r="X1429" s="38"/>
      <c r="Y1429" s="38"/>
      <c r="Z1429" s="38"/>
      <c r="AA1429" s="38"/>
      <c r="AB1429" s="38"/>
      <c r="AC1429" s="38"/>
      <c r="AD1429" s="38"/>
      <c r="AE1429" s="38"/>
      <c r="AR1429" s="227" t="s">
        <v>547</v>
      </c>
      <c r="AT1429" s="227" t="s">
        <v>154</v>
      </c>
      <c r="AU1429" s="227" t="s">
        <v>172</v>
      </c>
      <c r="AY1429" s="17" t="s">
        <v>152</v>
      </c>
      <c r="BE1429" s="228">
        <f>IF(N1429="základní",J1429,0)</f>
        <v>0</v>
      </c>
      <c r="BF1429" s="228">
        <f>IF(N1429="snížená",J1429,0)</f>
        <v>0</v>
      </c>
      <c r="BG1429" s="228">
        <f>IF(N1429="zákl. přenesená",J1429,0)</f>
        <v>0</v>
      </c>
      <c r="BH1429" s="228">
        <f>IF(N1429="sníž. přenesená",J1429,0)</f>
        <v>0</v>
      </c>
      <c r="BI1429" s="228">
        <f>IF(N1429="nulová",J1429,0)</f>
        <v>0</v>
      </c>
      <c r="BJ1429" s="17" t="s">
        <v>21</v>
      </c>
      <c r="BK1429" s="228">
        <f>ROUND(I1429*H1429,2)</f>
        <v>0</v>
      </c>
      <c r="BL1429" s="17" t="s">
        <v>547</v>
      </c>
      <c r="BM1429" s="227" t="s">
        <v>2511</v>
      </c>
    </row>
    <row r="1430" s="2" customFormat="1">
      <c r="A1430" s="38"/>
      <c r="B1430" s="39"/>
      <c r="C1430" s="40"/>
      <c r="D1430" s="229" t="s">
        <v>160</v>
      </c>
      <c r="E1430" s="40"/>
      <c r="F1430" s="230" t="s">
        <v>2018</v>
      </c>
      <c r="G1430" s="40"/>
      <c r="H1430" s="40"/>
      <c r="I1430" s="231"/>
      <c r="J1430" s="40"/>
      <c r="K1430" s="40"/>
      <c r="L1430" s="44"/>
      <c r="M1430" s="232"/>
      <c r="N1430" s="233"/>
      <c r="O1430" s="91"/>
      <c r="P1430" s="91"/>
      <c r="Q1430" s="91"/>
      <c r="R1430" s="91"/>
      <c r="S1430" s="91"/>
      <c r="T1430" s="92"/>
      <c r="U1430" s="38"/>
      <c r="V1430" s="38"/>
      <c r="W1430" s="38"/>
      <c r="X1430" s="38"/>
      <c r="Y1430" s="38"/>
      <c r="Z1430" s="38"/>
      <c r="AA1430" s="38"/>
      <c r="AB1430" s="38"/>
      <c r="AC1430" s="38"/>
      <c r="AD1430" s="38"/>
      <c r="AE1430" s="38"/>
      <c r="AT1430" s="17" t="s">
        <v>160</v>
      </c>
      <c r="AU1430" s="17" t="s">
        <v>172</v>
      </c>
    </row>
    <row r="1431" s="2" customFormat="1" ht="16.5" customHeight="1">
      <c r="A1431" s="38"/>
      <c r="B1431" s="39"/>
      <c r="C1431" s="215" t="s">
        <v>2512</v>
      </c>
      <c r="D1431" s="215" t="s">
        <v>154</v>
      </c>
      <c r="E1431" s="216" t="s">
        <v>2513</v>
      </c>
      <c r="F1431" s="217" t="s">
        <v>2467</v>
      </c>
      <c r="G1431" s="218" t="s">
        <v>1116</v>
      </c>
      <c r="H1431" s="219">
        <v>1</v>
      </c>
      <c r="I1431" s="220"/>
      <c r="J1431" s="221">
        <f>ROUND(I1431*H1431,2)</f>
        <v>0</v>
      </c>
      <c r="K1431" s="222"/>
      <c r="L1431" s="44"/>
      <c r="M1431" s="223" t="s">
        <v>1</v>
      </c>
      <c r="N1431" s="224" t="s">
        <v>44</v>
      </c>
      <c r="O1431" s="91"/>
      <c r="P1431" s="225">
        <f>O1431*H1431</f>
        <v>0</v>
      </c>
      <c r="Q1431" s="225">
        <v>0</v>
      </c>
      <c r="R1431" s="225">
        <f>Q1431*H1431</f>
        <v>0</v>
      </c>
      <c r="S1431" s="225">
        <v>0</v>
      </c>
      <c r="T1431" s="226">
        <f>S1431*H1431</f>
        <v>0</v>
      </c>
      <c r="U1431" s="38"/>
      <c r="V1431" s="38"/>
      <c r="W1431" s="38"/>
      <c r="X1431" s="38"/>
      <c r="Y1431" s="38"/>
      <c r="Z1431" s="38"/>
      <c r="AA1431" s="38"/>
      <c r="AB1431" s="38"/>
      <c r="AC1431" s="38"/>
      <c r="AD1431" s="38"/>
      <c r="AE1431" s="38"/>
      <c r="AR1431" s="227" t="s">
        <v>547</v>
      </c>
      <c r="AT1431" s="227" t="s">
        <v>154</v>
      </c>
      <c r="AU1431" s="227" t="s">
        <v>172</v>
      </c>
      <c r="AY1431" s="17" t="s">
        <v>152</v>
      </c>
      <c r="BE1431" s="228">
        <f>IF(N1431="základní",J1431,0)</f>
        <v>0</v>
      </c>
      <c r="BF1431" s="228">
        <f>IF(N1431="snížená",J1431,0)</f>
        <v>0</v>
      </c>
      <c r="BG1431" s="228">
        <f>IF(N1431="zákl. přenesená",J1431,0)</f>
        <v>0</v>
      </c>
      <c r="BH1431" s="228">
        <f>IF(N1431="sníž. přenesená",J1431,0)</f>
        <v>0</v>
      </c>
      <c r="BI1431" s="228">
        <f>IF(N1431="nulová",J1431,0)</f>
        <v>0</v>
      </c>
      <c r="BJ1431" s="17" t="s">
        <v>21</v>
      </c>
      <c r="BK1431" s="228">
        <f>ROUND(I1431*H1431,2)</f>
        <v>0</v>
      </c>
      <c r="BL1431" s="17" t="s">
        <v>547</v>
      </c>
      <c r="BM1431" s="227" t="s">
        <v>2514</v>
      </c>
    </row>
    <row r="1432" s="2" customFormat="1">
      <c r="A1432" s="38"/>
      <c r="B1432" s="39"/>
      <c r="C1432" s="40"/>
      <c r="D1432" s="229" t="s">
        <v>160</v>
      </c>
      <c r="E1432" s="40"/>
      <c r="F1432" s="230" t="s">
        <v>2467</v>
      </c>
      <c r="G1432" s="40"/>
      <c r="H1432" s="40"/>
      <c r="I1432" s="231"/>
      <c r="J1432" s="40"/>
      <c r="K1432" s="40"/>
      <c r="L1432" s="44"/>
      <c r="M1432" s="232"/>
      <c r="N1432" s="233"/>
      <c r="O1432" s="91"/>
      <c r="P1432" s="91"/>
      <c r="Q1432" s="91"/>
      <c r="R1432" s="91"/>
      <c r="S1432" s="91"/>
      <c r="T1432" s="92"/>
      <c r="U1432" s="38"/>
      <c r="V1432" s="38"/>
      <c r="W1432" s="38"/>
      <c r="X1432" s="38"/>
      <c r="Y1432" s="38"/>
      <c r="Z1432" s="38"/>
      <c r="AA1432" s="38"/>
      <c r="AB1432" s="38"/>
      <c r="AC1432" s="38"/>
      <c r="AD1432" s="38"/>
      <c r="AE1432" s="38"/>
      <c r="AT1432" s="17" t="s">
        <v>160</v>
      </c>
      <c r="AU1432" s="17" t="s">
        <v>172</v>
      </c>
    </row>
    <row r="1433" s="2" customFormat="1" ht="24.15" customHeight="1">
      <c r="A1433" s="38"/>
      <c r="B1433" s="39"/>
      <c r="C1433" s="215" t="s">
        <v>2515</v>
      </c>
      <c r="D1433" s="215" t="s">
        <v>154</v>
      </c>
      <c r="E1433" s="216" t="s">
        <v>2516</v>
      </c>
      <c r="F1433" s="217" t="s">
        <v>2366</v>
      </c>
      <c r="G1433" s="218" t="s">
        <v>2027</v>
      </c>
      <c r="H1433" s="219">
        <v>100</v>
      </c>
      <c r="I1433" s="220"/>
      <c r="J1433" s="221">
        <f>ROUND(I1433*H1433,2)</f>
        <v>0</v>
      </c>
      <c r="K1433" s="222"/>
      <c r="L1433" s="44"/>
      <c r="M1433" s="223" t="s">
        <v>1</v>
      </c>
      <c r="N1433" s="224" t="s">
        <v>44</v>
      </c>
      <c r="O1433" s="91"/>
      <c r="P1433" s="225">
        <f>O1433*H1433</f>
        <v>0</v>
      </c>
      <c r="Q1433" s="225">
        <v>0</v>
      </c>
      <c r="R1433" s="225">
        <f>Q1433*H1433</f>
        <v>0</v>
      </c>
      <c r="S1433" s="225">
        <v>0</v>
      </c>
      <c r="T1433" s="226">
        <f>S1433*H1433</f>
        <v>0</v>
      </c>
      <c r="U1433" s="38"/>
      <c r="V1433" s="38"/>
      <c r="W1433" s="38"/>
      <c r="X1433" s="38"/>
      <c r="Y1433" s="38"/>
      <c r="Z1433" s="38"/>
      <c r="AA1433" s="38"/>
      <c r="AB1433" s="38"/>
      <c r="AC1433" s="38"/>
      <c r="AD1433" s="38"/>
      <c r="AE1433" s="38"/>
      <c r="AR1433" s="227" t="s">
        <v>547</v>
      </c>
      <c r="AT1433" s="227" t="s">
        <v>154</v>
      </c>
      <c r="AU1433" s="227" t="s">
        <v>172</v>
      </c>
      <c r="AY1433" s="17" t="s">
        <v>152</v>
      </c>
      <c r="BE1433" s="228">
        <f>IF(N1433="základní",J1433,0)</f>
        <v>0</v>
      </c>
      <c r="BF1433" s="228">
        <f>IF(N1433="snížená",J1433,0)</f>
        <v>0</v>
      </c>
      <c r="BG1433" s="228">
        <f>IF(N1433="zákl. přenesená",J1433,0)</f>
        <v>0</v>
      </c>
      <c r="BH1433" s="228">
        <f>IF(N1433="sníž. přenesená",J1433,0)</f>
        <v>0</v>
      </c>
      <c r="BI1433" s="228">
        <f>IF(N1433="nulová",J1433,0)</f>
        <v>0</v>
      </c>
      <c r="BJ1433" s="17" t="s">
        <v>21</v>
      </c>
      <c r="BK1433" s="228">
        <f>ROUND(I1433*H1433,2)</f>
        <v>0</v>
      </c>
      <c r="BL1433" s="17" t="s">
        <v>547</v>
      </c>
      <c r="BM1433" s="227" t="s">
        <v>2517</v>
      </c>
    </row>
    <row r="1434" s="2" customFormat="1">
      <c r="A1434" s="38"/>
      <c r="B1434" s="39"/>
      <c r="C1434" s="40"/>
      <c r="D1434" s="229" t="s">
        <v>160</v>
      </c>
      <c r="E1434" s="40"/>
      <c r="F1434" s="230" t="s">
        <v>2366</v>
      </c>
      <c r="G1434" s="40"/>
      <c r="H1434" s="40"/>
      <c r="I1434" s="231"/>
      <c r="J1434" s="40"/>
      <c r="K1434" s="40"/>
      <c r="L1434" s="44"/>
      <c r="M1434" s="232"/>
      <c r="N1434" s="233"/>
      <c r="O1434" s="91"/>
      <c r="P1434" s="91"/>
      <c r="Q1434" s="91"/>
      <c r="R1434" s="91"/>
      <c r="S1434" s="91"/>
      <c r="T1434" s="92"/>
      <c r="U1434" s="38"/>
      <c r="V1434" s="38"/>
      <c r="W1434" s="38"/>
      <c r="X1434" s="38"/>
      <c r="Y1434" s="38"/>
      <c r="Z1434" s="38"/>
      <c r="AA1434" s="38"/>
      <c r="AB1434" s="38"/>
      <c r="AC1434" s="38"/>
      <c r="AD1434" s="38"/>
      <c r="AE1434" s="38"/>
      <c r="AT1434" s="17" t="s">
        <v>160</v>
      </c>
      <c r="AU1434" s="17" t="s">
        <v>172</v>
      </c>
    </row>
    <row r="1435" s="12" customFormat="1" ht="22.8" customHeight="1">
      <c r="A1435" s="12"/>
      <c r="B1435" s="199"/>
      <c r="C1435" s="200"/>
      <c r="D1435" s="201" t="s">
        <v>78</v>
      </c>
      <c r="E1435" s="213" t="s">
        <v>2518</v>
      </c>
      <c r="F1435" s="213" t="s">
        <v>2519</v>
      </c>
      <c r="G1435" s="200"/>
      <c r="H1435" s="200"/>
      <c r="I1435" s="203"/>
      <c r="J1435" s="214">
        <f>BK1435</f>
        <v>0</v>
      </c>
      <c r="K1435" s="200"/>
      <c r="L1435" s="205"/>
      <c r="M1435" s="206"/>
      <c r="N1435" s="207"/>
      <c r="O1435" s="207"/>
      <c r="P1435" s="208">
        <f>SUM(P1436:P1525)</f>
        <v>0</v>
      </c>
      <c r="Q1435" s="207"/>
      <c r="R1435" s="208">
        <f>SUM(R1436:R1525)</f>
        <v>0</v>
      </c>
      <c r="S1435" s="207"/>
      <c r="T1435" s="209">
        <f>SUM(T1436:T1525)</f>
        <v>0</v>
      </c>
      <c r="U1435" s="12"/>
      <c r="V1435" s="12"/>
      <c r="W1435" s="12"/>
      <c r="X1435" s="12"/>
      <c r="Y1435" s="12"/>
      <c r="Z1435" s="12"/>
      <c r="AA1435" s="12"/>
      <c r="AB1435" s="12"/>
      <c r="AC1435" s="12"/>
      <c r="AD1435" s="12"/>
      <c r="AE1435" s="12"/>
      <c r="AR1435" s="210" t="s">
        <v>172</v>
      </c>
      <c r="AT1435" s="211" t="s">
        <v>78</v>
      </c>
      <c r="AU1435" s="211" t="s">
        <v>21</v>
      </c>
      <c r="AY1435" s="210" t="s">
        <v>152</v>
      </c>
      <c r="BK1435" s="212">
        <f>SUM(BK1436:BK1525)</f>
        <v>0</v>
      </c>
    </row>
    <row r="1436" s="2" customFormat="1" ht="37.8" customHeight="1">
      <c r="A1436" s="38"/>
      <c r="B1436" s="39"/>
      <c r="C1436" s="215" t="s">
        <v>2520</v>
      </c>
      <c r="D1436" s="215" t="s">
        <v>154</v>
      </c>
      <c r="E1436" s="216" t="s">
        <v>2521</v>
      </c>
      <c r="F1436" s="217" t="s">
        <v>2522</v>
      </c>
      <c r="G1436" s="218" t="s">
        <v>210</v>
      </c>
      <c r="H1436" s="219">
        <v>1</v>
      </c>
      <c r="I1436" s="220"/>
      <c r="J1436" s="221">
        <f>ROUND(I1436*H1436,2)</f>
        <v>0</v>
      </c>
      <c r="K1436" s="222"/>
      <c r="L1436" s="44"/>
      <c r="M1436" s="223" t="s">
        <v>1</v>
      </c>
      <c r="N1436" s="224" t="s">
        <v>44</v>
      </c>
      <c r="O1436" s="91"/>
      <c r="P1436" s="225">
        <f>O1436*H1436</f>
        <v>0</v>
      </c>
      <c r="Q1436" s="225">
        <v>0</v>
      </c>
      <c r="R1436" s="225">
        <f>Q1436*H1436</f>
        <v>0</v>
      </c>
      <c r="S1436" s="225">
        <v>0</v>
      </c>
      <c r="T1436" s="226">
        <f>S1436*H1436</f>
        <v>0</v>
      </c>
      <c r="U1436" s="38"/>
      <c r="V1436" s="38"/>
      <c r="W1436" s="38"/>
      <c r="X1436" s="38"/>
      <c r="Y1436" s="38"/>
      <c r="Z1436" s="38"/>
      <c r="AA1436" s="38"/>
      <c r="AB1436" s="38"/>
      <c r="AC1436" s="38"/>
      <c r="AD1436" s="38"/>
      <c r="AE1436" s="38"/>
      <c r="AR1436" s="227" t="s">
        <v>547</v>
      </c>
      <c r="AT1436" s="227" t="s">
        <v>154</v>
      </c>
      <c r="AU1436" s="227" t="s">
        <v>88</v>
      </c>
      <c r="AY1436" s="17" t="s">
        <v>152</v>
      </c>
      <c r="BE1436" s="228">
        <f>IF(N1436="základní",J1436,0)</f>
        <v>0</v>
      </c>
      <c r="BF1436" s="228">
        <f>IF(N1436="snížená",J1436,0)</f>
        <v>0</v>
      </c>
      <c r="BG1436" s="228">
        <f>IF(N1436="zákl. přenesená",J1436,0)</f>
        <v>0</v>
      </c>
      <c r="BH1436" s="228">
        <f>IF(N1436="sníž. přenesená",J1436,0)</f>
        <v>0</v>
      </c>
      <c r="BI1436" s="228">
        <f>IF(N1436="nulová",J1436,0)</f>
        <v>0</v>
      </c>
      <c r="BJ1436" s="17" t="s">
        <v>21</v>
      </c>
      <c r="BK1436" s="228">
        <f>ROUND(I1436*H1436,2)</f>
        <v>0</v>
      </c>
      <c r="BL1436" s="17" t="s">
        <v>547</v>
      </c>
      <c r="BM1436" s="227" t="s">
        <v>2523</v>
      </c>
    </row>
    <row r="1437" s="2" customFormat="1">
      <c r="A1437" s="38"/>
      <c r="B1437" s="39"/>
      <c r="C1437" s="40"/>
      <c r="D1437" s="229" t="s">
        <v>160</v>
      </c>
      <c r="E1437" s="40"/>
      <c r="F1437" s="230" t="s">
        <v>2522</v>
      </c>
      <c r="G1437" s="40"/>
      <c r="H1437" s="40"/>
      <c r="I1437" s="231"/>
      <c r="J1437" s="40"/>
      <c r="K1437" s="40"/>
      <c r="L1437" s="44"/>
      <c r="M1437" s="232"/>
      <c r="N1437" s="233"/>
      <c r="O1437" s="91"/>
      <c r="P1437" s="91"/>
      <c r="Q1437" s="91"/>
      <c r="R1437" s="91"/>
      <c r="S1437" s="91"/>
      <c r="T1437" s="92"/>
      <c r="U1437" s="38"/>
      <c r="V1437" s="38"/>
      <c r="W1437" s="38"/>
      <c r="X1437" s="38"/>
      <c r="Y1437" s="38"/>
      <c r="Z1437" s="38"/>
      <c r="AA1437" s="38"/>
      <c r="AB1437" s="38"/>
      <c r="AC1437" s="38"/>
      <c r="AD1437" s="38"/>
      <c r="AE1437" s="38"/>
      <c r="AT1437" s="17" t="s">
        <v>160</v>
      </c>
      <c r="AU1437" s="17" t="s">
        <v>88</v>
      </c>
    </row>
    <row r="1438" s="2" customFormat="1" ht="37.8" customHeight="1">
      <c r="A1438" s="38"/>
      <c r="B1438" s="39"/>
      <c r="C1438" s="215" t="s">
        <v>2524</v>
      </c>
      <c r="D1438" s="215" t="s">
        <v>154</v>
      </c>
      <c r="E1438" s="216" t="s">
        <v>2525</v>
      </c>
      <c r="F1438" s="217" t="s">
        <v>2526</v>
      </c>
      <c r="G1438" s="218" t="s">
        <v>210</v>
      </c>
      <c r="H1438" s="219">
        <v>1</v>
      </c>
      <c r="I1438" s="220"/>
      <c r="J1438" s="221">
        <f>ROUND(I1438*H1438,2)</f>
        <v>0</v>
      </c>
      <c r="K1438" s="222"/>
      <c r="L1438" s="44"/>
      <c r="M1438" s="223" t="s">
        <v>1</v>
      </c>
      <c r="N1438" s="224" t="s">
        <v>44</v>
      </c>
      <c r="O1438" s="91"/>
      <c r="P1438" s="225">
        <f>O1438*H1438</f>
        <v>0</v>
      </c>
      <c r="Q1438" s="225">
        <v>0</v>
      </c>
      <c r="R1438" s="225">
        <f>Q1438*H1438</f>
        <v>0</v>
      </c>
      <c r="S1438" s="225">
        <v>0</v>
      </c>
      <c r="T1438" s="226">
        <f>S1438*H1438</f>
        <v>0</v>
      </c>
      <c r="U1438" s="38"/>
      <c r="V1438" s="38"/>
      <c r="W1438" s="38"/>
      <c r="X1438" s="38"/>
      <c r="Y1438" s="38"/>
      <c r="Z1438" s="38"/>
      <c r="AA1438" s="38"/>
      <c r="AB1438" s="38"/>
      <c r="AC1438" s="38"/>
      <c r="AD1438" s="38"/>
      <c r="AE1438" s="38"/>
      <c r="AR1438" s="227" t="s">
        <v>547</v>
      </c>
      <c r="AT1438" s="227" t="s">
        <v>154</v>
      </c>
      <c r="AU1438" s="227" t="s">
        <v>88</v>
      </c>
      <c r="AY1438" s="17" t="s">
        <v>152</v>
      </c>
      <c r="BE1438" s="228">
        <f>IF(N1438="základní",J1438,0)</f>
        <v>0</v>
      </c>
      <c r="BF1438" s="228">
        <f>IF(N1438="snížená",J1438,0)</f>
        <v>0</v>
      </c>
      <c r="BG1438" s="228">
        <f>IF(N1438="zákl. přenesená",J1438,0)</f>
        <v>0</v>
      </c>
      <c r="BH1438" s="228">
        <f>IF(N1438="sníž. přenesená",J1438,0)</f>
        <v>0</v>
      </c>
      <c r="BI1438" s="228">
        <f>IF(N1438="nulová",J1438,0)</f>
        <v>0</v>
      </c>
      <c r="BJ1438" s="17" t="s">
        <v>21</v>
      </c>
      <c r="BK1438" s="228">
        <f>ROUND(I1438*H1438,2)</f>
        <v>0</v>
      </c>
      <c r="BL1438" s="17" t="s">
        <v>547</v>
      </c>
      <c r="BM1438" s="227" t="s">
        <v>2527</v>
      </c>
    </row>
    <row r="1439" s="2" customFormat="1">
      <c r="A1439" s="38"/>
      <c r="B1439" s="39"/>
      <c r="C1439" s="40"/>
      <c r="D1439" s="229" t="s">
        <v>160</v>
      </c>
      <c r="E1439" s="40"/>
      <c r="F1439" s="230" t="s">
        <v>2526</v>
      </c>
      <c r="G1439" s="40"/>
      <c r="H1439" s="40"/>
      <c r="I1439" s="231"/>
      <c r="J1439" s="40"/>
      <c r="K1439" s="40"/>
      <c r="L1439" s="44"/>
      <c r="M1439" s="232"/>
      <c r="N1439" s="233"/>
      <c r="O1439" s="91"/>
      <c r="P1439" s="91"/>
      <c r="Q1439" s="91"/>
      <c r="R1439" s="91"/>
      <c r="S1439" s="91"/>
      <c r="T1439" s="92"/>
      <c r="U1439" s="38"/>
      <c r="V1439" s="38"/>
      <c r="W1439" s="38"/>
      <c r="X1439" s="38"/>
      <c r="Y1439" s="38"/>
      <c r="Z1439" s="38"/>
      <c r="AA1439" s="38"/>
      <c r="AB1439" s="38"/>
      <c r="AC1439" s="38"/>
      <c r="AD1439" s="38"/>
      <c r="AE1439" s="38"/>
      <c r="AT1439" s="17" t="s">
        <v>160</v>
      </c>
      <c r="AU1439" s="17" t="s">
        <v>88</v>
      </c>
    </row>
    <row r="1440" s="2" customFormat="1" ht="62.7" customHeight="1">
      <c r="A1440" s="38"/>
      <c r="B1440" s="39"/>
      <c r="C1440" s="215" t="s">
        <v>2528</v>
      </c>
      <c r="D1440" s="215" t="s">
        <v>154</v>
      </c>
      <c r="E1440" s="216" t="s">
        <v>2529</v>
      </c>
      <c r="F1440" s="217" t="s">
        <v>2530</v>
      </c>
      <c r="G1440" s="218" t="s">
        <v>210</v>
      </c>
      <c r="H1440" s="219">
        <v>1</v>
      </c>
      <c r="I1440" s="220"/>
      <c r="J1440" s="221">
        <f>ROUND(I1440*H1440,2)</f>
        <v>0</v>
      </c>
      <c r="K1440" s="222"/>
      <c r="L1440" s="44"/>
      <c r="M1440" s="223" t="s">
        <v>1</v>
      </c>
      <c r="N1440" s="224" t="s">
        <v>44</v>
      </c>
      <c r="O1440" s="91"/>
      <c r="P1440" s="225">
        <f>O1440*H1440</f>
        <v>0</v>
      </c>
      <c r="Q1440" s="225">
        <v>0</v>
      </c>
      <c r="R1440" s="225">
        <f>Q1440*H1440</f>
        <v>0</v>
      </c>
      <c r="S1440" s="225">
        <v>0</v>
      </c>
      <c r="T1440" s="226">
        <f>S1440*H1440</f>
        <v>0</v>
      </c>
      <c r="U1440" s="38"/>
      <c r="V1440" s="38"/>
      <c r="W1440" s="38"/>
      <c r="X1440" s="38"/>
      <c r="Y1440" s="38"/>
      <c r="Z1440" s="38"/>
      <c r="AA1440" s="38"/>
      <c r="AB1440" s="38"/>
      <c r="AC1440" s="38"/>
      <c r="AD1440" s="38"/>
      <c r="AE1440" s="38"/>
      <c r="AR1440" s="227" t="s">
        <v>547</v>
      </c>
      <c r="AT1440" s="227" t="s">
        <v>154</v>
      </c>
      <c r="AU1440" s="227" t="s">
        <v>88</v>
      </c>
      <c r="AY1440" s="17" t="s">
        <v>152</v>
      </c>
      <c r="BE1440" s="228">
        <f>IF(N1440="základní",J1440,0)</f>
        <v>0</v>
      </c>
      <c r="BF1440" s="228">
        <f>IF(N1440="snížená",J1440,0)</f>
        <v>0</v>
      </c>
      <c r="BG1440" s="228">
        <f>IF(N1440="zákl. přenesená",J1440,0)</f>
        <v>0</v>
      </c>
      <c r="BH1440" s="228">
        <f>IF(N1440="sníž. přenesená",J1440,0)</f>
        <v>0</v>
      </c>
      <c r="BI1440" s="228">
        <f>IF(N1440="nulová",J1440,0)</f>
        <v>0</v>
      </c>
      <c r="BJ1440" s="17" t="s">
        <v>21</v>
      </c>
      <c r="BK1440" s="228">
        <f>ROUND(I1440*H1440,2)</f>
        <v>0</v>
      </c>
      <c r="BL1440" s="17" t="s">
        <v>547</v>
      </c>
      <c r="BM1440" s="227" t="s">
        <v>2531</v>
      </c>
    </row>
    <row r="1441" s="2" customFormat="1">
      <c r="A1441" s="38"/>
      <c r="B1441" s="39"/>
      <c r="C1441" s="40"/>
      <c r="D1441" s="229" t="s">
        <v>160</v>
      </c>
      <c r="E1441" s="40"/>
      <c r="F1441" s="230" t="s">
        <v>2530</v>
      </c>
      <c r="G1441" s="40"/>
      <c r="H1441" s="40"/>
      <c r="I1441" s="231"/>
      <c r="J1441" s="40"/>
      <c r="K1441" s="40"/>
      <c r="L1441" s="44"/>
      <c r="M1441" s="232"/>
      <c r="N1441" s="233"/>
      <c r="O1441" s="91"/>
      <c r="P1441" s="91"/>
      <c r="Q1441" s="91"/>
      <c r="R1441" s="91"/>
      <c r="S1441" s="91"/>
      <c r="T1441" s="92"/>
      <c r="U1441" s="38"/>
      <c r="V1441" s="38"/>
      <c r="W1441" s="38"/>
      <c r="X1441" s="38"/>
      <c r="Y1441" s="38"/>
      <c r="Z1441" s="38"/>
      <c r="AA1441" s="38"/>
      <c r="AB1441" s="38"/>
      <c r="AC1441" s="38"/>
      <c r="AD1441" s="38"/>
      <c r="AE1441" s="38"/>
      <c r="AT1441" s="17" t="s">
        <v>160</v>
      </c>
      <c r="AU1441" s="17" t="s">
        <v>88</v>
      </c>
    </row>
    <row r="1442" s="2" customFormat="1" ht="66.75" customHeight="1">
      <c r="A1442" s="38"/>
      <c r="B1442" s="39"/>
      <c r="C1442" s="215" t="s">
        <v>2532</v>
      </c>
      <c r="D1442" s="215" t="s">
        <v>154</v>
      </c>
      <c r="E1442" s="216" t="s">
        <v>2533</v>
      </c>
      <c r="F1442" s="217" t="s">
        <v>2534</v>
      </c>
      <c r="G1442" s="218" t="s">
        <v>210</v>
      </c>
      <c r="H1442" s="219">
        <v>2</v>
      </c>
      <c r="I1442" s="220"/>
      <c r="J1442" s="221">
        <f>ROUND(I1442*H1442,2)</f>
        <v>0</v>
      </c>
      <c r="K1442" s="222"/>
      <c r="L1442" s="44"/>
      <c r="M1442" s="223" t="s">
        <v>1</v>
      </c>
      <c r="N1442" s="224" t="s">
        <v>44</v>
      </c>
      <c r="O1442" s="91"/>
      <c r="P1442" s="225">
        <f>O1442*H1442</f>
        <v>0</v>
      </c>
      <c r="Q1442" s="225">
        <v>0</v>
      </c>
      <c r="R1442" s="225">
        <f>Q1442*H1442</f>
        <v>0</v>
      </c>
      <c r="S1442" s="225">
        <v>0</v>
      </c>
      <c r="T1442" s="226">
        <f>S1442*H1442</f>
        <v>0</v>
      </c>
      <c r="U1442" s="38"/>
      <c r="V1442" s="38"/>
      <c r="W1442" s="38"/>
      <c r="X1442" s="38"/>
      <c r="Y1442" s="38"/>
      <c r="Z1442" s="38"/>
      <c r="AA1442" s="38"/>
      <c r="AB1442" s="38"/>
      <c r="AC1442" s="38"/>
      <c r="AD1442" s="38"/>
      <c r="AE1442" s="38"/>
      <c r="AR1442" s="227" t="s">
        <v>547</v>
      </c>
      <c r="AT1442" s="227" t="s">
        <v>154</v>
      </c>
      <c r="AU1442" s="227" t="s">
        <v>88</v>
      </c>
      <c r="AY1442" s="17" t="s">
        <v>152</v>
      </c>
      <c r="BE1442" s="228">
        <f>IF(N1442="základní",J1442,0)</f>
        <v>0</v>
      </c>
      <c r="BF1442" s="228">
        <f>IF(N1442="snížená",J1442,0)</f>
        <v>0</v>
      </c>
      <c r="BG1442" s="228">
        <f>IF(N1442="zákl. přenesená",J1442,0)</f>
        <v>0</v>
      </c>
      <c r="BH1442" s="228">
        <f>IF(N1442="sníž. přenesená",J1442,0)</f>
        <v>0</v>
      </c>
      <c r="BI1442" s="228">
        <f>IF(N1442="nulová",J1442,0)</f>
        <v>0</v>
      </c>
      <c r="BJ1442" s="17" t="s">
        <v>21</v>
      </c>
      <c r="BK1442" s="228">
        <f>ROUND(I1442*H1442,2)</f>
        <v>0</v>
      </c>
      <c r="BL1442" s="17" t="s">
        <v>547</v>
      </c>
      <c r="BM1442" s="227" t="s">
        <v>2535</v>
      </c>
    </row>
    <row r="1443" s="2" customFormat="1">
      <c r="A1443" s="38"/>
      <c r="B1443" s="39"/>
      <c r="C1443" s="40"/>
      <c r="D1443" s="229" t="s">
        <v>160</v>
      </c>
      <c r="E1443" s="40"/>
      <c r="F1443" s="230" t="s">
        <v>2534</v>
      </c>
      <c r="G1443" s="40"/>
      <c r="H1443" s="40"/>
      <c r="I1443" s="231"/>
      <c r="J1443" s="40"/>
      <c r="K1443" s="40"/>
      <c r="L1443" s="44"/>
      <c r="M1443" s="232"/>
      <c r="N1443" s="233"/>
      <c r="O1443" s="91"/>
      <c r="P1443" s="91"/>
      <c r="Q1443" s="91"/>
      <c r="R1443" s="91"/>
      <c r="S1443" s="91"/>
      <c r="T1443" s="92"/>
      <c r="U1443" s="38"/>
      <c r="V1443" s="38"/>
      <c r="W1443" s="38"/>
      <c r="X1443" s="38"/>
      <c r="Y1443" s="38"/>
      <c r="Z1443" s="38"/>
      <c r="AA1443" s="38"/>
      <c r="AB1443" s="38"/>
      <c r="AC1443" s="38"/>
      <c r="AD1443" s="38"/>
      <c r="AE1443" s="38"/>
      <c r="AT1443" s="17" t="s">
        <v>160</v>
      </c>
      <c r="AU1443" s="17" t="s">
        <v>88</v>
      </c>
    </row>
    <row r="1444" s="2" customFormat="1" ht="62.7" customHeight="1">
      <c r="A1444" s="38"/>
      <c r="B1444" s="39"/>
      <c r="C1444" s="215" t="s">
        <v>2536</v>
      </c>
      <c r="D1444" s="215" t="s">
        <v>154</v>
      </c>
      <c r="E1444" s="216" t="s">
        <v>2537</v>
      </c>
      <c r="F1444" s="217" t="s">
        <v>2538</v>
      </c>
      <c r="G1444" s="218" t="s">
        <v>210</v>
      </c>
      <c r="H1444" s="219">
        <v>12</v>
      </c>
      <c r="I1444" s="220"/>
      <c r="J1444" s="221">
        <f>ROUND(I1444*H1444,2)</f>
        <v>0</v>
      </c>
      <c r="K1444" s="222"/>
      <c r="L1444" s="44"/>
      <c r="M1444" s="223" t="s">
        <v>1</v>
      </c>
      <c r="N1444" s="224" t="s">
        <v>44</v>
      </c>
      <c r="O1444" s="91"/>
      <c r="P1444" s="225">
        <f>O1444*H1444</f>
        <v>0</v>
      </c>
      <c r="Q1444" s="225">
        <v>0</v>
      </c>
      <c r="R1444" s="225">
        <f>Q1444*H1444</f>
        <v>0</v>
      </c>
      <c r="S1444" s="225">
        <v>0</v>
      </c>
      <c r="T1444" s="226">
        <f>S1444*H1444</f>
        <v>0</v>
      </c>
      <c r="U1444" s="38"/>
      <c r="V1444" s="38"/>
      <c r="W1444" s="38"/>
      <c r="X1444" s="38"/>
      <c r="Y1444" s="38"/>
      <c r="Z1444" s="38"/>
      <c r="AA1444" s="38"/>
      <c r="AB1444" s="38"/>
      <c r="AC1444" s="38"/>
      <c r="AD1444" s="38"/>
      <c r="AE1444" s="38"/>
      <c r="AR1444" s="227" t="s">
        <v>547</v>
      </c>
      <c r="AT1444" s="227" t="s">
        <v>154</v>
      </c>
      <c r="AU1444" s="227" t="s">
        <v>88</v>
      </c>
      <c r="AY1444" s="17" t="s">
        <v>152</v>
      </c>
      <c r="BE1444" s="228">
        <f>IF(N1444="základní",J1444,0)</f>
        <v>0</v>
      </c>
      <c r="BF1444" s="228">
        <f>IF(N1444="snížená",J1444,0)</f>
        <v>0</v>
      </c>
      <c r="BG1444" s="228">
        <f>IF(N1444="zákl. přenesená",J1444,0)</f>
        <v>0</v>
      </c>
      <c r="BH1444" s="228">
        <f>IF(N1444="sníž. přenesená",J1444,0)</f>
        <v>0</v>
      </c>
      <c r="BI1444" s="228">
        <f>IF(N1444="nulová",J1444,0)</f>
        <v>0</v>
      </c>
      <c r="BJ1444" s="17" t="s">
        <v>21</v>
      </c>
      <c r="BK1444" s="228">
        <f>ROUND(I1444*H1444,2)</f>
        <v>0</v>
      </c>
      <c r="BL1444" s="17" t="s">
        <v>547</v>
      </c>
      <c r="BM1444" s="227" t="s">
        <v>2539</v>
      </c>
    </row>
    <row r="1445" s="2" customFormat="1">
      <c r="A1445" s="38"/>
      <c r="B1445" s="39"/>
      <c r="C1445" s="40"/>
      <c r="D1445" s="229" t="s">
        <v>160</v>
      </c>
      <c r="E1445" s="40"/>
      <c r="F1445" s="230" t="s">
        <v>2538</v>
      </c>
      <c r="G1445" s="40"/>
      <c r="H1445" s="40"/>
      <c r="I1445" s="231"/>
      <c r="J1445" s="40"/>
      <c r="K1445" s="40"/>
      <c r="L1445" s="44"/>
      <c r="M1445" s="232"/>
      <c r="N1445" s="233"/>
      <c r="O1445" s="91"/>
      <c r="P1445" s="91"/>
      <c r="Q1445" s="91"/>
      <c r="R1445" s="91"/>
      <c r="S1445" s="91"/>
      <c r="T1445" s="92"/>
      <c r="U1445" s="38"/>
      <c r="V1445" s="38"/>
      <c r="W1445" s="38"/>
      <c r="X1445" s="38"/>
      <c r="Y1445" s="38"/>
      <c r="Z1445" s="38"/>
      <c r="AA1445" s="38"/>
      <c r="AB1445" s="38"/>
      <c r="AC1445" s="38"/>
      <c r="AD1445" s="38"/>
      <c r="AE1445" s="38"/>
      <c r="AT1445" s="17" t="s">
        <v>160</v>
      </c>
      <c r="AU1445" s="17" t="s">
        <v>88</v>
      </c>
    </row>
    <row r="1446" s="2" customFormat="1" ht="66.75" customHeight="1">
      <c r="A1446" s="38"/>
      <c r="B1446" s="39"/>
      <c r="C1446" s="215" t="s">
        <v>2540</v>
      </c>
      <c r="D1446" s="215" t="s">
        <v>154</v>
      </c>
      <c r="E1446" s="216" t="s">
        <v>2541</v>
      </c>
      <c r="F1446" s="217" t="s">
        <v>2542</v>
      </c>
      <c r="G1446" s="218" t="s">
        <v>210</v>
      </c>
      <c r="H1446" s="219">
        <v>2</v>
      </c>
      <c r="I1446" s="220"/>
      <c r="J1446" s="221">
        <f>ROUND(I1446*H1446,2)</f>
        <v>0</v>
      </c>
      <c r="K1446" s="222"/>
      <c r="L1446" s="44"/>
      <c r="M1446" s="223" t="s">
        <v>1</v>
      </c>
      <c r="N1446" s="224" t="s">
        <v>44</v>
      </c>
      <c r="O1446" s="91"/>
      <c r="P1446" s="225">
        <f>O1446*H1446</f>
        <v>0</v>
      </c>
      <c r="Q1446" s="225">
        <v>0</v>
      </c>
      <c r="R1446" s="225">
        <f>Q1446*H1446</f>
        <v>0</v>
      </c>
      <c r="S1446" s="225">
        <v>0</v>
      </c>
      <c r="T1446" s="226">
        <f>S1446*H1446</f>
        <v>0</v>
      </c>
      <c r="U1446" s="38"/>
      <c r="V1446" s="38"/>
      <c r="W1446" s="38"/>
      <c r="X1446" s="38"/>
      <c r="Y1446" s="38"/>
      <c r="Z1446" s="38"/>
      <c r="AA1446" s="38"/>
      <c r="AB1446" s="38"/>
      <c r="AC1446" s="38"/>
      <c r="AD1446" s="38"/>
      <c r="AE1446" s="38"/>
      <c r="AR1446" s="227" t="s">
        <v>547</v>
      </c>
      <c r="AT1446" s="227" t="s">
        <v>154</v>
      </c>
      <c r="AU1446" s="227" t="s">
        <v>88</v>
      </c>
      <c r="AY1446" s="17" t="s">
        <v>152</v>
      </c>
      <c r="BE1446" s="228">
        <f>IF(N1446="základní",J1446,0)</f>
        <v>0</v>
      </c>
      <c r="BF1446" s="228">
        <f>IF(N1446="snížená",J1446,0)</f>
        <v>0</v>
      </c>
      <c r="BG1446" s="228">
        <f>IF(N1446="zákl. přenesená",J1446,0)</f>
        <v>0</v>
      </c>
      <c r="BH1446" s="228">
        <f>IF(N1446="sníž. přenesená",J1446,0)</f>
        <v>0</v>
      </c>
      <c r="BI1446" s="228">
        <f>IF(N1446="nulová",J1446,0)</f>
        <v>0</v>
      </c>
      <c r="BJ1446" s="17" t="s">
        <v>21</v>
      </c>
      <c r="BK1446" s="228">
        <f>ROUND(I1446*H1446,2)</f>
        <v>0</v>
      </c>
      <c r="BL1446" s="17" t="s">
        <v>547</v>
      </c>
      <c r="BM1446" s="227" t="s">
        <v>2543</v>
      </c>
    </row>
    <row r="1447" s="2" customFormat="1">
      <c r="A1447" s="38"/>
      <c r="B1447" s="39"/>
      <c r="C1447" s="40"/>
      <c r="D1447" s="229" t="s">
        <v>160</v>
      </c>
      <c r="E1447" s="40"/>
      <c r="F1447" s="230" t="s">
        <v>2542</v>
      </c>
      <c r="G1447" s="40"/>
      <c r="H1447" s="40"/>
      <c r="I1447" s="231"/>
      <c r="J1447" s="40"/>
      <c r="K1447" s="40"/>
      <c r="L1447" s="44"/>
      <c r="M1447" s="232"/>
      <c r="N1447" s="233"/>
      <c r="O1447" s="91"/>
      <c r="P1447" s="91"/>
      <c r="Q1447" s="91"/>
      <c r="R1447" s="91"/>
      <c r="S1447" s="91"/>
      <c r="T1447" s="92"/>
      <c r="U1447" s="38"/>
      <c r="V1447" s="38"/>
      <c r="W1447" s="38"/>
      <c r="X1447" s="38"/>
      <c r="Y1447" s="38"/>
      <c r="Z1447" s="38"/>
      <c r="AA1447" s="38"/>
      <c r="AB1447" s="38"/>
      <c r="AC1447" s="38"/>
      <c r="AD1447" s="38"/>
      <c r="AE1447" s="38"/>
      <c r="AT1447" s="17" t="s">
        <v>160</v>
      </c>
      <c r="AU1447" s="17" t="s">
        <v>88</v>
      </c>
    </row>
    <row r="1448" s="2" customFormat="1" ht="66.75" customHeight="1">
      <c r="A1448" s="38"/>
      <c r="B1448" s="39"/>
      <c r="C1448" s="215" t="s">
        <v>2544</v>
      </c>
      <c r="D1448" s="215" t="s">
        <v>154</v>
      </c>
      <c r="E1448" s="216" t="s">
        <v>2545</v>
      </c>
      <c r="F1448" s="217" t="s">
        <v>2546</v>
      </c>
      <c r="G1448" s="218" t="s">
        <v>210</v>
      </c>
      <c r="H1448" s="219">
        <v>2</v>
      </c>
      <c r="I1448" s="220"/>
      <c r="J1448" s="221">
        <f>ROUND(I1448*H1448,2)</f>
        <v>0</v>
      </c>
      <c r="K1448" s="222"/>
      <c r="L1448" s="44"/>
      <c r="M1448" s="223" t="s">
        <v>1</v>
      </c>
      <c r="N1448" s="224" t="s">
        <v>44</v>
      </c>
      <c r="O1448" s="91"/>
      <c r="P1448" s="225">
        <f>O1448*H1448</f>
        <v>0</v>
      </c>
      <c r="Q1448" s="225">
        <v>0</v>
      </c>
      <c r="R1448" s="225">
        <f>Q1448*H1448</f>
        <v>0</v>
      </c>
      <c r="S1448" s="225">
        <v>0</v>
      </c>
      <c r="T1448" s="226">
        <f>S1448*H1448</f>
        <v>0</v>
      </c>
      <c r="U1448" s="38"/>
      <c r="V1448" s="38"/>
      <c r="W1448" s="38"/>
      <c r="X1448" s="38"/>
      <c r="Y1448" s="38"/>
      <c r="Z1448" s="38"/>
      <c r="AA1448" s="38"/>
      <c r="AB1448" s="38"/>
      <c r="AC1448" s="38"/>
      <c r="AD1448" s="38"/>
      <c r="AE1448" s="38"/>
      <c r="AR1448" s="227" t="s">
        <v>547</v>
      </c>
      <c r="AT1448" s="227" t="s">
        <v>154</v>
      </c>
      <c r="AU1448" s="227" t="s">
        <v>88</v>
      </c>
      <c r="AY1448" s="17" t="s">
        <v>152</v>
      </c>
      <c r="BE1448" s="228">
        <f>IF(N1448="základní",J1448,0)</f>
        <v>0</v>
      </c>
      <c r="BF1448" s="228">
        <f>IF(N1448="snížená",J1448,0)</f>
        <v>0</v>
      </c>
      <c r="BG1448" s="228">
        <f>IF(N1448="zákl. přenesená",J1448,0)</f>
        <v>0</v>
      </c>
      <c r="BH1448" s="228">
        <f>IF(N1448="sníž. přenesená",J1448,0)</f>
        <v>0</v>
      </c>
      <c r="BI1448" s="228">
        <f>IF(N1448="nulová",J1448,0)</f>
        <v>0</v>
      </c>
      <c r="BJ1448" s="17" t="s">
        <v>21</v>
      </c>
      <c r="BK1448" s="228">
        <f>ROUND(I1448*H1448,2)</f>
        <v>0</v>
      </c>
      <c r="BL1448" s="17" t="s">
        <v>547</v>
      </c>
      <c r="BM1448" s="227" t="s">
        <v>2547</v>
      </c>
    </row>
    <row r="1449" s="2" customFormat="1">
      <c r="A1449" s="38"/>
      <c r="B1449" s="39"/>
      <c r="C1449" s="40"/>
      <c r="D1449" s="229" t="s">
        <v>160</v>
      </c>
      <c r="E1449" s="40"/>
      <c r="F1449" s="230" t="s">
        <v>2546</v>
      </c>
      <c r="G1449" s="40"/>
      <c r="H1449" s="40"/>
      <c r="I1449" s="231"/>
      <c r="J1449" s="40"/>
      <c r="K1449" s="40"/>
      <c r="L1449" s="44"/>
      <c r="M1449" s="232"/>
      <c r="N1449" s="233"/>
      <c r="O1449" s="91"/>
      <c r="P1449" s="91"/>
      <c r="Q1449" s="91"/>
      <c r="R1449" s="91"/>
      <c r="S1449" s="91"/>
      <c r="T1449" s="92"/>
      <c r="U1449" s="38"/>
      <c r="V1449" s="38"/>
      <c r="W1449" s="38"/>
      <c r="X1449" s="38"/>
      <c r="Y1449" s="38"/>
      <c r="Z1449" s="38"/>
      <c r="AA1449" s="38"/>
      <c r="AB1449" s="38"/>
      <c r="AC1449" s="38"/>
      <c r="AD1449" s="38"/>
      <c r="AE1449" s="38"/>
      <c r="AT1449" s="17" t="s">
        <v>160</v>
      </c>
      <c r="AU1449" s="17" t="s">
        <v>88</v>
      </c>
    </row>
    <row r="1450" s="2" customFormat="1" ht="62.7" customHeight="1">
      <c r="A1450" s="38"/>
      <c r="B1450" s="39"/>
      <c r="C1450" s="215" t="s">
        <v>2548</v>
      </c>
      <c r="D1450" s="215" t="s">
        <v>154</v>
      </c>
      <c r="E1450" s="216" t="s">
        <v>2549</v>
      </c>
      <c r="F1450" s="217" t="s">
        <v>2550</v>
      </c>
      <c r="G1450" s="218" t="s">
        <v>210</v>
      </c>
      <c r="H1450" s="219">
        <v>9</v>
      </c>
      <c r="I1450" s="220"/>
      <c r="J1450" s="221">
        <f>ROUND(I1450*H1450,2)</f>
        <v>0</v>
      </c>
      <c r="K1450" s="222"/>
      <c r="L1450" s="44"/>
      <c r="M1450" s="223" t="s">
        <v>1</v>
      </c>
      <c r="N1450" s="224" t="s">
        <v>44</v>
      </c>
      <c r="O1450" s="91"/>
      <c r="P1450" s="225">
        <f>O1450*H1450</f>
        <v>0</v>
      </c>
      <c r="Q1450" s="225">
        <v>0</v>
      </c>
      <c r="R1450" s="225">
        <f>Q1450*H1450</f>
        <v>0</v>
      </c>
      <c r="S1450" s="225">
        <v>0</v>
      </c>
      <c r="T1450" s="226">
        <f>S1450*H1450</f>
        <v>0</v>
      </c>
      <c r="U1450" s="38"/>
      <c r="V1450" s="38"/>
      <c r="W1450" s="38"/>
      <c r="X1450" s="38"/>
      <c r="Y1450" s="38"/>
      <c r="Z1450" s="38"/>
      <c r="AA1450" s="38"/>
      <c r="AB1450" s="38"/>
      <c r="AC1450" s="38"/>
      <c r="AD1450" s="38"/>
      <c r="AE1450" s="38"/>
      <c r="AR1450" s="227" t="s">
        <v>547</v>
      </c>
      <c r="AT1450" s="227" t="s">
        <v>154</v>
      </c>
      <c r="AU1450" s="227" t="s">
        <v>88</v>
      </c>
      <c r="AY1450" s="17" t="s">
        <v>152</v>
      </c>
      <c r="BE1450" s="228">
        <f>IF(N1450="základní",J1450,0)</f>
        <v>0</v>
      </c>
      <c r="BF1450" s="228">
        <f>IF(N1450="snížená",J1450,0)</f>
        <v>0</v>
      </c>
      <c r="BG1450" s="228">
        <f>IF(N1450="zákl. přenesená",J1450,0)</f>
        <v>0</v>
      </c>
      <c r="BH1450" s="228">
        <f>IF(N1450="sníž. přenesená",J1450,0)</f>
        <v>0</v>
      </c>
      <c r="BI1450" s="228">
        <f>IF(N1450="nulová",J1450,0)</f>
        <v>0</v>
      </c>
      <c r="BJ1450" s="17" t="s">
        <v>21</v>
      </c>
      <c r="BK1450" s="228">
        <f>ROUND(I1450*H1450,2)</f>
        <v>0</v>
      </c>
      <c r="BL1450" s="17" t="s">
        <v>547</v>
      </c>
      <c r="BM1450" s="227" t="s">
        <v>2551</v>
      </c>
    </row>
    <row r="1451" s="2" customFormat="1">
      <c r="A1451" s="38"/>
      <c r="B1451" s="39"/>
      <c r="C1451" s="40"/>
      <c r="D1451" s="229" t="s">
        <v>160</v>
      </c>
      <c r="E1451" s="40"/>
      <c r="F1451" s="230" t="s">
        <v>2550</v>
      </c>
      <c r="G1451" s="40"/>
      <c r="H1451" s="40"/>
      <c r="I1451" s="231"/>
      <c r="J1451" s="40"/>
      <c r="K1451" s="40"/>
      <c r="L1451" s="44"/>
      <c r="M1451" s="232"/>
      <c r="N1451" s="233"/>
      <c r="O1451" s="91"/>
      <c r="P1451" s="91"/>
      <c r="Q1451" s="91"/>
      <c r="R1451" s="91"/>
      <c r="S1451" s="91"/>
      <c r="T1451" s="92"/>
      <c r="U1451" s="38"/>
      <c r="V1451" s="38"/>
      <c r="W1451" s="38"/>
      <c r="X1451" s="38"/>
      <c r="Y1451" s="38"/>
      <c r="Z1451" s="38"/>
      <c r="AA1451" s="38"/>
      <c r="AB1451" s="38"/>
      <c r="AC1451" s="38"/>
      <c r="AD1451" s="38"/>
      <c r="AE1451" s="38"/>
      <c r="AT1451" s="17" t="s">
        <v>160</v>
      </c>
      <c r="AU1451" s="17" t="s">
        <v>88</v>
      </c>
    </row>
    <row r="1452" s="2" customFormat="1" ht="66.75" customHeight="1">
      <c r="A1452" s="38"/>
      <c r="B1452" s="39"/>
      <c r="C1452" s="215" t="s">
        <v>2552</v>
      </c>
      <c r="D1452" s="215" t="s">
        <v>154</v>
      </c>
      <c r="E1452" s="216" t="s">
        <v>2553</v>
      </c>
      <c r="F1452" s="217" t="s">
        <v>2554</v>
      </c>
      <c r="G1452" s="218" t="s">
        <v>210</v>
      </c>
      <c r="H1452" s="219">
        <v>1</v>
      </c>
      <c r="I1452" s="220"/>
      <c r="J1452" s="221">
        <f>ROUND(I1452*H1452,2)</f>
        <v>0</v>
      </c>
      <c r="K1452" s="222"/>
      <c r="L1452" s="44"/>
      <c r="M1452" s="223" t="s">
        <v>1</v>
      </c>
      <c r="N1452" s="224" t="s">
        <v>44</v>
      </c>
      <c r="O1452" s="91"/>
      <c r="P1452" s="225">
        <f>O1452*H1452</f>
        <v>0</v>
      </c>
      <c r="Q1452" s="225">
        <v>0</v>
      </c>
      <c r="R1452" s="225">
        <f>Q1452*H1452</f>
        <v>0</v>
      </c>
      <c r="S1452" s="225">
        <v>0</v>
      </c>
      <c r="T1452" s="226">
        <f>S1452*H1452</f>
        <v>0</v>
      </c>
      <c r="U1452" s="38"/>
      <c r="V1452" s="38"/>
      <c r="W1452" s="38"/>
      <c r="X1452" s="38"/>
      <c r="Y1452" s="38"/>
      <c r="Z1452" s="38"/>
      <c r="AA1452" s="38"/>
      <c r="AB1452" s="38"/>
      <c r="AC1452" s="38"/>
      <c r="AD1452" s="38"/>
      <c r="AE1452" s="38"/>
      <c r="AR1452" s="227" t="s">
        <v>547</v>
      </c>
      <c r="AT1452" s="227" t="s">
        <v>154</v>
      </c>
      <c r="AU1452" s="227" t="s">
        <v>88</v>
      </c>
      <c r="AY1452" s="17" t="s">
        <v>152</v>
      </c>
      <c r="BE1452" s="228">
        <f>IF(N1452="základní",J1452,0)</f>
        <v>0</v>
      </c>
      <c r="BF1452" s="228">
        <f>IF(N1452="snížená",J1452,0)</f>
        <v>0</v>
      </c>
      <c r="BG1452" s="228">
        <f>IF(N1452="zákl. přenesená",J1452,0)</f>
        <v>0</v>
      </c>
      <c r="BH1452" s="228">
        <f>IF(N1452="sníž. přenesená",J1452,0)</f>
        <v>0</v>
      </c>
      <c r="BI1452" s="228">
        <f>IF(N1452="nulová",J1452,0)</f>
        <v>0</v>
      </c>
      <c r="BJ1452" s="17" t="s">
        <v>21</v>
      </c>
      <c r="BK1452" s="228">
        <f>ROUND(I1452*H1452,2)</f>
        <v>0</v>
      </c>
      <c r="BL1452" s="17" t="s">
        <v>547</v>
      </c>
      <c r="BM1452" s="227" t="s">
        <v>2555</v>
      </c>
    </row>
    <row r="1453" s="2" customFormat="1">
      <c r="A1453" s="38"/>
      <c r="B1453" s="39"/>
      <c r="C1453" s="40"/>
      <c r="D1453" s="229" t="s">
        <v>160</v>
      </c>
      <c r="E1453" s="40"/>
      <c r="F1453" s="230" t="s">
        <v>2554</v>
      </c>
      <c r="G1453" s="40"/>
      <c r="H1453" s="40"/>
      <c r="I1453" s="231"/>
      <c r="J1453" s="40"/>
      <c r="K1453" s="40"/>
      <c r="L1453" s="44"/>
      <c r="M1453" s="232"/>
      <c r="N1453" s="233"/>
      <c r="O1453" s="91"/>
      <c r="P1453" s="91"/>
      <c r="Q1453" s="91"/>
      <c r="R1453" s="91"/>
      <c r="S1453" s="91"/>
      <c r="T1453" s="92"/>
      <c r="U1453" s="38"/>
      <c r="V1453" s="38"/>
      <c r="W1453" s="38"/>
      <c r="X1453" s="38"/>
      <c r="Y1453" s="38"/>
      <c r="Z1453" s="38"/>
      <c r="AA1453" s="38"/>
      <c r="AB1453" s="38"/>
      <c r="AC1453" s="38"/>
      <c r="AD1453" s="38"/>
      <c r="AE1453" s="38"/>
      <c r="AT1453" s="17" t="s">
        <v>160</v>
      </c>
      <c r="AU1453" s="17" t="s">
        <v>88</v>
      </c>
    </row>
    <row r="1454" s="2" customFormat="1" ht="66.75" customHeight="1">
      <c r="A1454" s="38"/>
      <c r="B1454" s="39"/>
      <c r="C1454" s="215" t="s">
        <v>2556</v>
      </c>
      <c r="D1454" s="215" t="s">
        <v>154</v>
      </c>
      <c r="E1454" s="216" t="s">
        <v>2557</v>
      </c>
      <c r="F1454" s="217" t="s">
        <v>2558</v>
      </c>
      <c r="G1454" s="218" t="s">
        <v>210</v>
      </c>
      <c r="H1454" s="219">
        <v>2</v>
      </c>
      <c r="I1454" s="220"/>
      <c r="J1454" s="221">
        <f>ROUND(I1454*H1454,2)</f>
        <v>0</v>
      </c>
      <c r="K1454" s="222"/>
      <c r="L1454" s="44"/>
      <c r="M1454" s="223" t="s">
        <v>1</v>
      </c>
      <c r="N1454" s="224" t="s">
        <v>44</v>
      </c>
      <c r="O1454" s="91"/>
      <c r="P1454" s="225">
        <f>O1454*H1454</f>
        <v>0</v>
      </c>
      <c r="Q1454" s="225">
        <v>0</v>
      </c>
      <c r="R1454" s="225">
        <f>Q1454*H1454</f>
        <v>0</v>
      </c>
      <c r="S1454" s="225">
        <v>0</v>
      </c>
      <c r="T1454" s="226">
        <f>S1454*H1454</f>
        <v>0</v>
      </c>
      <c r="U1454" s="38"/>
      <c r="V1454" s="38"/>
      <c r="W1454" s="38"/>
      <c r="X1454" s="38"/>
      <c r="Y1454" s="38"/>
      <c r="Z1454" s="38"/>
      <c r="AA1454" s="38"/>
      <c r="AB1454" s="38"/>
      <c r="AC1454" s="38"/>
      <c r="AD1454" s="38"/>
      <c r="AE1454" s="38"/>
      <c r="AR1454" s="227" t="s">
        <v>547</v>
      </c>
      <c r="AT1454" s="227" t="s">
        <v>154</v>
      </c>
      <c r="AU1454" s="227" t="s">
        <v>88</v>
      </c>
      <c r="AY1454" s="17" t="s">
        <v>152</v>
      </c>
      <c r="BE1454" s="228">
        <f>IF(N1454="základní",J1454,0)</f>
        <v>0</v>
      </c>
      <c r="BF1454" s="228">
        <f>IF(N1454="snížená",J1454,0)</f>
        <v>0</v>
      </c>
      <c r="BG1454" s="228">
        <f>IF(N1454="zákl. přenesená",J1454,0)</f>
        <v>0</v>
      </c>
      <c r="BH1454" s="228">
        <f>IF(N1454="sníž. přenesená",J1454,0)</f>
        <v>0</v>
      </c>
      <c r="BI1454" s="228">
        <f>IF(N1454="nulová",J1454,0)</f>
        <v>0</v>
      </c>
      <c r="BJ1454" s="17" t="s">
        <v>21</v>
      </c>
      <c r="BK1454" s="228">
        <f>ROUND(I1454*H1454,2)</f>
        <v>0</v>
      </c>
      <c r="BL1454" s="17" t="s">
        <v>547</v>
      </c>
      <c r="BM1454" s="227" t="s">
        <v>2559</v>
      </c>
    </row>
    <row r="1455" s="2" customFormat="1">
      <c r="A1455" s="38"/>
      <c r="B1455" s="39"/>
      <c r="C1455" s="40"/>
      <c r="D1455" s="229" t="s">
        <v>160</v>
      </c>
      <c r="E1455" s="40"/>
      <c r="F1455" s="230" t="s">
        <v>2558</v>
      </c>
      <c r="G1455" s="40"/>
      <c r="H1455" s="40"/>
      <c r="I1455" s="231"/>
      <c r="J1455" s="40"/>
      <c r="K1455" s="40"/>
      <c r="L1455" s="44"/>
      <c r="M1455" s="232"/>
      <c r="N1455" s="233"/>
      <c r="O1455" s="91"/>
      <c r="P1455" s="91"/>
      <c r="Q1455" s="91"/>
      <c r="R1455" s="91"/>
      <c r="S1455" s="91"/>
      <c r="T1455" s="92"/>
      <c r="U1455" s="38"/>
      <c r="V1455" s="38"/>
      <c r="W1455" s="38"/>
      <c r="X1455" s="38"/>
      <c r="Y1455" s="38"/>
      <c r="Z1455" s="38"/>
      <c r="AA1455" s="38"/>
      <c r="AB1455" s="38"/>
      <c r="AC1455" s="38"/>
      <c r="AD1455" s="38"/>
      <c r="AE1455" s="38"/>
      <c r="AT1455" s="17" t="s">
        <v>160</v>
      </c>
      <c r="AU1455" s="17" t="s">
        <v>88</v>
      </c>
    </row>
    <row r="1456" s="2" customFormat="1" ht="62.7" customHeight="1">
      <c r="A1456" s="38"/>
      <c r="B1456" s="39"/>
      <c r="C1456" s="215" t="s">
        <v>2560</v>
      </c>
      <c r="D1456" s="215" t="s">
        <v>154</v>
      </c>
      <c r="E1456" s="216" t="s">
        <v>2561</v>
      </c>
      <c r="F1456" s="217" t="s">
        <v>2562</v>
      </c>
      <c r="G1456" s="218" t="s">
        <v>210</v>
      </c>
      <c r="H1456" s="219">
        <v>8</v>
      </c>
      <c r="I1456" s="220"/>
      <c r="J1456" s="221">
        <f>ROUND(I1456*H1456,2)</f>
        <v>0</v>
      </c>
      <c r="K1456" s="222"/>
      <c r="L1456" s="44"/>
      <c r="M1456" s="223" t="s">
        <v>1</v>
      </c>
      <c r="N1456" s="224" t="s">
        <v>44</v>
      </c>
      <c r="O1456" s="91"/>
      <c r="P1456" s="225">
        <f>O1456*H1456</f>
        <v>0</v>
      </c>
      <c r="Q1456" s="225">
        <v>0</v>
      </c>
      <c r="R1456" s="225">
        <f>Q1456*H1456</f>
        <v>0</v>
      </c>
      <c r="S1456" s="225">
        <v>0</v>
      </c>
      <c r="T1456" s="226">
        <f>S1456*H1456</f>
        <v>0</v>
      </c>
      <c r="U1456" s="38"/>
      <c r="V1456" s="38"/>
      <c r="W1456" s="38"/>
      <c r="X1456" s="38"/>
      <c r="Y1456" s="38"/>
      <c r="Z1456" s="38"/>
      <c r="AA1456" s="38"/>
      <c r="AB1456" s="38"/>
      <c r="AC1456" s="38"/>
      <c r="AD1456" s="38"/>
      <c r="AE1456" s="38"/>
      <c r="AR1456" s="227" t="s">
        <v>547</v>
      </c>
      <c r="AT1456" s="227" t="s">
        <v>154</v>
      </c>
      <c r="AU1456" s="227" t="s">
        <v>88</v>
      </c>
      <c r="AY1456" s="17" t="s">
        <v>152</v>
      </c>
      <c r="BE1456" s="228">
        <f>IF(N1456="základní",J1456,0)</f>
        <v>0</v>
      </c>
      <c r="BF1456" s="228">
        <f>IF(N1456="snížená",J1456,0)</f>
        <v>0</v>
      </c>
      <c r="BG1456" s="228">
        <f>IF(N1456="zákl. přenesená",J1456,0)</f>
        <v>0</v>
      </c>
      <c r="BH1456" s="228">
        <f>IF(N1456="sníž. přenesená",J1456,0)</f>
        <v>0</v>
      </c>
      <c r="BI1456" s="228">
        <f>IF(N1456="nulová",J1456,0)</f>
        <v>0</v>
      </c>
      <c r="BJ1456" s="17" t="s">
        <v>21</v>
      </c>
      <c r="BK1456" s="228">
        <f>ROUND(I1456*H1456,2)</f>
        <v>0</v>
      </c>
      <c r="BL1456" s="17" t="s">
        <v>547</v>
      </c>
      <c r="BM1456" s="227" t="s">
        <v>2563</v>
      </c>
    </row>
    <row r="1457" s="2" customFormat="1">
      <c r="A1457" s="38"/>
      <c r="B1457" s="39"/>
      <c r="C1457" s="40"/>
      <c r="D1457" s="229" t="s">
        <v>160</v>
      </c>
      <c r="E1457" s="40"/>
      <c r="F1457" s="230" t="s">
        <v>2562</v>
      </c>
      <c r="G1457" s="40"/>
      <c r="H1457" s="40"/>
      <c r="I1457" s="231"/>
      <c r="J1457" s="40"/>
      <c r="K1457" s="40"/>
      <c r="L1457" s="44"/>
      <c r="M1457" s="232"/>
      <c r="N1457" s="233"/>
      <c r="O1457" s="91"/>
      <c r="P1457" s="91"/>
      <c r="Q1457" s="91"/>
      <c r="R1457" s="91"/>
      <c r="S1457" s="91"/>
      <c r="T1457" s="92"/>
      <c r="U1457" s="38"/>
      <c r="V1457" s="38"/>
      <c r="W1457" s="38"/>
      <c r="X1457" s="38"/>
      <c r="Y1457" s="38"/>
      <c r="Z1457" s="38"/>
      <c r="AA1457" s="38"/>
      <c r="AB1457" s="38"/>
      <c r="AC1457" s="38"/>
      <c r="AD1457" s="38"/>
      <c r="AE1457" s="38"/>
      <c r="AT1457" s="17" t="s">
        <v>160</v>
      </c>
      <c r="AU1457" s="17" t="s">
        <v>88</v>
      </c>
    </row>
    <row r="1458" s="2" customFormat="1" ht="37.8" customHeight="1">
      <c r="A1458" s="38"/>
      <c r="B1458" s="39"/>
      <c r="C1458" s="215" t="s">
        <v>2564</v>
      </c>
      <c r="D1458" s="215" t="s">
        <v>154</v>
      </c>
      <c r="E1458" s="216" t="s">
        <v>2565</v>
      </c>
      <c r="F1458" s="217" t="s">
        <v>2566</v>
      </c>
      <c r="G1458" s="218" t="s">
        <v>210</v>
      </c>
      <c r="H1458" s="219">
        <v>2</v>
      </c>
      <c r="I1458" s="220"/>
      <c r="J1458" s="221">
        <f>ROUND(I1458*H1458,2)</f>
        <v>0</v>
      </c>
      <c r="K1458" s="222"/>
      <c r="L1458" s="44"/>
      <c r="M1458" s="223" t="s">
        <v>1</v>
      </c>
      <c r="N1458" s="224" t="s">
        <v>44</v>
      </c>
      <c r="O1458" s="91"/>
      <c r="P1458" s="225">
        <f>O1458*H1458</f>
        <v>0</v>
      </c>
      <c r="Q1458" s="225">
        <v>0</v>
      </c>
      <c r="R1458" s="225">
        <f>Q1458*H1458</f>
        <v>0</v>
      </c>
      <c r="S1458" s="225">
        <v>0</v>
      </c>
      <c r="T1458" s="226">
        <f>S1458*H1458</f>
        <v>0</v>
      </c>
      <c r="U1458" s="38"/>
      <c r="V1458" s="38"/>
      <c r="W1458" s="38"/>
      <c r="X1458" s="38"/>
      <c r="Y1458" s="38"/>
      <c r="Z1458" s="38"/>
      <c r="AA1458" s="38"/>
      <c r="AB1458" s="38"/>
      <c r="AC1458" s="38"/>
      <c r="AD1458" s="38"/>
      <c r="AE1458" s="38"/>
      <c r="AR1458" s="227" t="s">
        <v>547</v>
      </c>
      <c r="AT1458" s="227" t="s">
        <v>154</v>
      </c>
      <c r="AU1458" s="227" t="s">
        <v>88</v>
      </c>
      <c r="AY1458" s="17" t="s">
        <v>152</v>
      </c>
      <c r="BE1458" s="228">
        <f>IF(N1458="základní",J1458,0)</f>
        <v>0</v>
      </c>
      <c r="BF1458" s="228">
        <f>IF(N1458="snížená",J1458,0)</f>
        <v>0</v>
      </c>
      <c r="BG1458" s="228">
        <f>IF(N1458="zákl. přenesená",J1458,0)</f>
        <v>0</v>
      </c>
      <c r="BH1458" s="228">
        <f>IF(N1458="sníž. přenesená",J1458,0)</f>
        <v>0</v>
      </c>
      <c r="BI1458" s="228">
        <f>IF(N1458="nulová",J1458,0)</f>
        <v>0</v>
      </c>
      <c r="BJ1458" s="17" t="s">
        <v>21</v>
      </c>
      <c r="BK1458" s="228">
        <f>ROUND(I1458*H1458,2)</f>
        <v>0</v>
      </c>
      <c r="BL1458" s="17" t="s">
        <v>547</v>
      </c>
      <c r="BM1458" s="227" t="s">
        <v>2567</v>
      </c>
    </row>
    <row r="1459" s="2" customFormat="1">
      <c r="A1459" s="38"/>
      <c r="B1459" s="39"/>
      <c r="C1459" s="40"/>
      <c r="D1459" s="229" t="s">
        <v>160</v>
      </c>
      <c r="E1459" s="40"/>
      <c r="F1459" s="230" t="s">
        <v>2566</v>
      </c>
      <c r="G1459" s="40"/>
      <c r="H1459" s="40"/>
      <c r="I1459" s="231"/>
      <c r="J1459" s="40"/>
      <c r="K1459" s="40"/>
      <c r="L1459" s="44"/>
      <c r="M1459" s="232"/>
      <c r="N1459" s="233"/>
      <c r="O1459" s="91"/>
      <c r="P1459" s="91"/>
      <c r="Q1459" s="91"/>
      <c r="R1459" s="91"/>
      <c r="S1459" s="91"/>
      <c r="T1459" s="92"/>
      <c r="U1459" s="38"/>
      <c r="V1459" s="38"/>
      <c r="W1459" s="38"/>
      <c r="X1459" s="38"/>
      <c r="Y1459" s="38"/>
      <c r="Z1459" s="38"/>
      <c r="AA1459" s="38"/>
      <c r="AB1459" s="38"/>
      <c r="AC1459" s="38"/>
      <c r="AD1459" s="38"/>
      <c r="AE1459" s="38"/>
      <c r="AT1459" s="17" t="s">
        <v>160</v>
      </c>
      <c r="AU1459" s="17" t="s">
        <v>88</v>
      </c>
    </row>
    <row r="1460" s="2" customFormat="1" ht="49.05" customHeight="1">
      <c r="A1460" s="38"/>
      <c r="B1460" s="39"/>
      <c r="C1460" s="215" t="s">
        <v>2568</v>
      </c>
      <c r="D1460" s="215" t="s">
        <v>154</v>
      </c>
      <c r="E1460" s="216" t="s">
        <v>2569</v>
      </c>
      <c r="F1460" s="217" t="s">
        <v>2570</v>
      </c>
      <c r="G1460" s="218" t="s">
        <v>210</v>
      </c>
      <c r="H1460" s="219">
        <v>1</v>
      </c>
      <c r="I1460" s="220"/>
      <c r="J1460" s="221">
        <f>ROUND(I1460*H1460,2)</f>
        <v>0</v>
      </c>
      <c r="K1460" s="222"/>
      <c r="L1460" s="44"/>
      <c r="M1460" s="223" t="s">
        <v>1</v>
      </c>
      <c r="N1460" s="224" t="s">
        <v>44</v>
      </c>
      <c r="O1460" s="91"/>
      <c r="P1460" s="225">
        <f>O1460*H1460</f>
        <v>0</v>
      </c>
      <c r="Q1460" s="225">
        <v>0</v>
      </c>
      <c r="R1460" s="225">
        <f>Q1460*H1460</f>
        <v>0</v>
      </c>
      <c r="S1460" s="225">
        <v>0</v>
      </c>
      <c r="T1460" s="226">
        <f>S1460*H1460</f>
        <v>0</v>
      </c>
      <c r="U1460" s="38"/>
      <c r="V1460" s="38"/>
      <c r="W1460" s="38"/>
      <c r="X1460" s="38"/>
      <c r="Y1460" s="38"/>
      <c r="Z1460" s="38"/>
      <c r="AA1460" s="38"/>
      <c r="AB1460" s="38"/>
      <c r="AC1460" s="38"/>
      <c r="AD1460" s="38"/>
      <c r="AE1460" s="38"/>
      <c r="AR1460" s="227" t="s">
        <v>547</v>
      </c>
      <c r="AT1460" s="227" t="s">
        <v>154</v>
      </c>
      <c r="AU1460" s="227" t="s">
        <v>88</v>
      </c>
      <c r="AY1460" s="17" t="s">
        <v>152</v>
      </c>
      <c r="BE1460" s="228">
        <f>IF(N1460="základní",J1460,0)</f>
        <v>0</v>
      </c>
      <c r="BF1460" s="228">
        <f>IF(N1460="snížená",J1460,0)</f>
        <v>0</v>
      </c>
      <c r="BG1460" s="228">
        <f>IF(N1460="zákl. přenesená",J1460,0)</f>
        <v>0</v>
      </c>
      <c r="BH1460" s="228">
        <f>IF(N1460="sníž. přenesená",J1460,0)</f>
        <v>0</v>
      </c>
      <c r="BI1460" s="228">
        <f>IF(N1460="nulová",J1460,0)</f>
        <v>0</v>
      </c>
      <c r="BJ1460" s="17" t="s">
        <v>21</v>
      </c>
      <c r="BK1460" s="228">
        <f>ROUND(I1460*H1460,2)</f>
        <v>0</v>
      </c>
      <c r="BL1460" s="17" t="s">
        <v>547</v>
      </c>
      <c r="BM1460" s="227" t="s">
        <v>2571</v>
      </c>
    </row>
    <row r="1461" s="2" customFormat="1">
      <c r="A1461" s="38"/>
      <c r="B1461" s="39"/>
      <c r="C1461" s="40"/>
      <c r="D1461" s="229" t="s">
        <v>160</v>
      </c>
      <c r="E1461" s="40"/>
      <c r="F1461" s="230" t="s">
        <v>2570</v>
      </c>
      <c r="G1461" s="40"/>
      <c r="H1461" s="40"/>
      <c r="I1461" s="231"/>
      <c r="J1461" s="40"/>
      <c r="K1461" s="40"/>
      <c r="L1461" s="44"/>
      <c r="M1461" s="232"/>
      <c r="N1461" s="233"/>
      <c r="O1461" s="91"/>
      <c r="P1461" s="91"/>
      <c r="Q1461" s="91"/>
      <c r="R1461" s="91"/>
      <c r="S1461" s="91"/>
      <c r="T1461" s="92"/>
      <c r="U1461" s="38"/>
      <c r="V1461" s="38"/>
      <c r="W1461" s="38"/>
      <c r="X1461" s="38"/>
      <c r="Y1461" s="38"/>
      <c r="Z1461" s="38"/>
      <c r="AA1461" s="38"/>
      <c r="AB1461" s="38"/>
      <c r="AC1461" s="38"/>
      <c r="AD1461" s="38"/>
      <c r="AE1461" s="38"/>
      <c r="AT1461" s="17" t="s">
        <v>160</v>
      </c>
      <c r="AU1461" s="17" t="s">
        <v>88</v>
      </c>
    </row>
    <row r="1462" s="2" customFormat="1" ht="24.15" customHeight="1">
      <c r="A1462" s="38"/>
      <c r="B1462" s="39"/>
      <c r="C1462" s="215" t="s">
        <v>2572</v>
      </c>
      <c r="D1462" s="215" t="s">
        <v>154</v>
      </c>
      <c r="E1462" s="216" t="s">
        <v>2573</v>
      </c>
      <c r="F1462" s="217" t="s">
        <v>2574</v>
      </c>
      <c r="G1462" s="218" t="s">
        <v>210</v>
      </c>
      <c r="H1462" s="219">
        <v>1</v>
      </c>
      <c r="I1462" s="220"/>
      <c r="J1462" s="221">
        <f>ROUND(I1462*H1462,2)</f>
        <v>0</v>
      </c>
      <c r="K1462" s="222"/>
      <c r="L1462" s="44"/>
      <c r="M1462" s="223" t="s">
        <v>1</v>
      </c>
      <c r="N1462" s="224" t="s">
        <v>44</v>
      </c>
      <c r="O1462" s="91"/>
      <c r="P1462" s="225">
        <f>O1462*H1462</f>
        <v>0</v>
      </c>
      <c r="Q1462" s="225">
        <v>0</v>
      </c>
      <c r="R1462" s="225">
        <f>Q1462*H1462</f>
        <v>0</v>
      </c>
      <c r="S1462" s="225">
        <v>0</v>
      </c>
      <c r="T1462" s="226">
        <f>S1462*H1462</f>
        <v>0</v>
      </c>
      <c r="U1462" s="38"/>
      <c r="V1462" s="38"/>
      <c r="W1462" s="38"/>
      <c r="X1462" s="38"/>
      <c r="Y1462" s="38"/>
      <c r="Z1462" s="38"/>
      <c r="AA1462" s="38"/>
      <c r="AB1462" s="38"/>
      <c r="AC1462" s="38"/>
      <c r="AD1462" s="38"/>
      <c r="AE1462" s="38"/>
      <c r="AR1462" s="227" t="s">
        <v>547</v>
      </c>
      <c r="AT1462" s="227" t="s">
        <v>154</v>
      </c>
      <c r="AU1462" s="227" t="s">
        <v>88</v>
      </c>
      <c r="AY1462" s="17" t="s">
        <v>152</v>
      </c>
      <c r="BE1462" s="228">
        <f>IF(N1462="základní",J1462,0)</f>
        <v>0</v>
      </c>
      <c r="BF1462" s="228">
        <f>IF(N1462="snížená",J1462,0)</f>
        <v>0</v>
      </c>
      <c r="BG1462" s="228">
        <f>IF(N1462="zákl. přenesená",J1462,0)</f>
        <v>0</v>
      </c>
      <c r="BH1462" s="228">
        <f>IF(N1462="sníž. přenesená",J1462,0)</f>
        <v>0</v>
      </c>
      <c r="BI1462" s="228">
        <f>IF(N1462="nulová",J1462,0)</f>
        <v>0</v>
      </c>
      <c r="BJ1462" s="17" t="s">
        <v>21</v>
      </c>
      <c r="BK1462" s="228">
        <f>ROUND(I1462*H1462,2)</f>
        <v>0</v>
      </c>
      <c r="BL1462" s="17" t="s">
        <v>547</v>
      </c>
      <c r="BM1462" s="227" t="s">
        <v>2575</v>
      </c>
    </row>
    <row r="1463" s="2" customFormat="1">
      <c r="A1463" s="38"/>
      <c r="B1463" s="39"/>
      <c r="C1463" s="40"/>
      <c r="D1463" s="229" t="s">
        <v>160</v>
      </c>
      <c r="E1463" s="40"/>
      <c r="F1463" s="230" t="s">
        <v>2574</v>
      </c>
      <c r="G1463" s="40"/>
      <c r="H1463" s="40"/>
      <c r="I1463" s="231"/>
      <c r="J1463" s="40"/>
      <c r="K1463" s="40"/>
      <c r="L1463" s="44"/>
      <c r="M1463" s="232"/>
      <c r="N1463" s="233"/>
      <c r="O1463" s="91"/>
      <c r="P1463" s="91"/>
      <c r="Q1463" s="91"/>
      <c r="R1463" s="91"/>
      <c r="S1463" s="91"/>
      <c r="T1463" s="92"/>
      <c r="U1463" s="38"/>
      <c r="V1463" s="38"/>
      <c r="W1463" s="38"/>
      <c r="X1463" s="38"/>
      <c r="Y1463" s="38"/>
      <c r="Z1463" s="38"/>
      <c r="AA1463" s="38"/>
      <c r="AB1463" s="38"/>
      <c r="AC1463" s="38"/>
      <c r="AD1463" s="38"/>
      <c r="AE1463" s="38"/>
      <c r="AT1463" s="17" t="s">
        <v>160</v>
      </c>
      <c r="AU1463" s="17" t="s">
        <v>88</v>
      </c>
    </row>
    <row r="1464" s="2" customFormat="1" ht="24.15" customHeight="1">
      <c r="A1464" s="38"/>
      <c r="B1464" s="39"/>
      <c r="C1464" s="215" t="s">
        <v>2576</v>
      </c>
      <c r="D1464" s="215" t="s">
        <v>154</v>
      </c>
      <c r="E1464" s="216" t="s">
        <v>2577</v>
      </c>
      <c r="F1464" s="217" t="s">
        <v>2578</v>
      </c>
      <c r="G1464" s="218" t="s">
        <v>210</v>
      </c>
      <c r="H1464" s="219">
        <v>1</v>
      </c>
      <c r="I1464" s="220"/>
      <c r="J1464" s="221">
        <f>ROUND(I1464*H1464,2)</f>
        <v>0</v>
      </c>
      <c r="K1464" s="222"/>
      <c r="L1464" s="44"/>
      <c r="M1464" s="223" t="s">
        <v>1</v>
      </c>
      <c r="N1464" s="224" t="s">
        <v>44</v>
      </c>
      <c r="O1464" s="91"/>
      <c r="P1464" s="225">
        <f>O1464*H1464</f>
        <v>0</v>
      </c>
      <c r="Q1464" s="225">
        <v>0</v>
      </c>
      <c r="R1464" s="225">
        <f>Q1464*H1464</f>
        <v>0</v>
      </c>
      <c r="S1464" s="225">
        <v>0</v>
      </c>
      <c r="T1464" s="226">
        <f>S1464*H1464</f>
        <v>0</v>
      </c>
      <c r="U1464" s="38"/>
      <c r="V1464" s="38"/>
      <c r="W1464" s="38"/>
      <c r="X1464" s="38"/>
      <c r="Y1464" s="38"/>
      <c r="Z1464" s="38"/>
      <c r="AA1464" s="38"/>
      <c r="AB1464" s="38"/>
      <c r="AC1464" s="38"/>
      <c r="AD1464" s="38"/>
      <c r="AE1464" s="38"/>
      <c r="AR1464" s="227" t="s">
        <v>547</v>
      </c>
      <c r="AT1464" s="227" t="s">
        <v>154</v>
      </c>
      <c r="AU1464" s="227" t="s">
        <v>88</v>
      </c>
      <c r="AY1464" s="17" t="s">
        <v>152</v>
      </c>
      <c r="BE1464" s="228">
        <f>IF(N1464="základní",J1464,0)</f>
        <v>0</v>
      </c>
      <c r="BF1464" s="228">
        <f>IF(N1464="snížená",J1464,0)</f>
        <v>0</v>
      </c>
      <c r="BG1464" s="228">
        <f>IF(N1464="zákl. přenesená",J1464,0)</f>
        <v>0</v>
      </c>
      <c r="BH1464" s="228">
        <f>IF(N1464="sníž. přenesená",J1464,0)</f>
        <v>0</v>
      </c>
      <c r="BI1464" s="228">
        <f>IF(N1464="nulová",J1464,0)</f>
        <v>0</v>
      </c>
      <c r="BJ1464" s="17" t="s">
        <v>21</v>
      </c>
      <c r="BK1464" s="228">
        <f>ROUND(I1464*H1464,2)</f>
        <v>0</v>
      </c>
      <c r="BL1464" s="17" t="s">
        <v>547</v>
      </c>
      <c r="BM1464" s="227" t="s">
        <v>2579</v>
      </c>
    </row>
    <row r="1465" s="2" customFormat="1">
      <c r="A1465" s="38"/>
      <c r="B1465" s="39"/>
      <c r="C1465" s="40"/>
      <c r="D1465" s="229" t="s">
        <v>160</v>
      </c>
      <c r="E1465" s="40"/>
      <c r="F1465" s="230" t="s">
        <v>2578</v>
      </c>
      <c r="G1465" s="40"/>
      <c r="H1465" s="40"/>
      <c r="I1465" s="231"/>
      <c r="J1465" s="40"/>
      <c r="K1465" s="40"/>
      <c r="L1465" s="44"/>
      <c r="M1465" s="232"/>
      <c r="N1465" s="233"/>
      <c r="O1465" s="91"/>
      <c r="P1465" s="91"/>
      <c r="Q1465" s="91"/>
      <c r="R1465" s="91"/>
      <c r="S1465" s="91"/>
      <c r="T1465" s="92"/>
      <c r="U1465" s="38"/>
      <c r="V1465" s="38"/>
      <c r="W1465" s="38"/>
      <c r="X1465" s="38"/>
      <c r="Y1465" s="38"/>
      <c r="Z1465" s="38"/>
      <c r="AA1465" s="38"/>
      <c r="AB1465" s="38"/>
      <c r="AC1465" s="38"/>
      <c r="AD1465" s="38"/>
      <c r="AE1465" s="38"/>
      <c r="AT1465" s="17" t="s">
        <v>160</v>
      </c>
      <c r="AU1465" s="17" t="s">
        <v>88</v>
      </c>
    </row>
    <row r="1466" s="2" customFormat="1" ht="16.5" customHeight="1">
      <c r="A1466" s="38"/>
      <c r="B1466" s="39"/>
      <c r="C1466" s="215" t="s">
        <v>2580</v>
      </c>
      <c r="D1466" s="215" t="s">
        <v>154</v>
      </c>
      <c r="E1466" s="216" t="s">
        <v>2581</v>
      </c>
      <c r="F1466" s="217" t="s">
        <v>2582</v>
      </c>
      <c r="G1466" s="218" t="s">
        <v>493</v>
      </c>
      <c r="H1466" s="219">
        <v>1130</v>
      </c>
      <c r="I1466" s="220"/>
      <c r="J1466" s="221">
        <f>ROUND(I1466*H1466,2)</f>
        <v>0</v>
      </c>
      <c r="K1466" s="222"/>
      <c r="L1466" s="44"/>
      <c r="M1466" s="223" t="s">
        <v>1</v>
      </c>
      <c r="N1466" s="224" t="s">
        <v>44</v>
      </c>
      <c r="O1466" s="91"/>
      <c r="P1466" s="225">
        <f>O1466*H1466</f>
        <v>0</v>
      </c>
      <c r="Q1466" s="225">
        <v>0</v>
      </c>
      <c r="R1466" s="225">
        <f>Q1466*H1466</f>
        <v>0</v>
      </c>
      <c r="S1466" s="225">
        <v>0</v>
      </c>
      <c r="T1466" s="226">
        <f>S1466*H1466</f>
        <v>0</v>
      </c>
      <c r="U1466" s="38"/>
      <c r="V1466" s="38"/>
      <c r="W1466" s="38"/>
      <c r="X1466" s="38"/>
      <c r="Y1466" s="38"/>
      <c r="Z1466" s="38"/>
      <c r="AA1466" s="38"/>
      <c r="AB1466" s="38"/>
      <c r="AC1466" s="38"/>
      <c r="AD1466" s="38"/>
      <c r="AE1466" s="38"/>
      <c r="AR1466" s="227" t="s">
        <v>547</v>
      </c>
      <c r="AT1466" s="227" t="s">
        <v>154</v>
      </c>
      <c r="AU1466" s="227" t="s">
        <v>88</v>
      </c>
      <c r="AY1466" s="17" t="s">
        <v>152</v>
      </c>
      <c r="BE1466" s="228">
        <f>IF(N1466="základní",J1466,0)</f>
        <v>0</v>
      </c>
      <c r="BF1466" s="228">
        <f>IF(N1466="snížená",J1466,0)</f>
        <v>0</v>
      </c>
      <c r="BG1466" s="228">
        <f>IF(N1466="zákl. přenesená",J1466,0)</f>
        <v>0</v>
      </c>
      <c r="BH1466" s="228">
        <f>IF(N1466="sníž. přenesená",J1466,0)</f>
        <v>0</v>
      </c>
      <c r="BI1466" s="228">
        <f>IF(N1466="nulová",J1466,0)</f>
        <v>0</v>
      </c>
      <c r="BJ1466" s="17" t="s">
        <v>21</v>
      </c>
      <c r="BK1466" s="228">
        <f>ROUND(I1466*H1466,2)</f>
        <v>0</v>
      </c>
      <c r="BL1466" s="17" t="s">
        <v>547</v>
      </c>
      <c r="BM1466" s="227" t="s">
        <v>2583</v>
      </c>
    </row>
    <row r="1467" s="2" customFormat="1">
      <c r="A1467" s="38"/>
      <c r="B1467" s="39"/>
      <c r="C1467" s="40"/>
      <c r="D1467" s="229" t="s">
        <v>160</v>
      </c>
      <c r="E1467" s="40"/>
      <c r="F1467" s="230" t="s">
        <v>2582</v>
      </c>
      <c r="G1467" s="40"/>
      <c r="H1467" s="40"/>
      <c r="I1467" s="231"/>
      <c r="J1467" s="40"/>
      <c r="K1467" s="40"/>
      <c r="L1467" s="44"/>
      <c r="M1467" s="232"/>
      <c r="N1467" s="233"/>
      <c r="O1467" s="91"/>
      <c r="P1467" s="91"/>
      <c r="Q1467" s="91"/>
      <c r="R1467" s="91"/>
      <c r="S1467" s="91"/>
      <c r="T1467" s="92"/>
      <c r="U1467" s="38"/>
      <c r="V1467" s="38"/>
      <c r="W1467" s="38"/>
      <c r="X1467" s="38"/>
      <c r="Y1467" s="38"/>
      <c r="Z1467" s="38"/>
      <c r="AA1467" s="38"/>
      <c r="AB1467" s="38"/>
      <c r="AC1467" s="38"/>
      <c r="AD1467" s="38"/>
      <c r="AE1467" s="38"/>
      <c r="AT1467" s="17" t="s">
        <v>160</v>
      </c>
      <c r="AU1467" s="17" t="s">
        <v>88</v>
      </c>
    </row>
    <row r="1468" s="2" customFormat="1" ht="16.5" customHeight="1">
      <c r="A1468" s="38"/>
      <c r="B1468" s="39"/>
      <c r="C1468" s="215" t="s">
        <v>2584</v>
      </c>
      <c r="D1468" s="215" t="s">
        <v>154</v>
      </c>
      <c r="E1468" s="216" t="s">
        <v>2585</v>
      </c>
      <c r="F1468" s="217" t="s">
        <v>2586</v>
      </c>
      <c r="G1468" s="218" t="s">
        <v>493</v>
      </c>
      <c r="H1468" s="219">
        <v>135</v>
      </c>
      <c r="I1468" s="220"/>
      <c r="J1468" s="221">
        <f>ROUND(I1468*H1468,2)</f>
        <v>0</v>
      </c>
      <c r="K1468" s="222"/>
      <c r="L1468" s="44"/>
      <c r="M1468" s="223" t="s">
        <v>1</v>
      </c>
      <c r="N1468" s="224" t="s">
        <v>44</v>
      </c>
      <c r="O1468" s="91"/>
      <c r="P1468" s="225">
        <f>O1468*H1468</f>
        <v>0</v>
      </c>
      <c r="Q1468" s="225">
        <v>0</v>
      </c>
      <c r="R1468" s="225">
        <f>Q1468*H1468</f>
        <v>0</v>
      </c>
      <c r="S1468" s="225">
        <v>0</v>
      </c>
      <c r="T1468" s="226">
        <f>S1468*H1468</f>
        <v>0</v>
      </c>
      <c r="U1468" s="38"/>
      <c r="V1468" s="38"/>
      <c r="W1468" s="38"/>
      <c r="X1468" s="38"/>
      <c r="Y1468" s="38"/>
      <c r="Z1468" s="38"/>
      <c r="AA1468" s="38"/>
      <c r="AB1468" s="38"/>
      <c r="AC1468" s="38"/>
      <c r="AD1468" s="38"/>
      <c r="AE1468" s="38"/>
      <c r="AR1468" s="227" t="s">
        <v>547</v>
      </c>
      <c r="AT1468" s="227" t="s">
        <v>154</v>
      </c>
      <c r="AU1468" s="227" t="s">
        <v>88</v>
      </c>
      <c r="AY1468" s="17" t="s">
        <v>152</v>
      </c>
      <c r="BE1468" s="228">
        <f>IF(N1468="základní",J1468,0)</f>
        <v>0</v>
      </c>
      <c r="BF1468" s="228">
        <f>IF(N1468="snížená",J1468,0)</f>
        <v>0</v>
      </c>
      <c r="BG1468" s="228">
        <f>IF(N1468="zákl. přenesená",J1468,0)</f>
        <v>0</v>
      </c>
      <c r="BH1468" s="228">
        <f>IF(N1468="sníž. přenesená",J1468,0)</f>
        <v>0</v>
      </c>
      <c r="BI1468" s="228">
        <f>IF(N1468="nulová",J1468,0)</f>
        <v>0</v>
      </c>
      <c r="BJ1468" s="17" t="s">
        <v>21</v>
      </c>
      <c r="BK1468" s="228">
        <f>ROUND(I1468*H1468,2)</f>
        <v>0</v>
      </c>
      <c r="BL1468" s="17" t="s">
        <v>547</v>
      </c>
      <c r="BM1468" s="227" t="s">
        <v>2587</v>
      </c>
    </row>
    <row r="1469" s="2" customFormat="1">
      <c r="A1469" s="38"/>
      <c r="B1469" s="39"/>
      <c r="C1469" s="40"/>
      <c r="D1469" s="229" t="s">
        <v>160</v>
      </c>
      <c r="E1469" s="40"/>
      <c r="F1469" s="230" t="s">
        <v>2586</v>
      </c>
      <c r="G1469" s="40"/>
      <c r="H1469" s="40"/>
      <c r="I1469" s="231"/>
      <c r="J1469" s="40"/>
      <c r="K1469" s="40"/>
      <c r="L1469" s="44"/>
      <c r="M1469" s="232"/>
      <c r="N1469" s="233"/>
      <c r="O1469" s="91"/>
      <c r="P1469" s="91"/>
      <c r="Q1469" s="91"/>
      <c r="R1469" s="91"/>
      <c r="S1469" s="91"/>
      <c r="T1469" s="92"/>
      <c r="U1469" s="38"/>
      <c r="V1469" s="38"/>
      <c r="W1469" s="38"/>
      <c r="X1469" s="38"/>
      <c r="Y1469" s="38"/>
      <c r="Z1469" s="38"/>
      <c r="AA1469" s="38"/>
      <c r="AB1469" s="38"/>
      <c r="AC1469" s="38"/>
      <c r="AD1469" s="38"/>
      <c r="AE1469" s="38"/>
      <c r="AT1469" s="17" t="s">
        <v>160</v>
      </c>
      <c r="AU1469" s="17" t="s">
        <v>88</v>
      </c>
    </row>
    <row r="1470" s="2" customFormat="1" ht="16.5" customHeight="1">
      <c r="A1470" s="38"/>
      <c r="B1470" s="39"/>
      <c r="C1470" s="215" t="s">
        <v>2588</v>
      </c>
      <c r="D1470" s="215" t="s">
        <v>154</v>
      </c>
      <c r="E1470" s="216" t="s">
        <v>2589</v>
      </c>
      <c r="F1470" s="217" t="s">
        <v>2590</v>
      </c>
      <c r="G1470" s="218" t="s">
        <v>493</v>
      </c>
      <c r="H1470" s="219">
        <v>360</v>
      </c>
      <c r="I1470" s="220"/>
      <c r="J1470" s="221">
        <f>ROUND(I1470*H1470,2)</f>
        <v>0</v>
      </c>
      <c r="K1470" s="222"/>
      <c r="L1470" s="44"/>
      <c r="M1470" s="223" t="s">
        <v>1</v>
      </c>
      <c r="N1470" s="224" t="s">
        <v>44</v>
      </c>
      <c r="O1470" s="91"/>
      <c r="P1470" s="225">
        <f>O1470*H1470</f>
        <v>0</v>
      </c>
      <c r="Q1470" s="225">
        <v>0</v>
      </c>
      <c r="R1470" s="225">
        <f>Q1470*H1470</f>
        <v>0</v>
      </c>
      <c r="S1470" s="225">
        <v>0</v>
      </c>
      <c r="T1470" s="226">
        <f>S1470*H1470</f>
        <v>0</v>
      </c>
      <c r="U1470" s="38"/>
      <c r="V1470" s="38"/>
      <c r="W1470" s="38"/>
      <c r="X1470" s="38"/>
      <c r="Y1470" s="38"/>
      <c r="Z1470" s="38"/>
      <c r="AA1470" s="38"/>
      <c r="AB1470" s="38"/>
      <c r="AC1470" s="38"/>
      <c r="AD1470" s="38"/>
      <c r="AE1470" s="38"/>
      <c r="AR1470" s="227" t="s">
        <v>547</v>
      </c>
      <c r="AT1470" s="227" t="s">
        <v>154</v>
      </c>
      <c r="AU1470" s="227" t="s">
        <v>88</v>
      </c>
      <c r="AY1470" s="17" t="s">
        <v>152</v>
      </c>
      <c r="BE1470" s="228">
        <f>IF(N1470="základní",J1470,0)</f>
        <v>0</v>
      </c>
      <c r="BF1470" s="228">
        <f>IF(N1470="snížená",J1470,0)</f>
        <v>0</v>
      </c>
      <c r="BG1470" s="228">
        <f>IF(N1470="zákl. přenesená",J1470,0)</f>
        <v>0</v>
      </c>
      <c r="BH1470" s="228">
        <f>IF(N1470="sníž. přenesená",J1470,0)</f>
        <v>0</v>
      </c>
      <c r="BI1470" s="228">
        <f>IF(N1470="nulová",J1470,0)</f>
        <v>0</v>
      </c>
      <c r="BJ1470" s="17" t="s">
        <v>21</v>
      </c>
      <c r="BK1470" s="228">
        <f>ROUND(I1470*H1470,2)</f>
        <v>0</v>
      </c>
      <c r="BL1470" s="17" t="s">
        <v>547</v>
      </c>
      <c r="BM1470" s="227" t="s">
        <v>2591</v>
      </c>
    </row>
    <row r="1471" s="2" customFormat="1">
      <c r="A1471" s="38"/>
      <c r="B1471" s="39"/>
      <c r="C1471" s="40"/>
      <c r="D1471" s="229" t="s">
        <v>160</v>
      </c>
      <c r="E1471" s="40"/>
      <c r="F1471" s="230" t="s">
        <v>2590</v>
      </c>
      <c r="G1471" s="40"/>
      <c r="H1471" s="40"/>
      <c r="I1471" s="231"/>
      <c r="J1471" s="40"/>
      <c r="K1471" s="40"/>
      <c r="L1471" s="44"/>
      <c r="M1471" s="232"/>
      <c r="N1471" s="233"/>
      <c r="O1471" s="91"/>
      <c r="P1471" s="91"/>
      <c r="Q1471" s="91"/>
      <c r="R1471" s="91"/>
      <c r="S1471" s="91"/>
      <c r="T1471" s="92"/>
      <c r="U1471" s="38"/>
      <c r="V1471" s="38"/>
      <c r="W1471" s="38"/>
      <c r="X1471" s="38"/>
      <c r="Y1471" s="38"/>
      <c r="Z1471" s="38"/>
      <c r="AA1471" s="38"/>
      <c r="AB1471" s="38"/>
      <c r="AC1471" s="38"/>
      <c r="AD1471" s="38"/>
      <c r="AE1471" s="38"/>
      <c r="AT1471" s="17" t="s">
        <v>160</v>
      </c>
      <c r="AU1471" s="17" t="s">
        <v>88</v>
      </c>
    </row>
    <row r="1472" s="2" customFormat="1" ht="16.5" customHeight="1">
      <c r="A1472" s="38"/>
      <c r="B1472" s="39"/>
      <c r="C1472" s="215" t="s">
        <v>2592</v>
      </c>
      <c r="D1472" s="215" t="s">
        <v>154</v>
      </c>
      <c r="E1472" s="216" t="s">
        <v>2593</v>
      </c>
      <c r="F1472" s="217" t="s">
        <v>2594</v>
      </c>
      <c r="G1472" s="218" t="s">
        <v>493</v>
      </c>
      <c r="H1472" s="219">
        <v>45</v>
      </c>
      <c r="I1472" s="220"/>
      <c r="J1472" s="221">
        <f>ROUND(I1472*H1472,2)</f>
        <v>0</v>
      </c>
      <c r="K1472" s="222"/>
      <c r="L1472" s="44"/>
      <c r="M1472" s="223" t="s">
        <v>1</v>
      </c>
      <c r="N1472" s="224" t="s">
        <v>44</v>
      </c>
      <c r="O1472" s="91"/>
      <c r="P1472" s="225">
        <f>O1472*H1472</f>
        <v>0</v>
      </c>
      <c r="Q1472" s="225">
        <v>0</v>
      </c>
      <c r="R1472" s="225">
        <f>Q1472*H1472</f>
        <v>0</v>
      </c>
      <c r="S1472" s="225">
        <v>0</v>
      </c>
      <c r="T1472" s="226">
        <f>S1472*H1472</f>
        <v>0</v>
      </c>
      <c r="U1472" s="38"/>
      <c r="V1472" s="38"/>
      <c r="W1472" s="38"/>
      <c r="X1472" s="38"/>
      <c r="Y1472" s="38"/>
      <c r="Z1472" s="38"/>
      <c r="AA1472" s="38"/>
      <c r="AB1472" s="38"/>
      <c r="AC1472" s="38"/>
      <c r="AD1472" s="38"/>
      <c r="AE1472" s="38"/>
      <c r="AR1472" s="227" t="s">
        <v>547</v>
      </c>
      <c r="AT1472" s="227" t="s">
        <v>154</v>
      </c>
      <c r="AU1472" s="227" t="s">
        <v>88</v>
      </c>
      <c r="AY1472" s="17" t="s">
        <v>152</v>
      </c>
      <c r="BE1472" s="228">
        <f>IF(N1472="základní",J1472,0)</f>
        <v>0</v>
      </c>
      <c r="BF1472" s="228">
        <f>IF(N1472="snížená",J1472,0)</f>
        <v>0</v>
      </c>
      <c r="BG1472" s="228">
        <f>IF(N1472="zákl. přenesená",J1472,0)</f>
        <v>0</v>
      </c>
      <c r="BH1472" s="228">
        <f>IF(N1472="sníž. přenesená",J1472,0)</f>
        <v>0</v>
      </c>
      <c r="BI1472" s="228">
        <f>IF(N1472="nulová",J1472,0)</f>
        <v>0</v>
      </c>
      <c r="BJ1472" s="17" t="s">
        <v>21</v>
      </c>
      <c r="BK1472" s="228">
        <f>ROUND(I1472*H1472,2)</f>
        <v>0</v>
      </c>
      <c r="BL1472" s="17" t="s">
        <v>547</v>
      </c>
      <c r="BM1472" s="227" t="s">
        <v>2595</v>
      </c>
    </row>
    <row r="1473" s="2" customFormat="1">
      <c r="A1473" s="38"/>
      <c r="B1473" s="39"/>
      <c r="C1473" s="40"/>
      <c r="D1473" s="229" t="s">
        <v>160</v>
      </c>
      <c r="E1473" s="40"/>
      <c r="F1473" s="230" t="s">
        <v>2594</v>
      </c>
      <c r="G1473" s="40"/>
      <c r="H1473" s="40"/>
      <c r="I1473" s="231"/>
      <c r="J1473" s="40"/>
      <c r="K1473" s="40"/>
      <c r="L1473" s="44"/>
      <c r="M1473" s="232"/>
      <c r="N1473" s="233"/>
      <c r="O1473" s="91"/>
      <c r="P1473" s="91"/>
      <c r="Q1473" s="91"/>
      <c r="R1473" s="91"/>
      <c r="S1473" s="91"/>
      <c r="T1473" s="92"/>
      <c r="U1473" s="38"/>
      <c r="V1473" s="38"/>
      <c r="W1473" s="38"/>
      <c r="X1473" s="38"/>
      <c r="Y1473" s="38"/>
      <c r="Z1473" s="38"/>
      <c r="AA1473" s="38"/>
      <c r="AB1473" s="38"/>
      <c r="AC1473" s="38"/>
      <c r="AD1473" s="38"/>
      <c r="AE1473" s="38"/>
      <c r="AT1473" s="17" t="s">
        <v>160</v>
      </c>
      <c r="AU1473" s="17" t="s">
        <v>88</v>
      </c>
    </row>
    <row r="1474" s="2" customFormat="1" ht="16.5" customHeight="1">
      <c r="A1474" s="38"/>
      <c r="B1474" s="39"/>
      <c r="C1474" s="215" t="s">
        <v>2596</v>
      </c>
      <c r="D1474" s="215" t="s">
        <v>154</v>
      </c>
      <c r="E1474" s="216" t="s">
        <v>2597</v>
      </c>
      <c r="F1474" s="217" t="s">
        <v>2598</v>
      </c>
      <c r="G1474" s="218" t="s">
        <v>493</v>
      </c>
      <c r="H1474" s="219">
        <v>110</v>
      </c>
      <c r="I1474" s="220"/>
      <c r="J1474" s="221">
        <f>ROUND(I1474*H1474,2)</f>
        <v>0</v>
      </c>
      <c r="K1474" s="222"/>
      <c r="L1474" s="44"/>
      <c r="M1474" s="223" t="s">
        <v>1</v>
      </c>
      <c r="N1474" s="224" t="s">
        <v>44</v>
      </c>
      <c r="O1474" s="91"/>
      <c r="P1474" s="225">
        <f>O1474*H1474</f>
        <v>0</v>
      </c>
      <c r="Q1474" s="225">
        <v>0</v>
      </c>
      <c r="R1474" s="225">
        <f>Q1474*H1474</f>
        <v>0</v>
      </c>
      <c r="S1474" s="225">
        <v>0</v>
      </c>
      <c r="T1474" s="226">
        <f>S1474*H1474</f>
        <v>0</v>
      </c>
      <c r="U1474" s="38"/>
      <c r="V1474" s="38"/>
      <c r="W1474" s="38"/>
      <c r="X1474" s="38"/>
      <c r="Y1474" s="38"/>
      <c r="Z1474" s="38"/>
      <c r="AA1474" s="38"/>
      <c r="AB1474" s="38"/>
      <c r="AC1474" s="38"/>
      <c r="AD1474" s="38"/>
      <c r="AE1474" s="38"/>
      <c r="AR1474" s="227" t="s">
        <v>547</v>
      </c>
      <c r="AT1474" s="227" t="s">
        <v>154</v>
      </c>
      <c r="AU1474" s="227" t="s">
        <v>88</v>
      </c>
      <c r="AY1474" s="17" t="s">
        <v>152</v>
      </c>
      <c r="BE1474" s="228">
        <f>IF(N1474="základní",J1474,0)</f>
        <v>0</v>
      </c>
      <c r="BF1474" s="228">
        <f>IF(N1474="snížená",J1474,0)</f>
        <v>0</v>
      </c>
      <c r="BG1474" s="228">
        <f>IF(N1474="zákl. přenesená",J1474,0)</f>
        <v>0</v>
      </c>
      <c r="BH1474" s="228">
        <f>IF(N1474="sníž. přenesená",J1474,0)</f>
        <v>0</v>
      </c>
      <c r="BI1474" s="228">
        <f>IF(N1474="nulová",J1474,0)</f>
        <v>0</v>
      </c>
      <c r="BJ1474" s="17" t="s">
        <v>21</v>
      </c>
      <c r="BK1474" s="228">
        <f>ROUND(I1474*H1474,2)</f>
        <v>0</v>
      </c>
      <c r="BL1474" s="17" t="s">
        <v>547</v>
      </c>
      <c r="BM1474" s="227" t="s">
        <v>2599</v>
      </c>
    </row>
    <row r="1475" s="2" customFormat="1">
      <c r="A1475" s="38"/>
      <c r="B1475" s="39"/>
      <c r="C1475" s="40"/>
      <c r="D1475" s="229" t="s">
        <v>160</v>
      </c>
      <c r="E1475" s="40"/>
      <c r="F1475" s="230" t="s">
        <v>2598</v>
      </c>
      <c r="G1475" s="40"/>
      <c r="H1475" s="40"/>
      <c r="I1475" s="231"/>
      <c r="J1475" s="40"/>
      <c r="K1475" s="40"/>
      <c r="L1475" s="44"/>
      <c r="M1475" s="232"/>
      <c r="N1475" s="233"/>
      <c r="O1475" s="91"/>
      <c r="P1475" s="91"/>
      <c r="Q1475" s="91"/>
      <c r="R1475" s="91"/>
      <c r="S1475" s="91"/>
      <c r="T1475" s="92"/>
      <c r="U1475" s="38"/>
      <c r="V1475" s="38"/>
      <c r="W1475" s="38"/>
      <c r="X1475" s="38"/>
      <c r="Y1475" s="38"/>
      <c r="Z1475" s="38"/>
      <c r="AA1475" s="38"/>
      <c r="AB1475" s="38"/>
      <c r="AC1475" s="38"/>
      <c r="AD1475" s="38"/>
      <c r="AE1475" s="38"/>
      <c r="AT1475" s="17" t="s">
        <v>160</v>
      </c>
      <c r="AU1475" s="17" t="s">
        <v>88</v>
      </c>
    </row>
    <row r="1476" s="2" customFormat="1" ht="16.5" customHeight="1">
      <c r="A1476" s="38"/>
      <c r="B1476" s="39"/>
      <c r="C1476" s="215" t="s">
        <v>2600</v>
      </c>
      <c r="D1476" s="215" t="s">
        <v>154</v>
      </c>
      <c r="E1476" s="216" t="s">
        <v>2601</v>
      </c>
      <c r="F1476" s="217" t="s">
        <v>2602</v>
      </c>
      <c r="G1476" s="218" t="s">
        <v>493</v>
      </c>
      <c r="H1476" s="219">
        <v>55</v>
      </c>
      <c r="I1476" s="220"/>
      <c r="J1476" s="221">
        <f>ROUND(I1476*H1476,2)</f>
        <v>0</v>
      </c>
      <c r="K1476" s="222"/>
      <c r="L1476" s="44"/>
      <c r="M1476" s="223" t="s">
        <v>1</v>
      </c>
      <c r="N1476" s="224" t="s">
        <v>44</v>
      </c>
      <c r="O1476" s="91"/>
      <c r="P1476" s="225">
        <f>O1476*H1476</f>
        <v>0</v>
      </c>
      <c r="Q1476" s="225">
        <v>0</v>
      </c>
      <c r="R1476" s="225">
        <f>Q1476*H1476</f>
        <v>0</v>
      </c>
      <c r="S1476" s="225">
        <v>0</v>
      </c>
      <c r="T1476" s="226">
        <f>S1476*H1476</f>
        <v>0</v>
      </c>
      <c r="U1476" s="38"/>
      <c r="V1476" s="38"/>
      <c r="W1476" s="38"/>
      <c r="X1476" s="38"/>
      <c r="Y1476" s="38"/>
      <c r="Z1476" s="38"/>
      <c r="AA1476" s="38"/>
      <c r="AB1476" s="38"/>
      <c r="AC1476" s="38"/>
      <c r="AD1476" s="38"/>
      <c r="AE1476" s="38"/>
      <c r="AR1476" s="227" t="s">
        <v>547</v>
      </c>
      <c r="AT1476" s="227" t="s">
        <v>154</v>
      </c>
      <c r="AU1476" s="227" t="s">
        <v>88</v>
      </c>
      <c r="AY1476" s="17" t="s">
        <v>152</v>
      </c>
      <c r="BE1476" s="228">
        <f>IF(N1476="základní",J1476,0)</f>
        <v>0</v>
      </c>
      <c r="BF1476" s="228">
        <f>IF(N1476="snížená",J1476,0)</f>
        <v>0</v>
      </c>
      <c r="BG1476" s="228">
        <f>IF(N1476="zákl. přenesená",J1476,0)</f>
        <v>0</v>
      </c>
      <c r="BH1476" s="228">
        <f>IF(N1476="sníž. přenesená",J1476,0)</f>
        <v>0</v>
      </c>
      <c r="BI1476" s="228">
        <f>IF(N1476="nulová",J1476,0)</f>
        <v>0</v>
      </c>
      <c r="BJ1476" s="17" t="s">
        <v>21</v>
      </c>
      <c r="BK1476" s="228">
        <f>ROUND(I1476*H1476,2)</f>
        <v>0</v>
      </c>
      <c r="BL1476" s="17" t="s">
        <v>547</v>
      </c>
      <c r="BM1476" s="227" t="s">
        <v>2603</v>
      </c>
    </row>
    <row r="1477" s="2" customFormat="1">
      <c r="A1477" s="38"/>
      <c r="B1477" s="39"/>
      <c r="C1477" s="40"/>
      <c r="D1477" s="229" t="s">
        <v>160</v>
      </c>
      <c r="E1477" s="40"/>
      <c r="F1477" s="230" t="s">
        <v>2602</v>
      </c>
      <c r="G1477" s="40"/>
      <c r="H1477" s="40"/>
      <c r="I1477" s="231"/>
      <c r="J1477" s="40"/>
      <c r="K1477" s="40"/>
      <c r="L1477" s="44"/>
      <c r="M1477" s="232"/>
      <c r="N1477" s="233"/>
      <c r="O1477" s="91"/>
      <c r="P1477" s="91"/>
      <c r="Q1477" s="91"/>
      <c r="R1477" s="91"/>
      <c r="S1477" s="91"/>
      <c r="T1477" s="92"/>
      <c r="U1477" s="38"/>
      <c r="V1477" s="38"/>
      <c r="W1477" s="38"/>
      <c r="X1477" s="38"/>
      <c r="Y1477" s="38"/>
      <c r="Z1477" s="38"/>
      <c r="AA1477" s="38"/>
      <c r="AB1477" s="38"/>
      <c r="AC1477" s="38"/>
      <c r="AD1477" s="38"/>
      <c r="AE1477" s="38"/>
      <c r="AT1477" s="17" t="s">
        <v>160</v>
      </c>
      <c r="AU1477" s="17" t="s">
        <v>88</v>
      </c>
    </row>
    <row r="1478" s="2" customFormat="1" ht="16.5" customHeight="1">
      <c r="A1478" s="38"/>
      <c r="B1478" s="39"/>
      <c r="C1478" s="215" t="s">
        <v>2604</v>
      </c>
      <c r="D1478" s="215" t="s">
        <v>154</v>
      </c>
      <c r="E1478" s="216" t="s">
        <v>2605</v>
      </c>
      <c r="F1478" s="217" t="s">
        <v>2606</v>
      </c>
      <c r="G1478" s="218" t="s">
        <v>493</v>
      </c>
      <c r="H1478" s="219">
        <v>160</v>
      </c>
      <c r="I1478" s="220"/>
      <c r="J1478" s="221">
        <f>ROUND(I1478*H1478,2)</f>
        <v>0</v>
      </c>
      <c r="K1478" s="222"/>
      <c r="L1478" s="44"/>
      <c r="M1478" s="223" t="s">
        <v>1</v>
      </c>
      <c r="N1478" s="224" t="s">
        <v>44</v>
      </c>
      <c r="O1478" s="91"/>
      <c r="P1478" s="225">
        <f>O1478*H1478</f>
        <v>0</v>
      </c>
      <c r="Q1478" s="225">
        <v>0</v>
      </c>
      <c r="R1478" s="225">
        <f>Q1478*H1478</f>
        <v>0</v>
      </c>
      <c r="S1478" s="225">
        <v>0</v>
      </c>
      <c r="T1478" s="226">
        <f>S1478*H1478</f>
        <v>0</v>
      </c>
      <c r="U1478" s="38"/>
      <c r="V1478" s="38"/>
      <c r="W1478" s="38"/>
      <c r="X1478" s="38"/>
      <c r="Y1478" s="38"/>
      <c r="Z1478" s="38"/>
      <c r="AA1478" s="38"/>
      <c r="AB1478" s="38"/>
      <c r="AC1478" s="38"/>
      <c r="AD1478" s="38"/>
      <c r="AE1478" s="38"/>
      <c r="AR1478" s="227" t="s">
        <v>547</v>
      </c>
      <c r="AT1478" s="227" t="s">
        <v>154</v>
      </c>
      <c r="AU1478" s="227" t="s">
        <v>88</v>
      </c>
      <c r="AY1478" s="17" t="s">
        <v>152</v>
      </c>
      <c r="BE1478" s="228">
        <f>IF(N1478="základní",J1478,0)</f>
        <v>0</v>
      </c>
      <c r="BF1478" s="228">
        <f>IF(N1478="snížená",J1478,0)</f>
        <v>0</v>
      </c>
      <c r="BG1478" s="228">
        <f>IF(N1478="zákl. přenesená",J1478,0)</f>
        <v>0</v>
      </c>
      <c r="BH1478" s="228">
        <f>IF(N1478="sníž. přenesená",J1478,0)</f>
        <v>0</v>
      </c>
      <c r="BI1478" s="228">
        <f>IF(N1478="nulová",J1478,0)</f>
        <v>0</v>
      </c>
      <c r="BJ1478" s="17" t="s">
        <v>21</v>
      </c>
      <c r="BK1478" s="228">
        <f>ROUND(I1478*H1478,2)</f>
        <v>0</v>
      </c>
      <c r="BL1478" s="17" t="s">
        <v>547</v>
      </c>
      <c r="BM1478" s="227" t="s">
        <v>2607</v>
      </c>
    </row>
    <row r="1479" s="2" customFormat="1">
      <c r="A1479" s="38"/>
      <c r="B1479" s="39"/>
      <c r="C1479" s="40"/>
      <c r="D1479" s="229" t="s">
        <v>160</v>
      </c>
      <c r="E1479" s="40"/>
      <c r="F1479" s="230" t="s">
        <v>2606</v>
      </c>
      <c r="G1479" s="40"/>
      <c r="H1479" s="40"/>
      <c r="I1479" s="231"/>
      <c r="J1479" s="40"/>
      <c r="K1479" s="40"/>
      <c r="L1479" s="44"/>
      <c r="M1479" s="232"/>
      <c r="N1479" s="233"/>
      <c r="O1479" s="91"/>
      <c r="P1479" s="91"/>
      <c r="Q1479" s="91"/>
      <c r="R1479" s="91"/>
      <c r="S1479" s="91"/>
      <c r="T1479" s="92"/>
      <c r="U1479" s="38"/>
      <c r="V1479" s="38"/>
      <c r="W1479" s="38"/>
      <c r="X1479" s="38"/>
      <c r="Y1479" s="38"/>
      <c r="Z1479" s="38"/>
      <c r="AA1479" s="38"/>
      <c r="AB1479" s="38"/>
      <c r="AC1479" s="38"/>
      <c r="AD1479" s="38"/>
      <c r="AE1479" s="38"/>
      <c r="AT1479" s="17" t="s">
        <v>160</v>
      </c>
      <c r="AU1479" s="17" t="s">
        <v>88</v>
      </c>
    </row>
    <row r="1480" s="2" customFormat="1" ht="16.5" customHeight="1">
      <c r="A1480" s="38"/>
      <c r="B1480" s="39"/>
      <c r="C1480" s="215" t="s">
        <v>2608</v>
      </c>
      <c r="D1480" s="215" t="s">
        <v>154</v>
      </c>
      <c r="E1480" s="216" t="s">
        <v>2609</v>
      </c>
      <c r="F1480" s="217" t="s">
        <v>2610</v>
      </c>
      <c r="G1480" s="218" t="s">
        <v>493</v>
      </c>
      <c r="H1480" s="219">
        <v>40</v>
      </c>
      <c r="I1480" s="220"/>
      <c r="J1480" s="221">
        <f>ROUND(I1480*H1480,2)</f>
        <v>0</v>
      </c>
      <c r="K1480" s="222"/>
      <c r="L1480" s="44"/>
      <c r="M1480" s="223" t="s">
        <v>1</v>
      </c>
      <c r="N1480" s="224" t="s">
        <v>44</v>
      </c>
      <c r="O1480" s="91"/>
      <c r="P1480" s="225">
        <f>O1480*H1480</f>
        <v>0</v>
      </c>
      <c r="Q1480" s="225">
        <v>0</v>
      </c>
      <c r="R1480" s="225">
        <f>Q1480*H1480</f>
        <v>0</v>
      </c>
      <c r="S1480" s="225">
        <v>0</v>
      </c>
      <c r="T1480" s="226">
        <f>S1480*H1480</f>
        <v>0</v>
      </c>
      <c r="U1480" s="38"/>
      <c r="V1480" s="38"/>
      <c r="W1480" s="38"/>
      <c r="X1480" s="38"/>
      <c r="Y1480" s="38"/>
      <c r="Z1480" s="38"/>
      <c r="AA1480" s="38"/>
      <c r="AB1480" s="38"/>
      <c r="AC1480" s="38"/>
      <c r="AD1480" s="38"/>
      <c r="AE1480" s="38"/>
      <c r="AR1480" s="227" t="s">
        <v>547</v>
      </c>
      <c r="AT1480" s="227" t="s">
        <v>154</v>
      </c>
      <c r="AU1480" s="227" t="s">
        <v>88</v>
      </c>
      <c r="AY1480" s="17" t="s">
        <v>152</v>
      </c>
      <c r="BE1480" s="228">
        <f>IF(N1480="základní",J1480,0)</f>
        <v>0</v>
      </c>
      <c r="BF1480" s="228">
        <f>IF(N1480="snížená",J1480,0)</f>
        <v>0</v>
      </c>
      <c r="BG1480" s="228">
        <f>IF(N1480="zákl. přenesená",J1480,0)</f>
        <v>0</v>
      </c>
      <c r="BH1480" s="228">
        <f>IF(N1480="sníž. přenesená",J1480,0)</f>
        <v>0</v>
      </c>
      <c r="BI1480" s="228">
        <f>IF(N1480="nulová",J1480,0)</f>
        <v>0</v>
      </c>
      <c r="BJ1480" s="17" t="s">
        <v>21</v>
      </c>
      <c r="BK1480" s="228">
        <f>ROUND(I1480*H1480,2)</f>
        <v>0</v>
      </c>
      <c r="BL1480" s="17" t="s">
        <v>547</v>
      </c>
      <c r="BM1480" s="227" t="s">
        <v>2611</v>
      </c>
    </row>
    <row r="1481" s="2" customFormat="1">
      <c r="A1481" s="38"/>
      <c r="B1481" s="39"/>
      <c r="C1481" s="40"/>
      <c r="D1481" s="229" t="s">
        <v>160</v>
      </c>
      <c r="E1481" s="40"/>
      <c r="F1481" s="230" t="s">
        <v>2610</v>
      </c>
      <c r="G1481" s="40"/>
      <c r="H1481" s="40"/>
      <c r="I1481" s="231"/>
      <c r="J1481" s="40"/>
      <c r="K1481" s="40"/>
      <c r="L1481" s="44"/>
      <c r="M1481" s="232"/>
      <c r="N1481" s="233"/>
      <c r="O1481" s="91"/>
      <c r="P1481" s="91"/>
      <c r="Q1481" s="91"/>
      <c r="R1481" s="91"/>
      <c r="S1481" s="91"/>
      <c r="T1481" s="92"/>
      <c r="U1481" s="38"/>
      <c r="V1481" s="38"/>
      <c r="W1481" s="38"/>
      <c r="X1481" s="38"/>
      <c r="Y1481" s="38"/>
      <c r="Z1481" s="38"/>
      <c r="AA1481" s="38"/>
      <c r="AB1481" s="38"/>
      <c r="AC1481" s="38"/>
      <c r="AD1481" s="38"/>
      <c r="AE1481" s="38"/>
      <c r="AT1481" s="17" t="s">
        <v>160</v>
      </c>
      <c r="AU1481" s="17" t="s">
        <v>88</v>
      </c>
    </row>
    <row r="1482" s="2" customFormat="1" ht="21.75" customHeight="1">
      <c r="A1482" s="38"/>
      <c r="B1482" s="39"/>
      <c r="C1482" s="215" t="s">
        <v>2612</v>
      </c>
      <c r="D1482" s="215" t="s">
        <v>154</v>
      </c>
      <c r="E1482" s="216" t="s">
        <v>2613</v>
      </c>
      <c r="F1482" s="217" t="s">
        <v>2055</v>
      </c>
      <c r="G1482" s="218" t="s">
        <v>493</v>
      </c>
      <c r="H1482" s="219">
        <v>45</v>
      </c>
      <c r="I1482" s="220"/>
      <c r="J1482" s="221">
        <f>ROUND(I1482*H1482,2)</f>
        <v>0</v>
      </c>
      <c r="K1482" s="222"/>
      <c r="L1482" s="44"/>
      <c r="M1482" s="223" t="s">
        <v>1</v>
      </c>
      <c r="N1482" s="224" t="s">
        <v>44</v>
      </c>
      <c r="O1482" s="91"/>
      <c r="P1482" s="225">
        <f>O1482*H1482</f>
        <v>0</v>
      </c>
      <c r="Q1482" s="225">
        <v>0</v>
      </c>
      <c r="R1482" s="225">
        <f>Q1482*H1482</f>
        <v>0</v>
      </c>
      <c r="S1482" s="225">
        <v>0</v>
      </c>
      <c r="T1482" s="226">
        <f>S1482*H1482</f>
        <v>0</v>
      </c>
      <c r="U1482" s="38"/>
      <c r="V1482" s="38"/>
      <c r="W1482" s="38"/>
      <c r="X1482" s="38"/>
      <c r="Y1482" s="38"/>
      <c r="Z1482" s="38"/>
      <c r="AA1482" s="38"/>
      <c r="AB1482" s="38"/>
      <c r="AC1482" s="38"/>
      <c r="AD1482" s="38"/>
      <c r="AE1482" s="38"/>
      <c r="AR1482" s="227" t="s">
        <v>547</v>
      </c>
      <c r="AT1482" s="227" t="s">
        <v>154</v>
      </c>
      <c r="AU1482" s="227" t="s">
        <v>88</v>
      </c>
      <c r="AY1482" s="17" t="s">
        <v>152</v>
      </c>
      <c r="BE1482" s="228">
        <f>IF(N1482="základní",J1482,0)</f>
        <v>0</v>
      </c>
      <c r="BF1482" s="228">
        <f>IF(N1482="snížená",J1482,0)</f>
        <v>0</v>
      </c>
      <c r="BG1482" s="228">
        <f>IF(N1482="zákl. přenesená",J1482,0)</f>
        <v>0</v>
      </c>
      <c r="BH1482" s="228">
        <f>IF(N1482="sníž. přenesená",J1482,0)</f>
        <v>0</v>
      </c>
      <c r="BI1482" s="228">
        <f>IF(N1482="nulová",J1482,0)</f>
        <v>0</v>
      </c>
      <c r="BJ1482" s="17" t="s">
        <v>21</v>
      </c>
      <c r="BK1482" s="228">
        <f>ROUND(I1482*H1482,2)</f>
        <v>0</v>
      </c>
      <c r="BL1482" s="17" t="s">
        <v>547</v>
      </c>
      <c r="BM1482" s="227" t="s">
        <v>2614</v>
      </c>
    </row>
    <row r="1483" s="2" customFormat="1">
      <c r="A1483" s="38"/>
      <c r="B1483" s="39"/>
      <c r="C1483" s="40"/>
      <c r="D1483" s="229" t="s">
        <v>160</v>
      </c>
      <c r="E1483" s="40"/>
      <c r="F1483" s="230" t="s">
        <v>2055</v>
      </c>
      <c r="G1483" s="40"/>
      <c r="H1483" s="40"/>
      <c r="I1483" s="231"/>
      <c r="J1483" s="40"/>
      <c r="K1483" s="40"/>
      <c r="L1483" s="44"/>
      <c r="M1483" s="232"/>
      <c r="N1483" s="233"/>
      <c r="O1483" s="91"/>
      <c r="P1483" s="91"/>
      <c r="Q1483" s="91"/>
      <c r="R1483" s="91"/>
      <c r="S1483" s="91"/>
      <c r="T1483" s="92"/>
      <c r="U1483" s="38"/>
      <c r="V1483" s="38"/>
      <c r="W1483" s="38"/>
      <c r="X1483" s="38"/>
      <c r="Y1483" s="38"/>
      <c r="Z1483" s="38"/>
      <c r="AA1483" s="38"/>
      <c r="AB1483" s="38"/>
      <c r="AC1483" s="38"/>
      <c r="AD1483" s="38"/>
      <c r="AE1483" s="38"/>
      <c r="AT1483" s="17" t="s">
        <v>160</v>
      </c>
      <c r="AU1483" s="17" t="s">
        <v>88</v>
      </c>
    </row>
    <row r="1484" s="2" customFormat="1" ht="16.5" customHeight="1">
      <c r="A1484" s="38"/>
      <c r="B1484" s="39"/>
      <c r="C1484" s="215" t="s">
        <v>2615</v>
      </c>
      <c r="D1484" s="215" t="s">
        <v>154</v>
      </c>
      <c r="E1484" s="216" t="s">
        <v>2616</v>
      </c>
      <c r="F1484" s="217" t="s">
        <v>2059</v>
      </c>
      <c r="G1484" s="218" t="s">
        <v>210</v>
      </c>
      <c r="H1484" s="219">
        <v>90</v>
      </c>
      <c r="I1484" s="220"/>
      <c r="J1484" s="221">
        <f>ROUND(I1484*H1484,2)</f>
        <v>0</v>
      </c>
      <c r="K1484" s="222"/>
      <c r="L1484" s="44"/>
      <c r="M1484" s="223" t="s">
        <v>1</v>
      </c>
      <c r="N1484" s="224" t="s">
        <v>44</v>
      </c>
      <c r="O1484" s="91"/>
      <c r="P1484" s="225">
        <f>O1484*H1484</f>
        <v>0</v>
      </c>
      <c r="Q1484" s="225">
        <v>0</v>
      </c>
      <c r="R1484" s="225">
        <f>Q1484*H1484</f>
        <v>0</v>
      </c>
      <c r="S1484" s="225">
        <v>0</v>
      </c>
      <c r="T1484" s="226">
        <f>S1484*H1484</f>
        <v>0</v>
      </c>
      <c r="U1484" s="38"/>
      <c r="V1484" s="38"/>
      <c r="W1484" s="38"/>
      <c r="X1484" s="38"/>
      <c r="Y1484" s="38"/>
      <c r="Z1484" s="38"/>
      <c r="AA1484" s="38"/>
      <c r="AB1484" s="38"/>
      <c r="AC1484" s="38"/>
      <c r="AD1484" s="38"/>
      <c r="AE1484" s="38"/>
      <c r="AR1484" s="227" t="s">
        <v>547</v>
      </c>
      <c r="AT1484" s="227" t="s">
        <v>154</v>
      </c>
      <c r="AU1484" s="227" t="s">
        <v>88</v>
      </c>
      <c r="AY1484" s="17" t="s">
        <v>152</v>
      </c>
      <c r="BE1484" s="228">
        <f>IF(N1484="základní",J1484,0)</f>
        <v>0</v>
      </c>
      <c r="BF1484" s="228">
        <f>IF(N1484="snížená",J1484,0)</f>
        <v>0</v>
      </c>
      <c r="BG1484" s="228">
        <f>IF(N1484="zákl. přenesená",J1484,0)</f>
        <v>0</v>
      </c>
      <c r="BH1484" s="228">
        <f>IF(N1484="sníž. přenesená",J1484,0)</f>
        <v>0</v>
      </c>
      <c r="BI1484" s="228">
        <f>IF(N1484="nulová",J1484,0)</f>
        <v>0</v>
      </c>
      <c r="BJ1484" s="17" t="s">
        <v>21</v>
      </c>
      <c r="BK1484" s="228">
        <f>ROUND(I1484*H1484,2)</f>
        <v>0</v>
      </c>
      <c r="BL1484" s="17" t="s">
        <v>547</v>
      </c>
      <c r="BM1484" s="227" t="s">
        <v>2617</v>
      </c>
    </row>
    <row r="1485" s="2" customFormat="1">
      <c r="A1485" s="38"/>
      <c r="B1485" s="39"/>
      <c r="C1485" s="40"/>
      <c r="D1485" s="229" t="s">
        <v>160</v>
      </c>
      <c r="E1485" s="40"/>
      <c r="F1485" s="230" t="s">
        <v>2059</v>
      </c>
      <c r="G1485" s="40"/>
      <c r="H1485" s="40"/>
      <c r="I1485" s="231"/>
      <c r="J1485" s="40"/>
      <c r="K1485" s="40"/>
      <c r="L1485" s="44"/>
      <c r="M1485" s="232"/>
      <c r="N1485" s="233"/>
      <c r="O1485" s="91"/>
      <c r="P1485" s="91"/>
      <c r="Q1485" s="91"/>
      <c r="R1485" s="91"/>
      <c r="S1485" s="91"/>
      <c r="T1485" s="92"/>
      <c r="U1485" s="38"/>
      <c r="V1485" s="38"/>
      <c r="W1485" s="38"/>
      <c r="X1485" s="38"/>
      <c r="Y1485" s="38"/>
      <c r="Z1485" s="38"/>
      <c r="AA1485" s="38"/>
      <c r="AB1485" s="38"/>
      <c r="AC1485" s="38"/>
      <c r="AD1485" s="38"/>
      <c r="AE1485" s="38"/>
      <c r="AT1485" s="17" t="s">
        <v>160</v>
      </c>
      <c r="AU1485" s="17" t="s">
        <v>88</v>
      </c>
    </row>
    <row r="1486" s="2" customFormat="1" ht="16.5" customHeight="1">
      <c r="A1486" s="38"/>
      <c r="B1486" s="39"/>
      <c r="C1486" s="215" t="s">
        <v>2618</v>
      </c>
      <c r="D1486" s="215" t="s">
        <v>154</v>
      </c>
      <c r="E1486" s="216" t="s">
        <v>2619</v>
      </c>
      <c r="F1486" s="217" t="s">
        <v>2063</v>
      </c>
      <c r="G1486" s="218" t="s">
        <v>210</v>
      </c>
      <c r="H1486" s="219">
        <v>23</v>
      </c>
      <c r="I1486" s="220"/>
      <c r="J1486" s="221">
        <f>ROUND(I1486*H1486,2)</f>
        <v>0</v>
      </c>
      <c r="K1486" s="222"/>
      <c r="L1486" s="44"/>
      <c r="M1486" s="223" t="s">
        <v>1</v>
      </c>
      <c r="N1486" s="224" t="s">
        <v>44</v>
      </c>
      <c r="O1486" s="91"/>
      <c r="P1486" s="225">
        <f>O1486*H1486</f>
        <v>0</v>
      </c>
      <c r="Q1486" s="225">
        <v>0</v>
      </c>
      <c r="R1486" s="225">
        <f>Q1486*H1486</f>
        <v>0</v>
      </c>
      <c r="S1486" s="225">
        <v>0</v>
      </c>
      <c r="T1486" s="226">
        <f>S1486*H1486</f>
        <v>0</v>
      </c>
      <c r="U1486" s="38"/>
      <c r="V1486" s="38"/>
      <c r="W1486" s="38"/>
      <c r="X1486" s="38"/>
      <c r="Y1486" s="38"/>
      <c r="Z1486" s="38"/>
      <c r="AA1486" s="38"/>
      <c r="AB1486" s="38"/>
      <c r="AC1486" s="38"/>
      <c r="AD1486" s="38"/>
      <c r="AE1486" s="38"/>
      <c r="AR1486" s="227" t="s">
        <v>547</v>
      </c>
      <c r="AT1486" s="227" t="s">
        <v>154</v>
      </c>
      <c r="AU1486" s="227" t="s">
        <v>88</v>
      </c>
      <c r="AY1486" s="17" t="s">
        <v>152</v>
      </c>
      <c r="BE1486" s="228">
        <f>IF(N1486="základní",J1486,0)</f>
        <v>0</v>
      </c>
      <c r="BF1486" s="228">
        <f>IF(N1486="snížená",J1486,0)</f>
        <v>0</v>
      </c>
      <c r="BG1486" s="228">
        <f>IF(N1486="zákl. přenesená",J1486,0)</f>
        <v>0</v>
      </c>
      <c r="BH1486" s="228">
        <f>IF(N1486="sníž. přenesená",J1486,0)</f>
        <v>0</v>
      </c>
      <c r="BI1486" s="228">
        <f>IF(N1486="nulová",J1486,0)</f>
        <v>0</v>
      </c>
      <c r="BJ1486" s="17" t="s">
        <v>21</v>
      </c>
      <c r="BK1486" s="228">
        <f>ROUND(I1486*H1486,2)</f>
        <v>0</v>
      </c>
      <c r="BL1486" s="17" t="s">
        <v>547</v>
      </c>
      <c r="BM1486" s="227" t="s">
        <v>2620</v>
      </c>
    </row>
    <row r="1487" s="2" customFormat="1">
      <c r="A1487" s="38"/>
      <c r="B1487" s="39"/>
      <c r="C1487" s="40"/>
      <c r="D1487" s="229" t="s">
        <v>160</v>
      </c>
      <c r="E1487" s="40"/>
      <c r="F1487" s="230" t="s">
        <v>2063</v>
      </c>
      <c r="G1487" s="40"/>
      <c r="H1487" s="40"/>
      <c r="I1487" s="231"/>
      <c r="J1487" s="40"/>
      <c r="K1487" s="40"/>
      <c r="L1487" s="44"/>
      <c r="M1487" s="232"/>
      <c r="N1487" s="233"/>
      <c r="O1487" s="91"/>
      <c r="P1487" s="91"/>
      <c r="Q1487" s="91"/>
      <c r="R1487" s="91"/>
      <c r="S1487" s="91"/>
      <c r="T1487" s="92"/>
      <c r="U1487" s="38"/>
      <c r="V1487" s="38"/>
      <c r="W1487" s="38"/>
      <c r="X1487" s="38"/>
      <c r="Y1487" s="38"/>
      <c r="Z1487" s="38"/>
      <c r="AA1487" s="38"/>
      <c r="AB1487" s="38"/>
      <c r="AC1487" s="38"/>
      <c r="AD1487" s="38"/>
      <c r="AE1487" s="38"/>
      <c r="AT1487" s="17" t="s">
        <v>160</v>
      </c>
      <c r="AU1487" s="17" t="s">
        <v>88</v>
      </c>
    </row>
    <row r="1488" s="2" customFormat="1" ht="21.75" customHeight="1">
      <c r="A1488" s="38"/>
      <c r="B1488" s="39"/>
      <c r="C1488" s="215" t="s">
        <v>2621</v>
      </c>
      <c r="D1488" s="215" t="s">
        <v>154</v>
      </c>
      <c r="E1488" s="216" t="s">
        <v>2622</v>
      </c>
      <c r="F1488" s="217" t="s">
        <v>2067</v>
      </c>
      <c r="G1488" s="218" t="s">
        <v>493</v>
      </c>
      <c r="H1488" s="219">
        <v>65</v>
      </c>
      <c r="I1488" s="220"/>
      <c r="J1488" s="221">
        <f>ROUND(I1488*H1488,2)</f>
        <v>0</v>
      </c>
      <c r="K1488" s="222"/>
      <c r="L1488" s="44"/>
      <c r="M1488" s="223" t="s">
        <v>1</v>
      </c>
      <c r="N1488" s="224" t="s">
        <v>44</v>
      </c>
      <c r="O1488" s="91"/>
      <c r="P1488" s="225">
        <f>O1488*H1488</f>
        <v>0</v>
      </c>
      <c r="Q1488" s="225">
        <v>0</v>
      </c>
      <c r="R1488" s="225">
        <f>Q1488*H1488</f>
        <v>0</v>
      </c>
      <c r="S1488" s="225">
        <v>0</v>
      </c>
      <c r="T1488" s="226">
        <f>S1488*H1488</f>
        <v>0</v>
      </c>
      <c r="U1488" s="38"/>
      <c r="V1488" s="38"/>
      <c r="W1488" s="38"/>
      <c r="X1488" s="38"/>
      <c r="Y1488" s="38"/>
      <c r="Z1488" s="38"/>
      <c r="AA1488" s="38"/>
      <c r="AB1488" s="38"/>
      <c r="AC1488" s="38"/>
      <c r="AD1488" s="38"/>
      <c r="AE1488" s="38"/>
      <c r="AR1488" s="227" t="s">
        <v>547</v>
      </c>
      <c r="AT1488" s="227" t="s">
        <v>154</v>
      </c>
      <c r="AU1488" s="227" t="s">
        <v>88</v>
      </c>
      <c r="AY1488" s="17" t="s">
        <v>152</v>
      </c>
      <c r="BE1488" s="228">
        <f>IF(N1488="základní",J1488,0)</f>
        <v>0</v>
      </c>
      <c r="BF1488" s="228">
        <f>IF(N1488="snížená",J1488,0)</f>
        <v>0</v>
      </c>
      <c r="BG1488" s="228">
        <f>IF(N1488="zákl. přenesená",J1488,0)</f>
        <v>0</v>
      </c>
      <c r="BH1488" s="228">
        <f>IF(N1488="sníž. přenesená",J1488,0)</f>
        <v>0</v>
      </c>
      <c r="BI1488" s="228">
        <f>IF(N1488="nulová",J1488,0)</f>
        <v>0</v>
      </c>
      <c r="BJ1488" s="17" t="s">
        <v>21</v>
      </c>
      <c r="BK1488" s="228">
        <f>ROUND(I1488*H1488,2)</f>
        <v>0</v>
      </c>
      <c r="BL1488" s="17" t="s">
        <v>547</v>
      </c>
      <c r="BM1488" s="227" t="s">
        <v>2623</v>
      </c>
    </row>
    <row r="1489" s="2" customFormat="1">
      <c r="A1489" s="38"/>
      <c r="B1489" s="39"/>
      <c r="C1489" s="40"/>
      <c r="D1489" s="229" t="s">
        <v>160</v>
      </c>
      <c r="E1489" s="40"/>
      <c r="F1489" s="230" t="s">
        <v>2067</v>
      </c>
      <c r="G1489" s="40"/>
      <c r="H1489" s="40"/>
      <c r="I1489" s="231"/>
      <c r="J1489" s="40"/>
      <c r="K1489" s="40"/>
      <c r="L1489" s="44"/>
      <c r="M1489" s="232"/>
      <c r="N1489" s="233"/>
      <c r="O1489" s="91"/>
      <c r="P1489" s="91"/>
      <c r="Q1489" s="91"/>
      <c r="R1489" s="91"/>
      <c r="S1489" s="91"/>
      <c r="T1489" s="92"/>
      <c r="U1489" s="38"/>
      <c r="V1489" s="38"/>
      <c r="W1489" s="38"/>
      <c r="X1489" s="38"/>
      <c r="Y1489" s="38"/>
      <c r="Z1489" s="38"/>
      <c r="AA1489" s="38"/>
      <c r="AB1489" s="38"/>
      <c r="AC1489" s="38"/>
      <c r="AD1489" s="38"/>
      <c r="AE1489" s="38"/>
      <c r="AT1489" s="17" t="s">
        <v>160</v>
      </c>
      <c r="AU1489" s="17" t="s">
        <v>88</v>
      </c>
    </row>
    <row r="1490" s="2" customFormat="1" ht="16.5" customHeight="1">
      <c r="A1490" s="38"/>
      <c r="B1490" s="39"/>
      <c r="C1490" s="215" t="s">
        <v>2624</v>
      </c>
      <c r="D1490" s="215" t="s">
        <v>154</v>
      </c>
      <c r="E1490" s="216" t="s">
        <v>2625</v>
      </c>
      <c r="F1490" s="217" t="s">
        <v>2071</v>
      </c>
      <c r="G1490" s="218" t="s">
        <v>210</v>
      </c>
      <c r="H1490" s="219">
        <v>130</v>
      </c>
      <c r="I1490" s="220"/>
      <c r="J1490" s="221">
        <f>ROUND(I1490*H1490,2)</f>
        <v>0</v>
      </c>
      <c r="K1490" s="222"/>
      <c r="L1490" s="44"/>
      <c r="M1490" s="223" t="s">
        <v>1</v>
      </c>
      <c r="N1490" s="224" t="s">
        <v>44</v>
      </c>
      <c r="O1490" s="91"/>
      <c r="P1490" s="225">
        <f>O1490*H1490</f>
        <v>0</v>
      </c>
      <c r="Q1490" s="225">
        <v>0</v>
      </c>
      <c r="R1490" s="225">
        <f>Q1490*H1490</f>
        <v>0</v>
      </c>
      <c r="S1490" s="225">
        <v>0</v>
      </c>
      <c r="T1490" s="226">
        <f>S1490*H1490</f>
        <v>0</v>
      </c>
      <c r="U1490" s="38"/>
      <c r="V1490" s="38"/>
      <c r="W1490" s="38"/>
      <c r="X1490" s="38"/>
      <c r="Y1490" s="38"/>
      <c r="Z1490" s="38"/>
      <c r="AA1490" s="38"/>
      <c r="AB1490" s="38"/>
      <c r="AC1490" s="38"/>
      <c r="AD1490" s="38"/>
      <c r="AE1490" s="38"/>
      <c r="AR1490" s="227" t="s">
        <v>547</v>
      </c>
      <c r="AT1490" s="227" t="s">
        <v>154</v>
      </c>
      <c r="AU1490" s="227" t="s">
        <v>88</v>
      </c>
      <c r="AY1490" s="17" t="s">
        <v>152</v>
      </c>
      <c r="BE1490" s="228">
        <f>IF(N1490="základní",J1490,0)</f>
        <v>0</v>
      </c>
      <c r="BF1490" s="228">
        <f>IF(N1490="snížená",J1490,0)</f>
        <v>0</v>
      </c>
      <c r="BG1490" s="228">
        <f>IF(N1490="zákl. přenesená",J1490,0)</f>
        <v>0</v>
      </c>
      <c r="BH1490" s="228">
        <f>IF(N1490="sníž. přenesená",J1490,0)</f>
        <v>0</v>
      </c>
      <c r="BI1490" s="228">
        <f>IF(N1490="nulová",J1490,0)</f>
        <v>0</v>
      </c>
      <c r="BJ1490" s="17" t="s">
        <v>21</v>
      </c>
      <c r="BK1490" s="228">
        <f>ROUND(I1490*H1490,2)</f>
        <v>0</v>
      </c>
      <c r="BL1490" s="17" t="s">
        <v>547</v>
      </c>
      <c r="BM1490" s="227" t="s">
        <v>2626</v>
      </c>
    </row>
    <row r="1491" s="2" customFormat="1">
      <c r="A1491" s="38"/>
      <c r="B1491" s="39"/>
      <c r="C1491" s="40"/>
      <c r="D1491" s="229" t="s">
        <v>160</v>
      </c>
      <c r="E1491" s="40"/>
      <c r="F1491" s="230" t="s">
        <v>2071</v>
      </c>
      <c r="G1491" s="40"/>
      <c r="H1491" s="40"/>
      <c r="I1491" s="231"/>
      <c r="J1491" s="40"/>
      <c r="K1491" s="40"/>
      <c r="L1491" s="44"/>
      <c r="M1491" s="232"/>
      <c r="N1491" s="233"/>
      <c r="O1491" s="91"/>
      <c r="P1491" s="91"/>
      <c r="Q1491" s="91"/>
      <c r="R1491" s="91"/>
      <c r="S1491" s="91"/>
      <c r="T1491" s="92"/>
      <c r="U1491" s="38"/>
      <c r="V1491" s="38"/>
      <c r="W1491" s="38"/>
      <c r="X1491" s="38"/>
      <c r="Y1491" s="38"/>
      <c r="Z1491" s="38"/>
      <c r="AA1491" s="38"/>
      <c r="AB1491" s="38"/>
      <c r="AC1491" s="38"/>
      <c r="AD1491" s="38"/>
      <c r="AE1491" s="38"/>
      <c r="AT1491" s="17" t="s">
        <v>160</v>
      </c>
      <c r="AU1491" s="17" t="s">
        <v>88</v>
      </c>
    </row>
    <row r="1492" s="2" customFormat="1" ht="16.5" customHeight="1">
      <c r="A1492" s="38"/>
      <c r="B1492" s="39"/>
      <c r="C1492" s="215" t="s">
        <v>2627</v>
      </c>
      <c r="D1492" s="215" t="s">
        <v>154</v>
      </c>
      <c r="E1492" s="216" t="s">
        <v>2628</v>
      </c>
      <c r="F1492" s="217" t="s">
        <v>2075</v>
      </c>
      <c r="G1492" s="218" t="s">
        <v>210</v>
      </c>
      <c r="H1492" s="219">
        <v>33</v>
      </c>
      <c r="I1492" s="220"/>
      <c r="J1492" s="221">
        <f>ROUND(I1492*H1492,2)</f>
        <v>0</v>
      </c>
      <c r="K1492" s="222"/>
      <c r="L1492" s="44"/>
      <c r="M1492" s="223" t="s">
        <v>1</v>
      </c>
      <c r="N1492" s="224" t="s">
        <v>44</v>
      </c>
      <c r="O1492" s="91"/>
      <c r="P1492" s="225">
        <f>O1492*H1492</f>
        <v>0</v>
      </c>
      <c r="Q1492" s="225">
        <v>0</v>
      </c>
      <c r="R1492" s="225">
        <f>Q1492*H1492</f>
        <v>0</v>
      </c>
      <c r="S1492" s="225">
        <v>0</v>
      </c>
      <c r="T1492" s="226">
        <f>S1492*H1492</f>
        <v>0</v>
      </c>
      <c r="U1492" s="38"/>
      <c r="V1492" s="38"/>
      <c r="W1492" s="38"/>
      <c r="X1492" s="38"/>
      <c r="Y1492" s="38"/>
      <c r="Z1492" s="38"/>
      <c r="AA1492" s="38"/>
      <c r="AB1492" s="38"/>
      <c r="AC1492" s="38"/>
      <c r="AD1492" s="38"/>
      <c r="AE1492" s="38"/>
      <c r="AR1492" s="227" t="s">
        <v>547</v>
      </c>
      <c r="AT1492" s="227" t="s">
        <v>154</v>
      </c>
      <c r="AU1492" s="227" t="s">
        <v>88</v>
      </c>
      <c r="AY1492" s="17" t="s">
        <v>152</v>
      </c>
      <c r="BE1492" s="228">
        <f>IF(N1492="základní",J1492,0)</f>
        <v>0</v>
      </c>
      <c r="BF1492" s="228">
        <f>IF(N1492="snížená",J1492,0)</f>
        <v>0</v>
      </c>
      <c r="BG1492" s="228">
        <f>IF(N1492="zákl. přenesená",J1492,0)</f>
        <v>0</v>
      </c>
      <c r="BH1492" s="228">
        <f>IF(N1492="sníž. přenesená",J1492,0)</f>
        <v>0</v>
      </c>
      <c r="BI1492" s="228">
        <f>IF(N1492="nulová",J1492,0)</f>
        <v>0</v>
      </c>
      <c r="BJ1492" s="17" t="s">
        <v>21</v>
      </c>
      <c r="BK1492" s="228">
        <f>ROUND(I1492*H1492,2)</f>
        <v>0</v>
      </c>
      <c r="BL1492" s="17" t="s">
        <v>547</v>
      </c>
      <c r="BM1492" s="227" t="s">
        <v>2629</v>
      </c>
    </row>
    <row r="1493" s="2" customFormat="1">
      <c r="A1493" s="38"/>
      <c r="B1493" s="39"/>
      <c r="C1493" s="40"/>
      <c r="D1493" s="229" t="s">
        <v>160</v>
      </c>
      <c r="E1493" s="40"/>
      <c r="F1493" s="230" t="s">
        <v>2075</v>
      </c>
      <c r="G1493" s="40"/>
      <c r="H1493" s="40"/>
      <c r="I1493" s="231"/>
      <c r="J1493" s="40"/>
      <c r="K1493" s="40"/>
      <c r="L1493" s="44"/>
      <c r="M1493" s="232"/>
      <c r="N1493" s="233"/>
      <c r="O1493" s="91"/>
      <c r="P1493" s="91"/>
      <c r="Q1493" s="91"/>
      <c r="R1493" s="91"/>
      <c r="S1493" s="91"/>
      <c r="T1493" s="92"/>
      <c r="U1493" s="38"/>
      <c r="V1493" s="38"/>
      <c r="W1493" s="38"/>
      <c r="X1493" s="38"/>
      <c r="Y1493" s="38"/>
      <c r="Z1493" s="38"/>
      <c r="AA1493" s="38"/>
      <c r="AB1493" s="38"/>
      <c r="AC1493" s="38"/>
      <c r="AD1493" s="38"/>
      <c r="AE1493" s="38"/>
      <c r="AT1493" s="17" t="s">
        <v>160</v>
      </c>
      <c r="AU1493" s="17" t="s">
        <v>88</v>
      </c>
    </row>
    <row r="1494" s="2" customFormat="1" ht="33" customHeight="1">
      <c r="A1494" s="38"/>
      <c r="B1494" s="39"/>
      <c r="C1494" s="215" t="s">
        <v>2630</v>
      </c>
      <c r="D1494" s="215" t="s">
        <v>154</v>
      </c>
      <c r="E1494" s="216" t="s">
        <v>2631</v>
      </c>
      <c r="F1494" s="217" t="s">
        <v>2079</v>
      </c>
      <c r="G1494" s="218" t="s">
        <v>493</v>
      </c>
      <c r="H1494" s="219">
        <v>90</v>
      </c>
      <c r="I1494" s="220"/>
      <c r="J1494" s="221">
        <f>ROUND(I1494*H1494,2)</f>
        <v>0</v>
      </c>
      <c r="K1494" s="222"/>
      <c r="L1494" s="44"/>
      <c r="M1494" s="223" t="s">
        <v>1</v>
      </c>
      <c r="N1494" s="224" t="s">
        <v>44</v>
      </c>
      <c r="O1494" s="91"/>
      <c r="P1494" s="225">
        <f>O1494*H1494</f>
        <v>0</v>
      </c>
      <c r="Q1494" s="225">
        <v>0</v>
      </c>
      <c r="R1494" s="225">
        <f>Q1494*H1494</f>
        <v>0</v>
      </c>
      <c r="S1494" s="225">
        <v>0</v>
      </c>
      <c r="T1494" s="226">
        <f>S1494*H1494</f>
        <v>0</v>
      </c>
      <c r="U1494" s="38"/>
      <c r="V1494" s="38"/>
      <c r="W1494" s="38"/>
      <c r="X1494" s="38"/>
      <c r="Y1494" s="38"/>
      <c r="Z1494" s="38"/>
      <c r="AA1494" s="38"/>
      <c r="AB1494" s="38"/>
      <c r="AC1494" s="38"/>
      <c r="AD1494" s="38"/>
      <c r="AE1494" s="38"/>
      <c r="AR1494" s="227" t="s">
        <v>547</v>
      </c>
      <c r="AT1494" s="227" t="s">
        <v>154</v>
      </c>
      <c r="AU1494" s="227" t="s">
        <v>88</v>
      </c>
      <c r="AY1494" s="17" t="s">
        <v>152</v>
      </c>
      <c r="BE1494" s="228">
        <f>IF(N1494="základní",J1494,0)</f>
        <v>0</v>
      </c>
      <c r="BF1494" s="228">
        <f>IF(N1494="snížená",J1494,0)</f>
        <v>0</v>
      </c>
      <c r="BG1494" s="228">
        <f>IF(N1494="zákl. přenesená",J1494,0)</f>
        <v>0</v>
      </c>
      <c r="BH1494" s="228">
        <f>IF(N1494="sníž. přenesená",J1494,0)</f>
        <v>0</v>
      </c>
      <c r="BI1494" s="228">
        <f>IF(N1494="nulová",J1494,0)</f>
        <v>0</v>
      </c>
      <c r="BJ1494" s="17" t="s">
        <v>21</v>
      </c>
      <c r="BK1494" s="228">
        <f>ROUND(I1494*H1494,2)</f>
        <v>0</v>
      </c>
      <c r="BL1494" s="17" t="s">
        <v>547</v>
      </c>
      <c r="BM1494" s="227" t="s">
        <v>2632</v>
      </c>
    </row>
    <row r="1495" s="2" customFormat="1">
      <c r="A1495" s="38"/>
      <c r="B1495" s="39"/>
      <c r="C1495" s="40"/>
      <c r="D1495" s="229" t="s">
        <v>160</v>
      </c>
      <c r="E1495" s="40"/>
      <c r="F1495" s="230" t="s">
        <v>2079</v>
      </c>
      <c r="G1495" s="40"/>
      <c r="H1495" s="40"/>
      <c r="I1495" s="231"/>
      <c r="J1495" s="40"/>
      <c r="K1495" s="40"/>
      <c r="L1495" s="44"/>
      <c r="M1495" s="232"/>
      <c r="N1495" s="233"/>
      <c r="O1495" s="91"/>
      <c r="P1495" s="91"/>
      <c r="Q1495" s="91"/>
      <c r="R1495" s="91"/>
      <c r="S1495" s="91"/>
      <c r="T1495" s="92"/>
      <c r="U1495" s="38"/>
      <c r="V1495" s="38"/>
      <c r="W1495" s="38"/>
      <c r="X1495" s="38"/>
      <c r="Y1495" s="38"/>
      <c r="Z1495" s="38"/>
      <c r="AA1495" s="38"/>
      <c r="AB1495" s="38"/>
      <c r="AC1495" s="38"/>
      <c r="AD1495" s="38"/>
      <c r="AE1495" s="38"/>
      <c r="AT1495" s="17" t="s">
        <v>160</v>
      </c>
      <c r="AU1495" s="17" t="s">
        <v>88</v>
      </c>
    </row>
    <row r="1496" s="2" customFormat="1" ht="33" customHeight="1">
      <c r="A1496" s="38"/>
      <c r="B1496" s="39"/>
      <c r="C1496" s="215" t="s">
        <v>2633</v>
      </c>
      <c r="D1496" s="215" t="s">
        <v>154</v>
      </c>
      <c r="E1496" s="216" t="s">
        <v>2634</v>
      </c>
      <c r="F1496" s="217" t="s">
        <v>2083</v>
      </c>
      <c r="G1496" s="218" t="s">
        <v>493</v>
      </c>
      <c r="H1496" s="219">
        <v>45</v>
      </c>
      <c r="I1496" s="220"/>
      <c r="J1496" s="221">
        <f>ROUND(I1496*H1496,2)</f>
        <v>0</v>
      </c>
      <c r="K1496" s="222"/>
      <c r="L1496" s="44"/>
      <c r="M1496" s="223" t="s">
        <v>1</v>
      </c>
      <c r="N1496" s="224" t="s">
        <v>44</v>
      </c>
      <c r="O1496" s="91"/>
      <c r="P1496" s="225">
        <f>O1496*H1496</f>
        <v>0</v>
      </c>
      <c r="Q1496" s="225">
        <v>0</v>
      </c>
      <c r="R1496" s="225">
        <f>Q1496*H1496</f>
        <v>0</v>
      </c>
      <c r="S1496" s="225">
        <v>0</v>
      </c>
      <c r="T1496" s="226">
        <f>S1496*H1496</f>
        <v>0</v>
      </c>
      <c r="U1496" s="38"/>
      <c r="V1496" s="38"/>
      <c r="W1496" s="38"/>
      <c r="X1496" s="38"/>
      <c r="Y1496" s="38"/>
      <c r="Z1496" s="38"/>
      <c r="AA1496" s="38"/>
      <c r="AB1496" s="38"/>
      <c r="AC1496" s="38"/>
      <c r="AD1496" s="38"/>
      <c r="AE1496" s="38"/>
      <c r="AR1496" s="227" t="s">
        <v>547</v>
      </c>
      <c r="AT1496" s="227" t="s">
        <v>154</v>
      </c>
      <c r="AU1496" s="227" t="s">
        <v>88</v>
      </c>
      <c r="AY1496" s="17" t="s">
        <v>152</v>
      </c>
      <c r="BE1496" s="228">
        <f>IF(N1496="základní",J1496,0)</f>
        <v>0</v>
      </c>
      <c r="BF1496" s="228">
        <f>IF(N1496="snížená",J1496,0)</f>
        <v>0</v>
      </c>
      <c r="BG1496" s="228">
        <f>IF(N1496="zákl. přenesená",J1496,0)</f>
        <v>0</v>
      </c>
      <c r="BH1496" s="228">
        <f>IF(N1496="sníž. přenesená",J1496,0)</f>
        <v>0</v>
      </c>
      <c r="BI1496" s="228">
        <f>IF(N1496="nulová",J1496,0)</f>
        <v>0</v>
      </c>
      <c r="BJ1496" s="17" t="s">
        <v>21</v>
      </c>
      <c r="BK1496" s="228">
        <f>ROUND(I1496*H1496,2)</f>
        <v>0</v>
      </c>
      <c r="BL1496" s="17" t="s">
        <v>547</v>
      </c>
      <c r="BM1496" s="227" t="s">
        <v>2635</v>
      </c>
    </row>
    <row r="1497" s="2" customFormat="1">
      <c r="A1497" s="38"/>
      <c r="B1497" s="39"/>
      <c r="C1497" s="40"/>
      <c r="D1497" s="229" t="s">
        <v>160</v>
      </c>
      <c r="E1497" s="40"/>
      <c r="F1497" s="230" t="s">
        <v>2083</v>
      </c>
      <c r="G1497" s="40"/>
      <c r="H1497" s="40"/>
      <c r="I1497" s="231"/>
      <c r="J1497" s="40"/>
      <c r="K1497" s="40"/>
      <c r="L1497" s="44"/>
      <c r="M1497" s="232"/>
      <c r="N1497" s="233"/>
      <c r="O1497" s="91"/>
      <c r="P1497" s="91"/>
      <c r="Q1497" s="91"/>
      <c r="R1497" s="91"/>
      <c r="S1497" s="91"/>
      <c r="T1497" s="92"/>
      <c r="U1497" s="38"/>
      <c r="V1497" s="38"/>
      <c r="W1497" s="38"/>
      <c r="X1497" s="38"/>
      <c r="Y1497" s="38"/>
      <c r="Z1497" s="38"/>
      <c r="AA1497" s="38"/>
      <c r="AB1497" s="38"/>
      <c r="AC1497" s="38"/>
      <c r="AD1497" s="38"/>
      <c r="AE1497" s="38"/>
      <c r="AT1497" s="17" t="s">
        <v>160</v>
      </c>
      <c r="AU1497" s="17" t="s">
        <v>88</v>
      </c>
    </row>
    <row r="1498" s="2" customFormat="1" ht="33" customHeight="1">
      <c r="A1498" s="38"/>
      <c r="B1498" s="39"/>
      <c r="C1498" s="215" t="s">
        <v>2636</v>
      </c>
      <c r="D1498" s="215" t="s">
        <v>154</v>
      </c>
      <c r="E1498" s="216" t="s">
        <v>2637</v>
      </c>
      <c r="F1498" s="217" t="s">
        <v>2087</v>
      </c>
      <c r="G1498" s="218" t="s">
        <v>493</v>
      </c>
      <c r="H1498" s="219">
        <v>45</v>
      </c>
      <c r="I1498" s="220"/>
      <c r="J1498" s="221">
        <f>ROUND(I1498*H1498,2)</f>
        <v>0</v>
      </c>
      <c r="K1498" s="222"/>
      <c r="L1498" s="44"/>
      <c r="M1498" s="223" t="s">
        <v>1</v>
      </c>
      <c r="N1498" s="224" t="s">
        <v>44</v>
      </c>
      <c r="O1498" s="91"/>
      <c r="P1498" s="225">
        <f>O1498*H1498</f>
        <v>0</v>
      </c>
      <c r="Q1498" s="225">
        <v>0</v>
      </c>
      <c r="R1498" s="225">
        <f>Q1498*H1498</f>
        <v>0</v>
      </c>
      <c r="S1498" s="225">
        <v>0</v>
      </c>
      <c r="T1498" s="226">
        <f>S1498*H1498</f>
        <v>0</v>
      </c>
      <c r="U1498" s="38"/>
      <c r="V1498" s="38"/>
      <c r="W1498" s="38"/>
      <c r="X1498" s="38"/>
      <c r="Y1498" s="38"/>
      <c r="Z1498" s="38"/>
      <c r="AA1498" s="38"/>
      <c r="AB1498" s="38"/>
      <c r="AC1498" s="38"/>
      <c r="AD1498" s="38"/>
      <c r="AE1498" s="38"/>
      <c r="AR1498" s="227" t="s">
        <v>547</v>
      </c>
      <c r="AT1498" s="227" t="s">
        <v>154</v>
      </c>
      <c r="AU1498" s="227" t="s">
        <v>88</v>
      </c>
      <c r="AY1498" s="17" t="s">
        <v>152</v>
      </c>
      <c r="BE1498" s="228">
        <f>IF(N1498="základní",J1498,0)</f>
        <v>0</v>
      </c>
      <c r="BF1498" s="228">
        <f>IF(N1498="snížená",J1498,0)</f>
        <v>0</v>
      </c>
      <c r="BG1498" s="228">
        <f>IF(N1498="zákl. přenesená",J1498,0)</f>
        <v>0</v>
      </c>
      <c r="BH1498" s="228">
        <f>IF(N1498="sníž. přenesená",J1498,0)</f>
        <v>0</v>
      </c>
      <c r="BI1498" s="228">
        <f>IF(N1498="nulová",J1498,0)</f>
        <v>0</v>
      </c>
      <c r="BJ1498" s="17" t="s">
        <v>21</v>
      </c>
      <c r="BK1498" s="228">
        <f>ROUND(I1498*H1498,2)</f>
        <v>0</v>
      </c>
      <c r="BL1498" s="17" t="s">
        <v>547</v>
      </c>
      <c r="BM1498" s="227" t="s">
        <v>2638</v>
      </c>
    </row>
    <row r="1499" s="2" customFormat="1">
      <c r="A1499" s="38"/>
      <c r="B1499" s="39"/>
      <c r="C1499" s="40"/>
      <c r="D1499" s="229" t="s">
        <v>160</v>
      </c>
      <c r="E1499" s="40"/>
      <c r="F1499" s="230" t="s">
        <v>2087</v>
      </c>
      <c r="G1499" s="40"/>
      <c r="H1499" s="40"/>
      <c r="I1499" s="231"/>
      <c r="J1499" s="40"/>
      <c r="K1499" s="40"/>
      <c r="L1499" s="44"/>
      <c r="M1499" s="232"/>
      <c r="N1499" s="233"/>
      <c r="O1499" s="91"/>
      <c r="P1499" s="91"/>
      <c r="Q1499" s="91"/>
      <c r="R1499" s="91"/>
      <c r="S1499" s="91"/>
      <c r="T1499" s="92"/>
      <c r="U1499" s="38"/>
      <c r="V1499" s="38"/>
      <c r="W1499" s="38"/>
      <c r="X1499" s="38"/>
      <c r="Y1499" s="38"/>
      <c r="Z1499" s="38"/>
      <c r="AA1499" s="38"/>
      <c r="AB1499" s="38"/>
      <c r="AC1499" s="38"/>
      <c r="AD1499" s="38"/>
      <c r="AE1499" s="38"/>
      <c r="AT1499" s="17" t="s">
        <v>160</v>
      </c>
      <c r="AU1499" s="17" t="s">
        <v>88</v>
      </c>
    </row>
    <row r="1500" s="2" customFormat="1" ht="21.75" customHeight="1">
      <c r="A1500" s="38"/>
      <c r="B1500" s="39"/>
      <c r="C1500" s="215" t="s">
        <v>2639</v>
      </c>
      <c r="D1500" s="215" t="s">
        <v>154</v>
      </c>
      <c r="E1500" s="216" t="s">
        <v>2640</v>
      </c>
      <c r="F1500" s="217" t="s">
        <v>2091</v>
      </c>
      <c r="G1500" s="218" t="s">
        <v>210</v>
      </c>
      <c r="H1500" s="219">
        <v>20</v>
      </c>
      <c r="I1500" s="220"/>
      <c r="J1500" s="221">
        <f>ROUND(I1500*H1500,2)</f>
        <v>0</v>
      </c>
      <c r="K1500" s="222"/>
      <c r="L1500" s="44"/>
      <c r="M1500" s="223" t="s">
        <v>1</v>
      </c>
      <c r="N1500" s="224" t="s">
        <v>44</v>
      </c>
      <c r="O1500" s="91"/>
      <c r="P1500" s="225">
        <f>O1500*H1500</f>
        <v>0</v>
      </c>
      <c r="Q1500" s="225">
        <v>0</v>
      </c>
      <c r="R1500" s="225">
        <f>Q1500*H1500</f>
        <v>0</v>
      </c>
      <c r="S1500" s="225">
        <v>0</v>
      </c>
      <c r="T1500" s="226">
        <f>S1500*H1500</f>
        <v>0</v>
      </c>
      <c r="U1500" s="38"/>
      <c r="V1500" s="38"/>
      <c r="W1500" s="38"/>
      <c r="X1500" s="38"/>
      <c r="Y1500" s="38"/>
      <c r="Z1500" s="38"/>
      <c r="AA1500" s="38"/>
      <c r="AB1500" s="38"/>
      <c r="AC1500" s="38"/>
      <c r="AD1500" s="38"/>
      <c r="AE1500" s="38"/>
      <c r="AR1500" s="227" t="s">
        <v>547</v>
      </c>
      <c r="AT1500" s="227" t="s">
        <v>154</v>
      </c>
      <c r="AU1500" s="227" t="s">
        <v>88</v>
      </c>
      <c r="AY1500" s="17" t="s">
        <v>152</v>
      </c>
      <c r="BE1500" s="228">
        <f>IF(N1500="základní",J1500,0)</f>
        <v>0</v>
      </c>
      <c r="BF1500" s="228">
        <f>IF(N1500="snížená",J1500,0)</f>
        <v>0</v>
      </c>
      <c r="BG1500" s="228">
        <f>IF(N1500="zákl. přenesená",J1500,0)</f>
        <v>0</v>
      </c>
      <c r="BH1500" s="228">
        <f>IF(N1500="sníž. přenesená",J1500,0)</f>
        <v>0</v>
      </c>
      <c r="BI1500" s="228">
        <f>IF(N1500="nulová",J1500,0)</f>
        <v>0</v>
      </c>
      <c r="BJ1500" s="17" t="s">
        <v>21</v>
      </c>
      <c r="BK1500" s="228">
        <f>ROUND(I1500*H1500,2)</f>
        <v>0</v>
      </c>
      <c r="BL1500" s="17" t="s">
        <v>547</v>
      </c>
      <c r="BM1500" s="227" t="s">
        <v>2641</v>
      </c>
    </row>
    <row r="1501" s="2" customFormat="1">
      <c r="A1501" s="38"/>
      <c r="B1501" s="39"/>
      <c r="C1501" s="40"/>
      <c r="D1501" s="229" t="s">
        <v>160</v>
      </c>
      <c r="E1501" s="40"/>
      <c r="F1501" s="230" t="s">
        <v>2091</v>
      </c>
      <c r="G1501" s="40"/>
      <c r="H1501" s="40"/>
      <c r="I1501" s="231"/>
      <c r="J1501" s="40"/>
      <c r="K1501" s="40"/>
      <c r="L1501" s="44"/>
      <c r="M1501" s="232"/>
      <c r="N1501" s="233"/>
      <c r="O1501" s="91"/>
      <c r="P1501" s="91"/>
      <c r="Q1501" s="91"/>
      <c r="R1501" s="91"/>
      <c r="S1501" s="91"/>
      <c r="T1501" s="92"/>
      <c r="U1501" s="38"/>
      <c r="V1501" s="38"/>
      <c r="W1501" s="38"/>
      <c r="X1501" s="38"/>
      <c r="Y1501" s="38"/>
      <c r="Z1501" s="38"/>
      <c r="AA1501" s="38"/>
      <c r="AB1501" s="38"/>
      <c r="AC1501" s="38"/>
      <c r="AD1501" s="38"/>
      <c r="AE1501" s="38"/>
      <c r="AT1501" s="17" t="s">
        <v>160</v>
      </c>
      <c r="AU1501" s="17" t="s">
        <v>88</v>
      </c>
    </row>
    <row r="1502" s="2" customFormat="1" ht="21.75" customHeight="1">
      <c r="A1502" s="38"/>
      <c r="B1502" s="39"/>
      <c r="C1502" s="215" t="s">
        <v>2642</v>
      </c>
      <c r="D1502" s="215" t="s">
        <v>154</v>
      </c>
      <c r="E1502" s="216" t="s">
        <v>2643</v>
      </c>
      <c r="F1502" s="217" t="s">
        <v>1946</v>
      </c>
      <c r="G1502" s="218" t="s">
        <v>210</v>
      </c>
      <c r="H1502" s="219">
        <v>10</v>
      </c>
      <c r="I1502" s="220"/>
      <c r="J1502" s="221">
        <f>ROUND(I1502*H1502,2)</f>
        <v>0</v>
      </c>
      <c r="K1502" s="222"/>
      <c r="L1502" s="44"/>
      <c r="M1502" s="223" t="s">
        <v>1</v>
      </c>
      <c r="N1502" s="224" t="s">
        <v>44</v>
      </c>
      <c r="O1502" s="91"/>
      <c r="P1502" s="225">
        <f>O1502*H1502</f>
        <v>0</v>
      </c>
      <c r="Q1502" s="225">
        <v>0</v>
      </c>
      <c r="R1502" s="225">
        <f>Q1502*H1502</f>
        <v>0</v>
      </c>
      <c r="S1502" s="225">
        <v>0</v>
      </c>
      <c r="T1502" s="226">
        <f>S1502*H1502</f>
        <v>0</v>
      </c>
      <c r="U1502" s="38"/>
      <c r="V1502" s="38"/>
      <c r="W1502" s="38"/>
      <c r="X1502" s="38"/>
      <c r="Y1502" s="38"/>
      <c r="Z1502" s="38"/>
      <c r="AA1502" s="38"/>
      <c r="AB1502" s="38"/>
      <c r="AC1502" s="38"/>
      <c r="AD1502" s="38"/>
      <c r="AE1502" s="38"/>
      <c r="AR1502" s="227" t="s">
        <v>547</v>
      </c>
      <c r="AT1502" s="227" t="s">
        <v>154</v>
      </c>
      <c r="AU1502" s="227" t="s">
        <v>88</v>
      </c>
      <c r="AY1502" s="17" t="s">
        <v>152</v>
      </c>
      <c r="BE1502" s="228">
        <f>IF(N1502="základní",J1502,0)</f>
        <v>0</v>
      </c>
      <c r="BF1502" s="228">
        <f>IF(N1502="snížená",J1502,0)</f>
        <v>0</v>
      </c>
      <c r="BG1502" s="228">
        <f>IF(N1502="zákl. přenesená",J1502,0)</f>
        <v>0</v>
      </c>
      <c r="BH1502" s="228">
        <f>IF(N1502="sníž. přenesená",J1502,0)</f>
        <v>0</v>
      </c>
      <c r="BI1502" s="228">
        <f>IF(N1502="nulová",J1502,0)</f>
        <v>0</v>
      </c>
      <c r="BJ1502" s="17" t="s">
        <v>21</v>
      </c>
      <c r="BK1502" s="228">
        <f>ROUND(I1502*H1502,2)</f>
        <v>0</v>
      </c>
      <c r="BL1502" s="17" t="s">
        <v>547</v>
      </c>
      <c r="BM1502" s="227" t="s">
        <v>2644</v>
      </c>
    </row>
    <row r="1503" s="2" customFormat="1">
      <c r="A1503" s="38"/>
      <c r="B1503" s="39"/>
      <c r="C1503" s="40"/>
      <c r="D1503" s="229" t="s">
        <v>160</v>
      </c>
      <c r="E1503" s="40"/>
      <c r="F1503" s="230" t="s">
        <v>1946</v>
      </c>
      <c r="G1503" s="40"/>
      <c r="H1503" s="40"/>
      <c r="I1503" s="231"/>
      <c r="J1503" s="40"/>
      <c r="K1503" s="40"/>
      <c r="L1503" s="44"/>
      <c r="M1503" s="232"/>
      <c r="N1503" s="233"/>
      <c r="O1503" s="91"/>
      <c r="P1503" s="91"/>
      <c r="Q1503" s="91"/>
      <c r="R1503" s="91"/>
      <c r="S1503" s="91"/>
      <c r="T1503" s="92"/>
      <c r="U1503" s="38"/>
      <c r="V1503" s="38"/>
      <c r="W1503" s="38"/>
      <c r="X1503" s="38"/>
      <c r="Y1503" s="38"/>
      <c r="Z1503" s="38"/>
      <c r="AA1503" s="38"/>
      <c r="AB1503" s="38"/>
      <c r="AC1503" s="38"/>
      <c r="AD1503" s="38"/>
      <c r="AE1503" s="38"/>
      <c r="AT1503" s="17" t="s">
        <v>160</v>
      </c>
      <c r="AU1503" s="17" t="s">
        <v>88</v>
      </c>
    </row>
    <row r="1504" s="2" customFormat="1" ht="21.75" customHeight="1">
      <c r="A1504" s="38"/>
      <c r="B1504" s="39"/>
      <c r="C1504" s="215" t="s">
        <v>2645</v>
      </c>
      <c r="D1504" s="215" t="s">
        <v>154</v>
      </c>
      <c r="E1504" s="216" t="s">
        <v>2646</v>
      </c>
      <c r="F1504" s="217" t="s">
        <v>2647</v>
      </c>
      <c r="G1504" s="218" t="s">
        <v>210</v>
      </c>
      <c r="H1504" s="219">
        <v>15</v>
      </c>
      <c r="I1504" s="220"/>
      <c r="J1504" s="221">
        <f>ROUND(I1504*H1504,2)</f>
        <v>0</v>
      </c>
      <c r="K1504" s="222"/>
      <c r="L1504" s="44"/>
      <c r="M1504" s="223" t="s">
        <v>1</v>
      </c>
      <c r="N1504" s="224" t="s">
        <v>44</v>
      </c>
      <c r="O1504" s="91"/>
      <c r="P1504" s="225">
        <f>O1504*H1504</f>
        <v>0</v>
      </c>
      <c r="Q1504" s="225">
        <v>0</v>
      </c>
      <c r="R1504" s="225">
        <f>Q1504*H1504</f>
        <v>0</v>
      </c>
      <c r="S1504" s="225">
        <v>0</v>
      </c>
      <c r="T1504" s="226">
        <f>S1504*H1504</f>
        <v>0</v>
      </c>
      <c r="U1504" s="38"/>
      <c r="V1504" s="38"/>
      <c r="W1504" s="38"/>
      <c r="X1504" s="38"/>
      <c r="Y1504" s="38"/>
      <c r="Z1504" s="38"/>
      <c r="AA1504" s="38"/>
      <c r="AB1504" s="38"/>
      <c r="AC1504" s="38"/>
      <c r="AD1504" s="38"/>
      <c r="AE1504" s="38"/>
      <c r="AR1504" s="227" t="s">
        <v>547</v>
      </c>
      <c r="AT1504" s="227" t="s">
        <v>154</v>
      </c>
      <c r="AU1504" s="227" t="s">
        <v>88</v>
      </c>
      <c r="AY1504" s="17" t="s">
        <v>152</v>
      </c>
      <c r="BE1504" s="228">
        <f>IF(N1504="základní",J1504,0)</f>
        <v>0</v>
      </c>
      <c r="BF1504" s="228">
        <f>IF(N1504="snížená",J1504,0)</f>
        <v>0</v>
      </c>
      <c r="BG1504" s="228">
        <f>IF(N1504="zákl. přenesená",J1504,0)</f>
        <v>0</v>
      </c>
      <c r="BH1504" s="228">
        <f>IF(N1504="sníž. přenesená",J1504,0)</f>
        <v>0</v>
      </c>
      <c r="BI1504" s="228">
        <f>IF(N1504="nulová",J1504,0)</f>
        <v>0</v>
      </c>
      <c r="BJ1504" s="17" t="s">
        <v>21</v>
      </c>
      <c r="BK1504" s="228">
        <f>ROUND(I1504*H1504,2)</f>
        <v>0</v>
      </c>
      <c r="BL1504" s="17" t="s">
        <v>547</v>
      </c>
      <c r="BM1504" s="227" t="s">
        <v>2648</v>
      </c>
    </row>
    <row r="1505" s="2" customFormat="1">
      <c r="A1505" s="38"/>
      <c r="B1505" s="39"/>
      <c r="C1505" s="40"/>
      <c r="D1505" s="229" t="s">
        <v>160</v>
      </c>
      <c r="E1505" s="40"/>
      <c r="F1505" s="230" t="s">
        <v>2647</v>
      </c>
      <c r="G1505" s="40"/>
      <c r="H1505" s="40"/>
      <c r="I1505" s="231"/>
      <c r="J1505" s="40"/>
      <c r="K1505" s="40"/>
      <c r="L1505" s="44"/>
      <c r="M1505" s="232"/>
      <c r="N1505" s="233"/>
      <c r="O1505" s="91"/>
      <c r="P1505" s="91"/>
      <c r="Q1505" s="91"/>
      <c r="R1505" s="91"/>
      <c r="S1505" s="91"/>
      <c r="T1505" s="92"/>
      <c r="U1505" s="38"/>
      <c r="V1505" s="38"/>
      <c r="W1505" s="38"/>
      <c r="X1505" s="38"/>
      <c r="Y1505" s="38"/>
      <c r="Z1505" s="38"/>
      <c r="AA1505" s="38"/>
      <c r="AB1505" s="38"/>
      <c r="AC1505" s="38"/>
      <c r="AD1505" s="38"/>
      <c r="AE1505" s="38"/>
      <c r="AT1505" s="17" t="s">
        <v>160</v>
      </c>
      <c r="AU1505" s="17" t="s">
        <v>88</v>
      </c>
    </row>
    <row r="1506" s="2" customFormat="1" ht="16.5" customHeight="1">
      <c r="A1506" s="38"/>
      <c r="B1506" s="39"/>
      <c r="C1506" s="215" t="s">
        <v>2649</v>
      </c>
      <c r="D1506" s="215" t="s">
        <v>154</v>
      </c>
      <c r="E1506" s="216" t="s">
        <v>2650</v>
      </c>
      <c r="F1506" s="217" t="s">
        <v>2102</v>
      </c>
      <c r="G1506" s="218" t="s">
        <v>210</v>
      </c>
      <c r="H1506" s="219">
        <v>1</v>
      </c>
      <c r="I1506" s="220"/>
      <c r="J1506" s="221">
        <f>ROUND(I1506*H1506,2)</f>
        <v>0</v>
      </c>
      <c r="K1506" s="222"/>
      <c r="L1506" s="44"/>
      <c r="M1506" s="223" t="s">
        <v>1</v>
      </c>
      <c r="N1506" s="224" t="s">
        <v>44</v>
      </c>
      <c r="O1506" s="91"/>
      <c r="P1506" s="225">
        <f>O1506*H1506</f>
        <v>0</v>
      </c>
      <c r="Q1506" s="225">
        <v>0</v>
      </c>
      <c r="R1506" s="225">
        <f>Q1506*H1506</f>
        <v>0</v>
      </c>
      <c r="S1506" s="225">
        <v>0</v>
      </c>
      <c r="T1506" s="226">
        <f>S1506*H1506</f>
        <v>0</v>
      </c>
      <c r="U1506" s="38"/>
      <c r="V1506" s="38"/>
      <c r="W1506" s="38"/>
      <c r="X1506" s="38"/>
      <c r="Y1506" s="38"/>
      <c r="Z1506" s="38"/>
      <c r="AA1506" s="38"/>
      <c r="AB1506" s="38"/>
      <c r="AC1506" s="38"/>
      <c r="AD1506" s="38"/>
      <c r="AE1506" s="38"/>
      <c r="AR1506" s="227" t="s">
        <v>547</v>
      </c>
      <c r="AT1506" s="227" t="s">
        <v>154</v>
      </c>
      <c r="AU1506" s="227" t="s">
        <v>88</v>
      </c>
      <c r="AY1506" s="17" t="s">
        <v>152</v>
      </c>
      <c r="BE1506" s="228">
        <f>IF(N1506="základní",J1506,0)</f>
        <v>0</v>
      </c>
      <c r="BF1506" s="228">
        <f>IF(N1506="snížená",J1506,0)</f>
        <v>0</v>
      </c>
      <c r="BG1506" s="228">
        <f>IF(N1506="zákl. přenesená",J1506,0)</f>
        <v>0</v>
      </c>
      <c r="BH1506" s="228">
        <f>IF(N1506="sníž. přenesená",J1506,0)</f>
        <v>0</v>
      </c>
      <c r="BI1506" s="228">
        <f>IF(N1506="nulová",J1506,0)</f>
        <v>0</v>
      </c>
      <c r="BJ1506" s="17" t="s">
        <v>21</v>
      </c>
      <c r="BK1506" s="228">
        <f>ROUND(I1506*H1506,2)</f>
        <v>0</v>
      </c>
      <c r="BL1506" s="17" t="s">
        <v>547</v>
      </c>
      <c r="BM1506" s="227" t="s">
        <v>2651</v>
      </c>
    </row>
    <row r="1507" s="2" customFormat="1">
      <c r="A1507" s="38"/>
      <c r="B1507" s="39"/>
      <c r="C1507" s="40"/>
      <c r="D1507" s="229" t="s">
        <v>160</v>
      </c>
      <c r="E1507" s="40"/>
      <c r="F1507" s="230" t="s">
        <v>2102</v>
      </c>
      <c r="G1507" s="40"/>
      <c r="H1507" s="40"/>
      <c r="I1507" s="231"/>
      <c r="J1507" s="40"/>
      <c r="K1507" s="40"/>
      <c r="L1507" s="44"/>
      <c r="M1507" s="232"/>
      <c r="N1507" s="233"/>
      <c r="O1507" s="91"/>
      <c r="P1507" s="91"/>
      <c r="Q1507" s="91"/>
      <c r="R1507" s="91"/>
      <c r="S1507" s="91"/>
      <c r="T1507" s="92"/>
      <c r="U1507" s="38"/>
      <c r="V1507" s="38"/>
      <c r="W1507" s="38"/>
      <c r="X1507" s="38"/>
      <c r="Y1507" s="38"/>
      <c r="Z1507" s="38"/>
      <c r="AA1507" s="38"/>
      <c r="AB1507" s="38"/>
      <c r="AC1507" s="38"/>
      <c r="AD1507" s="38"/>
      <c r="AE1507" s="38"/>
      <c r="AT1507" s="17" t="s">
        <v>160</v>
      </c>
      <c r="AU1507" s="17" t="s">
        <v>88</v>
      </c>
    </row>
    <row r="1508" s="2" customFormat="1" ht="33" customHeight="1">
      <c r="A1508" s="38"/>
      <c r="B1508" s="39"/>
      <c r="C1508" s="215" t="s">
        <v>2652</v>
      </c>
      <c r="D1508" s="215" t="s">
        <v>154</v>
      </c>
      <c r="E1508" s="216" t="s">
        <v>2653</v>
      </c>
      <c r="F1508" s="217" t="s">
        <v>2106</v>
      </c>
      <c r="G1508" s="218" t="s">
        <v>1116</v>
      </c>
      <c r="H1508" s="219">
        <v>1</v>
      </c>
      <c r="I1508" s="220"/>
      <c r="J1508" s="221">
        <f>ROUND(I1508*H1508,2)</f>
        <v>0</v>
      </c>
      <c r="K1508" s="222"/>
      <c r="L1508" s="44"/>
      <c r="M1508" s="223" t="s">
        <v>1</v>
      </c>
      <c r="N1508" s="224" t="s">
        <v>44</v>
      </c>
      <c r="O1508" s="91"/>
      <c r="P1508" s="225">
        <f>O1508*H1508</f>
        <v>0</v>
      </c>
      <c r="Q1508" s="225">
        <v>0</v>
      </c>
      <c r="R1508" s="225">
        <f>Q1508*H1508</f>
        <v>0</v>
      </c>
      <c r="S1508" s="225">
        <v>0</v>
      </c>
      <c r="T1508" s="226">
        <f>S1508*H1508</f>
        <v>0</v>
      </c>
      <c r="U1508" s="38"/>
      <c r="V1508" s="38"/>
      <c r="W1508" s="38"/>
      <c r="X1508" s="38"/>
      <c r="Y1508" s="38"/>
      <c r="Z1508" s="38"/>
      <c r="AA1508" s="38"/>
      <c r="AB1508" s="38"/>
      <c r="AC1508" s="38"/>
      <c r="AD1508" s="38"/>
      <c r="AE1508" s="38"/>
      <c r="AR1508" s="227" t="s">
        <v>547</v>
      </c>
      <c r="AT1508" s="227" t="s">
        <v>154</v>
      </c>
      <c r="AU1508" s="227" t="s">
        <v>88</v>
      </c>
      <c r="AY1508" s="17" t="s">
        <v>152</v>
      </c>
      <c r="BE1508" s="228">
        <f>IF(N1508="základní",J1508,0)</f>
        <v>0</v>
      </c>
      <c r="BF1508" s="228">
        <f>IF(N1508="snížená",J1508,0)</f>
        <v>0</v>
      </c>
      <c r="BG1508" s="228">
        <f>IF(N1508="zákl. přenesená",J1508,0)</f>
        <v>0</v>
      </c>
      <c r="BH1508" s="228">
        <f>IF(N1508="sníž. přenesená",J1508,0)</f>
        <v>0</v>
      </c>
      <c r="BI1508" s="228">
        <f>IF(N1508="nulová",J1508,0)</f>
        <v>0</v>
      </c>
      <c r="BJ1508" s="17" t="s">
        <v>21</v>
      </c>
      <c r="BK1508" s="228">
        <f>ROUND(I1508*H1508,2)</f>
        <v>0</v>
      </c>
      <c r="BL1508" s="17" t="s">
        <v>547</v>
      </c>
      <c r="BM1508" s="227" t="s">
        <v>2654</v>
      </c>
    </row>
    <row r="1509" s="2" customFormat="1">
      <c r="A1509" s="38"/>
      <c r="B1509" s="39"/>
      <c r="C1509" s="40"/>
      <c r="D1509" s="229" t="s">
        <v>160</v>
      </c>
      <c r="E1509" s="40"/>
      <c r="F1509" s="230" t="s">
        <v>2106</v>
      </c>
      <c r="G1509" s="40"/>
      <c r="H1509" s="40"/>
      <c r="I1509" s="231"/>
      <c r="J1509" s="40"/>
      <c r="K1509" s="40"/>
      <c r="L1509" s="44"/>
      <c r="M1509" s="232"/>
      <c r="N1509" s="233"/>
      <c r="O1509" s="91"/>
      <c r="P1509" s="91"/>
      <c r="Q1509" s="91"/>
      <c r="R1509" s="91"/>
      <c r="S1509" s="91"/>
      <c r="T1509" s="92"/>
      <c r="U1509" s="38"/>
      <c r="V1509" s="38"/>
      <c r="W1509" s="38"/>
      <c r="X1509" s="38"/>
      <c r="Y1509" s="38"/>
      <c r="Z1509" s="38"/>
      <c r="AA1509" s="38"/>
      <c r="AB1509" s="38"/>
      <c r="AC1509" s="38"/>
      <c r="AD1509" s="38"/>
      <c r="AE1509" s="38"/>
      <c r="AT1509" s="17" t="s">
        <v>160</v>
      </c>
      <c r="AU1509" s="17" t="s">
        <v>88</v>
      </c>
    </row>
    <row r="1510" s="2" customFormat="1" ht="21.75" customHeight="1">
      <c r="A1510" s="38"/>
      <c r="B1510" s="39"/>
      <c r="C1510" s="215" t="s">
        <v>2655</v>
      </c>
      <c r="D1510" s="215" t="s">
        <v>154</v>
      </c>
      <c r="E1510" s="216" t="s">
        <v>2656</v>
      </c>
      <c r="F1510" s="217" t="s">
        <v>2110</v>
      </c>
      <c r="G1510" s="218" t="s">
        <v>210</v>
      </c>
      <c r="H1510" s="219">
        <v>5</v>
      </c>
      <c r="I1510" s="220"/>
      <c r="J1510" s="221">
        <f>ROUND(I1510*H1510,2)</f>
        <v>0</v>
      </c>
      <c r="K1510" s="222"/>
      <c r="L1510" s="44"/>
      <c r="M1510" s="223" t="s">
        <v>1</v>
      </c>
      <c r="N1510" s="224" t="s">
        <v>44</v>
      </c>
      <c r="O1510" s="91"/>
      <c r="P1510" s="225">
        <f>O1510*H1510</f>
        <v>0</v>
      </c>
      <c r="Q1510" s="225">
        <v>0</v>
      </c>
      <c r="R1510" s="225">
        <f>Q1510*H1510</f>
        <v>0</v>
      </c>
      <c r="S1510" s="225">
        <v>0</v>
      </c>
      <c r="T1510" s="226">
        <f>S1510*H1510</f>
        <v>0</v>
      </c>
      <c r="U1510" s="38"/>
      <c r="V1510" s="38"/>
      <c r="W1510" s="38"/>
      <c r="X1510" s="38"/>
      <c r="Y1510" s="38"/>
      <c r="Z1510" s="38"/>
      <c r="AA1510" s="38"/>
      <c r="AB1510" s="38"/>
      <c r="AC1510" s="38"/>
      <c r="AD1510" s="38"/>
      <c r="AE1510" s="38"/>
      <c r="AR1510" s="227" t="s">
        <v>547</v>
      </c>
      <c r="AT1510" s="227" t="s">
        <v>154</v>
      </c>
      <c r="AU1510" s="227" t="s">
        <v>88</v>
      </c>
      <c r="AY1510" s="17" t="s">
        <v>152</v>
      </c>
      <c r="BE1510" s="228">
        <f>IF(N1510="základní",J1510,0)</f>
        <v>0</v>
      </c>
      <c r="BF1510" s="228">
        <f>IF(N1510="snížená",J1510,0)</f>
        <v>0</v>
      </c>
      <c r="BG1510" s="228">
        <f>IF(N1510="zákl. přenesená",J1510,0)</f>
        <v>0</v>
      </c>
      <c r="BH1510" s="228">
        <f>IF(N1510="sníž. přenesená",J1510,0)</f>
        <v>0</v>
      </c>
      <c r="BI1510" s="228">
        <f>IF(N1510="nulová",J1510,0)</f>
        <v>0</v>
      </c>
      <c r="BJ1510" s="17" t="s">
        <v>21</v>
      </c>
      <c r="BK1510" s="228">
        <f>ROUND(I1510*H1510,2)</f>
        <v>0</v>
      </c>
      <c r="BL1510" s="17" t="s">
        <v>547</v>
      </c>
      <c r="BM1510" s="227" t="s">
        <v>2657</v>
      </c>
    </row>
    <row r="1511" s="2" customFormat="1">
      <c r="A1511" s="38"/>
      <c r="B1511" s="39"/>
      <c r="C1511" s="40"/>
      <c r="D1511" s="229" t="s">
        <v>160</v>
      </c>
      <c r="E1511" s="40"/>
      <c r="F1511" s="230" t="s">
        <v>2110</v>
      </c>
      <c r="G1511" s="40"/>
      <c r="H1511" s="40"/>
      <c r="I1511" s="231"/>
      <c r="J1511" s="40"/>
      <c r="K1511" s="40"/>
      <c r="L1511" s="44"/>
      <c r="M1511" s="232"/>
      <c r="N1511" s="233"/>
      <c r="O1511" s="91"/>
      <c r="P1511" s="91"/>
      <c r="Q1511" s="91"/>
      <c r="R1511" s="91"/>
      <c r="S1511" s="91"/>
      <c r="T1511" s="92"/>
      <c r="U1511" s="38"/>
      <c r="V1511" s="38"/>
      <c r="W1511" s="38"/>
      <c r="X1511" s="38"/>
      <c r="Y1511" s="38"/>
      <c r="Z1511" s="38"/>
      <c r="AA1511" s="38"/>
      <c r="AB1511" s="38"/>
      <c r="AC1511" s="38"/>
      <c r="AD1511" s="38"/>
      <c r="AE1511" s="38"/>
      <c r="AT1511" s="17" t="s">
        <v>160</v>
      </c>
      <c r="AU1511" s="17" t="s">
        <v>88</v>
      </c>
    </row>
    <row r="1512" s="2" customFormat="1" ht="16.5" customHeight="1">
      <c r="A1512" s="38"/>
      <c r="B1512" s="39"/>
      <c r="C1512" s="215" t="s">
        <v>2658</v>
      </c>
      <c r="D1512" s="215" t="s">
        <v>154</v>
      </c>
      <c r="E1512" s="216" t="s">
        <v>2659</v>
      </c>
      <c r="F1512" s="217" t="s">
        <v>2660</v>
      </c>
      <c r="G1512" s="218" t="s">
        <v>1116</v>
      </c>
      <c r="H1512" s="219">
        <v>1</v>
      </c>
      <c r="I1512" s="220"/>
      <c r="J1512" s="221">
        <f>ROUND(I1512*H1512,2)</f>
        <v>0</v>
      </c>
      <c r="K1512" s="222"/>
      <c r="L1512" s="44"/>
      <c r="M1512" s="223" t="s">
        <v>1</v>
      </c>
      <c r="N1512" s="224" t="s">
        <v>44</v>
      </c>
      <c r="O1512" s="91"/>
      <c r="P1512" s="225">
        <f>O1512*H1512</f>
        <v>0</v>
      </c>
      <c r="Q1512" s="225">
        <v>0</v>
      </c>
      <c r="R1512" s="225">
        <f>Q1512*H1512</f>
        <v>0</v>
      </c>
      <c r="S1512" s="225">
        <v>0</v>
      </c>
      <c r="T1512" s="226">
        <f>S1512*H1512</f>
        <v>0</v>
      </c>
      <c r="U1512" s="38"/>
      <c r="V1512" s="38"/>
      <c r="W1512" s="38"/>
      <c r="X1512" s="38"/>
      <c r="Y1512" s="38"/>
      <c r="Z1512" s="38"/>
      <c r="AA1512" s="38"/>
      <c r="AB1512" s="38"/>
      <c r="AC1512" s="38"/>
      <c r="AD1512" s="38"/>
      <c r="AE1512" s="38"/>
      <c r="AR1512" s="227" t="s">
        <v>547</v>
      </c>
      <c r="AT1512" s="227" t="s">
        <v>154</v>
      </c>
      <c r="AU1512" s="227" t="s">
        <v>88</v>
      </c>
      <c r="AY1512" s="17" t="s">
        <v>152</v>
      </c>
      <c r="BE1512" s="228">
        <f>IF(N1512="základní",J1512,0)</f>
        <v>0</v>
      </c>
      <c r="BF1512" s="228">
        <f>IF(N1512="snížená",J1512,0)</f>
        <v>0</v>
      </c>
      <c r="BG1512" s="228">
        <f>IF(N1512="zákl. přenesená",J1512,0)</f>
        <v>0</v>
      </c>
      <c r="BH1512" s="228">
        <f>IF(N1512="sníž. přenesená",J1512,0)</f>
        <v>0</v>
      </c>
      <c r="BI1512" s="228">
        <f>IF(N1512="nulová",J1512,0)</f>
        <v>0</v>
      </c>
      <c r="BJ1512" s="17" t="s">
        <v>21</v>
      </c>
      <c r="BK1512" s="228">
        <f>ROUND(I1512*H1512,2)</f>
        <v>0</v>
      </c>
      <c r="BL1512" s="17" t="s">
        <v>547</v>
      </c>
      <c r="BM1512" s="227" t="s">
        <v>2661</v>
      </c>
    </row>
    <row r="1513" s="2" customFormat="1">
      <c r="A1513" s="38"/>
      <c r="B1513" s="39"/>
      <c r="C1513" s="40"/>
      <c r="D1513" s="229" t="s">
        <v>160</v>
      </c>
      <c r="E1513" s="40"/>
      <c r="F1513" s="230" t="s">
        <v>2660</v>
      </c>
      <c r="G1513" s="40"/>
      <c r="H1513" s="40"/>
      <c r="I1513" s="231"/>
      <c r="J1513" s="40"/>
      <c r="K1513" s="40"/>
      <c r="L1513" s="44"/>
      <c r="M1513" s="232"/>
      <c r="N1513" s="233"/>
      <c r="O1513" s="91"/>
      <c r="P1513" s="91"/>
      <c r="Q1513" s="91"/>
      <c r="R1513" s="91"/>
      <c r="S1513" s="91"/>
      <c r="T1513" s="92"/>
      <c r="U1513" s="38"/>
      <c r="V1513" s="38"/>
      <c r="W1513" s="38"/>
      <c r="X1513" s="38"/>
      <c r="Y1513" s="38"/>
      <c r="Z1513" s="38"/>
      <c r="AA1513" s="38"/>
      <c r="AB1513" s="38"/>
      <c r="AC1513" s="38"/>
      <c r="AD1513" s="38"/>
      <c r="AE1513" s="38"/>
      <c r="AT1513" s="17" t="s">
        <v>160</v>
      </c>
      <c r="AU1513" s="17" t="s">
        <v>88</v>
      </c>
    </row>
    <row r="1514" s="2" customFormat="1" ht="16.5" customHeight="1">
      <c r="A1514" s="38"/>
      <c r="B1514" s="39"/>
      <c r="C1514" s="215" t="s">
        <v>2662</v>
      </c>
      <c r="D1514" s="215" t="s">
        <v>154</v>
      </c>
      <c r="E1514" s="216" t="s">
        <v>2663</v>
      </c>
      <c r="F1514" s="217" t="s">
        <v>2114</v>
      </c>
      <c r="G1514" s="218" t="s">
        <v>1116</v>
      </c>
      <c r="H1514" s="219">
        <v>1</v>
      </c>
      <c r="I1514" s="220"/>
      <c r="J1514" s="221">
        <f>ROUND(I1514*H1514,2)</f>
        <v>0</v>
      </c>
      <c r="K1514" s="222"/>
      <c r="L1514" s="44"/>
      <c r="M1514" s="223" t="s">
        <v>1</v>
      </c>
      <c r="N1514" s="224" t="s">
        <v>44</v>
      </c>
      <c r="O1514" s="91"/>
      <c r="P1514" s="225">
        <f>O1514*H1514</f>
        <v>0</v>
      </c>
      <c r="Q1514" s="225">
        <v>0</v>
      </c>
      <c r="R1514" s="225">
        <f>Q1514*H1514</f>
        <v>0</v>
      </c>
      <c r="S1514" s="225">
        <v>0</v>
      </c>
      <c r="T1514" s="226">
        <f>S1514*H1514</f>
        <v>0</v>
      </c>
      <c r="U1514" s="38"/>
      <c r="V1514" s="38"/>
      <c r="W1514" s="38"/>
      <c r="X1514" s="38"/>
      <c r="Y1514" s="38"/>
      <c r="Z1514" s="38"/>
      <c r="AA1514" s="38"/>
      <c r="AB1514" s="38"/>
      <c r="AC1514" s="38"/>
      <c r="AD1514" s="38"/>
      <c r="AE1514" s="38"/>
      <c r="AR1514" s="227" t="s">
        <v>547</v>
      </c>
      <c r="AT1514" s="227" t="s">
        <v>154</v>
      </c>
      <c r="AU1514" s="227" t="s">
        <v>88</v>
      </c>
      <c r="AY1514" s="17" t="s">
        <v>152</v>
      </c>
      <c r="BE1514" s="228">
        <f>IF(N1514="základní",J1514,0)</f>
        <v>0</v>
      </c>
      <c r="BF1514" s="228">
        <f>IF(N1514="snížená",J1514,0)</f>
        <v>0</v>
      </c>
      <c r="BG1514" s="228">
        <f>IF(N1514="zákl. přenesená",J1514,0)</f>
        <v>0</v>
      </c>
      <c r="BH1514" s="228">
        <f>IF(N1514="sníž. přenesená",J1514,0)</f>
        <v>0</v>
      </c>
      <c r="BI1514" s="228">
        <f>IF(N1514="nulová",J1514,0)</f>
        <v>0</v>
      </c>
      <c r="BJ1514" s="17" t="s">
        <v>21</v>
      </c>
      <c r="BK1514" s="228">
        <f>ROUND(I1514*H1514,2)</f>
        <v>0</v>
      </c>
      <c r="BL1514" s="17" t="s">
        <v>547</v>
      </c>
      <c r="BM1514" s="227" t="s">
        <v>2664</v>
      </c>
    </row>
    <row r="1515" s="2" customFormat="1">
      <c r="A1515" s="38"/>
      <c r="B1515" s="39"/>
      <c r="C1515" s="40"/>
      <c r="D1515" s="229" t="s">
        <v>160</v>
      </c>
      <c r="E1515" s="40"/>
      <c r="F1515" s="230" t="s">
        <v>2114</v>
      </c>
      <c r="G1515" s="40"/>
      <c r="H1515" s="40"/>
      <c r="I1515" s="231"/>
      <c r="J1515" s="40"/>
      <c r="K1515" s="40"/>
      <c r="L1515" s="44"/>
      <c r="M1515" s="232"/>
      <c r="N1515" s="233"/>
      <c r="O1515" s="91"/>
      <c r="P1515" s="91"/>
      <c r="Q1515" s="91"/>
      <c r="R1515" s="91"/>
      <c r="S1515" s="91"/>
      <c r="T1515" s="92"/>
      <c r="U1515" s="38"/>
      <c r="V1515" s="38"/>
      <c r="W1515" s="38"/>
      <c r="X1515" s="38"/>
      <c r="Y1515" s="38"/>
      <c r="Z1515" s="38"/>
      <c r="AA1515" s="38"/>
      <c r="AB1515" s="38"/>
      <c r="AC1515" s="38"/>
      <c r="AD1515" s="38"/>
      <c r="AE1515" s="38"/>
      <c r="AT1515" s="17" t="s">
        <v>160</v>
      </c>
      <c r="AU1515" s="17" t="s">
        <v>88</v>
      </c>
    </row>
    <row r="1516" s="2" customFormat="1" ht="16.5" customHeight="1">
      <c r="A1516" s="38"/>
      <c r="B1516" s="39"/>
      <c r="C1516" s="215" t="s">
        <v>2665</v>
      </c>
      <c r="D1516" s="215" t="s">
        <v>154</v>
      </c>
      <c r="E1516" s="216" t="s">
        <v>2666</v>
      </c>
      <c r="F1516" s="217" t="s">
        <v>2667</v>
      </c>
      <c r="G1516" s="218" t="s">
        <v>1116</v>
      </c>
      <c r="H1516" s="219">
        <v>1</v>
      </c>
      <c r="I1516" s="220"/>
      <c r="J1516" s="221">
        <f>ROUND(I1516*H1516,2)</f>
        <v>0</v>
      </c>
      <c r="K1516" s="222"/>
      <c r="L1516" s="44"/>
      <c r="M1516" s="223" t="s">
        <v>1</v>
      </c>
      <c r="N1516" s="224" t="s">
        <v>44</v>
      </c>
      <c r="O1516" s="91"/>
      <c r="P1516" s="225">
        <f>O1516*H1516</f>
        <v>0</v>
      </c>
      <c r="Q1516" s="225">
        <v>0</v>
      </c>
      <c r="R1516" s="225">
        <f>Q1516*H1516</f>
        <v>0</v>
      </c>
      <c r="S1516" s="225">
        <v>0</v>
      </c>
      <c r="T1516" s="226">
        <f>S1516*H1516</f>
        <v>0</v>
      </c>
      <c r="U1516" s="38"/>
      <c r="V1516" s="38"/>
      <c r="W1516" s="38"/>
      <c r="X1516" s="38"/>
      <c r="Y1516" s="38"/>
      <c r="Z1516" s="38"/>
      <c r="AA1516" s="38"/>
      <c r="AB1516" s="38"/>
      <c r="AC1516" s="38"/>
      <c r="AD1516" s="38"/>
      <c r="AE1516" s="38"/>
      <c r="AR1516" s="227" t="s">
        <v>547</v>
      </c>
      <c r="AT1516" s="227" t="s">
        <v>154</v>
      </c>
      <c r="AU1516" s="227" t="s">
        <v>88</v>
      </c>
      <c r="AY1516" s="17" t="s">
        <v>152</v>
      </c>
      <c r="BE1516" s="228">
        <f>IF(N1516="základní",J1516,0)</f>
        <v>0</v>
      </c>
      <c r="BF1516" s="228">
        <f>IF(N1516="snížená",J1516,0)</f>
        <v>0</v>
      </c>
      <c r="BG1516" s="228">
        <f>IF(N1516="zákl. přenesená",J1516,0)</f>
        <v>0</v>
      </c>
      <c r="BH1516" s="228">
        <f>IF(N1516="sníž. přenesená",J1516,0)</f>
        <v>0</v>
      </c>
      <c r="BI1516" s="228">
        <f>IF(N1516="nulová",J1516,0)</f>
        <v>0</v>
      </c>
      <c r="BJ1516" s="17" t="s">
        <v>21</v>
      </c>
      <c r="BK1516" s="228">
        <f>ROUND(I1516*H1516,2)</f>
        <v>0</v>
      </c>
      <c r="BL1516" s="17" t="s">
        <v>547</v>
      </c>
      <c r="BM1516" s="227" t="s">
        <v>2668</v>
      </c>
    </row>
    <row r="1517" s="2" customFormat="1">
      <c r="A1517" s="38"/>
      <c r="B1517" s="39"/>
      <c r="C1517" s="40"/>
      <c r="D1517" s="229" t="s">
        <v>160</v>
      </c>
      <c r="E1517" s="40"/>
      <c r="F1517" s="230" t="s">
        <v>2667</v>
      </c>
      <c r="G1517" s="40"/>
      <c r="H1517" s="40"/>
      <c r="I1517" s="231"/>
      <c r="J1517" s="40"/>
      <c r="K1517" s="40"/>
      <c r="L1517" s="44"/>
      <c r="M1517" s="232"/>
      <c r="N1517" s="233"/>
      <c r="O1517" s="91"/>
      <c r="P1517" s="91"/>
      <c r="Q1517" s="91"/>
      <c r="R1517" s="91"/>
      <c r="S1517" s="91"/>
      <c r="T1517" s="92"/>
      <c r="U1517" s="38"/>
      <c r="V1517" s="38"/>
      <c r="W1517" s="38"/>
      <c r="X1517" s="38"/>
      <c r="Y1517" s="38"/>
      <c r="Z1517" s="38"/>
      <c r="AA1517" s="38"/>
      <c r="AB1517" s="38"/>
      <c r="AC1517" s="38"/>
      <c r="AD1517" s="38"/>
      <c r="AE1517" s="38"/>
      <c r="AT1517" s="17" t="s">
        <v>160</v>
      </c>
      <c r="AU1517" s="17" t="s">
        <v>88</v>
      </c>
    </row>
    <row r="1518" s="2" customFormat="1" ht="16.5" customHeight="1">
      <c r="A1518" s="38"/>
      <c r="B1518" s="39"/>
      <c r="C1518" s="215" t="s">
        <v>2669</v>
      </c>
      <c r="D1518" s="215" t="s">
        <v>154</v>
      </c>
      <c r="E1518" s="216" t="s">
        <v>2670</v>
      </c>
      <c r="F1518" s="217" t="s">
        <v>2671</v>
      </c>
      <c r="G1518" s="218" t="s">
        <v>1116</v>
      </c>
      <c r="H1518" s="219">
        <v>1</v>
      </c>
      <c r="I1518" s="220"/>
      <c r="J1518" s="221">
        <f>ROUND(I1518*H1518,2)</f>
        <v>0</v>
      </c>
      <c r="K1518" s="222"/>
      <c r="L1518" s="44"/>
      <c r="M1518" s="223" t="s">
        <v>1</v>
      </c>
      <c r="N1518" s="224" t="s">
        <v>44</v>
      </c>
      <c r="O1518" s="91"/>
      <c r="P1518" s="225">
        <f>O1518*H1518</f>
        <v>0</v>
      </c>
      <c r="Q1518" s="225">
        <v>0</v>
      </c>
      <c r="R1518" s="225">
        <f>Q1518*H1518</f>
        <v>0</v>
      </c>
      <c r="S1518" s="225">
        <v>0</v>
      </c>
      <c r="T1518" s="226">
        <f>S1518*H1518</f>
        <v>0</v>
      </c>
      <c r="U1518" s="38"/>
      <c r="V1518" s="38"/>
      <c r="W1518" s="38"/>
      <c r="X1518" s="38"/>
      <c r="Y1518" s="38"/>
      <c r="Z1518" s="38"/>
      <c r="AA1518" s="38"/>
      <c r="AB1518" s="38"/>
      <c r="AC1518" s="38"/>
      <c r="AD1518" s="38"/>
      <c r="AE1518" s="38"/>
      <c r="AR1518" s="227" t="s">
        <v>547</v>
      </c>
      <c r="AT1518" s="227" t="s">
        <v>154</v>
      </c>
      <c r="AU1518" s="227" t="s">
        <v>88</v>
      </c>
      <c r="AY1518" s="17" t="s">
        <v>152</v>
      </c>
      <c r="BE1518" s="228">
        <f>IF(N1518="základní",J1518,0)</f>
        <v>0</v>
      </c>
      <c r="BF1518" s="228">
        <f>IF(N1518="snížená",J1518,0)</f>
        <v>0</v>
      </c>
      <c r="BG1518" s="228">
        <f>IF(N1518="zákl. přenesená",J1518,0)</f>
        <v>0</v>
      </c>
      <c r="BH1518" s="228">
        <f>IF(N1518="sníž. přenesená",J1518,0)</f>
        <v>0</v>
      </c>
      <c r="BI1518" s="228">
        <f>IF(N1518="nulová",J1518,0)</f>
        <v>0</v>
      </c>
      <c r="BJ1518" s="17" t="s">
        <v>21</v>
      </c>
      <c r="BK1518" s="228">
        <f>ROUND(I1518*H1518,2)</f>
        <v>0</v>
      </c>
      <c r="BL1518" s="17" t="s">
        <v>547</v>
      </c>
      <c r="BM1518" s="227" t="s">
        <v>2672</v>
      </c>
    </row>
    <row r="1519" s="2" customFormat="1">
      <c r="A1519" s="38"/>
      <c r="B1519" s="39"/>
      <c r="C1519" s="40"/>
      <c r="D1519" s="229" t="s">
        <v>160</v>
      </c>
      <c r="E1519" s="40"/>
      <c r="F1519" s="230" t="s">
        <v>2671</v>
      </c>
      <c r="G1519" s="40"/>
      <c r="H1519" s="40"/>
      <c r="I1519" s="231"/>
      <c r="J1519" s="40"/>
      <c r="K1519" s="40"/>
      <c r="L1519" s="44"/>
      <c r="M1519" s="232"/>
      <c r="N1519" s="233"/>
      <c r="O1519" s="91"/>
      <c r="P1519" s="91"/>
      <c r="Q1519" s="91"/>
      <c r="R1519" s="91"/>
      <c r="S1519" s="91"/>
      <c r="T1519" s="92"/>
      <c r="U1519" s="38"/>
      <c r="V1519" s="38"/>
      <c r="W1519" s="38"/>
      <c r="X1519" s="38"/>
      <c r="Y1519" s="38"/>
      <c r="Z1519" s="38"/>
      <c r="AA1519" s="38"/>
      <c r="AB1519" s="38"/>
      <c r="AC1519" s="38"/>
      <c r="AD1519" s="38"/>
      <c r="AE1519" s="38"/>
      <c r="AT1519" s="17" t="s">
        <v>160</v>
      </c>
      <c r="AU1519" s="17" t="s">
        <v>88</v>
      </c>
    </row>
    <row r="1520" s="2" customFormat="1" ht="16.5" customHeight="1">
      <c r="A1520" s="38"/>
      <c r="B1520" s="39"/>
      <c r="C1520" s="215" t="s">
        <v>2673</v>
      </c>
      <c r="D1520" s="215" t="s">
        <v>154</v>
      </c>
      <c r="E1520" s="216" t="s">
        <v>2674</v>
      </c>
      <c r="F1520" s="217" t="s">
        <v>2675</v>
      </c>
      <c r="G1520" s="218" t="s">
        <v>1116</v>
      </c>
      <c r="H1520" s="219">
        <v>1</v>
      </c>
      <c r="I1520" s="220"/>
      <c r="J1520" s="221">
        <f>ROUND(I1520*H1520,2)</f>
        <v>0</v>
      </c>
      <c r="K1520" s="222"/>
      <c r="L1520" s="44"/>
      <c r="M1520" s="223" t="s">
        <v>1</v>
      </c>
      <c r="N1520" s="224" t="s">
        <v>44</v>
      </c>
      <c r="O1520" s="91"/>
      <c r="P1520" s="225">
        <f>O1520*H1520</f>
        <v>0</v>
      </c>
      <c r="Q1520" s="225">
        <v>0</v>
      </c>
      <c r="R1520" s="225">
        <f>Q1520*H1520</f>
        <v>0</v>
      </c>
      <c r="S1520" s="225">
        <v>0</v>
      </c>
      <c r="T1520" s="226">
        <f>S1520*H1520</f>
        <v>0</v>
      </c>
      <c r="U1520" s="38"/>
      <c r="V1520" s="38"/>
      <c r="W1520" s="38"/>
      <c r="X1520" s="38"/>
      <c r="Y1520" s="38"/>
      <c r="Z1520" s="38"/>
      <c r="AA1520" s="38"/>
      <c r="AB1520" s="38"/>
      <c r="AC1520" s="38"/>
      <c r="AD1520" s="38"/>
      <c r="AE1520" s="38"/>
      <c r="AR1520" s="227" t="s">
        <v>547</v>
      </c>
      <c r="AT1520" s="227" t="s">
        <v>154</v>
      </c>
      <c r="AU1520" s="227" t="s">
        <v>88</v>
      </c>
      <c r="AY1520" s="17" t="s">
        <v>152</v>
      </c>
      <c r="BE1520" s="228">
        <f>IF(N1520="základní",J1520,0)</f>
        <v>0</v>
      </c>
      <c r="BF1520" s="228">
        <f>IF(N1520="snížená",J1520,0)</f>
        <v>0</v>
      </c>
      <c r="BG1520" s="228">
        <f>IF(N1520="zákl. přenesená",J1520,0)</f>
        <v>0</v>
      </c>
      <c r="BH1520" s="228">
        <f>IF(N1520="sníž. přenesená",J1520,0)</f>
        <v>0</v>
      </c>
      <c r="BI1520" s="228">
        <f>IF(N1520="nulová",J1520,0)</f>
        <v>0</v>
      </c>
      <c r="BJ1520" s="17" t="s">
        <v>21</v>
      </c>
      <c r="BK1520" s="228">
        <f>ROUND(I1520*H1520,2)</f>
        <v>0</v>
      </c>
      <c r="BL1520" s="17" t="s">
        <v>547</v>
      </c>
      <c r="BM1520" s="227" t="s">
        <v>2676</v>
      </c>
    </row>
    <row r="1521" s="2" customFormat="1">
      <c r="A1521" s="38"/>
      <c r="B1521" s="39"/>
      <c r="C1521" s="40"/>
      <c r="D1521" s="229" t="s">
        <v>160</v>
      </c>
      <c r="E1521" s="40"/>
      <c r="F1521" s="230" t="s">
        <v>2675</v>
      </c>
      <c r="G1521" s="40"/>
      <c r="H1521" s="40"/>
      <c r="I1521" s="231"/>
      <c r="J1521" s="40"/>
      <c r="K1521" s="40"/>
      <c r="L1521" s="44"/>
      <c r="M1521" s="232"/>
      <c r="N1521" s="233"/>
      <c r="O1521" s="91"/>
      <c r="P1521" s="91"/>
      <c r="Q1521" s="91"/>
      <c r="R1521" s="91"/>
      <c r="S1521" s="91"/>
      <c r="T1521" s="92"/>
      <c r="U1521" s="38"/>
      <c r="V1521" s="38"/>
      <c r="W1521" s="38"/>
      <c r="X1521" s="38"/>
      <c r="Y1521" s="38"/>
      <c r="Z1521" s="38"/>
      <c r="AA1521" s="38"/>
      <c r="AB1521" s="38"/>
      <c r="AC1521" s="38"/>
      <c r="AD1521" s="38"/>
      <c r="AE1521" s="38"/>
      <c r="AT1521" s="17" t="s">
        <v>160</v>
      </c>
      <c r="AU1521" s="17" t="s">
        <v>88</v>
      </c>
    </row>
    <row r="1522" s="2" customFormat="1" ht="16.5" customHeight="1">
      <c r="A1522" s="38"/>
      <c r="B1522" s="39"/>
      <c r="C1522" s="215" t="s">
        <v>2677</v>
      </c>
      <c r="D1522" s="215" t="s">
        <v>154</v>
      </c>
      <c r="E1522" s="216" t="s">
        <v>2678</v>
      </c>
      <c r="F1522" s="217" t="s">
        <v>2679</v>
      </c>
      <c r="G1522" s="218" t="s">
        <v>1116</v>
      </c>
      <c r="H1522" s="219">
        <v>1</v>
      </c>
      <c r="I1522" s="220"/>
      <c r="J1522" s="221">
        <f>ROUND(I1522*H1522,2)</f>
        <v>0</v>
      </c>
      <c r="K1522" s="222"/>
      <c r="L1522" s="44"/>
      <c r="M1522" s="223" t="s">
        <v>1</v>
      </c>
      <c r="N1522" s="224" t="s">
        <v>44</v>
      </c>
      <c r="O1522" s="91"/>
      <c r="P1522" s="225">
        <f>O1522*H1522</f>
        <v>0</v>
      </c>
      <c r="Q1522" s="225">
        <v>0</v>
      </c>
      <c r="R1522" s="225">
        <f>Q1522*H1522</f>
        <v>0</v>
      </c>
      <c r="S1522" s="225">
        <v>0</v>
      </c>
      <c r="T1522" s="226">
        <f>S1522*H1522</f>
        <v>0</v>
      </c>
      <c r="U1522" s="38"/>
      <c r="V1522" s="38"/>
      <c r="W1522" s="38"/>
      <c r="X1522" s="38"/>
      <c r="Y1522" s="38"/>
      <c r="Z1522" s="38"/>
      <c r="AA1522" s="38"/>
      <c r="AB1522" s="38"/>
      <c r="AC1522" s="38"/>
      <c r="AD1522" s="38"/>
      <c r="AE1522" s="38"/>
      <c r="AR1522" s="227" t="s">
        <v>547</v>
      </c>
      <c r="AT1522" s="227" t="s">
        <v>154</v>
      </c>
      <c r="AU1522" s="227" t="s">
        <v>88</v>
      </c>
      <c r="AY1522" s="17" t="s">
        <v>152</v>
      </c>
      <c r="BE1522" s="228">
        <f>IF(N1522="základní",J1522,0)</f>
        <v>0</v>
      </c>
      <c r="BF1522" s="228">
        <f>IF(N1522="snížená",J1522,0)</f>
        <v>0</v>
      </c>
      <c r="BG1522" s="228">
        <f>IF(N1522="zákl. přenesená",J1522,0)</f>
        <v>0</v>
      </c>
      <c r="BH1522" s="228">
        <f>IF(N1522="sníž. přenesená",J1522,0)</f>
        <v>0</v>
      </c>
      <c r="BI1522" s="228">
        <f>IF(N1522="nulová",J1522,0)</f>
        <v>0</v>
      </c>
      <c r="BJ1522" s="17" t="s">
        <v>21</v>
      </c>
      <c r="BK1522" s="228">
        <f>ROUND(I1522*H1522,2)</f>
        <v>0</v>
      </c>
      <c r="BL1522" s="17" t="s">
        <v>547</v>
      </c>
      <c r="BM1522" s="227" t="s">
        <v>2680</v>
      </c>
    </row>
    <row r="1523" s="2" customFormat="1">
      <c r="A1523" s="38"/>
      <c r="B1523" s="39"/>
      <c r="C1523" s="40"/>
      <c r="D1523" s="229" t="s">
        <v>160</v>
      </c>
      <c r="E1523" s="40"/>
      <c r="F1523" s="230" t="s">
        <v>2679</v>
      </c>
      <c r="G1523" s="40"/>
      <c r="H1523" s="40"/>
      <c r="I1523" s="231"/>
      <c r="J1523" s="40"/>
      <c r="K1523" s="40"/>
      <c r="L1523" s="44"/>
      <c r="M1523" s="232"/>
      <c r="N1523" s="233"/>
      <c r="O1523" s="91"/>
      <c r="P1523" s="91"/>
      <c r="Q1523" s="91"/>
      <c r="R1523" s="91"/>
      <c r="S1523" s="91"/>
      <c r="T1523" s="92"/>
      <c r="U1523" s="38"/>
      <c r="V1523" s="38"/>
      <c r="W1523" s="38"/>
      <c r="X1523" s="38"/>
      <c r="Y1523" s="38"/>
      <c r="Z1523" s="38"/>
      <c r="AA1523" s="38"/>
      <c r="AB1523" s="38"/>
      <c r="AC1523" s="38"/>
      <c r="AD1523" s="38"/>
      <c r="AE1523" s="38"/>
      <c r="AT1523" s="17" t="s">
        <v>160</v>
      </c>
      <c r="AU1523" s="17" t="s">
        <v>88</v>
      </c>
    </row>
    <row r="1524" s="2" customFormat="1" ht="16.5" customHeight="1">
      <c r="A1524" s="38"/>
      <c r="B1524" s="39"/>
      <c r="C1524" s="215" t="s">
        <v>2681</v>
      </c>
      <c r="D1524" s="215" t="s">
        <v>154</v>
      </c>
      <c r="E1524" s="216" t="s">
        <v>2682</v>
      </c>
      <c r="F1524" s="217" t="s">
        <v>2118</v>
      </c>
      <c r="G1524" s="218" t="s">
        <v>2027</v>
      </c>
      <c r="H1524" s="219">
        <v>8</v>
      </c>
      <c r="I1524" s="220"/>
      <c r="J1524" s="221">
        <f>ROUND(I1524*H1524,2)</f>
        <v>0</v>
      </c>
      <c r="K1524" s="222"/>
      <c r="L1524" s="44"/>
      <c r="M1524" s="223" t="s">
        <v>1</v>
      </c>
      <c r="N1524" s="224" t="s">
        <v>44</v>
      </c>
      <c r="O1524" s="91"/>
      <c r="P1524" s="225">
        <f>O1524*H1524</f>
        <v>0</v>
      </c>
      <c r="Q1524" s="225">
        <v>0</v>
      </c>
      <c r="R1524" s="225">
        <f>Q1524*H1524</f>
        <v>0</v>
      </c>
      <c r="S1524" s="225">
        <v>0</v>
      </c>
      <c r="T1524" s="226">
        <f>S1524*H1524</f>
        <v>0</v>
      </c>
      <c r="U1524" s="38"/>
      <c r="V1524" s="38"/>
      <c r="W1524" s="38"/>
      <c r="X1524" s="38"/>
      <c r="Y1524" s="38"/>
      <c r="Z1524" s="38"/>
      <c r="AA1524" s="38"/>
      <c r="AB1524" s="38"/>
      <c r="AC1524" s="38"/>
      <c r="AD1524" s="38"/>
      <c r="AE1524" s="38"/>
      <c r="AR1524" s="227" t="s">
        <v>547</v>
      </c>
      <c r="AT1524" s="227" t="s">
        <v>154</v>
      </c>
      <c r="AU1524" s="227" t="s">
        <v>88</v>
      </c>
      <c r="AY1524" s="17" t="s">
        <v>152</v>
      </c>
      <c r="BE1524" s="228">
        <f>IF(N1524="základní",J1524,0)</f>
        <v>0</v>
      </c>
      <c r="BF1524" s="228">
        <f>IF(N1524="snížená",J1524,0)</f>
        <v>0</v>
      </c>
      <c r="BG1524" s="228">
        <f>IF(N1524="zákl. přenesená",J1524,0)</f>
        <v>0</v>
      </c>
      <c r="BH1524" s="228">
        <f>IF(N1524="sníž. přenesená",J1524,0)</f>
        <v>0</v>
      </c>
      <c r="BI1524" s="228">
        <f>IF(N1524="nulová",J1524,0)</f>
        <v>0</v>
      </c>
      <c r="BJ1524" s="17" t="s">
        <v>21</v>
      </c>
      <c r="BK1524" s="228">
        <f>ROUND(I1524*H1524,2)</f>
        <v>0</v>
      </c>
      <c r="BL1524" s="17" t="s">
        <v>547</v>
      </c>
      <c r="BM1524" s="227" t="s">
        <v>2683</v>
      </c>
    </row>
    <row r="1525" s="2" customFormat="1">
      <c r="A1525" s="38"/>
      <c r="B1525" s="39"/>
      <c r="C1525" s="40"/>
      <c r="D1525" s="229" t="s">
        <v>160</v>
      </c>
      <c r="E1525" s="40"/>
      <c r="F1525" s="230" t="s">
        <v>2118</v>
      </c>
      <c r="G1525" s="40"/>
      <c r="H1525" s="40"/>
      <c r="I1525" s="231"/>
      <c r="J1525" s="40"/>
      <c r="K1525" s="40"/>
      <c r="L1525" s="44"/>
      <c r="M1525" s="232"/>
      <c r="N1525" s="233"/>
      <c r="O1525" s="91"/>
      <c r="P1525" s="91"/>
      <c r="Q1525" s="91"/>
      <c r="R1525" s="91"/>
      <c r="S1525" s="91"/>
      <c r="T1525" s="92"/>
      <c r="U1525" s="38"/>
      <c r="V1525" s="38"/>
      <c r="W1525" s="38"/>
      <c r="X1525" s="38"/>
      <c r="Y1525" s="38"/>
      <c r="Z1525" s="38"/>
      <c r="AA1525" s="38"/>
      <c r="AB1525" s="38"/>
      <c r="AC1525" s="38"/>
      <c r="AD1525" s="38"/>
      <c r="AE1525" s="38"/>
      <c r="AT1525" s="17" t="s">
        <v>160</v>
      </c>
      <c r="AU1525" s="17" t="s">
        <v>88</v>
      </c>
    </row>
    <row r="1526" s="12" customFormat="1" ht="22.8" customHeight="1">
      <c r="A1526" s="12"/>
      <c r="B1526" s="199"/>
      <c r="C1526" s="200"/>
      <c r="D1526" s="201" t="s">
        <v>78</v>
      </c>
      <c r="E1526" s="213" t="s">
        <v>2684</v>
      </c>
      <c r="F1526" s="213" t="s">
        <v>2685</v>
      </c>
      <c r="G1526" s="200"/>
      <c r="H1526" s="200"/>
      <c r="I1526" s="203"/>
      <c r="J1526" s="214">
        <f>BK1526</f>
        <v>0</v>
      </c>
      <c r="K1526" s="200"/>
      <c r="L1526" s="205"/>
      <c r="M1526" s="206"/>
      <c r="N1526" s="207"/>
      <c r="O1526" s="207"/>
      <c r="P1526" s="208">
        <f>SUM(P1527:P1568)</f>
        <v>0</v>
      </c>
      <c r="Q1526" s="207"/>
      <c r="R1526" s="208">
        <f>SUM(R1527:R1568)</f>
        <v>0</v>
      </c>
      <c r="S1526" s="207"/>
      <c r="T1526" s="209">
        <f>SUM(T1527:T1568)</f>
        <v>0</v>
      </c>
      <c r="U1526" s="12"/>
      <c r="V1526" s="12"/>
      <c r="W1526" s="12"/>
      <c r="X1526" s="12"/>
      <c r="Y1526" s="12"/>
      <c r="Z1526" s="12"/>
      <c r="AA1526" s="12"/>
      <c r="AB1526" s="12"/>
      <c r="AC1526" s="12"/>
      <c r="AD1526" s="12"/>
      <c r="AE1526" s="12"/>
      <c r="AR1526" s="210" t="s">
        <v>172</v>
      </c>
      <c r="AT1526" s="211" t="s">
        <v>78</v>
      </c>
      <c r="AU1526" s="211" t="s">
        <v>21</v>
      </c>
      <c r="AY1526" s="210" t="s">
        <v>152</v>
      </c>
      <c r="BK1526" s="212">
        <f>SUM(BK1527:BK1568)</f>
        <v>0</v>
      </c>
    </row>
    <row r="1527" s="2" customFormat="1" ht="66.75" customHeight="1">
      <c r="A1527" s="38"/>
      <c r="B1527" s="39"/>
      <c r="C1527" s="215" t="s">
        <v>2686</v>
      </c>
      <c r="D1527" s="215" t="s">
        <v>154</v>
      </c>
      <c r="E1527" s="216" t="s">
        <v>2687</v>
      </c>
      <c r="F1527" s="217" t="s">
        <v>2688</v>
      </c>
      <c r="G1527" s="218" t="s">
        <v>210</v>
      </c>
      <c r="H1527" s="219">
        <v>19</v>
      </c>
      <c r="I1527" s="220"/>
      <c r="J1527" s="221">
        <f>ROUND(I1527*H1527,2)</f>
        <v>0</v>
      </c>
      <c r="K1527" s="222"/>
      <c r="L1527" s="44"/>
      <c r="M1527" s="223" t="s">
        <v>1</v>
      </c>
      <c r="N1527" s="224" t="s">
        <v>44</v>
      </c>
      <c r="O1527" s="91"/>
      <c r="P1527" s="225">
        <f>O1527*H1527</f>
        <v>0</v>
      </c>
      <c r="Q1527" s="225">
        <v>0</v>
      </c>
      <c r="R1527" s="225">
        <f>Q1527*H1527</f>
        <v>0</v>
      </c>
      <c r="S1527" s="225">
        <v>0</v>
      </c>
      <c r="T1527" s="226">
        <f>S1527*H1527</f>
        <v>0</v>
      </c>
      <c r="U1527" s="38"/>
      <c r="V1527" s="38"/>
      <c r="W1527" s="38"/>
      <c r="X1527" s="38"/>
      <c r="Y1527" s="38"/>
      <c r="Z1527" s="38"/>
      <c r="AA1527" s="38"/>
      <c r="AB1527" s="38"/>
      <c r="AC1527" s="38"/>
      <c r="AD1527" s="38"/>
      <c r="AE1527" s="38"/>
      <c r="AR1527" s="227" t="s">
        <v>547</v>
      </c>
      <c r="AT1527" s="227" t="s">
        <v>154</v>
      </c>
      <c r="AU1527" s="227" t="s">
        <v>88</v>
      </c>
      <c r="AY1527" s="17" t="s">
        <v>152</v>
      </c>
      <c r="BE1527" s="228">
        <f>IF(N1527="základní",J1527,0)</f>
        <v>0</v>
      </c>
      <c r="BF1527" s="228">
        <f>IF(N1527="snížená",J1527,0)</f>
        <v>0</v>
      </c>
      <c r="BG1527" s="228">
        <f>IF(N1527="zákl. přenesená",J1527,0)</f>
        <v>0</v>
      </c>
      <c r="BH1527" s="228">
        <f>IF(N1527="sníž. přenesená",J1527,0)</f>
        <v>0</v>
      </c>
      <c r="BI1527" s="228">
        <f>IF(N1527="nulová",J1527,0)</f>
        <v>0</v>
      </c>
      <c r="BJ1527" s="17" t="s">
        <v>21</v>
      </c>
      <c r="BK1527" s="228">
        <f>ROUND(I1527*H1527,2)</f>
        <v>0</v>
      </c>
      <c r="BL1527" s="17" t="s">
        <v>547</v>
      </c>
      <c r="BM1527" s="227" t="s">
        <v>2689</v>
      </c>
    </row>
    <row r="1528" s="2" customFormat="1">
      <c r="A1528" s="38"/>
      <c r="B1528" s="39"/>
      <c r="C1528" s="40"/>
      <c r="D1528" s="229" t="s">
        <v>160</v>
      </c>
      <c r="E1528" s="40"/>
      <c r="F1528" s="230" t="s">
        <v>2690</v>
      </c>
      <c r="G1528" s="40"/>
      <c r="H1528" s="40"/>
      <c r="I1528" s="231"/>
      <c r="J1528" s="40"/>
      <c r="K1528" s="40"/>
      <c r="L1528" s="44"/>
      <c r="M1528" s="232"/>
      <c r="N1528" s="233"/>
      <c r="O1528" s="91"/>
      <c r="P1528" s="91"/>
      <c r="Q1528" s="91"/>
      <c r="R1528" s="91"/>
      <c r="S1528" s="91"/>
      <c r="T1528" s="92"/>
      <c r="U1528" s="38"/>
      <c r="V1528" s="38"/>
      <c r="W1528" s="38"/>
      <c r="X1528" s="38"/>
      <c r="Y1528" s="38"/>
      <c r="Z1528" s="38"/>
      <c r="AA1528" s="38"/>
      <c r="AB1528" s="38"/>
      <c r="AC1528" s="38"/>
      <c r="AD1528" s="38"/>
      <c r="AE1528" s="38"/>
      <c r="AT1528" s="17" t="s">
        <v>160</v>
      </c>
      <c r="AU1528" s="17" t="s">
        <v>88</v>
      </c>
    </row>
    <row r="1529" s="2" customFormat="1" ht="49.05" customHeight="1">
      <c r="A1529" s="38"/>
      <c r="B1529" s="39"/>
      <c r="C1529" s="215" t="s">
        <v>2691</v>
      </c>
      <c r="D1529" s="215" t="s">
        <v>154</v>
      </c>
      <c r="E1529" s="216" t="s">
        <v>2692</v>
      </c>
      <c r="F1529" s="217" t="s">
        <v>2693</v>
      </c>
      <c r="G1529" s="218" t="s">
        <v>210</v>
      </c>
      <c r="H1529" s="219">
        <v>8</v>
      </c>
      <c r="I1529" s="220"/>
      <c r="J1529" s="221">
        <f>ROUND(I1529*H1529,2)</f>
        <v>0</v>
      </c>
      <c r="K1529" s="222"/>
      <c r="L1529" s="44"/>
      <c r="M1529" s="223" t="s">
        <v>1</v>
      </c>
      <c r="N1529" s="224" t="s">
        <v>44</v>
      </c>
      <c r="O1529" s="91"/>
      <c r="P1529" s="225">
        <f>O1529*H1529</f>
        <v>0</v>
      </c>
      <c r="Q1529" s="225">
        <v>0</v>
      </c>
      <c r="R1529" s="225">
        <f>Q1529*H1529</f>
        <v>0</v>
      </c>
      <c r="S1529" s="225">
        <v>0</v>
      </c>
      <c r="T1529" s="226">
        <f>S1529*H1529</f>
        <v>0</v>
      </c>
      <c r="U1529" s="38"/>
      <c r="V1529" s="38"/>
      <c r="W1529" s="38"/>
      <c r="X1529" s="38"/>
      <c r="Y1529" s="38"/>
      <c r="Z1529" s="38"/>
      <c r="AA1529" s="38"/>
      <c r="AB1529" s="38"/>
      <c r="AC1529" s="38"/>
      <c r="AD1529" s="38"/>
      <c r="AE1529" s="38"/>
      <c r="AR1529" s="227" t="s">
        <v>547</v>
      </c>
      <c r="AT1529" s="227" t="s">
        <v>154</v>
      </c>
      <c r="AU1529" s="227" t="s">
        <v>88</v>
      </c>
      <c r="AY1529" s="17" t="s">
        <v>152</v>
      </c>
      <c r="BE1529" s="228">
        <f>IF(N1529="základní",J1529,0)</f>
        <v>0</v>
      </c>
      <c r="BF1529" s="228">
        <f>IF(N1529="snížená",J1529,0)</f>
        <v>0</v>
      </c>
      <c r="BG1529" s="228">
        <f>IF(N1529="zákl. přenesená",J1529,0)</f>
        <v>0</v>
      </c>
      <c r="BH1529" s="228">
        <f>IF(N1529="sníž. přenesená",J1529,0)</f>
        <v>0</v>
      </c>
      <c r="BI1529" s="228">
        <f>IF(N1529="nulová",J1529,0)</f>
        <v>0</v>
      </c>
      <c r="BJ1529" s="17" t="s">
        <v>21</v>
      </c>
      <c r="BK1529" s="228">
        <f>ROUND(I1529*H1529,2)</f>
        <v>0</v>
      </c>
      <c r="BL1529" s="17" t="s">
        <v>547</v>
      </c>
      <c r="BM1529" s="227" t="s">
        <v>2694</v>
      </c>
    </row>
    <row r="1530" s="2" customFormat="1">
      <c r="A1530" s="38"/>
      <c r="B1530" s="39"/>
      <c r="C1530" s="40"/>
      <c r="D1530" s="229" t="s">
        <v>160</v>
      </c>
      <c r="E1530" s="40"/>
      <c r="F1530" s="230" t="s">
        <v>2693</v>
      </c>
      <c r="G1530" s="40"/>
      <c r="H1530" s="40"/>
      <c r="I1530" s="231"/>
      <c r="J1530" s="40"/>
      <c r="K1530" s="40"/>
      <c r="L1530" s="44"/>
      <c r="M1530" s="232"/>
      <c r="N1530" s="233"/>
      <c r="O1530" s="91"/>
      <c r="P1530" s="91"/>
      <c r="Q1530" s="91"/>
      <c r="R1530" s="91"/>
      <c r="S1530" s="91"/>
      <c r="T1530" s="92"/>
      <c r="U1530" s="38"/>
      <c r="V1530" s="38"/>
      <c r="W1530" s="38"/>
      <c r="X1530" s="38"/>
      <c r="Y1530" s="38"/>
      <c r="Z1530" s="38"/>
      <c r="AA1530" s="38"/>
      <c r="AB1530" s="38"/>
      <c r="AC1530" s="38"/>
      <c r="AD1530" s="38"/>
      <c r="AE1530" s="38"/>
      <c r="AT1530" s="17" t="s">
        <v>160</v>
      </c>
      <c r="AU1530" s="17" t="s">
        <v>88</v>
      </c>
    </row>
    <row r="1531" s="2" customFormat="1" ht="49.05" customHeight="1">
      <c r="A1531" s="38"/>
      <c r="B1531" s="39"/>
      <c r="C1531" s="215" t="s">
        <v>2695</v>
      </c>
      <c r="D1531" s="215" t="s">
        <v>154</v>
      </c>
      <c r="E1531" s="216" t="s">
        <v>2696</v>
      </c>
      <c r="F1531" s="217" t="s">
        <v>2697</v>
      </c>
      <c r="G1531" s="218" t="s">
        <v>210</v>
      </c>
      <c r="H1531" s="219">
        <v>10</v>
      </c>
      <c r="I1531" s="220"/>
      <c r="J1531" s="221">
        <f>ROUND(I1531*H1531,2)</f>
        <v>0</v>
      </c>
      <c r="K1531" s="222"/>
      <c r="L1531" s="44"/>
      <c r="M1531" s="223" t="s">
        <v>1</v>
      </c>
      <c r="N1531" s="224" t="s">
        <v>44</v>
      </c>
      <c r="O1531" s="91"/>
      <c r="P1531" s="225">
        <f>O1531*H1531</f>
        <v>0</v>
      </c>
      <c r="Q1531" s="225">
        <v>0</v>
      </c>
      <c r="R1531" s="225">
        <f>Q1531*H1531</f>
        <v>0</v>
      </c>
      <c r="S1531" s="225">
        <v>0</v>
      </c>
      <c r="T1531" s="226">
        <f>S1531*H1531</f>
        <v>0</v>
      </c>
      <c r="U1531" s="38"/>
      <c r="V1531" s="38"/>
      <c r="W1531" s="38"/>
      <c r="X1531" s="38"/>
      <c r="Y1531" s="38"/>
      <c r="Z1531" s="38"/>
      <c r="AA1531" s="38"/>
      <c r="AB1531" s="38"/>
      <c r="AC1531" s="38"/>
      <c r="AD1531" s="38"/>
      <c r="AE1531" s="38"/>
      <c r="AR1531" s="227" t="s">
        <v>547</v>
      </c>
      <c r="AT1531" s="227" t="s">
        <v>154</v>
      </c>
      <c r="AU1531" s="227" t="s">
        <v>88</v>
      </c>
      <c r="AY1531" s="17" t="s">
        <v>152</v>
      </c>
      <c r="BE1531" s="228">
        <f>IF(N1531="základní",J1531,0)</f>
        <v>0</v>
      </c>
      <c r="BF1531" s="228">
        <f>IF(N1531="snížená",J1531,0)</f>
        <v>0</v>
      </c>
      <c r="BG1531" s="228">
        <f>IF(N1531="zákl. přenesená",J1531,0)</f>
        <v>0</v>
      </c>
      <c r="BH1531" s="228">
        <f>IF(N1531="sníž. přenesená",J1531,0)</f>
        <v>0</v>
      </c>
      <c r="BI1531" s="228">
        <f>IF(N1531="nulová",J1531,0)</f>
        <v>0</v>
      </c>
      <c r="BJ1531" s="17" t="s">
        <v>21</v>
      </c>
      <c r="BK1531" s="228">
        <f>ROUND(I1531*H1531,2)</f>
        <v>0</v>
      </c>
      <c r="BL1531" s="17" t="s">
        <v>547</v>
      </c>
      <c r="BM1531" s="227" t="s">
        <v>2698</v>
      </c>
    </row>
    <row r="1532" s="2" customFormat="1">
      <c r="A1532" s="38"/>
      <c r="B1532" s="39"/>
      <c r="C1532" s="40"/>
      <c r="D1532" s="229" t="s">
        <v>160</v>
      </c>
      <c r="E1532" s="40"/>
      <c r="F1532" s="230" t="s">
        <v>2697</v>
      </c>
      <c r="G1532" s="40"/>
      <c r="H1532" s="40"/>
      <c r="I1532" s="231"/>
      <c r="J1532" s="40"/>
      <c r="K1532" s="40"/>
      <c r="L1532" s="44"/>
      <c r="M1532" s="232"/>
      <c r="N1532" s="233"/>
      <c r="O1532" s="91"/>
      <c r="P1532" s="91"/>
      <c r="Q1532" s="91"/>
      <c r="R1532" s="91"/>
      <c r="S1532" s="91"/>
      <c r="T1532" s="92"/>
      <c r="U1532" s="38"/>
      <c r="V1532" s="38"/>
      <c r="W1532" s="38"/>
      <c r="X1532" s="38"/>
      <c r="Y1532" s="38"/>
      <c r="Z1532" s="38"/>
      <c r="AA1532" s="38"/>
      <c r="AB1532" s="38"/>
      <c r="AC1532" s="38"/>
      <c r="AD1532" s="38"/>
      <c r="AE1532" s="38"/>
      <c r="AT1532" s="17" t="s">
        <v>160</v>
      </c>
      <c r="AU1532" s="17" t="s">
        <v>88</v>
      </c>
    </row>
    <row r="1533" s="2" customFormat="1" ht="24.15" customHeight="1">
      <c r="A1533" s="38"/>
      <c r="B1533" s="39"/>
      <c r="C1533" s="215" t="s">
        <v>2699</v>
      </c>
      <c r="D1533" s="215" t="s">
        <v>154</v>
      </c>
      <c r="E1533" s="216" t="s">
        <v>2700</v>
      </c>
      <c r="F1533" s="217" t="s">
        <v>2701</v>
      </c>
      <c r="G1533" s="218" t="s">
        <v>210</v>
      </c>
      <c r="H1533" s="219">
        <v>19</v>
      </c>
      <c r="I1533" s="220"/>
      <c r="J1533" s="221">
        <f>ROUND(I1533*H1533,2)</f>
        <v>0</v>
      </c>
      <c r="K1533" s="222"/>
      <c r="L1533" s="44"/>
      <c r="M1533" s="223" t="s">
        <v>1</v>
      </c>
      <c r="N1533" s="224" t="s">
        <v>44</v>
      </c>
      <c r="O1533" s="91"/>
      <c r="P1533" s="225">
        <f>O1533*H1533</f>
        <v>0</v>
      </c>
      <c r="Q1533" s="225">
        <v>0</v>
      </c>
      <c r="R1533" s="225">
        <f>Q1533*H1533</f>
        <v>0</v>
      </c>
      <c r="S1533" s="225">
        <v>0</v>
      </c>
      <c r="T1533" s="226">
        <f>S1533*H1533</f>
        <v>0</v>
      </c>
      <c r="U1533" s="38"/>
      <c r="V1533" s="38"/>
      <c r="W1533" s="38"/>
      <c r="X1533" s="38"/>
      <c r="Y1533" s="38"/>
      <c r="Z1533" s="38"/>
      <c r="AA1533" s="38"/>
      <c r="AB1533" s="38"/>
      <c r="AC1533" s="38"/>
      <c r="AD1533" s="38"/>
      <c r="AE1533" s="38"/>
      <c r="AR1533" s="227" t="s">
        <v>547</v>
      </c>
      <c r="AT1533" s="227" t="s">
        <v>154</v>
      </c>
      <c r="AU1533" s="227" t="s">
        <v>88</v>
      </c>
      <c r="AY1533" s="17" t="s">
        <v>152</v>
      </c>
      <c r="BE1533" s="228">
        <f>IF(N1533="základní",J1533,0)</f>
        <v>0</v>
      </c>
      <c r="BF1533" s="228">
        <f>IF(N1533="snížená",J1533,0)</f>
        <v>0</v>
      </c>
      <c r="BG1533" s="228">
        <f>IF(N1533="zákl. přenesená",J1533,0)</f>
        <v>0</v>
      </c>
      <c r="BH1533" s="228">
        <f>IF(N1533="sníž. přenesená",J1533,0)</f>
        <v>0</v>
      </c>
      <c r="BI1533" s="228">
        <f>IF(N1533="nulová",J1533,0)</f>
        <v>0</v>
      </c>
      <c r="BJ1533" s="17" t="s">
        <v>21</v>
      </c>
      <c r="BK1533" s="228">
        <f>ROUND(I1533*H1533,2)</f>
        <v>0</v>
      </c>
      <c r="BL1533" s="17" t="s">
        <v>547</v>
      </c>
      <c r="BM1533" s="227" t="s">
        <v>2702</v>
      </c>
    </row>
    <row r="1534" s="2" customFormat="1">
      <c r="A1534" s="38"/>
      <c r="B1534" s="39"/>
      <c r="C1534" s="40"/>
      <c r="D1534" s="229" t="s">
        <v>160</v>
      </c>
      <c r="E1534" s="40"/>
      <c r="F1534" s="230" t="s">
        <v>2701</v>
      </c>
      <c r="G1534" s="40"/>
      <c r="H1534" s="40"/>
      <c r="I1534" s="231"/>
      <c r="J1534" s="40"/>
      <c r="K1534" s="40"/>
      <c r="L1534" s="44"/>
      <c r="M1534" s="232"/>
      <c r="N1534" s="233"/>
      <c r="O1534" s="91"/>
      <c r="P1534" s="91"/>
      <c r="Q1534" s="91"/>
      <c r="R1534" s="91"/>
      <c r="S1534" s="91"/>
      <c r="T1534" s="92"/>
      <c r="U1534" s="38"/>
      <c r="V1534" s="38"/>
      <c r="W1534" s="38"/>
      <c r="X1534" s="38"/>
      <c r="Y1534" s="38"/>
      <c r="Z1534" s="38"/>
      <c r="AA1534" s="38"/>
      <c r="AB1534" s="38"/>
      <c r="AC1534" s="38"/>
      <c r="AD1534" s="38"/>
      <c r="AE1534" s="38"/>
      <c r="AT1534" s="17" t="s">
        <v>160</v>
      </c>
      <c r="AU1534" s="17" t="s">
        <v>88</v>
      </c>
    </row>
    <row r="1535" s="2" customFormat="1" ht="24.15" customHeight="1">
      <c r="A1535" s="38"/>
      <c r="B1535" s="39"/>
      <c r="C1535" s="215" t="s">
        <v>2703</v>
      </c>
      <c r="D1535" s="215" t="s">
        <v>154</v>
      </c>
      <c r="E1535" s="216" t="s">
        <v>2704</v>
      </c>
      <c r="F1535" s="217" t="s">
        <v>2705</v>
      </c>
      <c r="G1535" s="218" t="s">
        <v>210</v>
      </c>
      <c r="H1535" s="219">
        <v>1</v>
      </c>
      <c r="I1535" s="220"/>
      <c r="J1535" s="221">
        <f>ROUND(I1535*H1535,2)</f>
        <v>0</v>
      </c>
      <c r="K1535" s="222"/>
      <c r="L1535" s="44"/>
      <c r="M1535" s="223" t="s">
        <v>1</v>
      </c>
      <c r="N1535" s="224" t="s">
        <v>44</v>
      </c>
      <c r="O1535" s="91"/>
      <c r="P1535" s="225">
        <f>O1535*H1535</f>
        <v>0</v>
      </c>
      <c r="Q1535" s="225">
        <v>0</v>
      </c>
      <c r="R1535" s="225">
        <f>Q1535*H1535</f>
        <v>0</v>
      </c>
      <c r="S1535" s="225">
        <v>0</v>
      </c>
      <c r="T1535" s="226">
        <f>S1535*H1535</f>
        <v>0</v>
      </c>
      <c r="U1535" s="38"/>
      <c r="V1535" s="38"/>
      <c r="W1535" s="38"/>
      <c r="X1535" s="38"/>
      <c r="Y1535" s="38"/>
      <c r="Z1535" s="38"/>
      <c r="AA1535" s="38"/>
      <c r="AB1535" s="38"/>
      <c r="AC1535" s="38"/>
      <c r="AD1535" s="38"/>
      <c r="AE1535" s="38"/>
      <c r="AR1535" s="227" t="s">
        <v>547</v>
      </c>
      <c r="AT1535" s="227" t="s">
        <v>154</v>
      </c>
      <c r="AU1535" s="227" t="s">
        <v>88</v>
      </c>
      <c r="AY1535" s="17" t="s">
        <v>152</v>
      </c>
      <c r="BE1535" s="228">
        <f>IF(N1535="základní",J1535,0)</f>
        <v>0</v>
      </c>
      <c r="BF1535" s="228">
        <f>IF(N1535="snížená",J1535,0)</f>
        <v>0</v>
      </c>
      <c r="BG1535" s="228">
        <f>IF(N1535="zákl. přenesená",J1535,0)</f>
        <v>0</v>
      </c>
      <c r="BH1535" s="228">
        <f>IF(N1535="sníž. přenesená",J1535,0)</f>
        <v>0</v>
      </c>
      <c r="BI1535" s="228">
        <f>IF(N1535="nulová",J1535,0)</f>
        <v>0</v>
      </c>
      <c r="BJ1535" s="17" t="s">
        <v>21</v>
      </c>
      <c r="BK1535" s="228">
        <f>ROUND(I1535*H1535,2)</f>
        <v>0</v>
      </c>
      <c r="BL1535" s="17" t="s">
        <v>547</v>
      </c>
      <c r="BM1535" s="227" t="s">
        <v>2706</v>
      </c>
    </row>
    <row r="1536" s="2" customFormat="1">
      <c r="A1536" s="38"/>
      <c r="B1536" s="39"/>
      <c r="C1536" s="40"/>
      <c r="D1536" s="229" t="s">
        <v>160</v>
      </c>
      <c r="E1536" s="40"/>
      <c r="F1536" s="230" t="s">
        <v>2705</v>
      </c>
      <c r="G1536" s="40"/>
      <c r="H1536" s="40"/>
      <c r="I1536" s="231"/>
      <c r="J1536" s="40"/>
      <c r="K1536" s="40"/>
      <c r="L1536" s="44"/>
      <c r="M1536" s="232"/>
      <c r="N1536" s="233"/>
      <c r="O1536" s="91"/>
      <c r="P1536" s="91"/>
      <c r="Q1536" s="91"/>
      <c r="R1536" s="91"/>
      <c r="S1536" s="91"/>
      <c r="T1536" s="92"/>
      <c r="U1536" s="38"/>
      <c r="V1536" s="38"/>
      <c r="W1536" s="38"/>
      <c r="X1536" s="38"/>
      <c r="Y1536" s="38"/>
      <c r="Z1536" s="38"/>
      <c r="AA1536" s="38"/>
      <c r="AB1536" s="38"/>
      <c r="AC1536" s="38"/>
      <c r="AD1536" s="38"/>
      <c r="AE1536" s="38"/>
      <c r="AT1536" s="17" t="s">
        <v>160</v>
      </c>
      <c r="AU1536" s="17" t="s">
        <v>88</v>
      </c>
    </row>
    <row r="1537" s="2" customFormat="1" ht="37.8" customHeight="1">
      <c r="A1537" s="38"/>
      <c r="B1537" s="39"/>
      <c r="C1537" s="215" t="s">
        <v>2707</v>
      </c>
      <c r="D1537" s="215" t="s">
        <v>154</v>
      </c>
      <c r="E1537" s="216" t="s">
        <v>2708</v>
      </c>
      <c r="F1537" s="217" t="s">
        <v>2709</v>
      </c>
      <c r="G1537" s="218" t="s">
        <v>229</v>
      </c>
      <c r="H1537" s="219">
        <v>82</v>
      </c>
      <c r="I1537" s="220"/>
      <c r="J1537" s="221">
        <f>ROUND(I1537*H1537,2)</f>
        <v>0</v>
      </c>
      <c r="K1537" s="222"/>
      <c r="L1537" s="44"/>
      <c r="M1537" s="223" t="s">
        <v>1</v>
      </c>
      <c r="N1537" s="224" t="s">
        <v>44</v>
      </c>
      <c r="O1537" s="91"/>
      <c r="P1537" s="225">
        <f>O1537*H1537</f>
        <v>0</v>
      </c>
      <c r="Q1537" s="225">
        <v>0</v>
      </c>
      <c r="R1537" s="225">
        <f>Q1537*H1537</f>
        <v>0</v>
      </c>
      <c r="S1537" s="225">
        <v>0</v>
      </c>
      <c r="T1537" s="226">
        <f>S1537*H1537</f>
        <v>0</v>
      </c>
      <c r="U1537" s="38"/>
      <c r="V1537" s="38"/>
      <c r="W1537" s="38"/>
      <c r="X1537" s="38"/>
      <c r="Y1537" s="38"/>
      <c r="Z1537" s="38"/>
      <c r="AA1537" s="38"/>
      <c r="AB1537" s="38"/>
      <c r="AC1537" s="38"/>
      <c r="AD1537" s="38"/>
      <c r="AE1537" s="38"/>
      <c r="AR1537" s="227" t="s">
        <v>547</v>
      </c>
      <c r="AT1537" s="227" t="s">
        <v>154</v>
      </c>
      <c r="AU1537" s="227" t="s">
        <v>88</v>
      </c>
      <c r="AY1537" s="17" t="s">
        <v>152</v>
      </c>
      <c r="BE1537" s="228">
        <f>IF(N1537="základní",J1537,0)</f>
        <v>0</v>
      </c>
      <c r="BF1537" s="228">
        <f>IF(N1537="snížená",J1537,0)</f>
        <v>0</v>
      </c>
      <c r="BG1537" s="228">
        <f>IF(N1537="zákl. přenesená",J1537,0)</f>
        <v>0</v>
      </c>
      <c r="BH1537" s="228">
        <f>IF(N1537="sníž. přenesená",J1537,0)</f>
        <v>0</v>
      </c>
      <c r="BI1537" s="228">
        <f>IF(N1537="nulová",J1537,0)</f>
        <v>0</v>
      </c>
      <c r="BJ1537" s="17" t="s">
        <v>21</v>
      </c>
      <c r="BK1537" s="228">
        <f>ROUND(I1537*H1537,2)</f>
        <v>0</v>
      </c>
      <c r="BL1537" s="17" t="s">
        <v>547</v>
      </c>
      <c r="BM1537" s="227" t="s">
        <v>2710</v>
      </c>
    </row>
    <row r="1538" s="2" customFormat="1">
      <c r="A1538" s="38"/>
      <c r="B1538" s="39"/>
      <c r="C1538" s="40"/>
      <c r="D1538" s="229" t="s">
        <v>160</v>
      </c>
      <c r="E1538" s="40"/>
      <c r="F1538" s="230" t="s">
        <v>2709</v>
      </c>
      <c r="G1538" s="40"/>
      <c r="H1538" s="40"/>
      <c r="I1538" s="231"/>
      <c r="J1538" s="40"/>
      <c r="K1538" s="40"/>
      <c r="L1538" s="44"/>
      <c r="M1538" s="232"/>
      <c r="N1538" s="233"/>
      <c r="O1538" s="91"/>
      <c r="P1538" s="91"/>
      <c r="Q1538" s="91"/>
      <c r="R1538" s="91"/>
      <c r="S1538" s="91"/>
      <c r="T1538" s="92"/>
      <c r="U1538" s="38"/>
      <c r="V1538" s="38"/>
      <c r="W1538" s="38"/>
      <c r="X1538" s="38"/>
      <c r="Y1538" s="38"/>
      <c r="Z1538" s="38"/>
      <c r="AA1538" s="38"/>
      <c r="AB1538" s="38"/>
      <c r="AC1538" s="38"/>
      <c r="AD1538" s="38"/>
      <c r="AE1538" s="38"/>
      <c r="AT1538" s="17" t="s">
        <v>160</v>
      </c>
      <c r="AU1538" s="17" t="s">
        <v>88</v>
      </c>
    </row>
    <row r="1539" s="2" customFormat="1" ht="37.8" customHeight="1">
      <c r="A1539" s="38"/>
      <c r="B1539" s="39"/>
      <c r="C1539" s="215" t="s">
        <v>2711</v>
      </c>
      <c r="D1539" s="215" t="s">
        <v>154</v>
      </c>
      <c r="E1539" s="216" t="s">
        <v>2712</v>
      </c>
      <c r="F1539" s="217" t="s">
        <v>2713</v>
      </c>
      <c r="G1539" s="218" t="s">
        <v>229</v>
      </c>
      <c r="H1539" s="219">
        <v>70</v>
      </c>
      <c r="I1539" s="220"/>
      <c r="J1539" s="221">
        <f>ROUND(I1539*H1539,2)</f>
        <v>0</v>
      </c>
      <c r="K1539" s="222"/>
      <c r="L1539" s="44"/>
      <c r="M1539" s="223" t="s">
        <v>1</v>
      </c>
      <c r="N1539" s="224" t="s">
        <v>44</v>
      </c>
      <c r="O1539" s="91"/>
      <c r="P1539" s="225">
        <f>O1539*H1539</f>
        <v>0</v>
      </c>
      <c r="Q1539" s="225">
        <v>0</v>
      </c>
      <c r="R1539" s="225">
        <f>Q1539*H1539</f>
        <v>0</v>
      </c>
      <c r="S1539" s="225">
        <v>0</v>
      </c>
      <c r="T1539" s="226">
        <f>S1539*H1539</f>
        <v>0</v>
      </c>
      <c r="U1539" s="38"/>
      <c r="V1539" s="38"/>
      <c r="W1539" s="38"/>
      <c r="X1539" s="38"/>
      <c r="Y1539" s="38"/>
      <c r="Z1539" s="38"/>
      <c r="AA1539" s="38"/>
      <c r="AB1539" s="38"/>
      <c r="AC1539" s="38"/>
      <c r="AD1539" s="38"/>
      <c r="AE1539" s="38"/>
      <c r="AR1539" s="227" t="s">
        <v>547</v>
      </c>
      <c r="AT1539" s="227" t="s">
        <v>154</v>
      </c>
      <c r="AU1539" s="227" t="s">
        <v>88</v>
      </c>
      <c r="AY1539" s="17" t="s">
        <v>152</v>
      </c>
      <c r="BE1539" s="228">
        <f>IF(N1539="základní",J1539,0)</f>
        <v>0</v>
      </c>
      <c r="BF1539" s="228">
        <f>IF(N1539="snížená",J1539,0)</f>
        <v>0</v>
      </c>
      <c r="BG1539" s="228">
        <f>IF(N1539="zákl. přenesená",J1539,0)</f>
        <v>0</v>
      </c>
      <c r="BH1539" s="228">
        <f>IF(N1539="sníž. přenesená",J1539,0)</f>
        <v>0</v>
      </c>
      <c r="BI1539" s="228">
        <f>IF(N1539="nulová",J1539,0)</f>
        <v>0</v>
      </c>
      <c r="BJ1539" s="17" t="s">
        <v>21</v>
      </c>
      <c r="BK1539" s="228">
        <f>ROUND(I1539*H1539,2)</f>
        <v>0</v>
      </c>
      <c r="BL1539" s="17" t="s">
        <v>547</v>
      </c>
      <c r="BM1539" s="227" t="s">
        <v>2714</v>
      </c>
    </row>
    <row r="1540" s="2" customFormat="1">
      <c r="A1540" s="38"/>
      <c r="B1540" s="39"/>
      <c r="C1540" s="40"/>
      <c r="D1540" s="229" t="s">
        <v>160</v>
      </c>
      <c r="E1540" s="40"/>
      <c r="F1540" s="230" t="s">
        <v>2713</v>
      </c>
      <c r="G1540" s="40"/>
      <c r="H1540" s="40"/>
      <c r="I1540" s="231"/>
      <c r="J1540" s="40"/>
      <c r="K1540" s="40"/>
      <c r="L1540" s="44"/>
      <c r="M1540" s="232"/>
      <c r="N1540" s="233"/>
      <c r="O1540" s="91"/>
      <c r="P1540" s="91"/>
      <c r="Q1540" s="91"/>
      <c r="R1540" s="91"/>
      <c r="S1540" s="91"/>
      <c r="T1540" s="92"/>
      <c r="U1540" s="38"/>
      <c r="V1540" s="38"/>
      <c r="W1540" s="38"/>
      <c r="X1540" s="38"/>
      <c r="Y1540" s="38"/>
      <c r="Z1540" s="38"/>
      <c r="AA1540" s="38"/>
      <c r="AB1540" s="38"/>
      <c r="AC1540" s="38"/>
      <c r="AD1540" s="38"/>
      <c r="AE1540" s="38"/>
      <c r="AT1540" s="17" t="s">
        <v>160</v>
      </c>
      <c r="AU1540" s="17" t="s">
        <v>88</v>
      </c>
    </row>
    <row r="1541" s="2" customFormat="1" ht="37.8" customHeight="1">
      <c r="A1541" s="38"/>
      <c r="B1541" s="39"/>
      <c r="C1541" s="215" t="s">
        <v>2715</v>
      </c>
      <c r="D1541" s="215" t="s">
        <v>154</v>
      </c>
      <c r="E1541" s="216" t="s">
        <v>2716</v>
      </c>
      <c r="F1541" s="217" t="s">
        <v>2717</v>
      </c>
      <c r="G1541" s="218" t="s">
        <v>229</v>
      </c>
      <c r="H1541" s="219">
        <v>124</v>
      </c>
      <c r="I1541" s="220"/>
      <c r="J1541" s="221">
        <f>ROUND(I1541*H1541,2)</f>
        <v>0</v>
      </c>
      <c r="K1541" s="222"/>
      <c r="L1541" s="44"/>
      <c r="M1541" s="223" t="s">
        <v>1</v>
      </c>
      <c r="N1541" s="224" t="s">
        <v>44</v>
      </c>
      <c r="O1541" s="91"/>
      <c r="P1541" s="225">
        <f>O1541*H1541</f>
        <v>0</v>
      </c>
      <c r="Q1541" s="225">
        <v>0</v>
      </c>
      <c r="R1541" s="225">
        <f>Q1541*H1541</f>
        <v>0</v>
      </c>
      <c r="S1541" s="225">
        <v>0</v>
      </c>
      <c r="T1541" s="226">
        <f>S1541*H1541</f>
        <v>0</v>
      </c>
      <c r="U1541" s="38"/>
      <c r="V1541" s="38"/>
      <c r="W1541" s="38"/>
      <c r="X1541" s="38"/>
      <c r="Y1541" s="38"/>
      <c r="Z1541" s="38"/>
      <c r="AA1541" s="38"/>
      <c r="AB1541" s="38"/>
      <c r="AC1541" s="38"/>
      <c r="AD1541" s="38"/>
      <c r="AE1541" s="38"/>
      <c r="AR1541" s="227" t="s">
        <v>547</v>
      </c>
      <c r="AT1541" s="227" t="s">
        <v>154</v>
      </c>
      <c r="AU1541" s="227" t="s">
        <v>88</v>
      </c>
      <c r="AY1541" s="17" t="s">
        <v>152</v>
      </c>
      <c r="BE1541" s="228">
        <f>IF(N1541="základní",J1541,0)</f>
        <v>0</v>
      </c>
      <c r="BF1541" s="228">
        <f>IF(N1541="snížená",J1541,0)</f>
        <v>0</v>
      </c>
      <c r="BG1541" s="228">
        <f>IF(N1541="zákl. přenesená",J1541,0)</f>
        <v>0</v>
      </c>
      <c r="BH1541" s="228">
        <f>IF(N1541="sníž. přenesená",J1541,0)</f>
        <v>0</v>
      </c>
      <c r="BI1541" s="228">
        <f>IF(N1541="nulová",J1541,0)</f>
        <v>0</v>
      </c>
      <c r="BJ1541" s="17" t="s">
        <v>21</v>
      </c>
      <c r="BK1541" s="228">
        <f>ROUND(I1541*H1541,2)</f>
        <v>0</v>
      </c>
      <c r="BL1541" s="17" t="s">
        <v>547</v>
      </c>
      <c r="BM1541" s="227" t="s">
        <v>2718</v>
      </c>
    </row>
    <row r="1542" s="2" customFormat="1">
      <c r="A1542" s="38"/>
      <c r="B1542" s="39"/>
      <c r="C1542" s="40"/>
      <c r="D1542" s="229" t="s">
        <v>160</v>
      </c>
      <c r="E1542" s="40"/>
      <c r="F1542" s="230" t="s">
        <v>2717</v>
      </c>
      <c r="G1542" s="40"/>
      <c r="H1542" s="40"/>
      <c r="I1542" s="231"/>
      <c r="J1542" s="40"/>
      <c r="K1542" s="40"/>
      <c r="L1542" s="44"/>
      <c r="M1542" s="232"/>
      <c r="N1542" s="233"/>
      <c r="O1542" s="91"/>
      <c r="P1542" s="91"/>
      <c r="Q1542" s="91"/>
      <c r="R1542" s="91"/>
      <c r="S1542" s="91"/>
      <c r="T1542" s="92"/>
      <c r="U1542" s="38"/>
      <c r="V1542" s="38"/>
      <c r="W1542" s="38"/>
      <c r="X1542" s="38"/>
      <c r="Y1542" s="38"/>
      <c r="Z1542" s="38"/>
      <c r="AA1542" s="38"/>
      <c r="AB1542" s="38"/>
      <c r="AC1542" s="38"/>
      <c r="AD1542" s="38"/>
      <c r="AE1542" s="38"/>
      <c r="AT1542" s="17" t="s">
        <v>160</v>
      </c>
      <c r="AU1542" s="17" t="s">
        <v>88</v>
      </c>
    </row>
    <row r="1543" s="2" customFormat="1" ht="37.8" customHeight="1">
      <c r="A1543" s="38"/>
      <c r="B1543" s="39"/>
      <c r="C1543" s="215" t="s">
        <v>2719</v>
      </c>
      <c r="D1543" s="215" t="s">
        <v>154</v>
      </c>
      <c r="E1543" s="216" t="s">
        <v>2720</v>
      </c>
      <c r="F1543" s="217" t="s">
        <v>2721</v>
      </c>
      <c r="G1543" s="218" t="s">
        <v>229</v>
      </c>
      <c r="H1543" s="219">
        <v>6</v>
      </c>
      <c r="I1543" s="220"/>
      <c r="J1543" s="221">
        <f>ROUND(I1543*H1543,2)</f>
        <v>0</v>
      </c>
      <c r="K1543" s="222"/>
      <c r="L1543" s="44"/>
      <c r="M1543" s="223" t="s">
        <v>1</v>
      </c>
      <c r="N1543" s="224" t="s">
        <v>44</v>
      </c>
      <c r="O1543" s="91"/>
      <c r="P1543" s="225">
        <f>O1543*H1543</f>
        <v>0</v>
      </c>
      <c r="Q1543" s="225">
        <v>0</v>
      </c>
      <c r="R1543" s="225">
        <f>Q1543*H1543</f>
        <v>0</v>
      </c>
      <c r="S1543" s="225">
        <v>0</v>
      </c>
      <c r="T1543" s="226">
        <f>S1543*H1543</f>
        <v>0</v>
      </c>
      <c r="U1543" s="38"/>
      <c r="V1543" s="38"/>
      <c r="W1543" s="38"/>
      <c r="X1543" s="38"/>
      <c r="Y1543" s="38"/>
      <c r="Z1543" s="38"/>
      <c r="AA1543" s="38"/>
      <c r="AB1543" s="38"/>
      <c r="AC1543" s="38"/>
      <c r="AD1543" s="38"/>
      <c r="AE1543" s="38"/>
      <c r="AR1543" s="227" t="s">
        <v>547</v>
      </c>
      <c r="AT1543" s="227" t="s">
        <v>154</v>
      </c>
      <c r="AU1543" s="227" t="s">
        <v>88</v>
      </c>
      <c r="AY1543" s="17" t="s">
        <v>152</v>
      </c>
      <c r="BE1543" s="228">
        <f>IF(N1543="základní",J1543,0)</f>
        <v>0</v>
      </c>
      <c r="BF1543" s="228">
        <f>IF(N1543="snížená",J1543,0)</f>
        <v>0</v>
      </c>
      <c r="BG1543" s="228">
        <f>IF(N1543="zákl. přenesená",J1543,0)</f>
        <v>0</v>
      </c>
      <c r="BH1543" s="228">
        <f>IF(N1543="sníž. přenesená",J1543,0)</f>
        <v>0</v>
      </c>
      <c r="BI1543" s="228">
        <f>IF(N1543="nulová",J1543,0)</f>
        <v>0</v>
      </c>
      <c r="BJ1543" s="17" t="s">
        <v>21</v>
      </c>
      <c r="BK1543" s="228">
        <f>ROUND(I1543*H1543,2)</f>
        <v>0</v>
      </c>
      <c r="BL1543" s="17" t="s">
        <v>547</v>
      </c>
      <c r="BM1543" s="227" t="s">
        <v>2722</v>
      </c>
    </row>
    <row r="1544" s="2" customFormat="1">
      <c r="A1544" s="38"/>
      <c r="B1544" s="39"/>
      <c r="C1544" s="40"/>
      <c r="D1544" s="229" t="s">
        <v>160</v>
      </c>
      <c r="E1544" s="40"/>
      <c r="F1544" s="230" t="s">
        <v>2721</v>
      </c>
      <c r="G1544" s="40"/>
      <c r="H1544" s="40"/>
      <c r="I1544" s="231"/>
      <c r="J1544" s="40"/>
      <c r="K1544" s="40"/>
      <c r="L1544" s="44"/>
      <c r="M1544" s="232"/>
      <c r="N1544" s="233"/>
      <c r="O1544" s="91"/>
      <c r="P1544" s="91"/>
      <c r="Q1544" s="91"/>
      <c r="R1544" s="91"/>
      <c r="S1544" s="91"/>
      <c r="T1544" s="92"/>
      <c r="U1544" s="38"/>
      <c r="V1544" s="38"/>
      <c r="W1544" s="38"/>
      <c r="X1544" s="38"/>
      <c r="Y1544" s="38"/>
      <c r="Z1544" s="38"/>
      <c r="AA1544" s="38"/>
      <c r="AB1544" s="38"/>
      <c r="AC1544" s="38"/>
      <c r="AD1544" s="38"/>
      <c r="AE1544" s="38"/>
      <c r="AT1544" s="17" t="s">
        <v>160</v>
      </c>
      <c r="AU1544" s="17" t="s">
        <v>88</v>
      </c>
    </row>
    <row r="1545" s="2" customFormat="1" ht="24.15" customHeight="1">
      <c r="A1545" s="38"/>
      <c r="B1545" s="39"/>
      <c r="C1545" s="215" t="s">
        <v>2723</v>
      </c>
      <c r="D1545" s="215" t="s">
        <v>154</v>
      </c>
      <c r="E1545" s="216" t="s">
        <v>2724</v>
      </c>
      <c r="F1545" s="217" t="s">
        <v>2725</v>
      </c>
      <c r="G1545" s="218" t="s">
        <v>229</v>
      </c>
      <c r="H1545" s="219">
        <v>83</v>
      </c>
      <c r="I1545" s="220"/>
      <c r="J1545" s="221">
        <f>ROUND(I1545*H1545,2)</f>
        <v>0</v>
      </c>
      <c r="K1545" s="222"/>
      <c r="L1545" s="44"/>
      <c r="M1545" s="223" t="s">
        <v>1</v>
      </c>
      <c r="N1545" s="224" t="s">
        <v>44</v>
      </c>
      <c r="O1545" s="91"/>
      <c r="P1545" s="225">
        <f>O1545*H1545</f>
        <v>0</v>
      </c>
      <c r="Q1545" s="225">
        <v>0</v>
      </c>
      <c r="R1545" s="225">
        <f>Q1545*H1545</f>
        <v>0</v>
      </c>
      <c r="S1545" s="225">
        <v>0</v>
      </c>
      <c r="T1545" s="226">
        <f>S1545*H1545</f>
        <v>0</v>
      </c>
      <c r="U1545" s="38"/>
      <c r="V1545" s="38"/>
      <c r="W1545" s="38"/>
      <c r="X1545" s="38"/>
      <c r="Y1545" s="38"/>
      <c r="Z1545" s="38"/>
      <c r="AA1545" s="38"/>
      <c r="AB1545" s="38"/>
      <c r="AC1545" s="38"/>
      <c r="AD1545" s="38"/>
      <c r="AE1545" s="38"/>
      <c r="AR1545" s="227" t="s">
        <v>547</v>
      </c>
      <c r="AT1545" s="227" t="s">
        <v>154</v>
      </c>
      <c r="AU1545" s="227" t="s">
        <v>88</v>
      </c>
      <c r="AY1545" s="17" t="s">
        <v>152</v>
      </c>
      <c r="BE1545" s="228">
        <f>IF(N1545="základní",J1545,0)</f>
        <v>0</v>
      </c>
      <c r="BF1545" s="228">
        <f>IF(N1545="snížená",J1545,0)</f>
        <v>0</v>
      </c>
      <c r="BG1545" s="228">
        <f>IF(N1545="zákl. přenesená",J1545,0)</f>
        <v>0</v>
      </c>
      <c r="BH1545" s="228">
        <f>IF(N1545="sníž. přenesená",J1545,0)</f>
        <v>0</v>
      </c>
      <c r="BI1545" s="228">
        <f>IF(N1545="nulová",J1545,0)</f>
        <v>0</v>
      </c>
      <c r="BJ1545" s="17" t="s">
        <v>21</v>
      </c>
      <c r="BK1545" s="228">
        <f>ROUND(I1545*H1545,2)</f>
        <v>0</v>
      </c>
      <c r="BL1545" s="17" t="s">
        <v>547</v>
      </c>
      <c r="BM1545" s="227" t="s">
        <v>2726</v>
      </c>
    </row>
    <row r="1546" s="2" customFormat="1">
      <c r="A1546" s="38"/>
      <c r="B1546" s="39"/>
      <c r="C1546" s="40"/>
      <c r="D1546" s="229" t="s">
        <v>160</v>
      </c>
      <c r="E1546" s="40"/>
      <c r="F1546" s="230" t="s">
        <v>2725</v>
      </c>
      <c r="G1546" s="40"/>
      <c r="H1546" s="40"/>
      <c r="I1546" s="231"/>
      <c r="J1546" s="40"/>
      <c r="K1546" s="40"/>
      <c r="L1546" s="44"/>
      <c r="M1546" s="232"/>
      <c r="N1546" s="233"/>
      <c r="O1546" s="91"/>
      <c r="P1546" s="91"/>
      <c r="Q1546" s="91"/>
      <c r="R1546" s="91"/>
      <c r="S1546" s="91"/>
      <c r="T1546" s="92"/>
      <c r="U1546" s="38"/>
      <c r="V1546" s="38"/>
      <c r="W1546" s="38"/>
      <c r="X1546" s="38"/>
      <c r="Y1546" s="38"/>
      <c r="Z1546" s="38"/>
      <c r="AA1546" s="38"/>
      <c r="AB1546" s="38"/>
      <c r="AC1546" s="38"/>
      <c r="AD1546" s="38"/>
      <c r="AE1546" s="38"/>
      <c r="AT1546" s="17" t="s">
        <v>160</v>
      </c>
      <c r="AU1546" s="17" t="s">
        <v>88</v>
      </c>
    </row>
    <row r="1547" s="2" customFormat="1" ht="24.15" customHeight="1">
      <c r="A1547" s="38"/>
      <c r="B1547" s="39"/>
      <c r="C1547" s="215" t="s">
        <v>2727</v>
      </c>
      <c r="D1547" s="215" t="s">
        <v>154</v>
      </c>
      <c r="E1547" s="216" t="s">
        <v>2728</v>
      </c>
      <c r="F1547" s="217" t="s">
        <v>2729</v>
      </c>
      <c r="G1547" s="218" t="s">
        <v>229</v>
      </c>
      <c r="H1547" s="219">
        <v>200</v>
      </c>
      <c r="I1547" s="220"/>
      <c r="J1547" s="221">
        <f>ROUND(I1547*H1547,2)</f>
        <v>0</v>
      </c>
      <c r="K1547" s="222"/>
      <c r="L1547" s="44"/>
      <c r="M1547" s="223" t="s">
        <v>1</v>
      </c>
      <c r="N1547" s="224" t="s">
        <v>44</v>
      </c>
      <c r="O1547" s="91"/>
      <c r="P1547" s="225">
        <f>O1547*H1547</f>
        <v>0</v>
      </c>
      <c r="Q1547" s="225">
        <v>0</v>
      </c>
      <c r="R1547" s="225">
        <f>Q1547*H1547</f>
        <v>0</v>
      </c>
      <c r="S1547" s="225">
        <v>0</v>
      </c>
      <c r="T1547" s="226">
        <f>S1547*H1547</f>
        <v>0</v>
      </c>
      <c r="U1547" s="38"/>
      <c r="V1547" s="38"/>
      <c r="W1547" s="38"/>
      <c r="X1547" s="38"/>
      <c r="Y1547" s="38"/>
      <c r="Z1547" s="38"/>
      <c r="AA1547" s="38"/>
      <c r="AB1547" s="38"/>
      <c r="AC1547" s="38"/>
      <c r="AD1547" s="38"/>
      <c r="AE1547" s="38"/>
      <c r="AR1547" s="227" t="s">
        <v>547</v>
      </c>
      <c r="AT1547" s="227" t="s">
        <v>154</v>
      </c>
      <c r="AU1547" s="227" t="s">
        <v>88</v>
      </c>
      <c r="AY1547" s="17" t="s">
        <v>152</v>
      </c>
      <c r="BE1547" s="228">
        <f>IF(N1547="základní",J1547,0)</f>
        <v>0</v>
      </c>
      <c r="BF1547" s="228">
        <f>IF(N1547="snížená",J1547,0)</f>
        <v>0</v>
      </c>
      <c r="BG1547" s="228">
        <f>IF(N1547="zákl. přenesená",J1547,0)</f>
        <v>0</v>
      </c>
      <c r="BH1547" s="228">
        <f>IF(N1547="sníž. přenesená",J1547,0)</f>
        <v>0</v>
      </c>
      <c r="BI1547" s="228">
        <f>IF(N1547="nulová",J1547,0)</f>
        <v>0</v>
      </c>
      <c r="BJ1547" s="17" t="s">
        <v>21</v>
      </c>
      <c r="BK1547" s="228">
        <f>ROUND(I1547*H1547,2)</f>
        <v>0</v>
      </c>
      <c r="BL1547" s="17" t="s">
        <v>547</v>
      </c>
      <c r="BM1547" s="227" t="s">
        <v>2730</v>
      </c>
    </row>
    <row r="1548" s="2" customFormat="1">
      <c r="A1548" s="38"/>
      <c r="B1548" s="39"/>
      <c r="C1548" s="40"/>
      <c r="D1548" s="229" t="s">
        <v>160</v>
      </c>
      <c r="E1548" s="40"/>
      <c r="F1548" s="230" t="s">
        <v>2729</v>
      </c>
      <c r="G1548" s="40"/>
      <c r="H1548" s="40"/>
      <c r="I1548" s="231"/>
      <c r="J1548" s="40"/>
      <c r="K1548" s="40"/>
      <c r="L1548" s="44"/>
      <c r="M1548" s="232"/>
      <c r="N1548" s="233"/>
      <c r="O1548" s="91"/>
      <c r="P1548" s="91"/>
      <c r="Q1548" s="91"/>
      <c r="R1548" s="91"/>
      <c r="S1548" s="91"/>
      <c r="T1548" s="92"/>
      <c r="U1548" s="38"/>
      <c r="V1548" s="38"/>
      <c r="W1548" s="38"/>
      <c r="X1548" s="38"/>
      <c r="Y1548" s="38"/>
      <c r="Z1548" s="38"/>
      <c r="AA1548" s="38"/>
      <c r="AB1548" s="38"/>
      <c r="AC1548" s="38"/>
      <c r="AD1548" s="38"/>
      <c r="AE1548" s="38"/>
      <c r="AT1548" s="17" t="s">
        <v>160</v>
      </c>
      <c r="AU1548" s="17" t="s">
        <v>88</v>
      </c>
    </row>
    <row r="1549" s="2" customFormat="1" ht="33" customHeight="1">
      <c r="A1549" s="38"/>
      <c r="B1549" s="39"/>
      <c r="C1549" s="215" t="s">
        <v>2731</v>
      </c>
      <c r="D1549" s="215" t="s">
        <v>154</v>
      </c>
      <c r="E1549" s="216" t="s">
        <v>2732</v>
      </c>
      <c r="F1549" s="217" t="s">
        <v>2733</v>
      </c>
      <c r="G1549" s="218" t="s">
        <v>493</v>
      </c>
      <c r="H1549" s="219">
        <v>45</v>
      </c>
      <c r="I1549" s="220"/>
      <c r="J1549" s="221">
        <f>ROUND(I1549*H1549,2)</f>
        <v>0</v>
      </c>
      <c r="K1549" s="222"/>
      <c r="L1549" s="44"/>
      <c r="M1549" s="223" t="s">
        <v>1</v>
      </c>
      <c r="N1549" s="224" t="s">
        <v>44</v>
      </c>
      <c r="O1549" s="91"/>
      <c r="P1549" s="225">
        <f>O1549*H1549</f>
        <v>0</v>
      </c>
      <c r="Q1549" s="225">
        <v>0</v>
      </c>
      <c r="R1549" s="225">
        <f>Q1549*H1549</f>
        <v>0</v>
      </c>
      <c r="S1549" s="225">
        <v>0</v>
      </c>
      <c r="T1549" s="226">
        <f>S1549*H1549</f>
        <v>0</v>
      </c>
      <c r="U1549" s="38"/>
      <c r="V1549" s="38"/>
      <c r="W1549" s="38"/>
      <c r="X1549" s="38"/>
      <c r="Y1549" s="38"/>
      <c r="Z1549" s="38"/>
      <c r="AA1549" s="38"/>
      <c r="AB1549" s="38"/>
      <c r="AC1549" s="38"/>
      <c r="AD1549" s="38"/>
      <c r="AE1549" s="38"/>
      <c r="AR1549" s="227" t="s">
        <v>547</v>
      </c>
      <c r="AT1549" s="227" t="s">
        <v>154</v>
      </c>
      <c r="AU1549" s="227" t="s">
        <v>88</v>
      </c>
      <c r="AY1549" s="17" t="s">
        <v>152</v>
      </c>
      <c r="BE1549" s="228">
        <f>IF(N1549="základní",J1549,0)</f>
        <v>0</v>
      </c>
      <c r="BF1549" s="228">
        <f>IF(N1549="snížená",J1549,0)</f>
        <v>0</v>
      </c>
      <c r="BG1549" s="228">
        <f>IF(N1549="zákl. přenesená",J1549,0)</f>
        <v>0</v>
      </c>
      <c r="BH1549" s="228">
        <f>IF(N1549="sníž. přenesená",J1549,0)</f>
        <v>0</v>
      </c>
      <c r="BI1549" s="228">
        <f>IF(N1549="nulová",J1549,0)</f>
        <v>0</v>
      </c>
      <c r="BJ1549" s="17" t="s">
        <v>21</v>
      </c>
      <c r="BK1549" s="228">
        <f>ROUND(I1549*H1549,2)</f>
        <v>0</v>
      </c>
      <c r="BL1549" s="17" t="s">
        <v>547</v>
      </c>
      <c r="BM1549" s="227" t="s">
        <v>2734</v>
      </c>
    </row>
    <row r="1550" s="2" customFormat="1">
      <c r="A1550" s="38"/>
      <c r="B1550" s="39"/>
      <c r="C1550" s="40"/>
      <c r="D1550" s="229" t="s">
        <v>160</v>
      </c>
      <c r="E1550" s="40"/>
      <c r="F1550" s="230" t="s">
        <v>2733</v>
      </c>
      <c r="G1550" s="40"/>
      <c r="H1550" s="40"/>
      <c r="I1550" s="231"/>
      <c r="J1550" s="40"/>
      <c r="K1550" s="40"/>
      <c r="L1550" s="44"/>
      <c r="M1550" s="232"/>
      <c r="N1550" s="233"/>
      <c r="O1550" s="91"/>
      <c r="P1550" s="91"/>
      <c r="Q1550" s="91"/>
      <c r="R1550" s="91"/>
      <c r="S1550" s="91"/>
      <c r="T1550" s="92"/>
      <c r="U1550" s="38"/>
      <c r="V1550" s="38"/>
      <c r="W1550" s="38"/>
      <c r="X1550" s="38"/>
      <c r="Y1550" s="38"/>
      <c r="Z1550" s="38"/>
      <c r="AA1550" s="38"/>
      <c r="AB1550" s="38"/>
      <c r="AC1550" s="38"/>
      <c r="AD1550" s="38"/>
      <c r="AE1550" s="38"/>
      <c r="AT1550" s="17" t="s">
        <v>160</v>
      </c>
      <c r="AU1550" s="17" t="s">
        <v>88</v>
      </c>
    </row>
    <row r="1551" s="2" customFormat="1" ht="33" customHeight="1">
      <c r="A1551" s="38"/>
      <c r="B1551" s="39"/>
      <c r="C1551" s="215" t="s">
        <v>2735</v>
      </c>
      <c r="D1551" s="215" t="s">
        <v>154</v>
      </c>
      <c r="E1551" s="216" t="s">
        <v>2736</v>
      </c>
      <c r="F1551" s="217" t="s">
        <v>2737</v>
      </c>
      <c r="G1551" s="218" t="s">
        <v>493</v>
      </c>
      <c r="H1551" s="219">
        <v>14</v>
      </c>
      <c r="I1551" s="220"/>
      <c r="J1551" s="221">
        <f>ROUND(I1551*H1551,2)</f>
        <v>0</v>
      </c>
      <c r="K1551" s="222"/>
      <c r="L1551" s="44"/>
      <c r="M1551" s="223" t="s">
        <v>1</v>
      </c>
      <c r="N1551" s="224" t="s">
        <v>44</v>
      </c>
      <c r="O1551" s="91"/>
      <c r="P1551" s="225">
        <f>O1551*H1551</f>
        <v>0</v>
      </c>
      <c r="Q1551" s="225">
        <v>0</v>
      </c>
      <c r="R1551" s="225">
        <f>Q1551*H1551</f>
        <v>0</v>
      </c>
      <c r="S1551" s="225">
        <v>0</v>
      </c>
      <c r="T1551" s="226">
        <f>S1551*H1551</f>
        <v>0</v>
      </c>
      <c r="U1551" s="38"/>
      <c r="V1551" s="38"/>
      <c r="W1551" s="38"/>
      <c r="X1551" s="38"/>
      <c r="Y1551" s="38"/>
      <c r="Z1551" s="38"/>
      <c r="AA1551" s="38"/>
      <c r="AB1551" s="38"/>
      <c r="AC1551" s="38"/>
      <c r="AD1551" s="38"/>
      <c r="AE1551" s="38"/>
      <c r="AR1551" s="227" t="s">
        <v>547</v>
      </c>
      <c r="AT1551" s="227" t="s">
        <v>154</v>
      </c>
      <c r="AU1551" s="227" t="s">
        <v>88</v>
      </c>
      <c r="AY1551" s="17" t="s">
        <v>152</v>
      </c>
      <c r="BE1551" s="228">
        <f>IF(N1551="základní",J1551,0)</f>
        <v>0</v>
      </c>
      <c r="BF1551" s="228">
        <f>IF(N1551="snížená",J1551,0)</f>
        <v>0</v>
      </c>
      <c r="BG1551" s="228">
        <f>IF(N1551="zákl. přenesená",J1551,0)</f>
        <v>0</v>
      </c>
      <c r="BH1551" s="228">
        <f>IF(N1551="sníž. přenesená",J1551,0)</f>
        <v>0</v>
      </c>
      <c r="BI1551" s="228">
        <f>IF(N1551="nulová",J1551,0)</f>
        <v>0</v>
      </c>
      <c r="BJ1551" s="17" t="s">
        <v>21</v>
      </c>
      <c r="BK1551" s="228">
        <f>ROUND(I1551*H1551,2)</f>
        <v>0</v>
      </c>
      <c r="BL1551" s="17" t="s">
        <v>547</v>
      </c>
      <c r="BM1551" s="227" t="s">
        <v>2738</v>
      </c>
    </row>
    <row r="1552" s="2" customFormat="1">
      <c r="A1552" s="38"/>
      <c r="B1552" s="39"/>
      <c r="C1552" s="40"/>
      <c r="D1552" s="229" t="s">
        <v>160</v>
      </c>
      <c r="E1552" s="40"/>
      <c r="F1552" s="230" t="s">
        <v>2737</v>
      </c>
      <c r="G1552" s="40"/>
      <c r="H1552" s="40"/>
      <c r="I1552" s="231"/>
      <c r="J1552" s="40"/>
      <c r="K1552" s="40"/>
      <c r="L1552" s="44"/>
      <c r="M1552" s="232"/>
      <c r="N1552" s="233"/>
      <c r="O1552" s="91"/>
      <c r="P1552" s="91"/>
      <c r="Q1552" s="91"/>
      <c r="R1552" s="91"/>
      <c r="S1552" s="91"/>
      <c r="T1552" s="92"/>
      <c r="U1552" s="38"/>
      <c r="V1552" s="38"/>
      <c r="W1552" s="38"/>
      <c r="X1552" s="38"/>
      <c r="Y1552" s="38"/>
      <c r="Z1552" s="38"/>
      <c r="AA1552" s="38"/>
      <c r="AB1552" s="38"/>
      <c r="AC1552" s="38"/>
      <c r="AD1552" s="38"/>
      <c r="AE1552" s="38"/>
      <c r="AT1552" s="17" t="s">
        <v>160</v>
      </c>
      <c r="AU1552" s="17" t="s">
        <v>88</v>
      </c>
    </row>
    <row r="1553" s="2" customFormat="1" ht="33" customHeight="1">
      <c r="A1553" s="38"/>
      <c r="B1553" s="39"/>
      <c r="C1553" s="215" t="s">
        <v>2739</v>
      </c>
      <c r="D1553" s="215" t="s">
        <v>154</v>
      </c>
      <c r="E1553" s="216" t="s">
        <v>2740</v>
      </c>
      <c r="F1553" s="217" t="s">
        <v>2741</v>
      </c>
      <c r="G1553" s="218" t="s">
        <v>493</v>
      </c>
      <c r="H1553" s="219">
        <v>27</v>
      </c>
      <c r="I1553" s="220"/>
      <c r="J1553" s="221">
        <f>ROUND(I1553*H1553,2)</f>
        <v>0</v>
      </c>
      <c r="K1553" s="222"/>
      <c r="L1553" s="44"/>
      <c r="M1553" s="223" t="s">
        <v>1</v>
      </c>
      <c r="N1553" s="224" t="s">
        <v>44</v>
      </c>
      <c r="O1553" s="91"/>
      <c r="P1553" s="225">
        <f>O1553*H1553</f>
        <v>0</v>
      </c>
      <c r="Q1553" s="225">
        <v>0</v>
      </c>
      <c r="R1553" s="225">
        <f>Q1553*H1553</f>
        <v>0</v>
      </c>
      <c r="S1553" s="225">
        <v>0</v>
      </c>
      <c r="T1553" s="226">
        <f>S1553*H1553</f>
        <v>0</v>
      </c>
      <c r="U1553" s="38"/>
      <c r="V1553" s="38"/>
      <c r="W1553" s="38"/>
      <c r="X1553" s="38"/>
      <c r="Y1553" s="38"/>
      <c r="Z1553" s="38"/>
      <c r="AA1553" s="38"/>
      <c r="AB1553" s="38"/>
      <c r="AC1553" s="38"/>
      <c r="AD1553" s="38"/>
      <c r="AE1553" s="38"/>
      <c r="AR1553" s="227" t="s">
        <v>547</v>
      </c>
      <c r="AT1553" s="227" t="s">
        <v>154</v>
      </c>
      <c r="AU1553" s="227" t="s">
        <v>88</v>
      </c>
      <c r="AY1553" s="17" t="s">
        <v>152</v>
      </c>
      <c r="BE1553" s="228">
        <f>IF(N1553="základní",J1553,0)</f>
        <v>0</v>
      </c>
      <c r="BF1553" s="228">
        <f>IF(N1553="snížená",J1553,0)</f>
        <v>0</v>
      </c>
      <c r="BG1553" s="228">
        <f>IF(N1553="zákl. přenesená",J1553,0)</f>
        <v>0</v>
      </c>
      <c r="BH1553" s="228">
        <f>IF(N1553="sníž. přenesená",J1553,0)</f>
        <v>0</v>
      </c>
      <c r="BI1553" s="228">
        <f>IF(N1553="nulová",J1553,0)</f>
        <v>0</v>
      </c>
      <c r="BJ1553" s="17" t="s">
        <v>21</v>
      </c>
      <c r="BK1553" s="228">
        <f>ROUND(I1553*H1553,2)</f>
        <v>0</v>
      </c>
      <c r="BL1553" s="17" t="s">
        <v>547</v>
      </c>
      <c r="BM1553" s="227" t="s">
        <v>2742</v>
      </c>
    </row>
    <row r="1554" s="2" customFormat="1">
      <c r="A1554" s="38"/>
      <c r="B1554" s="39"/>
      <c r="C1554" s="40"/>
      <c r="D1554" s="229" t="s">
        <v>160</v>
      </c>
      <c r="E1554" s="40"/>
      <c r="F1554" s="230" t="s">
        <v>2741</v>
      </c>
      <c r="G1554" s="40"/>
      <c r="H1554" s="40"/>
      <c r="I1554" s="231"/>
      <c r="J1554" s="40"/>
      <c r="K1554" s="40"/>
      <c r="L1554" s="44"/>
      <c r="M1554" s="232"/>
      <c r="N1554" s="233"/>
      <c r="O1554" s="91"/>
      <c r="P1554" s="91"/>
      <c r="Q1554" s="91"/>
      <c r="R1554" s="91"/>
      <c r="S1554" s="91"/>
      <c r="T1554" s="92"/>
      <c r="U1554" s="38"/>
      <c r="V1554" s="38"/>
      <c r="W1554" s="38"/>
      <c r="X1554" s="38"/>
      <c r="Y1554" s="38"/>
      <c r="Z1554" s="38"/>
      <c r="AA1554" s="38"/>
      <c r="AB1554" s="38"/>
      <c r="AC1554" s="38"/>
      <c r="AD1554" s="38"/>
      <c r="AE1554" s="38"/>
      <c r="AT1554" s="17" t="s">
        <v>160</v>
      </c>
      <c r="AU1554" s="17" t="s">
        <v>88</v>
      </c>
    </row>
    <row r="1555" s="2" customFormat="1" ht="24.15" customHeight="1">
      <c r="A1555" s="38"/>
      <c r="B1555" s="39"/>
      <c r="C1555" s="215" t="s">
        <v>2743</v>
      </c>
      <c r="D1555" s="215" t="s">
        <v>154</v>
      </c>
      <c r="E1555" s="216" t="s">
        <v>2744</v>
      </c>
      <c r="F1555" s="217" t="s">
        <v>2725</v>
      </c>
      <c r="G1555" s="218" t="s">
        <v>229</v>
      </c>
      <c r="H1555" s="219">
        <v>83</v>
      </c>
      <c r="I1555" s="220"/>
      <c r="J1555" s="221">
        <f>ROUND(I1555*H1555,2)</f>
        <v>0</v>
      </c>
      <c r="K1555" s="222"/>
      <c r="L1555" s="44"/>
      <c r="M1555" s="223" t="s">
        <v>1</v>
      </c>
      <c r="N1555" s="224" t="s">
        <v>44</v>
      </c>
      <c r="O1555" s="91"/>
      <c r="P1555" s="225">
        <f>O1555*H1555</f>
        <v>0</v>
      </c>
      <c r="Q1555" s="225">
        <v>0</v>
      </c>
      <c r="R1555" s="225">
        <f>Q1555*H1555</f>
        <v>0</v>
      </c>
      <c r="S1555" s="225">
        <v>0</v>
      </c>
      <c r="T1555" s="226">
        <f>S1555*H1555</f>
        <v>0</v>
      </c>
      <c r="U1555" s="38"/>
      <c r="V1555" s="38"/>
      <c r="W1555" s="38"/>
      <c r="X1555" s="38"/>
      <c r="Y1555" s="38"/>
      <c r="Z1555" s="38"/>
      <c r="AA1555" s="38"/>
      <c r="AB1555" s="38"/>
      <c r="AC1555" s="38"/>
      <c r="AD1555" s="38"/>
      <c r="AE1555" s="38"/>
      <c r="AR1555" s="227" t="s">
        <v>547</v>
      </c>
      <c r="AT1555" s="227" t="s">
        <v>154</v>
      </c>
      <c r="AU1555" s="227" t="s">
        <v>88</v>
      </c>
      <c r="AY1555" s="17" t="s">
        <v>152</v>
      </c>
      <c r="BE1555" s="228">
        <f>IF(N1555="základní",J1555,0)</f>
        <v>0</v>
      </c>
      <c r="BF1555" s="228">
        <f>IF(N1555="snížená",J1555,0)</f>
        <v>0</v>
      </c>
      <c r="BG1555" s="228">
        <f>IF(N1555="zákl. přenesená",J1555,0)</f>
        <v>0</v>
      </c>
      <c r="BH1555" s="228">
        <f>IF(N1555="sníž. přenesená",J1555,0)</f>
        <v>0</v>
      </c>
      <c r="BI1555" s="228">
        <f>IF(N1555="nulová",J1555,0)</f>
        <v>0</v>
      </c>
      <c r="BJ1555" s="17" t="s">
        <v>21</v>
      </c>
      <c r="BK1555" s="228">
        <f>ROUND(I1555*H1555,2)</f>
        <v>0</v>
      </c>
      <c r="BL1555" s="17" t="s">
        <v>547</v>
      </c>
      <c r="BM1555" s="227" t="s">
        <v>2745</v>
      </c>
    </row>
    <row r="1556" s="2" customFormat="1">
      <c r="A1556" s="38"/>
      <c r="B1556" s="39"/>
      <c r="C1556" s="40"/>
      <c r="D1556" s="229" t="s">
        <v>160</v>
      </c>
      <c r="E1556" s="40"/>
      <c r="F1556" s="230" t="s">
        <v>2725</v>
      </c>
      <c r="G1556" s="40"/>
      <c r="H1556" s="40"/>
      <c r="I1556" s="231"/>
      <c r="J1556" s="40"/>
      <c r="K1556" s="40"/>
      <c r="L1556" s="44"/>
      <c r="M1556" s="232"/>
      <c r="N1556" s="233"/>
      <c r="O1556" s="91"/>
      <c r="P1556" s="91"/>
      <c r="Q1556" s="91"/>
      <c r="R1556" s="91"/>
      <c r="S1556" s="91"/>
      <c r="T1556" s="92"/>
      <c r="U1556" s="38"/>
      <c r="V1556" s="38"/>
      <c r="W1556" s="38"/>
      <c r="X1556" s="38"/>
      <c r="Y1556" s="38"/>
      <c r="Z1556" s="38"/>
      <c r="AA1556" s="38"/>
      <c r="AB1556" s="38"/>
      <c r="AC1556" s="38"/>
      <c r="AD1556" s="38"/>
      <c r="AE1556" s="38"/>
      <c r="AT1556" s="17" t="s">
        <v>160</v>
      </c>
      <c r="AU1556" s="17" t="s">
        <v>88</v>
      </c>
    </row>
    <row r="1557" s="2" customFormat="1" ht="16.5" customHeight="1">
      <c r="A1557" s="38"/>
      <c r="B1557" s="39"/>
      <c r="C1557" s="215" t="s">
        <v>2746</v>
      </c>
      <c r="D1557" s="215" t="s">
        <v>154</v>
      </c>
      <c r="E1557" s="216" t="s">
        <v>2747</v>
      </c>
      <c r="F1557" s="217" t="s">
        <v>2748</v>
      </c>
      <c r="G1557" s="218" t="s">
        <v>1116</v>
      </c>
      <c r="H1557" s="219">
        <v>1</v>
      </c>
      <c r="I1557" s="220"/>
      <c r="J1557" s="221">
        <f>ROUND(I1557*H1557,2)</f>
        <v>0</v>
      </c>
      <c r="K1557" s="222"/>
      <c r="L1557" s="44"/>
      <c r="M1557" s="223" t="s">
        <v>1</v>
      </c>
      <c r="N1557" s="224" t="s">
        <v>44</v>
      </c>
      <c r="O1557" s="91"/>
      <c r="P1557" s="225">
        <f>O1557*H1557</f>
        <v>0</v>
      </c>
      <c r="Q1557" s="225">
        <v>0</v>
      </c>
      <c r="R1557" s="225">
        <f>Q1557*H1557</f>
        <v>0</v>
      </c>
      <c r="S1557" s="225">
        <v>0</v>
      </c>
      <c r="T1557" s="226">
        <f>S1557*H1557</f>
        <v>0</v>
      </c>
      <c r="U1557" s="38"/>
      <c r="V1557" s="38"/>
      <c r="W1557" s="38"/>
      <c r="X1557" s="38"/>
      <c r="Y1557" s="38"/>
      <c r="Z1557" s="38"/>
      <c r="AA1557" s="38"/>
      <c r="AB1557" s="38"/>
      <c r="AC1557" s="38"/>
      <c r="AD1557" s="38"/>
      <c r="AE1557" s="38"/>
      <c r="AR1557" s="227" t="s">
        <v>547</v>
      </c>
      <c r="AT1557" s="227" t="s">
        <v>154</v>
      </c>
      <c r="AU1557" s="227" t="s">
        <v>88</v>
      </c>
      <c r="AY1557" s="17" t="s">
        <v>152</v>
      </c>
      <c r="BE1557" s="228">
        <f>IF(N1557="základní",J1557,0)</f>
        <v>0</v>
      </c>
      <c r="BF1557" s="228">
        <f>IF(N1557="snížená",J1557,0)</f>
        <v>0</v>
      </c>
      <c r="BG1557" s="228">
        <f>IF(N1557="zákl. přenesená",J1557,0)</f>
        <v>0</v>
      </c>
      <c r="BH1557" s="228">
        <f>IF(N1557="sníž. přenesená",J1557,0)</f>
        <v>0</v>
      </c>
      <c r="BI1557" s="228">
        <f>IF(N1557="nulová",J1557,0)</f>
        <v>0</v>
      </c>
      <c r="BJ1557" s="17" t="s">
        <v>21</v>
      </c>
      <c r="BK1557" s="228">
        <f>ROUND(I1557*H1557,2)</f>
        <v>0</v>
      </c>
      <c r="BL1557" s="17" t="s">
        <v>547</v>
      </c>
      <c r="BM1557" s="227" t="s">
        <v>2749</v>
      </c>
    </row>
    <row r="1558" s="2" customFormat="1">
      <c r="A1558" s="38"/>
      <c r="B1558" s="39"/>
      <c r="C1558" s="40"/>
      <c r="D1558" s="229" t="s">
        <v>160</v>
      </c>
      <c r="E1558" s="40"/>
      <c r="F1558" s="230" t="s">
        <v>2748</v>
      </c>
      <c r="G1558" s="40"/>
      <c r="H1558" s="40"/>
      <c r="I1558" s="231"/>
      <c r="J1558" s="40"/>
      <c r="K1558" s="40"/>
      <c r="L1558" s="44"/>
      <c r="M1558" s="232"/>
      <c r="N1558" s="233"/>
      <c r="O1558" s="91"/>
      <c r="P1558" s="91"/>
      <c r="Q1558" s="91"/>
      <c r="R1558" s="91"/>
      <c r="S1558" s="91"/>
      <c r="T1558" s="92"/>
      <c r="U1558" s="38"/>
      <c r="V1558" s="38"/>
      <c r="W1558" s="38"/>
      <c r="X1558" s="38"/>
      <c r="Y1558" s="38"/>
      <c r="Z1558" s="38"/>
      <c r="AA1558" s="38"/>
      <c r="AB1558" s="38"/>
      <c r="AC1558" s="38"/>
      <c r="AD1558" s="38"/>
      <c r="AE1558" s="38"/>
      <c r="AT1558" s="17" t="s">
        <v>160</v>
      </c>
      <c r="AU1558" s="17" t="s">
        <v>88</v>
      </c>
    </row>
    <row r="1559" s="2" customFormat="1" ht="24.15" customHeight="1">
      <c r="A1559" s="38"/>
      <c r="B1559" s="39"/>
      <c r="C1559" s="215" t="s">
        <v>2750</v>
      </c>
      <c r="D1559" s="215" t="s">
        <v>154</v>
      </c>
      <c r="E1559" s="216" t="s">
        <v>2751</v>
      </c>
      <c r="F1559" s="217" t="s">
        <v>1429</v>
      </c>
      <c r="G1559" s="218" t="s">
        <v>1116</v>
      </c>
      <c r="H1559" s="219">
        <v>1</v>
      </c>
      <c r="I1559" s="220"/>
      <c r="J1559" s="221">
        <f>ROUND(I1559*H1559,2)</f>
        <v>0</v>
      </c>
      <c r="K1559" s="222"/>
      <c r="L1559" s="44"/>
      <c r="M1559" s="223" t="s">
        <v>1</v>
      </c>
      <c r="N1559" s="224" t="s">
        <v>44</v>
      </c>
      <c r="O1559" s="91"/>
      <c r="P1559" s="225">
        <f>O1559*H1559</f>
        <v>0</v>
      </c>
      <c r="Q1559" s="225">
        <v>0</v>
      </c>
      <c r="R1559" s="225">
        <f>Q1559*H1559</f>
        <v>0</v>
      </c>
      <c r="S1559" s="225">
        <v>0</v>
      </c>
      <c r="T1559" s="226">
        <f>S1559*H1559</f>
        <v>0</v>
      </c>
      <c r="U1559" s="38"/>
      <c r="V1559" s="38"/>
      <c r="W1559" s="38"/>
      <c r="X1559" s="38"/>
      <c r="Y1559" s="38"/>
      <c r="Z1559" s="38"/>
      <c r="AA1559" s="38"/>
      <c r="AB1559" s="38"/>
      <c r="AC1559" s="38"/>
      <c r="AD1559" s="38"/>
      <c r="AE1559" s="38"/>
      <c r="AR1559" s="227" t="s">
        <v>547</v>
      </c>
      <c r="AT1559" s="227" t="s">
        <v>154</v>
      </c>
      <c r="AU1559" s="227" t="s">
        <v>88</v>
      </c>
      <c r="AY1559" s="17" t="s">
        <v>152</v>
      </c>
      <c r="BE1559" s="228">
        <f>IF(N1559="základní",J1559,0)</f>
        <v>0</v>
      </c>
      <c r="BF1559" s="228">
        <f>IF(N1559="snížená",J1559,0)</f>
        <v>0</v>
      </c>
      <c r="BG1559" s="228">
        <f>IF(N1559="zákl. přenesená",J1559,0)</f>
        <v>0</v>
      </c>
      <c r="BH1559" s="228">
        <f>IF(N1559="sníž. přenesená",J1559,0)</f>
        <v>0</v>
      </c>
      <c r="BI1559" s="228">
        <f>IF(N1559="nulová",J1559,0)</f>
        <v>0</v>
      </c>
      <c r="BJ1559" s="17" t="s">
        <v>21</v>
      </c>
      <c r="BK1559" s="228">
        <f>ROUND(I1559*H1559,2)</f>
        <v>0</v>
      </c>
      <c r="BL1559" s="17" t="s">
        <v>547</v>
      </c>
      <c r="BM1559" s="227" t="s">
        <v>2752</v>
      </c>
    </row>
    <row r="1560" s="2" customFormat="1">
      <c r="A1560" s="38"/>
      <c r="B1560" s="39"/>
      <c r="C1560" s="40"/>
      <c r="D1560" s="229" t="s">
        <v>160</v>
      </c>
      <c r="E1560" s="40"/>
      <c r="F1560" s="230" t="s">
        <v>1429</v>
      </c>
      <c r="G1560" s="40"/>
      <c r="H1560" s="40"/>
      <c r="I1560" s="231"/>
      <c r="J1560" s="40"/>
      <c r="K1560" s="40"/>
      <c r="L1560" s="44"/>
      <c r="M1560" s="232"/>
      <c r="N1560" s="233"/>
      <c r="O1560" s="91"/>
      <c r="P1560" s="91"/>
      <c r="Q1560" s="91"/>
      <c r="R1560" s="91"/>
      <c r="S1560" s="91"/>
      <c r="T1560" s="92"/>
      <c r="U1560" s="38"/>
      <c r="V1560" s="38"/>
      <c r="W1560" s="38"/>
      <c r="X1560" s="38"/>
      <c r="Y1560" s="38"/>
      <c r="Z1560" s="38"/>
      <c r="AA1560" s="38"/>
      <c r="AB1560" s="38"/>
      <c r="AC1560" s="38"/>
      <c r="AD1560" s="38"/>
      <c r="AE1560" s="38"/>
      <c r="AT1560" s="17" t="s">
        <v>160</v>
      </c>
      <c r="AU1560" s="17" t="s">
        <v>88</v>
      </c>
    </row>
    <row r="1561" s="2" customFormat="1" ht="16.5" customHeight="1">
      <c r="A1561" s="38"/>
      <c r="B1561" s="39"/>
      <c r="C1561" s="215" t="s">
        <v>2753</v>
      </c>
      <c r="D1561" s="215" t="s">
        <v>154</v>
      </c>
      <c r="E1561" s="216" t="s">
        <v>2754</v>
      </c>
      <c r="F1561" s="217" t="s">
        <v>2755</v>
      </c>
      <c r="G1561" s="218" t="s">
        <v>1116</v>
      </c>
      <c r="H1561" s="219">
        <v>1</v>
      </c>
      <c r="I1561" s="220"/>
      <c r="J1561" s="221">
        <f>ROUND(I1561*H1561,2)</f>
        <v>0</v>
      </c>
      <c r="K1561" s="222"/>
      <c r="L1561" s="44"/>
      <c r="M1561" s="223" t="s">
        <v>1</v>
      </c>
      <c r="N1561" s="224" t="s">
        <v>44</v>
      </c>
      <c r="O1561" s="91"/>
      <c r="P1561" s="225">
        <f>O1561*H1561</f>
        <v>0</v>
      </c>
      <c r="Q1561" s="225">
        <v>0</v>
      </c>
      <c r="R1561" s="225">
        <f>Q1561*H1561</f>
        <v>0</v>
      </c>
      <c r="S1561" s="225">
        <v>0</v>
      </c>
      <c r="T1561" s="226">
        <f>S1561*H1561</f>
        <v>0</v>
      </c>
      <c r="U1561" s="38"/>
      <c r="V1561" s="38"/>
      <c r="W1561" s="38"/>
      <c r="X1561" s="38"/>
      <c r="Y1561" s="38"/>
      <c r="Z1561" s="38"/>
      <c r="AA1561" s="38"/>
      <c r="AB1561" s="38"/>
      <c r="AC1561" s="38"/>
      <c r="AD1561" s="38"/>
      <c r="AE1561" s="38"/>
      <c r="AR1561" s="227" t="s">
        <v>547</v>
      </c>
      <c r="AT1561" s="227" t="s">
        <v>154</v>
      </c>
      <c r="AU1561" s="227" t="s">
        <v>88</v>
      </c>
      <c r="AY1561" s="17" t="s">
        <v>152</v>
      </c>
      <c r="BE1561" s="228">
        <f>IF(N1561="základní",J1561,0)</f>
        <v>0</v>
      </c>
      <c r="BF1561" s="228">
        <f>IF(N1561="snížená",J1561,0)</f>
        <v>0</v>
      </c>
      <c r="BG1561" s="228">
        <f>IF(N1561="zákl. přenesená",J1561,0)</f>
        <v>0</v>
      </c>
      <c r="BH1561" s="228">
        <f>IF(N1561="sníž. přenesená",J1561,0)</f>
        <v>0</v>
      </c>
      <c r="BI1561" s="228">
        <f>IF(N1561="nulová",J1561,0)</f>
        <v>0</v>
      </c>
      <c r="BJ1561" s="17" t="s">
        <v>21</v>
      </c>
      <c r="BK1561" s="228">
        <f>ROUND(I1561*H1561,2)</f>
        <v>0</v>
      </c>
      <c r="BL1561" s="17" t="s">
        <v>547</v>
      </c>
      <c r="BM1561" s="227" t="s">
        <v>2756</v>
      </c>
    </row>
    <row r="1562" s="2" customFormat="1">
      <c r="A1562" s="38"/>
      <c r="B1562" s="39"/>
      <c r="C1562" s="40"/>
      <c r="D1562" s="229" t="s">
        <v>160</v>
      </c>
      <c r="E1562" s="40"/>
      <c r="F1562" s="230" t="s">
        <v>2755</v>
      </c>
      <c r="G1562" s="40"/>
      <c r="H1562" s="40"/>
      <c r="I1562" s="231"/>
      <c r="J1562" s="40"/>
      <c r="K1562" s="40"/>
      <c r="L1562" s="44"/>
      <c r="M1562" s="232"/>
      <c r="N1562" s="233"/>
      <c r="O1562" s="91"/>
      <c r="P1562" s="91"/>
      <c r="Q1562" s="91"/>
      <c r="R1562" s="91"/>
      <c r="S1562" s="91"/>
      <c r="T1562" s="92"/>
      <c r="U1562" s="38"/>
      <c r="V1562" s="38"/>
      <c r="W1562" s="38"/>
      <c r="X1562" s="38"/>
      <c r="Y1562" s="38"/>
      <c r="Z1562" s="38"/>
      <c r="AA1562" s="38"/>
      <c r="AB1562" s="38"/>
      <c r="AC1562" s="38"/>
      <c r="AD1562" s="38"/>
      <c r="AE1562" s="38"/>
      <c r="AT1562" s="17" t="s">
        <v>160</v>
      </c>
      <c r="AU1562" s="17" t="s">
        <v>88</v>
      </c>
    </row>
    <row r="1563" s="2" customFormat="1" ht="16.5" customHeight="1">
      <c r="A1563" s="38"/>
      <c r="B1563" s="39"/>
      <c r="C1563" s="215" t="s">
        <v>2757</v>
      </c>
      <c r="D1563" s="215" t="s">
        <v>154</v>
      </c>
      <c r="E1563" s="216" t="s">
        <v>2758</v>
      </c>
      <c r="F1563" s="217" t="s">
        <v>1441</v>
      </c>
      <c r="G1563" s="218" t="s">
        <v>1116</v>
      </c>
      <c r="H1563" s="219">
        <v>1</v>
      </c>
      <c r="I1563" s="220"/>
      <c r="J1563" s="221">
        <f>ROUND(I1563*H1563,2)</f>
        <v>0</v>
      </c>
      <c r="K1563" s="222"/>
      <c r="L1563" s="44"/>
      <c r="M1563" s="223" t="s">
        <v>1</v>
      </c>
      <c r="N1563" s="224" t="s">
        <v>44</v>
      </c>
      <c r="O1563" s="91"/>
      <c r="P1563" s="225">
        <f>O1563*H1563</f>
        <v>0</v>
      </c>
      <c r="Q1563" s="225">
        <v>0</v>
      </c>
      <c r="R1563" s="225">
        <f>Q1563*H1563</f>
        <v>0</v>
      </c>
      <c r="S1563" s="225">
        <v>0</v>
      </c>
      <c r="T1563" s="226">
        <f>S1563*H1563</f>
        <v>0</v>
      </c>
      <c r="U1563" s="38"/>
      <c r="V1563" s="38"/>
      <c r="W1563" s="38"/>
      <c r="X1563" s="38"/>
      <c r="Y1563" s="38"/>
      <c r="Z1563" s="38"/>
      <c r="AA1563" s="38"/>
      <c r="AB1563" s="38"/>
      <c r="AC1563" s="38"/>
      <c r="AD1563" s="38"/>
      <c r="AE1563" s="38"/>
      <c r="AR1563" s="227" t="s">
        <v>547</v>
      </c>
      <c r="AT1563" s="227" t="s">
        <v>154</v>
      </c>
      <c r="AU1563" s="227" t="s">
        <v>88</v>
      </c>
      <c r="AY1563" s="17" t="s">
        <v>152</v>
      </c>
      <c r="BE1563" s="228">
        <f>IF(N1563="základní",J1563,0)</f>
        <v>0</v>
      </c>
      <c r="BF1563" s="228">
        <f>IF(N1563="snížená",J1563,0)</f>
        <v>0</v>
      </c>
      <c r="BG1563" s="228">
        <f>IF(N1563="zákl. přenesená",J1563,0)</f>
        <v>0</v>
      </c>
      <c r="BH1563" s="228">
        <f>IF(N1563="sníž. přenesená",J1563,0)</f>
        <v>0</v>
      </c>
      <c r="BI1563" s="228">
        <f>IF(N1563="nulová",J1563,0)</f>
        <v>0</v>
      </c>
      <c r="BJ1563" s="17" t="s">
        <v>21</v>
      </c>
      <c r="BK1563" s="228">
        <f>ROUND(I1563*H1563,2)</f>
        <v>0</v>
      </c>
      <c r="BL1563" s="17" t="s">
        <v>547</v>
      </c>
      <c r="BM1563" s="227" t="s">
        <v>2759</v>
      </c>
    </row>
    <row r="1564" s="2" customFormat="1">
      <c r="A1564" s="38"/>
      <c r="B1564" s="39"/>
      <c r="C1564" s="40"/>
      <c r="D1564" s="229" t="s">
        <v>160</v>
      </c>
      <c r="E1564" s="40"/>
      <c r="F1564" s="230" t="s">
        <v>1441</v>
      </c>
      <c r="G1564" s="40"/>
      <c r="H1564" s="40"/>
      <c r="I1564" s="231"/>
      <c r="J1564" s="40"/>
      <c r="K1564" s="40"/>
      <c r="L1564" s="44"/>
      <c r="M1564" s="232"/>
      <c r="N1564" s="233"/>
      <c r="O1564" s="91"/>
      <c r="P1564" s="91"/>
      <c r="Q1564" s="91"/>
      <c r="R1564" s="91"/>
      <c r="S1564" s="91"/>
      <c r="T1564" s="92"/>
      <c r="U1564" s="38"/>
      <c r="V1564" s="38"/>
      <c r="W1564" s="38"/>
      <c r="X1564" s="38"/>
      <c r="Y1564" s="38"/>
      <c r="Z1564" s="38"/>
      <c r="AA1564" s="38"/>
      <c r="AB1564" s="38"/>
      <c r="AC1564" s="38"/>
      <c r="AD1564" s="38"/>
      <c r="AE1564" s="38"/>
      <c r="AT1564" s="17" t="s">
        <v>160</v>
      </c>
      <c r="AU1564" s="17" t="s">
        <v>88</v>
      </c>
    </row>
    <row r="1565" s="2" customFormat="1" ht="16.5" customHeight="1">
      <c r="A1565" s="38"/>
      <c r="B1565" s="39"/>
      <c r="C1565" s="215" t="s">
        <v>2760</v>
      </c>
      <c r="D1565" s="215" t="s">
        <v>154</v>
      </c>
      <c r="E1565" s="216" t="s">
        <v>2761</v>
      </c>
      <c r="F1565" s="217" t="s">
        <v>2762</v>
      </c>
      <c r="G1565" s="218" t="s">
        <v>1116</v>
      </c>
      <c r="H1565" s="219">
        <v>1</v>
      </c>
      <c r="I1565" s="220"/>
      <c r="J1565" s="221">
        <f>ROUND(I1565*H1565,2)</f>
        <v>0</v>
      </c>
      <c r="K1565" s="222"/>
      <c r="L1565" s="44"/>
      <c r="M1565" s="223" t="s">
        <v>1</v>
      </c>
      <c r="N1565" s="224" t="s">
        <v>44</v>
      </c>
      <c r="O1565" s="91"/>
      <c r="P1565" s="225">
        <f>O1565*H1565</f>
        <v>0</v>
      </c>
      <c r="Q1565" s="225">
        <v>0</v>
      </c>
      <c r="R1565" s="225">
        <f>Q1565*H1565</f>
        <v>0</v>
      </c>
      <c r="S1565" s="225">
        <v>0</v>
      </c>
      <c r="T1565" s="226">
        <f>S1565*H1565</f>
        <v>0</v>
      </c>
      <c r="U1565" s="38"/>
      <c r="V1565" s="38"/>
      <c r="W1565" s="38"/>
      <c r="X1565" s="38"/>
      <c r="Y1565" s="38"/>
      <c r="Z1565" s="38"/>
      <c r="AA1565" s="38"/>
      <c r="AB1565" s="38"/>
      <c r="AC1565" s="38"/>
      <c r="AD1565" s="38"/>
      <c r="AE1565" s="38"/>
      <c r="AR1565" s="227" t="s">
        <v>547</v>
      </c>
      <c r="AT1565" s="227" t="s">
        <v>154</v>
      </c>
      <c r="AU1565" s="227" t="s">
        <v>88</v>
      </c>
      <c r="AY1565" s="17" t="s">
        <v>152</v>
      </c>
      <c r="BE1565" s="228">
        <f>IF(N1565="základní",J1565,0)</f>
        <v>0</v>
      </c>
      <c r="BF1565" s="228">
        <f>IF(N1565="snížená",J1565,0)</f>
        <v>0</v>
      </c>
      <c r="BG1565" s="228">
        <f>IF(N1565="zákl. přenesená",J1565,0)</f>
        <v>0</v>
      </c>
      <c r="BH1565" s="228">
        <f>IF(N1565="sníž. přenesená",J1565,0)</f>
        <v>0</v>
      </c>
      <c r="BI1565" s="228">
        <f>IF(N1565="nulová",J1565,0)</f>
        <v>0</v>
      </c>
      <c r="BJ1565" s="17" t="s">
        <v>21</v>
      </c>
      <c r="BK1565" s="228">
        <f>ROUND(I1565*H1565,2)</f>
        <v>0</v>
      </c>
      <c r="BL1565" s="17" t="s">
        <v>547</v>
      </c>
      <c r="BM1565" s="227" t="s">
        <v>2763</v>
      </c>
    </row>
    <row r="1566" s="2" customFormat="1">
      <c r="A1566" s="38"/>
      <c r="B1566" s="39"/>
      <c r="C1566" s="40"/>
      <c r="D1566" s="229" t="s">
        <v>160</v>
      </c>
      <c r="E1566" s="40"/>
      <c r="F1566" s="230" t="s">
        <v>2762</v>
      </c>
      <c r="G1566" s="40"/>
      <c r="H1566" s="40"/>
      <c r="I1566" s="231"/>
      <c r="J1566" s="40"/>
      <c r="K1566" s="40"/>
      <c r="L1566" s="44"/>
      <c r="M1566" s="232"/>
      <c r="N1566" s="233"/>
      <c r="O1566" s="91"/>
      <c r="P1566" s="91"/>
      <c r="Q1566" s="91"/>
      <c r="R1566" s="91"/>
      <c r="S1566" s="91"/>
      <c r="T1566" s="92"/>
      <c r="U1566" s="38"/>
      <c r="V1566" s="38"/>
      <c r="W1566" s="38"/>
      <c r="X1566" s="38"/>
      <c r="Y1566" s="38"/>
      <c r="Z1566" s="38"/>
      <c r="AA1566" s="38"/>
      <c r="AB1566" s="38"/>
      <c r="AC1566" s="38"/>
      <c r="AD1566" s="38"/>
      <c r="AE1566" s="38"/>
      <c r="AT1566" s="17" t="s">
        <v>160</v>
      </c>
      <c r="AU1566" s="17" t="s">
        <v>88</v>
      </c>
    </row>
    <row r="1567" s="2" customFormat="1" ht="16.5" customHeight="1">
      <c r="A1567" s="38"/>
      <c r="B1567" s="39"/>
      <c r="C1567" s="215" t="s">
        <v>2764</v>
      </c>
      <c r="D1567" s="215" t="s">
        <v>154</v>
      </c>
      <c r="E1567" s="216" t="s">
        <v>2765</v>
      </c>
      <c r="F1567" s="217" t="s">
        <v>2766</v>
      </c>
      <c r="G1567" s="218" t="s">
        <v>1116</v>
      </c>
      <c r="H1567" s="219">
        <v>1</v>
      </c>
      <c r="I1567" s="220"/>
      <c r="J1567" s="221">
        <f>ROUND(I1567*H1567,2)</f>
        <v>0</v>
      </c>
      <c r="K1567" s="222"/>
      <c r="L1567" s="44"/>
      <c r="M1567" s="223" t="s">
        <v>1</v>
      </c>
      <c r="N1567" s="224" t="s">
        <v>44</v>
      </c>
      <c r="O1567" s="91"/>
      <c r="P1567" s="225">
        <f>O1567*H1567</f>
        <v>0</v>
      </c>
      <c r="Q1567" s="225">
        <v>0</v>
      </c>
      <c r="R1567" s="225">
        <f>Q1567*H1567</f>
        <v>0</v>
      </c>
      <c r="S1567" s="225">
        <v>0</v>
      </c>
      <c r="T1567" s="226">
        <f>S1567*H1567</f>
        <v>0</v>
      </c>
      <c r="U1567" s="38"/>
      <c r="V1567" s="38"/>
      <c r="W1567" s="38"/>
      <c r="X1567" s="38"/>
      <c r="Y1567" s="38"/>
      <c r="Z1567" s="38"/>
      <c r="AA1567" s="38"/>
      <c r="AB1567" s="38"/>
      <c r="AC1567" s="38"/>
      <c r="AD1567" s="38"/>
      <c r="AE1567" s="38"/>
      <c r="AR1567" s="227" t="s">
        <v>547</v>
      </c>
      <c r="AT1567" s="227" t="s">
        <v>154</v>
      </c>
      <c r="AU1567" s="227" t="s">
        <v>88</v>
      </c>
      <c r="AY1567" s="17" t="s">
        <v>152</v>
      </c>
      <c r="BE1567" s="228">
        <f>IF(N1567="základní",J1567,0)</f>
        <v>0</v>
      </c>
      <c r="BF1567" s="228">
        <f>IF(N1567="snížená",J1567,0)</f>
        <v>0</v>
      </c>
      <c r="BG1567" s="228">
        <f>IF(N1567="zákl. přenesená",J1567,0)</f>
        <v>0</v>
      </c>
      <c r="BH1567" s="228">
        <f>IF(N1567="sníž. přenesená",J1567,0)</f>
        <v>0</v>
      </c>
      <c r="BI1567" s="228">
        <f>IF(N1567="nulová",J1567,0)</f>
        <v>0</v>
      </c>
      <c r="BJ1567" s="17" t="s">
        <v>21</v>
      </c>
      <c r="BK1567" s="228">
        <f>ROUND(I1567*H1567,2)</f>
        <v>0</v>
      </c>
      <c r="BL1567" s="17" t="s">
        <v>547</v>
      </c>
      <c r="BM1567" s="227" t="s">
        <v>2767</v>
      </c>
    </row>
    <row r="1568" s="2" customFormat="1">
      <c r="A1568" s="38"/>
      <c r="B1568" s="39"/>
      <c r="C1568" s="40"/>
      <c r="D1568" s="229" t="s">
        <v>160</v>
      </c>
      <c r="E1568" s="40"/>
      <c r="F1568" s="230" t="s">
        <v>2766</v>
      </c>
      <c r="G1568" s="40"/>
      <c r="H1568" s="40"/>
      <c r="I1568" s="231"/>
      <c r="J1568" s="40"/>
      <c r="K1568" s="40"/>
      <c r="L1568" s="44"/>
      <c r="M1568" s="232"/>
      <c r="N1568" s="233"/>
      <c r="O1568" s="91"/>
      <c r="P1568" s="91"/>
      <c r="Q1568" s="91"/>
      <c r="R1568" s="91"/>
      <c r="S1568" s="91"/>
      <c r="T1568" s="92"/>
      <c r="U1568" s="38"/>
      <c r="V1568" s="38"/>
      <c r="W1568" s="38"/>
      <c r="X1568" s="38"/>
      <c r="Y1568" s="38"/>
      <c r="Z1568" s="38"/>
      <c r="AA1568" s="38"/>
      <c r="AB1568" s="38"/>
      <c r="AC1568" s="38"/>
      <c r="AD1568" s="38"/>
      <c r="AE1568" s="38"/>
      <c r="AT1568" s="17" t="s">
        <v>160</v>
      </c>
      <c r="AU1568" s="17" t="s">
        <v>88</v>
      </c>
    </row>
    <row r="1569" s="12" customFormat="1" ht="22.8" customHeight="1">
      <c r="A1569" s="12"/>
      <c r="B1569" s="199"/>
      <c r="C1569" s="200"/>
      <c r="D1569" s="201" t="s">
        <v>78</v>
      </c>
      <c r="E1569" s="213" t="s">
        <v>2768</v>
      </c>
      <c r="F1569" s="213" t="s">
        <v>2769</v>
      </c>
      <c r="G1569" s="200"/>
      <c r="H1569" s="200"/>
      <c r="I1569" s="203"/>
      <c r="J1569" s="214">
        <f>BK1569</f>
        <v>0</v>
      </c>
      <c r="K1569" s="200"/>
      <c r="L1569" s="205"/>
      <c r="M1569" s="206"/>
      <c r="N1569" s="207"/>
      <c r="O1569" s="207"/>
      <c r="P1569" s="208">
        <f>SUM(P1570:P1637)</f>
        <v>0</v>
      </c>
      <c r="Q1569" s="207"/>
      <c r="R1569" s="208">
        <f>SUM(R1570:R1637)</f>
        <v>0</v>
      </c>
      <c r="S1569" s="207"/>
      <c r="T1569" s="209">
        <f>SUM(T1570:T1637)</f>
        <v>0</v>
      </c>
      <c r="U1569" s="12"/>
      <c r="V1569" s="12"/>
      <c r="W1569" s="12"/>
      <c r="X1569" s="12"/>
      <c r="Y1569" s="12"/>
      <c r="Z1569" s="12"/>
      <c r="AA1569" s="12"/>
      <c r="AB1569" s="12"/>
      <c r="AC1569" s="12"/>
      <c r="AD1569" s="12"/>
      <c r="AE1569" s="12"/>
      <c r="AR1569" s="210" t="s">
        <v>172</v>
      </c>
      <c r="AT1569" s="211" t="s">
        <v>78</v>
      </c>
      <c r="AU1569" s="211" t="s">
        <v>21</v>
      </c>
      <c r="AY1569" s="210" t="s">
        <v>152</v>
      </c>
      <c r="BK1569" s="212">
        <f>SUM(BK1570:BK1637)</f>
        <v>0</v>
      </c>
    </row>
    <row r="1570" s="2" customFormat="1" ht="21.75" customHeight="1">
      <c r="A1570" s="38"/>
      <c r="B1570" s="39"/>
      <c r="C1570" s="215" t="s">
        <v>2770</v>
      </c>
      <c r="D1570" s="215" t="s">
        <v>154</v>
      </c>
      <c r="E1570" s="216" t="s">
        <v>2771</v>
      </c>
      <c r="F1570" s="217" t="s">
        <v>2772</v>
      </c>
      <c r="G1570" s="218" t="s">
        <v>493</v>
      </c>
      <c r="H1570" s="219">
        <v>78</v>
      </c>
      <c r="I1570" s="220"/>
      <c r="J1570" s="221">
        <f>ROUND(I1570*H1570,2)</f>
        <v>0</v>
      </c>
      <c r="K1570" s="222"/>
      <c r="L1570" s="44"/>
      <c r="M1570" s="223" t="s">
        <v>1</v>
      </c>
      <c r="N1570" s="224" t="s">
        <v>44</v>
      </c>
      <c r="O1570" s="91"/>
      <c r="P1570" s="225">
        <f>O1570*H1570</f>
        <v>0</v>
      </c>
      <c r="Q1570" s="225">
        <v>0</v>
      </c>
      <c r="R1570" s="225">
        <f>Q1570*H1570</f>
        <v>0</v>
      </c>
      <c r="S1570" s="225">
        <v>0</v>
      </c>
      <c r="T1570" s="226">
        <f>S1570*H1570</f>
        <v>0</v>
      </c>
      <c r="U1570" s="38"/>
      <c r="V1570" s="38"/>
      <c r="W1570" s="38"/>
      <c r="X1570" s="38"/>
      <c r="Y1570" s="38"/>
      <c r="Z1570" s="38"/>
      <c r="AA1570" s="38"/>
      <c r="AB1570" s="38"/>
      <c r="AC1570" s="38"/>
      <c r="AD1570" s="38"/>
      <c r="AE1570" s="38"/>
      <c r="AR1570" s="227" t="s">
        <v>547</v>
      </c>
      <c r="AT1570" s="227" t="s">
        <v>154</v>
      </c>
      <c r="AU1570" s="227" t="s">
        <v>88</v>
      </c>
      <c r="AY1570" s="17" t="s">
        <v>152</v>
      </c>
      <c r="BE1570" s="228">
        <f>IF(N1570="základní",J1570,0)</f>
        <v>0</v>
      </c>
      <c r="BF1570" s="228">
        <f>IF(N1570="snížená",J1570,0)</f>
        <v>0</v>
      </c>
      <c r="BG1570" s="228">
        <f>IF(N1570="zákl. přenesená",J1570,0)</f>
        <v>0</v>
      </c>
      <c r="BH1570" s="228">
        <f>IF(N1570="sníž. přenesená",J1570,0)</f>
        <v>0</v>
      </c>
      <c r="BI1570" s="228">
        <f>IF(N1570="nulová",J1570,0)</f>
        <v>0</v>
      </c>
      <c r="BJ1570" s="17" t="s">
        <v>21</v>
      </c>
      <c r="BK1570" s="228">
        <f>ROUND(I1570*H1570,2)</f>
        <v>0</v>
      </c>
      <c r="BL1570" s="17" t="s">
        <v>547</v>
      </c>
      <c r="BM1570" s="227" t="s">
        <v>2773</v>
      </c>
    </row>
    <row r="1571" s="2" customFormat="1">
      <c r="A1571" s="38"/>
      <c r="B1571" s="39"/>
      <c r="C1571" s="40"/>
      <c r="D1571" s="229" t="s">
        <v>160</v>
      </c>
      <c r="E1571" s="40"/>
      <c r="F1571" s="230" t="s">
        <v>2772</v>
      </c>
      <c r="G1571" s="40"/>
      <c r="H1571" s="40"/>
      <c r="I1571" s="231"/>
      <c r="J1571" s="40"/>
      <c r="K1571" s="40"/>
      <c r="L1571" s="44"/>
      <c r="M1571" s="232"/>
      <c r="N1571" s="233"/>
      <c r="O1571" s="91"/>
      <c r="P1571" s="91"/>
      <c r="Q1571" s="91"/>
      <c r="R1571" s="91"/>
      <c r="S1571" s="91"/>
      <c r="T1571" s="92"/>
      <c r="U1571" s="38"/>
      <c r="V1571" s="38"/>
      <c r="W1571" s="38"/>
      <c r="X1571" s="38"/>
      <c r="Y1571" s="38"/>
      <c r="Z1571" s="38"/>
      <c r="AA1571" s="38"/>
      <c r="AB1571" s="38"/>
      <c r="AC1571" s="38"/>
      <c r="AD1571" s="38"/>
      <c r="AE1571" s="38"/>
      <c r="AT1571" s="17" t="s">
        <v>160</v>
      </c>
      <c r="AU1571" s="17" t="s">
        <v>88</v>
      </c>
    </row>
    <row r="1572" s="2" customFormat="1" ht="37.8" customHeight="1">
      <c r="A1572" s="38"/>
      <c r="B1572" s="39"/>
      <c r="C1572" s="215" t="s">
        <v>2774</v>
      </c>
      <c r="D1572" s="215" t="s">
        <v>154</v>
      </c>
      <c r="E1572" s="216" t="s">
        <v>2775</v>
      </c>
      <c r="F1572" s="217" t="s">
        <v>2776</v>
      </c>
      <c r="G1572" s="218" t="s">
        <v>210</v>
      </c>
      <c r="H1572" s="219">
        <v>37</v>
      </c>
      <c r="I1572" s="220"/>
      <c r="J1572" s="221">
        <f>ROUND(I1572*H1572,2)</f>
        <v>0</v>
      </c>
      <c r="K1572" s="222"/>
      <c r="L1572" s="44"/>
      <c r="M1572" s="223" t="s">
        <v>1</v>
      </c>
      <c r="N1572" s="224" t="s">
        <v>44</v>
      </c>
      <c r="O1572" s="91"/>
      <c r="P1572" s="225">
        <f>O1572*H1572</f>
        <v>0</v>
      </c>
      <c r="Q1572" s="225">
        <v>0</v>
      </c>
      <c r="R1572" s="225">
        <f>Q1572*H1572</f>
        <v>0</v>
      </c>
      <c r="S1572" s="225">
        <v>0</v>
      </c>
      <c r="T1572" s="226">
        <f>S1572*H1572</f>
        <v>0</v>
      </c>
      <c r="U1572" s="38"/>
      <c r="V1572" s="38"/>
      <c r="W1572" s="38"/>
      <c r="X1572" s="38"/>
      <c r="Y1572" s="38"/>
      <c r="Z1572" s="38"/>
      <c r="AA1572" s="38"/>
      <c r="AB1572" s="38"/>
      <c r="AC1572" s="38"/>
      <c r="AD1572" s="38"/>
      <c r="AE1572" s="38"/>
      <c r="AR1572" s="227" t="s">
        <v>547</v>
      </c>
      <c r="AT1572" s="227" t="s">
        <v>154</v>
      </c>
      <c r="AU1572" s="227" t="s">
        <v>88</v>
      </c>
      <c r="AY1572" s="17" t="s">
        <v>152</v>
      </c>
      <c r="BE1572" s="228">
        <f>IF(N1572="základní",J1572,0)</f>
        <v>0</v>
      </c>
      <c r="BF1572" s="228">
        <f>IF(N1572="snížená",J1572,0)</f>
        <v>0</v>
      </c>
      <c r="BG1572" s="228">
        <f>IF(N1572="zákl. přenesená",J1572,0)</f>
        <v>0</v>
      </c>
      <c r="BH1572" s="228">
        <f>IF(N1572="sníž. přenesená",J1572,0)</f>
        <v>0</v>
      </c>
      <c r="BI1572" s="228">
        <f>IF(N1572="nulová",J1572,0)</f>
        <v>0</v>
      </c>
      <c r="BJ1572" s="17" t="s">
        <v>21</v>
      </c>
      <c r="BK1572" s="228">
        <f>ROUND(I1572*H1572,2)</f>
        <v>0</v>
      </c>
      <c r="BL1572" s="17" t="s">
        <v>547</v>
      </c>
      <c r="BM1572" s="227" t="s">
        <v>2777</v>
      </c>
    </row>
    <row r="1573" s="2" customFormat="1">
      <c r="A1573" s="38"/>
      <c r="B1573" s="39"/>
      <c r="C1573" s="40"/>
      <c r="D1573" s="229" t="s">
        <v>160</v>
      </c>
      <c r="E1573" s="40"/>
      <c r="F1573" s="230" t="s">
        <v>2776</v>
      </c>
      <c r="G1573" s="40"/>
      <c r="H1573" s="40"/>
      <c r="I1573" s="231"/>
      <c r="J1573" s="40"/>
      <c r="K1573" s="40"/>
      <c r="L1573" s="44"/>
      <c r="M1573" s="232"/>
      <c r="N1573" s="233"/>
      <c r="O1573" s="91"/>
      <c r="P1573" s="91"/>
      <c r="Q1573" s="91"/>
      <c r="R1573" s="91"/>
      <c r="S1573" s="91"/>
      <c r="T1573" s="92"/>
      <c r="U1573" s="38"/>
      <c r="V1573" s="38"/>
      <c r="W1573" s="38"/>
      <c r="X1573" s="38"/>
      <c r="Y1573" s="38"/>
      <c r="Z1573" s="38"/>
      <c r="AA1573" s="38"/>
      <c r="AB1573" s="38"/>
      <c r="AC1573" s="38"/>
      <c r="AD1573" s="38"/>
      <c r="AE1573" s="38"/>
      <c r="AT1573" s="17" t="s">
        <v>160</v>
      </c>
      <c r="AU1573" s="17" t="s">
        <v>88</v>
      </c>
    </row>
    <row r="1574" s="2" customFormat="1" ht="21.75" customHeight="1">
      <c r="A1574" s="38"/>
      <c r="B1574" s="39"/>
      <c r="C1574" s="215" t="s">
        <v>2778</v>
      </c>
      <c r="D1574" s="215" t="s">
        <v>154</v>
      </c>
      <c r="E1574" s="216" t="s">
        <v>2779</v>
      </c>
      <c r="F1574" s="217" t="s">
        <v>2780</v>
      </c>
      <c r="G1574" s="218" t="s">
        <v>493</v>
      </c>
      <c r="H1574" s="219">
        <v>24</v>
      </c>
      <c r="I1574" s="220"/>
      <c r="J1574" s="221">
        <f>ROUND(I1574*H1574,2)</f>
        <v>0</v>
      </c>
      <c r="K1574" s="222"/>
      <c r="L1574" s="44"/>
      <c r="M1574" s="223" t="s">
        <v>1</v>
      </c>
      <c r="N1574" s="224" t="s">
        <v>44</v>
      </c>
      <c r="O1574" s="91"/>
      <c r="P1574" s="225">
        <f>O1574*H1574</f>
        <v>0</v>
      </c>
      <c r="Q1574" s="225">
        <v>0</v>
      </c>
      <c r="R1574" s="225">
        <f>Q1574*H1574</f>
        <v>0</v>
      </c>
      <c r="S1574" s="225">
        <v>0</v>
      </c>
      <c r="T1574" s="226">
        <f>S1574*H1574</f>
        <v>0</v>
      </c>
      <c r="U1574" s="38"/>
      <c r="V1574" s="38"/>
      <c r="W1574" s="38"/>
      <c r="X1574" s="38"/>
      <c r="Y1574" s="38"/>
      <c r="Z1574" s="38"/>
      <c r="AA1574" s="38"/>
      <c r="AB1574" s="38"/>
      <c r="AC1574" s="38"/>
      <c r="AD1574" s="38"/>
      <c r="AE1574" s="38"/>
      <c r="AR1574" s="227" t="s">
        <v>547</v>
      </c>
      <c r="AT1574" s="227" t="s">
        <v>154</v>
      </c>
      <c r="AU1574" s="227" t="s">
        <v>88</v>
      </c>
      <c r="AY1574" s="17" t="s">
        <v>152</v>
      </c>
      <c r="BE1574" s="228">
        <f>IF(N1574="základní",J1574,0)</f>
        <v>0</v>
      </c>
      <c r="BF1574" s="228">
        <f>IF(N1574="snížená",J1574,0)</f>
        <v>0</v>
      </c>
      <c r="BG1574" s="228">
        <f>IF(N1574="zákl. přenesená",J1574,0)</f>
        <v>0</v>
      </c>
      <c r="BH1574" s="228">
        <f>IF(N1574="sníž. přenesená",J1574,0)</f>
        <v>0</v>
      </c>
      <c r="BI1574" s="228">
        <f>IF(N1574="nulová",J1574,0)</f>
        <v>0</v>
      </c>
      <c r="BJ1574" s="17" t="s">
        <v>21</v>
      </c>
      <c r="BK1574" s="228">
        <f>ROUND(I1574*H1574,2)</f>
        <v>0</v>
      </c>
      <c r="BL1574" s="17" t="s">
        <v>547</v>
      </c>
      <c r="BM1574" s="227" t="s">
        <v>2781</v>
      </c>
    </row>
    <row r="1575" s="2" customFormat="1">
      <c r="A1575" s="38"/>
      <c r="B1575" s="39"/>
      <c r="C1575" s="40"/>
      <c r="D1575" s="229" t="s">
        <v>160</v>
      </c>
      <c r="E1575" s="40"/>
      <c r="F1575" s="230" t="s">
        <v>2780</v>
      </c>
      <c r="G1575" s="40"/>
      <c r="H1575" s="40"/>
      <c r="I1575" s="231"/>
      <c r="J1575" s="40"/>
      <c r="K1575" s="40"/>
      <c r="L1575" s="44"/>
      <c r="M1575" s="232"/>
      <c r="N1575" s="233"/>
      <c r="O1575" s="91"/>
      <c r="P1575" s="91"/>
      <c r="Q1575" s="91"/>
      <c r="R1575" s="91"/>
      <c r="S1575" s="91"/>
      <c r="T1575" s="92"/>
      <c r="U1575" s="38"/>
      <c r="V1575" s="38"/>
      <c r="W1575" s="38"/>
      <c r="X1575" s="38"/>
      <c r="Y1575" s="38"/>
      <c r="Z1575" s="38"/>
      <c r="AA1575" s="38"/>
      <c r="AB1575" s="38"/>
      <c r="AC1575" s="38"/>
      <c r="AD1575" s="38"/>
      <c r="AE1575" s="38"/>
      <c r="AT1575" s="17" t="s">
        <v>160</v>
      </c>
      <c r="AU1575" s="17" t="s">
        <v>88</v>
      </c>
    </row>
    <row r="1576" s="2" customFormat="1" ht="21.75" customHeight="1">
      <c r="A1576" s="38"/>
      <c r="B1576" s="39"/>
      <c r="C1576" s="215" t="s">
        <v>2782</v>
      </c>
      <c r="D1576" s="215" t="s">
        <v>154</v>
      </c>
      <c r="E1576" s="216" t="s">
        <v>2783</v>
      </c>
      <c r="F1576" s="217" t="s">
        <v>2784</v>
      </c>
      <c r="G1576" s="218" t="s">
        <v>493</v>
      </c>
      <c r="H1576" s="219">
        <v>17</v>
      </c>
      <c r="I1576" s="220"/>
      <c r="J1576" s="221">
        <f>ROUND(I1576*H1576,2)</f>
        <v>0</v>
      </c>
      <c r="K1576" s="222"/>
      <c r="L1576" s="44"/>
      <c r="M1576" s="223" t="s">
        <v>1</v>
      </c>
      <c r="N1576" s="224" t="s">
        <v>44</v>
      </c>
      <c r="O1576" s="91"/>
      <c r="P1576" s="225">
        <f>O1576*H1576</f>
        <v>0</v>
      </c>
      <c r="Q1576" s="225">
        <v>0</v>
      </c>
      <c r="R1576" s="225">
        <f>Q1576*H1576</f>
        <v>0</v>
      </c>
      <c r="S1576" s="225">
        <v>0</v>
      </c>
      <c r="T1576" s="226">
        <f>S1576*H1576</f>
        <v>0</v>
      </c>
      <c r="U1576" s="38"/>
      <c r="V1576" s="38"/>
      <c r="W1576" s="38"/>
      <c r="X1576" s="38"/>
      <c r="Y1576" s="38"/>
      <c r="Z1576" s="38"/>
      <c r="AA1576" s="38"/>
      <c r="AB1576" s="38"/>
      <c r="AC1576" s="38"/>
      <c r="AD1576" s="38"/>
      <c r="AE1576" s="38"/>
      <c r="AR1576" s="227" t="s">
        <v>547</v>
      </c>
      <c r="AT1576" s="227" t="s">
        <v>154</v>
      </c>
      <c r="AU1576" s="227" t="s">
        <v>88</v>
      </c>
      <c r="AY1576" s="17" t="s">
        <v>152</v>
      </c>
      <c r="BE1576" s="228">
        <f>IF(N1576="základní",J1576,0)</f>
        <v>0</v>
      </c>
      <c r="BF1576" s="228">
        <f>IF(N1576="snížená",J1576,0)</f>
        <v>0</v>
      </c>
      <c r="BG1576" s="228">
        <f>IF(N1576="zákl. přenesená",J1576,0)</f>
        <v>0</v>
      </c>
      <c r="BH1576" s="228">
        <f>IF(N1576="sníž. přenesená",J1576,0)</f>
        <v>0</v>
      </c>
      <c r="BI1576" s="228">
        <f>IF(N1576="nulová",J1576,0)</f>
        <v>0</v>
      </c>
      <c r="BJ1576" s="17" t="s">
        <v>21</v>
      </c>
      <c r="BK1576" s="228">
        <f>ROUND(I1576*H1576,2)</f>
        <v>0</v>
      </c>
      <c r="BL1576" s="17" t="s">
        <v>547</v>
      </c>
      <c r="BM1576" s="227" t="s">
        <v>2785</v>
      </c>
    </row>
    <row r="1577" s="2" customFormat="1">
      <c r="A1577" s="38"/>
      <c r="B1577" s="39"/>
      <c r="C1577" s="40"/>
      <c r="D1577" s="229" t="s">
        <v>160</v>
      </c>
      <c r="E1577" s="40"/>
      <c r="F1577" s="230" t="s">
        <v>2784</v>
      </c>
      <c r="G1577" s="40"/>
      <c r="H1577" s="40"/>
      <c r="I1577" s="231"/>
      <c r="J1577" s="40"/>
      <c r="K1577" s="40"/>
      <c r="L1577" s="44"/>
      <c r="M1577" s="232"/>
      <c r="N1577" s="233"/>
      <c r="O1577" s="91"/>
      <c r="P1577" s="91"/>
      <c r="Q1577" s="91"/>
      <c r="R1577" s="91"/>
      <c r="S1577" s="91"/>
      <c r="T1577" s="92"/>
      <c r="U1577" s="38"/>
      <c r="V1577" s="38"/>
      <c r="W1577" s="38"/>
      <c r="X1577" s="38"/>
      <c r="Y1577" s="38"/>
      <c r="Z1577" s="38"/>
      <c r="AA1577" s="38"/>
      <c r="AB1577" s="38"/>
      <c r="AC1577" s="38"/>
      <c r="AD1577" s="38"/>
      <c r="AE1577" s="38"/>
      <c r="AT1577" s="17" t="s">
        <v>160</v>
      </c>
      <c r="AU1577" s="17" t="s">
        <v>88</v>
      </c>
    </row>
    <row r="1578" s="2" customFormat="1" ht="24.15" customHeight="1">
      <c r="A1578" s="38"/>
      <c r="B1578" s="39"/>
      <c r="C1578" s="215" t="s">
        <v>2786</v>
      </c>
      <c r="D1578" s="215" t="s">
        <v>154</v>
      </c>
      <c r="E1578" s="216" t="s">
        <v>2787</v>
      </c>
      <c r="F1578" s="217" t="s">
        <v>2788</v>
      </c>
      <c r="G1578" s="218" t="s">
        <v>493</v>
      </c>
      <c r="H1578" s="219">
        <v>162</v>
      </c>
      <c r="I1578" s="220"/>
      <c r="J1578" s="221">
        <f>ROUND(I1578*H1578,2)</f>
        <v>0</v>
      </c>
      <c r="K1578" s="222"/>
      <c r="L1578" s="44"/>
      <c r="M1578" s="223" t="s">
        <v>1</v>
      </c>
      <c r="N1578" s="224" t="s">
        <v>44</v>
      </c>
      <c r="O1578" s="91"/>
      <c r="P1578" s="225">
        <f>O1578*H1578</f>
        <v>0</v>
      </c>
      <c r="Q1578" s="225">
        <v>0</v>
      </c>
      <c r="R1578" s="225">
        <f>Q1578*H1578</f>
        <v>0</v>
      </c>
      <c r="S1578" s="225">
        <v>0</v>
      </c>
      <c r="T1578" s="226">
        <f>S1578*H1578</f>
        <v>0</v>
      </c>
      <c r="U1578" s="38"/>
      <c r="V1578" s="38"/>
      <c r="W1578" s="38"/>
      <c r="X1578" s="38"/>
      <c r="Y1578" s="38"/>
      <c r="Z1578" s="38"/>
      <c r="AA1578" s="38"/>
      <c r="AB1578" s="38"/>
      <c r="AC1578" s="38"/>
      <c r="AD1578" s="38"/>
      <c r="AE1578" s="38"/>
      <c r="AR1578" s="227" t="s">
        <v>547</v>
      </c>
      <c r="AT1578" s="227" t="s">
        <v>154</v>
      </c>
      <c r="AU1578" s="227" t="s">
        <v>88</v>
      </c>
      <c r="AY1578" s="17" t="s">
        <v>152</v>
      </c>
      <c r="BE1578" s="228">
        <f>IF(N1578="základní",J1578,0)</f>
        <v>0</v>
      </c>
      <c r="BF1578" s="228">
        <f>IF(N1578="snížená",J1578,0)</f>
        <v>0</v>
      </c>
      <c r="BG1578" s="228">
        <f>IF(N1578="zákl. přenesená",J1578,0)</f>
        <v>0</v>
      </c>
      <c r="BH1578" s="228">
        <f>IF(N1578="sníž. přenesená",J1578,0)</f>
        <v>0</v>
      </c>
      <c r="BI1578" s="228">
        <f>IF(N1578="nulová",J1578,0)</f>
        <v>0</v>
      </c>
      <c r="BJ1578" s="17" t="s">
        <v>21</v>
      </c>
      <c r="BK1578" s="228">
        <f>ROUND(I1578*H1578,2)</f>
        <v>0</v>
      </c>
      <c r="BL1578" s="17" t="s">
        <v>547</v>
      </c>
      <c r="BM1578" s="227" t="s">
        <v>2789</v>
      </c>
    </row>
    <row r="1579" s="2" customFormat="1">
      <c r="A1579" s="38"/>
      <c r="B1579" s="39"/>
      <c r="C1579" s="40"/>
      <c r="D1579" s="229" t="s">
        <v>160</v>
      </c>
      <c r="E1579" s="40"/>
      <c r="F1579" s="230" t="s">
        <v>2788</v>
      </c>
      <c r="G1579" s="40"/>
      <c r="H1579" s="40"/>
      <c r="I1579" s="231"/>
      <c r="J1579" s="40"/>
      <c r="K1579" s="40"/>
      <c r="L1579" s="44"/>
      <c r="M1579" s="232"/>
      <c r="N1579" s="233"/>
      <c r="O1579" s="91"/>
      <c r="P1579" s="91"/>
      <c r="Q1579" s="91"/>
      <c r="R1579" s="91"/>
      <c r="S1579" s="91"/>
      <c r="T1579" s="92"/>
      <c r="U1579" s="38"/>
      <c r="V1579" s="38"/>
      <c r="W1579" s="38"/>
      <c r="X1579" s="38"/>
      <c r="Y1579" s="38"/>
      <c r="Z1579" s="38"/>
      <c r="AA1579" s="38"/>
      <c r="AB1579" s="38"/>
      <c r="AC1579" s="38"/>
      <c r="AD1579" s="38"/>
      <c r="AE1579" s="38"/>
      <c r="AT1579" s="17" t="s">
        <v>160</v>
      </c>
      <c r="AU1579" s="17" t="s">
        <v>88</v>
      </c>
    </row>
    <row r="1580" s="2" customFormat="1" ht="24.15" customHeight="1">
      <c r="A1580" s="38"/>
      <c r="B1580" s="39"/>
      <c r="C1580" s="215" t="s">
        <v>2790</v>
      </c>
      <c r="D1580" s="215" t="s">
        <v>154</v>
      </c>
      <c r="E1580" s="216" t="s">
        <v>2791</v>
      </c>
      <c r="F1580" s="217" t="s">
        <v>2792</v>
      </c>
      <c r="G1580" s="218" t="s">
        <v>493</v>
      </c>
      <c r="H1580" s="219">
        <v>41</v>
      </c>
      <c r="I1580" s="220"/>
      <c r="J1580" s="221">
        <f>ROUND(I1580*H1580,2)</f>
        <v>0</v>
      </c>
      <c r="K1580" s="222"/>
      <c r="L1580" s="44"/>
      <c r="M1580" s="223" t="s">
        <v>1</v>
      </c>
      <c r="N1580" s="224" t="s">
        <v>44</v>
      </c>
      <c r="O1580" s="91"/>
      <c r="P1580" s="225">
        <f>O1580*H1580</f>
        <v>0</v>
      </c>
      <c r="Q1580" s="225">
        <v>0</v>
      </c>
      <c r="R1580" s="225">
        <f>Q1580*H1580</f>
        <v>0</v>
      </c>
      <c r="S1580" s="225">
        <v>0</v>
      </c>
      <c r="T1580" s="226">
        <f>S1580*H1580</f>
        <v>0</v>
      </c>
      <c r="U1580" s="38"/>
      <c r="V1580" s="38"/>
      <c r="W1580" s="38"/>
      <c r="X1580" s="38"/>
      <c r="Y1580" s="38"/>
      <c r="Z1580" s="38"/>
      <c r="AA1580" s="38"/>
      <c r="AB1580" s="38"/>
      <c r="AC1580" s="38"/>
      <c r="AD1580" s="38"/>
      <c r="AE1580" s="38"/>
      <c r="AR1580" s="227" t="s">
        <v>547</v>
      </c>
      <c r="AT1580" s="227" t="s">
        <v>154</v>
      </c>
      <c r="AU1580" s="227" t="s">
        <v>88</v>
      </c>
      <c r="AY1580" s="17" t="s">
        <v>152</v>
      </c>
      <c r="BE1580" s="228">
        <f>IF(N1580="základní",J1580,0)</f>
        <v>0</v>
      </c>
      <c r="BF1580" s="228">
        <f>IF(N1580="snížená",J1580,0)</f>
        <v>0</v>
      </c>
      <c r="BG1580" s="228">
        <f>IF(N1580="zákl. přenesená",J1580,0)</f>
        <v>0</v>
      </c>
      <c r="BH1580" s="228">
        <f>IF(N1580="sníž. přenesená",J1580,0)</f>
        <v>0</v>
      </c>
      <c r="BI1580" s="228">
        <f>IF(N1580="nulová",J1580,0)</f>
        <v>0</v>
      </c>
      <c r="BJ1580" s="17" t="s">
        <v>21</v>
      </c>
      <c r="BK1580" s="228">
        <f>ROUND(I1580*H1580,2)</f>
        <v>0</v>
      </c>
      <c r="BL1580" s="17" t="s">
        <v>547</v>
      </c>
      <c r="BM1580" s="227" t="s">
        <v>2793</v>
      </c>
    </row>
    <row r="1581" s="2" customFormat="1">
      <c r="A1581" s="38"/>
      <c r="B1581" s="39"/>
      <c r="C1581" s="40"/>
      <c r="D1581" s="229" t="s">
        <v>160</v>
      </c>
      <c r="E1581" s="40"/>
      <c r="F1581" s="230" t="s">
        <v>2792</v>
      </c>
      <c r="G1581" s="40"/>
      <c r="H1581" s="40"/>
      <c r="I1581" s="231"/>
      <c r="J1581" s="40"/>
      <c r="K1581" s="40"/>
      <c r="L1581" s="44"/>
      <c r="M1581" s="232"/>
      <c r="N1581" s="233"/>
      <c r="O1581" s="91"/>
      <c r="P1581" s="91"/>
      <c r="Q1581" s="91"/>
      <c r="R1581" s="91"/>
      <c r="S1581" s="91"/>
      <c r="T1581" s="92"/>
      <c r="U1581" s="38"/>
      <c r="V1581" s="38"/>
      <c r="W1581" s="38"/>
      <c r="X1581" s="38"/>
      <c r="Y1581" s="38"/>
      <c r="Z1581" s="38"/>
      <c r="AA1581" s="38"/>
      <c r="AB1581" s="38"/>
      <c r="AC1581" s="38"/>
      <c r="AD1581" s="38"/>
      <c r="AE1581" s="38"/>
      <c r="AT1581" s="17" t="s">
        <v>160</v>
      </c>
      <c r="AU1581" s="17" t="s">
        <v>88</v>
      </c>
    </row>
    <row r="1582" s="2" customFormat="1" ht="24.15" customHeight="1">
      <c r="A1582" s="38"/>
      <c r="B1582" s="39"/>
      <c r="C1582" s="215" t="s">
        <v>2794</v>
      </c>
      <c r="D1582" s="215" t="s">
        <v>154</v>
      </c>
      <c r="E1582" s="216" t="s">
        <v>2795</v>
      </c>
      <c r="F1582" s="217" t="s">
        <v>2796</v>
      </c>
      <c r="G1582" s="218" t="s">
        <v>493</v>
      </c>
      <c r="H1582" s="219">
        <v>57</v>
      </c>
      <c r="I1582" s="220"/>
      <c r="J1582" s="221">
        <f>ROUND(I1582*H1582,2)</f>
        <v>0</v>
      </c>
      <c r="K1582" s="222"/>
      <c r="L1582" s="44"/>
      <c r="M1582" s="223" t="s">
        <v>1</v>
      </c>
      <c r="N1582" s="224" t="s">
        <v>44</v>
      </c>
      <c r="O1582" s="91"/>
      <c r="P1582" s="225">
        <f>O1582*H1582</f>
        <v>0</v>
      </c>
      <c r="Q1582" s="225">
        <v>0</v>
      </c>
      <c r="R1582" s="225">
        <f>Q1582*H1582</f>
        <v>0</v>
      </c>
      <c r="S1582" s="225">
        <v>0</v>
      </c>
      <c r="T1582" s="226">
        <f>S1582*H1582</f>
        <v>0</v>
      </c>
      <c r="U1582" s="38"/>
      <c r="V1582" s="38"/>
      <c r="W1582" s="38"/>
      <c r="X1582" s="38"/>
      <c r="Y1582" s="38"/>
      <c r="Z1582" s="38"/>
      <c r="AA1582" s="38"/>
      <c r="AB1582" s="38"/>
      <c r="AC1582" s="38"/>
      <c r="AD1582" s="38"/>
      <c r="AE1582" s="38"/>
      <c r="AR1582" s="227" t="s">
        <v>547</v>
      </c>
      <c r="AT1582" s="227" t="s">
        <v>154</v>
      </c>
      <c r="AU1582" s="227" t="s">
        <v>88</v>
      </c>
      <c r="AY1582" s="17" t="s">
        <v>152</v>
      </c>
      <c r="BE1582" s="228">
        <f>IF(N1582="základní",J1582,0)</f>
        <v>0</v>
      </c>
      <c r="BF1582" s="228">
        <f>IF(N1582="snížená",J1582,0)</f>
        <v>0</v>
      </c>
      <c r="BG1582" s="228">
        <f>IF(N1582="zákl. přenesená",J1582,0)</f>
        <v>0</v>
      </c>
      <c r="BH1582" s="228">
        <f>IF(N1582="sníž. přenesená",J1582,0)</f>
        <v>0</v>
      </c>
      <c r="BI1582" s="228">
        <f>IF(N1582="nulová",J1582,0)</f>
        <v>0</v>
      </c>
      <c r="BJ1582" s="17" t="s">
        <v>21</v>
      </c>
      <c r="BK1582" s="228">
        <f>ROUND(I1582*H1582,2)</f>
        <v>0</v>
      </c>
      <c r="BL1582" s="17" t="s">
        <v>547</v>
      </c>
      <c r="BM1582" s="227" t="s">
        <v>2797</v>
      </c>
    </row>
    <row r="1583" s="2" customFormat="1">
      <c r="A1583" s="38"/>
      <c r="B1583" s="39"/>
      <c r="C1583" s="40"/>
      <c r="D1583" s="229" t="s">
        <v>160</v>
      </c>
      <c r="E1583" s="40"/>
      <c r="F1583" s="230" t="s">
        <v>2796</v>
      </c>
      <c r="G1583" s="40"/>
      <c r="H1583" s="40"/>
      <c r="I1583" s="231"/>
      <c r="J1583" s="40"/>
      <c r="K1583" s="40"/>
      <c r="L1583" s="44"/>
      <c r="M1583" s="232"/>
      <c r="N1583" s="233"/>
      <c r="O1583" s="91"/>
      <c r="P1583" s="91"/>
      <c r="Q1583" s="91"/>
      <c r="R1583" s="91"/>
      <c r="S1583" s="91"/>
      <c r="T1583" s="92"/>
      <c r="U1583" s="38"/>
      <c r="V1583" s="38"/>
      <c r="W1583" s="38"/>
      <c r="X1583" s="38"/>
      <c r="Y1583" s="38"/>
      <c r="Z1583" s="38"/>
      <c r="AA1583" s="38"/>
      <c r="AB1583" s="38"/>
      <c r="AC1583" s="38"/>
      <c r="AD1583" s="38"/>
      <c r="AE1583" s="38"/>
      <c r="AT1583" s="17" t="s">
        <v>160</v>
      </c>
      <c r="AU1583" s="17" t="s">
        <v>88</v>
      </c>
    </row>
    <row r="1584" s="2" customFormat="1" ht="24.15" customHeight="1">
      <c r="A1584" s="38"/>
      <c r="B1584" s="39"/>
      <c r="C1584" s="215" t="s">
        <v>2798</v>
      </c>
      <c r="D1584" s="215" t="s">
        <v>154</v>
      </c>
      <c r="E1584" s="216" t="s">
        <v>2799</v>
      </c>
      <c r="F1584" s="217" t="s">
        <v>2800</v>
      </c>
      <c r="G1584" s="218" t="s">
        <v>210</v>
      </c>
      <c r="H1584" s="219">
        <v>4</v>
      </c>
      <c r="I1584" s="220"/>
      <c r="J1584" s="221">
        <f>ROUND(I1584*H1584,2)</f>
        <v>0</v>
      </c>
      <c r="K1584" s="222"/>
      <c r="L1584" s="44"/>
      <c r="M1584" s="223" t="s">
        <v>1</v>
      </c>
      <c r="N1584" s="224" t="s">
        <v>44</v>
      </c>
      <c r="O1584" s="91"/>
      <c r="P1584" s="225">
        <f>O1584*H1584</f>
        <v>0</v>
      </c>
      <c r="Q1584" s="225">
        <v>0</v>
      </c>
      <c r="R1584" s="225">
        <f>Q1584*H1584</f>
        <v>0</v>
      </c>
      <c r="S1584" s="225">
        <v>0</v>
      </c>
      <c r="T1584" s="226">
        <f>S1584*H1584</f>
        <v>0</v>
      </c>
      <c r="U1584" s="38"/>
      <c r="V1584" s="38"/>
      <c r="W1584" s="38"/>
      <c r="X1584" s="38"/>
      <c r="Y1584" s="38"/>
      <c r="Z1584" s="38"/>
      <c r="AA1584" s="38"/>
      <c r="AB1584" s="38"/>
      <c r="AC1584" s="38"/>
      <c r="AD1584" s="38"/>
      <c r="AE1584" s="38"/>
      <c r="AR1584" s="227" t="s">
        <v>547</v>
      </c>
      <c r="AT1584" s="227" t="s">
        <v>154</v>
      </c>
      <c r="AU1584" s="227" t="s">
        <v>88</v>
      </c>
      <c r="AY1584" s="17" t="s">
        <v>152</v>
      </c>
      <c r="BE1584" s="228">
        <f>IF(N1584="základní",J1584,0)</f>
        <v>0</v>
      </c>
      <c r="BF1584" s="228">
        <f>IF(N1584="snížená",J1584,0)</f>
        <v>0</v>
      </c>
      <c r="BG1584" s="228">
        <f>IF(N1584="zákl. přenesená",J1584,0)</f>
        <v>0</v>
      </c>
      <c r="BH1584" s="228">
        <f>IF(N1584="sníž. přenesená",J1584,0)</f>
        <v>0</v>
      </c>
      <c r="BI1584" s="228">
        <f>IF(N1584="nulová",J1584,0)</f>
        <v>0</v>
      </c>
      <c r="BJ1584" s="17" t="s">
        <v>21</v>
      </c>
      <c r="BK1584" s="228">
        <f>ROUND(I1584*H1584,2)</f>
        <v>0</v>
      </c>
      <c r="BL1584" s="17" t="s">
        <v>547</v>
      </c>
      <c r="BM1584" s="227" t="s">
        <v>2801</v>
      </c>
    </row>
    <row r="1585" s="2" customFormat="1">
      <c r="A1585" s="38"/>
      <c r="B1585" s="39"/>
      <c r="C1585" s="40"/>
      <c r="D1585" s="229" t="s">
        <v>160</v>
      </c>
      <c r="E1585" s="40"/>
      <c r="F1585" s="230" t="s">
        <v>2800</v>
      </c>
      <c r="G1585" s="40"/>
      <c r="H1585" s="40"/>
      <c r="I1585" s="231"/>
      <c r="J1585" s="40"/>
      <c r="K1585" s="40"/>
      <c r="L1585" s="44"/>
      <c r="M1585" s="232"/>
      <c r="N1585" s="233"/>
      <c r="O1585" s="91"/>
      <c r="P1585" s="91"/>
      <c r="Q1585" s="91"/>
      <c r="R1585" s="91"/>
      <c r="S1585" s="91"/>
      <c r="T1585" s="92"/>
      <c r="U1585" s="38"/>
      <c r="V1585" s="38"/>
      <c r="W1585" s="38"/>
      <c r="X1585" s="38"/>
      <c r="Y1585" s="38"/>
      <c r="Z1585" s="38"/>
      <c r="AA1585" s="38"/>
      <c r="AB1585" s="38"/>
      <c r="AC1585" s="38"/>
      <c r="AD1585" s="38"/>
      <c r="AE1585" s="38"/>
      <c r="AT1585" s="17" t="s">
        <v>160</v>
      </c>
      <c r="AU1585" s="17" t="s">
        <v>88</v>
      </c>
    </row>
    <row r="1586" s="2" customFormat="1" ht="49.05" customHeight="1">
      <c r="A1586" s="38"/>
      <c r="B1586" s="39"/>
      <c r="C1586" s="215" t="s">
        <v>2802</v>
      </c>
      <c r="D1586" s="215" t="s">
        <v>154</v>
      </c>
      <c r="E1586" s="216" t="s">
        <v>2803</v>
      </c>
      <c r="F1586" s="217" t="s">
        <v>2804</v>
      </c>
      <c r="G1586" s="218" t="s">
        <v>210</v>
      </c>
      <c r="H1586" s="219">
        <v>21</v>
      </c>
      <c r="I1586" s="220"/>
      <c r="J1586" s="221">
        <f>ROUND(I1586*H1586,2)</f>
        <v>0</v>
      </c>
      <c r="K1586" s="222"/>
      <c r="L1586" s="44"/>
      <c r="M1586" s="223" t="s">
        <v>1</v>
      </c>
      <c r="N1586" s="224" t="s">
        <v>44</v>
      </c>
      <c r="O1586" s="91"/>
      <c r="P1586" s="225">
        <f>O1586*H1586</f>
        <v>0</v>
      </c>
      <c r="Q1586" s="225">
        <v>0</v>
      </c>
      <c r="R1586" s="225">
        <f>Q1586*H1586</f>
        <v>0</v>
      </c>
      <c r="S1586" s="225">
        <v>0</v>
      </c>
      <c r="T1586" s="226">
        <f>S1586*H1586</f>
        <v>0</v>
      </c>
      <c r="U1586" s="38"/>
      <c r="V1586" s="38"/>
      <c r="W1586" s="38"/>
      <c r="X1586" s="38"/>
      <c r="Y1586" s="38"/>
      <c r="Z1586" s="38"/>
      <c r="AA1586" s="38"/>
      <c r="AB1586" s="38"/>
      <c r="AC1586" s="38"/>
      <c r="AD1586" s="38"/>
      <c r="AE1586" s="38"/>
      <c r="AR1586" s="227" t="s">
        <v>547</v>
      </c>
      <c r="AT1586" s="227" t="s">
        <v>154</v>
      </c>
      <c r="AU1586" s="227" t="s">
        <v>88</v>
      </c>
      <c r="AY1586" s="17" t="s">
        <v>152</v>
      </c>
      <c r="BE1586" s="228">
        <f>IF(N1586="základní",J1586,0)</f>
        <v>0</v>
      </c>
      <c r="BF1586" s="228">
        <f>IF(N1586="snížená",J1586,0)</f>
        <v>0</v>
      </c>
      <c r="BG1586" s="228">
        <f>IF(N1586="zákl. přenesená",J1586,0)</f>
        <v>0</v>
      </c>
      <c r="BH1586" s="228">
        <f>IF(N1586="sníž. přenesená",J1586,0)</f>
        <v>0</v>
      </c>
      <c r="BI1586" s="228">
        <f>IF(N1586="nulová",J1586,0)</f>
        <v>0</v>
      </c>
      <c r="BJ1586" s="17" t="s">
        <v>21</v>
      </c>
      <c r="BK1586" s="228">
        <f>ROUND(I1586*H1586,2)</f>
        <v>0</v>
      </c>
      <c r="BL1586" s="17" t="s">
        <v>547</v>
      </c>
      <c r="BM1586" s="227" t="s">
        <v>2805</v>
      </c>
    </row>
    <row r="1587" s="2" customFormat="1">
      <c r="A1587" s="38"/>
      <c r="B1587" s="39"/>
      <c r="C1587" s="40"/>
      <c r="D1587" s="229" t="s">
        <v>160</v>
      </c>
      <c r="E1587" s="40"/>
      <c r="F1587" s="230" t="s">
        <v>2804</v>
      </c>
      <c r="G1587" s="40"/>
      <c r="H1587" s="40"/>
      <c r="I1587" s="231"/>
      <c r="J1587" s="40"/>
      <c r="K1587" s="40"/>
      <c r="L1587" s="44"/>
      <c r="M1587" s="232"/>
      <c r="N1587" s="233"/>
      <c r="O1587" s="91"/>
      <c r="P1587" s="91"/>
      <c r="Q1587" s="91"/>
      <c r="R1587" s="91"/>
      <c r="S1587" s="91"/>
      <c r="T1587" s="92"/>
      <c r="U1587" s="38"/>
      <c r="V1587" s="38"/>
      <c r="W1587" s="38"/>
      <c r="X1587" s="38"/>
      <c r="Y1587" s="38"/>
      <c r="Z1587" s="38"/>
      <c r="AA1587" s="38"/>
      <c r="AB1587" s="38"/>
      <c r="AC1587" s="38"/>
      <c r="AD1587" s="38"/>
      <c r="AE1587" s="38"/>
      <c r="AT1587" s="17" t="s">
        <v>160</v>
      </c>
      <c r="AU1587" s="17" t="s">
        <v>88</v>
      </c>
    </row>
    <row r="1588" s="2" customFormat="1" ht="49.05" customHeight="1">
      <c r="A1588" s="38"/>
      <c r="B1588" s="39"/>
      <c r="C1588" s="215" t="s">
        <v>2806</v>
      </c>
      <c r="D1588" s="215" t="s">
        <v>154</v>
      </c>
      <c r="E1588" s="216" t="s">
        <v>2807</v>
      </c>
      <c r="F1588" s="217" t="s">
        <v>2808</v>
      </c>
      <c r="G1588" s="218" t="s">
        <v>210</v>
      </c>
      <c r="H1588" s="219">
        <v>1</v>
      </c>
      <c r="I1588" s="220"/>
      <c r="J1588" s="221">
        <f>ROUND(I1588*H1588,2)</f>
        <v>0</v>
      </c>
      <c r="K1588" s="222"/>
      <c r="L1588" s="44"/>
      <c r="M1588" s="223" t="s">
        <v>1</v>
      </c>
      <c r="N1588" s="224" t="s">
        <v>44</v>
      </c>
      <c r="O1588" s="91"/>
      <c r="P1588" s="225">
        <f>O1588*H1588</f>
        <v>0</v>
      </c>
      <c r="Q1588" s="225">
        <v>0</v>
      </c>
      <c r="R1588" s="225">
        <f>Q1588*H1588</f>
        <v>0</v>
      </c>
      <c r="S1588" s="225">
        <v>0</v>
      </c>
      <c r="T1588" s="226">
        <f>S1588*H1588</f>
        <v>0</v>
      </c>
      <c r="U1588" s="38"/>
      <c r="V1588" s="38"/>
      <c r="W1588" s="38"/>
      <c r="X1588" s="38"/>
      <c r="Y1588" s="38"/>
      <c r="Z1588" s="38"/>
      <c r="AA1588" s="38"/>
      <c r="AB1588" s="38"/>
      <c r="AC1588" s="38"/>
      <c r="AD1588" s="38"/>
      <c r="AE1588" s="38"/>
      <c r="AR1588" s="227" t="s">
        <v>547</v>
      </c>
      <c r="AT1588" s="227" t="s">
        <v>154</v>
      </c>
      <c r="AU1588" s="227" t="s">
        <v>88</v>
      </c>
      <c r="AY1588" s="17" t="s">
        <v>152</v>
      </c>
      <c r="BE1588" s="228">
        <f>IF(N1588="základní",J1588,0)</f>
        <v>0</v>
      </c>
      <c r="BF1588" s="228">
        <f>IF(N1588="snížená",J1588,0)</f>
        <v>0</v>
      </c>
      <c r="BG1588" s="228">
        <f>IF(N1588="zákl. přenesená",J1588,0)</f>
        <v>0</v>
      </c>
      <c r="BH1588" s="228">
        <f>IF(N1588="sníž. přenesená",J1588,0)</f>
        <v>0</v>
      </c>
      <c r="BI1588" s="228">
        <f>IF(N1588="nulová",J1588,0)</f>
        <v>0</v>
      </c>
      <c r="BJ1588" s="17" t="s">
        <v>21</v>
      </c>
      <c r="BK1588" s="228">
        <f>ROUND(I1588*H1588,2)</f>
        <v>0</v>
      </c>
      <c r="BL1588" s="17" t="s">
        <v>547</v>
      </c>
      <c r="BM1588" s="227" t="s">
        <v>2809</v>
      </c>
    </row>
    <row r="1589" s="2" customFormat="1">
      <c r="A1589" s="38"/>
      <c r="B1589" s="39"/>
      <c r="C1589" s="40"/>
      <c r="D1589" s="229" t="s">
        <v>160</v>
      </c>
      <c r="E1589" s="40"/>
      <c r="F1589" s="230" t="s">
        <v>2808</v>
      </c>
      <c r="G1589" s="40"/>
      <c r="H1589" s="40"/>
      <c r="I1589" s="231"/>
      <c r="J1589" s="40"/>
      <c r="K1589" s="40"/>
      <c r="L1589" s="44"/>
      <c r="M1589" s="232"/>
      <c r="N1589" s="233"/>
      <c r="O1589" s="91"/>
      <c r="P1589" s="91"/>
      <c r="Q1589" s="91"/>
      <c r="R1589" s="91"/>
      <c r="S1589" s="91"/>
      <c r="T1589" s="92"/>
      <c r="U1589" s="38"/>
      <c r="V1589" s="38"/>
      <c r="W1589" s="38"/>
      <c r="X1589" s="38"/>
      <c r="Y1589" s="38"/>
      <c r="Z1589" s="38"/>
      <c r="AA1589" s="38"/>
      <c r="AB1589" s="38"/>
      <c r="AC1589" s="38"/>
      <c r="AD1589" s="38"/>
      <c r="AE1589" s="38"/>
      <c r="AT1589" s="17" t="s">
        <v>160</v>
      </c>
      <c r="AU1589" s="17" t="s">
        <v>88</v>
      </c>
    </row>
    <row r="1590" s="2" customFormat="1" ht="55.5" customHeight="1">
      <c r="A1590" s="38"/>
      <c r="B1590" s="39"/>
      <c r="C1590" s="215" t="s">
        <v>2810</v>
      </c>
      <c r="D1590" s="215" t="s">
        <v>154</v>
      </c>
      <c r="E1590" s="216" t="s">
        <v>2811</v>
      </c>
      <c r="F1590" s="217" t="s">
        <v>2812</v>
      </c>
      <c r="G1590" s="218" t="s">
        <v>210</v>
      </c>
      <c r="H1590" s="219">
        <v>27</v>
      </c>
      <c r="I1590" s="220"/>
      <c r="J1590" s="221">
        <f>ROUND(I1590*H1590,2)</f>
        <v>0</v>
      </c>
      <c r="K1590" s="222"/>
      <c r="L1590" s="44"/>
      <c r="M1590" s="223" t="s">
        <v>1</v>
      </c>
      <c r="N1590" s="224" t="s">
        <v>44</v>
      </c>
      <c r="O1590" s="91"/>
      <c r="P1590" s="225">
        <f>O1590*H1590</f>
        <v>0</v>
      </c>
      <c r="Q1590" s="225">
        <v>0</v>
      </c>
      <c r="R1590" s="225">
        <f>Q1590*H1590</f>
        <v>0</v>
      </c>
      <c r="S1590" s="225">
        <v>0</v>
      </c>
      <c r="T1590" s="226">
        <f>S1590*H1590</f>
        <v>0</v>
      </c>
      <c r="U1590" s="38"/>
      <c r="V1590" s="38"/>
      <c r="W1590" s="38"/>
      <c r="X1590" s="38"/>
      <c r="Y1590" s="38"/>
      <c r="Z1590" s="38"/>
      <c r="AA1590" s="38"/>
      <c r="AB1590" s="38"/>
      <c r="AC1590" s="38"/>
      <c r="AD1590" s="38"/>
      <c r="AE1590" s="38"/>
      <c r="AR1590" s="227" t="s">
        <v>547</v>
      </c>
      <c r="AT1590" s="227" t="s">
        <v>154</v>
      </c>
      <c r="AU1590" s="227" t="s">
        <v>88</v>
      </c>
      <c r="AY1590" s="17" t="s">
        <v>152</v>
      </c>
      <c r="BE1590" s="228">
        <f>IF(N1590="základní",J1590,0)</f>
        <v>0</v>
      </c>
      <c r="BF1590" s="228">
        <f>IF(N1590="snížená",J1590,0)</f>
        <v>0</v>
      </c>
      <c r="BG1590" s="228">
        <f>IF(N1590="zákl. přenesená",J1590,0)</f>
        <v>0</v>
      </c>
      <c r="BH1590" s="228">
        <f>IF(N1590="sníž. přenesená",J1590,0)</f>
        <v>0</v>
      </c>
      <c r="BI1590" s="228">
        <f>IF(N1590="nulová",J1590,0)</f>
        <v>0</v>
      </c>
      <c r="BJ1590" s="17" t="s">
        <v>21</v>
      </c>
      <c r="BK1590" s="228">
        <f>ROUND(I1590*H1590,2)</f>
        <v>0</v>
      </c>
      <c r="BL1590" s="17" t="s">
        <v>547</v>
      </c>
      <c r="BM1590" s="227" t="s">
        <v>2813</v>
      </c>
    </row>
    <row r="1591" s="2" customFormat="1">
      <c r="A1591" s="38"/>
      <c r="B1591" s="39"/>
      <c r="C1591" s="40"/>
      <c r="D1591" s="229" t="s">
        <v>160</v>
      </c>
      <c r="E1591" s="40"/>
      <c r="F1591" s="230" t="s">
        <v>2812</v>
      </c>
      <c r="G1591" s="40"/>
      <c r="H1591" s="40"/>
      <c r="I1591" s="231"/>
      <c r="J1591" s="40"/>
      <c r="K1591" s="40"/>
      <c r="L1591" s="44"/>
      <c r="M1591" s="232"/>
      <c r="N1591" s="233"/>
      <c r="O1591" s="91"/>
      <c r="P1591" s="91"/>
      <c r="Q1591" s="91"/>
      <c r="R1591" s="91"/>
      <c r="S1591" s="91"/>
      <c r="T1591" s="92"/>
      <c r="U1591" s="38"/>
      <c r="V1591" s="38"/>
      <c r="W1591" s="38"/>
      <c r="X1591" s="38"/>
      <c r="Y1591" s="38"/>
      <c r="Z1591" s="38"/>
      <c r="AA1591" s="38"/>
      <c r="AB1591" s="38"/>
      <c r="AC1591" s="38"/>
      <c r="AD1591" s="38"/>
      <c r="AE1591" s="38"/>
      <c r="AT1591" s="17" t="s">
        <v>160</v>
      </c>
      <c r="AU1591" s="17" t="s">
        <v>88</v>
      </c>
    </row>
    <row r="1592" s="2" customFormat="1" ht="55.5" customHeight="1">
      <c r="A1592" s="38"/>
      <c r="B1592" s="39"/>
      <c r="C1592" s="215" t="s">
        <v>2814</v>
      </c>
      <c r="D1592" s="215" t="s">
        <v>154</v>
      </c>
      <c r="E1592" s="216" t="s">
        <v>2815</v>
      </c>
      <c r="F1592" s="217" t="s">
        <v>2816</v>
      </c>
      <c r="G1592" s="218" t="s">
        <v>210</v>
      </c>
      <c r="H1592" s="219">
        <v>10</v>
      </c>
      <c r="I1592" s="220"/>
      <c r="J1592" s="221">
        <f>ROUND(I1592*H1592,2)</f>
        <v>0</v>
      </c>
      <c r="K1592" s="222"/>
      <c r="L1592" s="44"/>
      <c r="M1592" s="223" t="s">
        <v>1</v>
      </c>
      <c r="N1592" s="224" t="s">
        <v>44</v>
      </c>
      <c r="O1592" s="91"/>
      <c r="P1592" s="225">
        <f>O1592*H1592</f>
        <v>0</v>
      </c>
      <c r="Q1592" s="225">
        <v>0</v>
      </c>
      <c r="R1592" s="225">
        <f>Q1592*H1592</f>
        <v>0</v>
      </c>
      <c r="S1592" s="225">
        <v>0</v>
      </c>
      <c r="T1592" s="226">
        <f>S1592*H1592</f>
        <v>0</v>
      </c>
      <c r="U1592" s="38"/>
      <c r="V1592" s="38"/>
      <c r="W1592" s="38"/>
      <c r="X1592" s="38"/>
      <c r="Y1592" s="38"/>
      <c r="Z1592" s="38"/>
      <c r="AA1592" s="38"/>
      <c r="AB1592" s="38"/>
      <c r="AC1592" s="38"/>
      <c r="AD1592" s="38"/>
      <c r="AE1592" s="38"/>
      <c r="AR1592" s="227" t="s">
        <v>547</v>
      </c>
      <c r="AT1592" s="227" t="s">
        <v>154</v>
      </c>
      <c r="AU1592" s="227" t="s">
        <v>88</v>
      </c>
      <c r="AY1592" s="17" t="s">
        <v>152</v>
      </c>
      <c r="BE1592" s="228">
        <f>IF(N1592="základní",J1592,0)</f>
        <v>0</v>
      </c>
      <c r="BF1592" s="228">
        <f>IF(N1592="snížená",J1592,0)</f>
        <v>0</v>
      </c>
      <c r="BG1592" s="228">
        <f>IF(N1592="zákl. přenesená",J1592,0)</f>
        <v>0</v>
      </c>
      <c r="BH1592" s="228">
        <f>IF(N1592="sníž. přenesená",J1592,0)</f>
        <v>0</v>
      </c>
      <c r="BI1592" s="228">
        <f>IF(N1592="nulová",J1592,0)</f>
        <v>0</v>
      </c>
      <c r="BJ1592" s="17" t="s">
        <v>21</v>
      </c>
      <c r="BK1592" s="228">
        <f>ROUND(I1592*H1592,2)</f>
        <v>0</v>
      </c>
      <c r="BL1592" s="17" t="s">
        <v>547</v>
      </c>
      <c r="BM1592" s="227" t="s">
        <v>2817</v>
      </c>
    </row>
    <row r="1593" s="2" customFormat="1">
      <c r="A1593" s="38"/>
      <c r="B1593" s="39"/>
      <c r="C1593" s="40"/>
      <c r="D1593" s="229" t="s">
        <v>160</v>
      </c>
      <c r="E1593" s="40"/>
      <c r="F1593" s="230" t="s">
        <v>2816</v>
      </c>
      <c r="G1593" s="40"/>
      <c r="H1593" s="40"/>
      <c r="I1593" s="231"/>
      <c r="J1593" s="40"/>
      <c r="K1593" s="40"/>
      <c r="L1593" s="44"/>
      <c r="M1593" s="232"/>
      <c r="N1593" s="233"/>
      <c r="O1593" s="91"/>
      <c r="P1593" s="91"/>
      <c r="Q1593" s="91"/>
      <c r="R1593" s="91"/>
      <c r="S1593" s="91"/>
      <c r="T1593" s="92"/>
      <c r="U1593" s="38"/>
      <c r="V1593" s="38"/>
      <c r="W1593" s="38"/>
      <c r="X1593" s="38"/>
      <c r="Y1593" s="38"/>
      <c r="Z1593" s="38"/>
      <c r="AA1593" s="38"/>
      <c r="AB1593" s="38"/>
      <c r="AC1593" s="38"/>
      <c r="AD1593" s="38"/>
      <c r="AE1593" s="38"/>
      <c r="AT1593" s="17" t="s">
        <v>160</v>
      </c>
      <c r="AU1593" s="17" t="s">
        <v>88</v>
      </c>
    </row>
    <row r="1594" s="2" customFormat="1" ht="49.05" customHeight="1">
      <c r="A1594" s="38"/>
      <c r="B1594" s="39"/>
      <c r="C1594" s="215" t="s">
        <v>2818</v>
      </c>
      <c r="D1594" s="215" t="s">
        <v>154</v>
      </c>
      <c r="E1594" s="216" t="s">
        <v>2819</v>
      </c>
      <c r="F1594" s="217" t="s">
        <v>2820</v>
      </c>
      <c r="G1594" s="218" t="s">
        <v>210</v>
      </c>
      <c r="H1594" s="219">
        <v>4</v>
      </c>
      <c r="I1594" s="220"/>
      <c r="J1594" s="221">
        <f>ROUND(I1594*H1594,2)</f>
        <v>0</v>
      </c>
      <c r="K1594" s="222"/>
      <c r="L1594" s="44"/>
      <c r="M1594" s="223" t="s">
        <v>1</v>
      </c>
      <c r="N1594" s="224" t="s">
        <v>44</v>
      </c>
      <c r="O1594" s="91"/>
      <c r="P1594" s="225">
        <f>O1594*H1594</f>
        <v>0</v>
      </c>
      <c r="Q1594" s="225">
        <v>0</v>
      </c>
      <c r="R1594" s="225">
        <f>Q1594*H1594</f>
        <v>0</v>
      </c>
      <c r="S1594" s="225">
        <v>0</v>
      </c>
      <c r="T1594" s="226">
        <f>S1594*H1594</f>
        <v>0</v>
      </c>
      <c r="U1594" s="38"/>
      <c r="V1594" s="38"/>
      <c r="W1594" s="38"/>
      <c r="X1594" s="38"/>
      <c r="Y1594" s="38"/>
      <c r="Z1594" s="38"/>
      <c r="AA1594" s="38"/>
      <c r="AB1594" s="38"/>
      <c r="AC1594" s="38"/>
      <c r="AD1594" s="38"/>
      <c r="AE1594" s="38"/>
      <c r="AR1594" s="227" t="s">
        <v>547</v>
      </c>
      <c r="AT1594" s="227" t="s">
        <v>154</v>
      </c>
      <c r="AU1594" s="227" t="s">
        <v>88</v>
      </c>
      <c r="AY1594" s="17" t="s">
        <v>152</v>
      </c>
      <c r="BE1594" s="228">
        <f>IF(N1594="základní",J1594,0)</f>
        <v>0</v>
      </c>
      <c r="BF1594" s="228">
        <f>IF(N1594="snížená",J1594,0)</f>
        <v>0</v>
      </c>
      <c r="BG1594" s="228">
        <f>IF(N1594="zákl. přenesená",J1594,0)</f>
        <v>0</v>
      </c>
      <c r="BH1594" s="228">
        <f>IF(N1594="sníž. přenesená",J1594,0)</f>
        <v>0</v>
      </c>
      <c r="BI1594" s="228">
        <f>IF(N1594="nulová",J1594,0)</f>
        <v>0</v>
      </c>
      <c r="BJ1594" s="17" t="s">
        <v>21</v>
      </c>
      <c r="BK1594" s="228">
        <f>ROUND(I1594*H1594,2)</f>
        <v>0</v>
      </c>
      <c r="BL1594" s="17" t="s">
        <v>547</v>
      </c>
      <c r="BM1594" s="227" t="s">
        <v>2821</v>
      </c>
    </row>
    <row r="1595" s="2" customFormat="1">
      <c r="A1595" s="38"/>
      <c r="B1595" s="39"/>
      <c r="C1595" s="40"/>
      <c r="D1595" s="229" t="s">
        <v>160</v>
      </c>
      <c r="E1595" s="40"/>
      <c r="F1595" s="230" t="s">
        <v>2820</v>
      </c>
      <c r="G1595" s="40"/>
      <c r="H1595" s="40"/>
      <c r="I1595" s="231"/>
      <c r="J1595" s="40"/>
      <c r="K1595" s="40"/>
      <c r="L1595" s="44"/>
      <c r="M1595" s="232"/>
      <c r="N1595" s="233"/>
      <c r="O1595" s="91"/>
      <c r="P1595" s="91"/>
      <c r="Q1595" s="91"/>
      <c r="R1595" s="91"/>
      <c r="S1595" s="91"/>
      <c r="T1595" s="92"/>
      <c r="U1595" s="38"/>
      <c r="V1595" s="38"/>
      <c r="W1595" s="38"/>
      <c r="X1595" s="38"/>
      <c r="Y1595" s="38"/>
      <c r="Z1595" s="38"/>
      <c r="AA1595" s="38"/>
      <c r="AB1595" s="38"/>
      <c r="AC1595" s="38"/>
      <c r="AD1595" s="38"/>
      <c r="AE1595" s="38"/>
      <c r="AT1595" s="17" t="s">
        <v>160</v>
      </c>
      <c r="AU1595" s="17" t="s">
        <v>88</v>
      </c>
    </row>
    <row r="1596" s="2" customFormat="1" ht="16.5" customHeight="1">
      <c r="A1596" s="38"/>
      <c r="B1596" s="39"/>
      <c r="C1596" s="215" t="s">
        <v>2822</v>
      </c>
      <c r="D1596" s="215" t="s">
        <v>154</v>
      </c>
      <c r="E1596" s="216" t="s">
        <v>2823</v>
      </c>
      <c r="F1596" s="217" t="s">
        <v>2824</v>
      </c>
      <c r="G1596" s="218" t="s">
        <v>210</v>
      </c>
      <c r="H1596" s="219">
        <v>6</v>
      </c>
      <c r="I1596" s="220"/>
      <c r="J1596" s="221">
        <f>ROUND(I1596*H1596,2)</f>
        <v>0</v>
      </c>
      <c r="K1596" s="222"/>
      <c r="L1596" s="44"/>
      <c r="M1596" s="223" t="s">
        <v>1</v>
      </c>
      <c r="N1596" s="224" t="s">
        <v>44</v>
      </c>
      <c r="O1596" s="91"/>
      <c r="P1596" s="225">
        <f>O1596*H1596</f>
        <v>0</v>
      </c>
      <c r="Q1596" s="225">
        <v>0</v>
      </c>
      <c r="R1596" s="225">
        <f>Q1596*H1596</f>
        <v>0</v>
      </c>
      <c r="S1596" s="225">
        <v>0</v>
      </c>
      <c r="T1596" s="226">
        <f>S1596*H1596</f>
        <v>0</v>
      </c>
      <c r="U1596" s="38"/>
      <c r="V1596" s="38"/>
      <c r="W1596" s="38"/>
      <c r="X1596" s="38"/>
      <c r="Y1596" s="38"/>
      <c r="Z1596" s="38"/>
      <c r="AA1596" s="38"/>
      <c r="AB1596" s="38"/>
      <c r="AC1596" s="38"/>
      <c r="AD1596" s="38"/>
      <c r="AE1596" s="38"/>
      <c r="AR1596" s="227" t="s">
        <v>547</v>
      </c>
      <c r="AT1596" s="227" t="s">
        <v>154</v>
      </c>
      <c r="AU1596" s="227" t="s">
        <v>88</v>
      </c>
      <c r="AY1596" s="17" t="s">
        <v>152</v>
      </c>
      <c r="BE1596" s="228">
        <f>IF(N1596="základní",J1596,0)</f>
        <v>0</v>
      </c>
      <c r="BF1596" s="228">
        <f>IF(N1596="snížená",J1596,0)</f>
        <v>0</v>
      </c>
      <c r="BG1596" s="228">
        <f>IF(N1596="zákl. přenesená",J1596,0)</f>
        <v>0</v>
      </c>
      <c r="BH1596" s="228">
        <f>IF(N1596="sníž. přenesená",J1596,0)</f>
        <v>0</v>
      </c>
      <c r="BI1596" s="228">
        <f>IF(N1596="nulová",J1596,0)</f>
        <v>0</v>
      </c>
      <c r="BJ1596" s="17" t="s">
        <v>21</v>
      </c>
      <c r="BK1596" s="228">
        <f>ROUND(I1596*H1596,2)</f>
        <v>0</v>
      </c>
      <c r="BL1596" s="17" t="s">
        <v>547</v>
      </c>
      <c r="BM1596" s="227" t="s">
        <v>2825</v>
      </c>
    </row>
    <row r="1597" s="2" customFormat="1">
      <c r="A1597" s="38"/>
      <c r="B1597" s="39"/>
      <c r="C1597" s="40"/>
      <c r="D1597" s="229" t="s">
        <v>160</v>
      </c>
      <c r="E1597" s="40"/>
      <c r="F1597" s="230" t="s">
        <v>2824</v>
      </c>
      <c r="G1597" s="40"/>
      <c r="H1597" s="40"/>
      <c r="I1597" s="231"/>
      <c r="J1597" s="40"/>
      <c r="K1597" s="40"/>
      <c r="L1597" s="44"/>
      <c r="M1597" s="232"/>
      <c r="N1597" s="233"/>
      <c r="O1597" s="91"/>
      <c r="P1597" s="91"/>
      <c r="Q1597" s="91"/>
      <c r="R1597" s="91"/>
      <c r="S1597" s="91"/>
      <c r="T1597" s="92"/>
      <c r="U1597" s="38"/>
      <c r="V1597" s="38"/>
      <c r="W1597" s="38"/>
      <c r="X1597" s="38"/>
      <c r="Y1597" s="38"/>
      <c r="Z1597" s="38"/>
      <c r="AA1597" s="38"/>
      <c r="AB1597" s="38"/>
      <c r="AC1597" s="38"/>
      <c r="AD1597" s="38"/>
      <c r="AE1597" s="38"/>
      <c r="AT1597" s="17" t="s">
        <v>160</v>
      </c>
      <c r="AU1597" s="17" t="s">
        <v>88</v>
      </c>
    </row>
    <row r="1598" s="2" customFormat="1" ht="24.15" customHeight="1">
      <c r="A1598" s="38"/>
      <c r="B1598" s="39"/>
      <c r="C1598" s="215" t="s">
        <v>2826</v>
      </c>
      <c r="D1598" s="215" t="s">
        <v>154</v>
      </c>
      <c r="E1598" s="216" t="s">
        <v>2827</v>
      </c>
      <c r="F1598" s="217" t="s">
        <v>2828</v>
      </c>
      <c r="G1598" s="218" t="s">
        <v>210</v>
      </c>
      <c r="H1598" s="219">
        <v>4</v>
      </c>
      <c r="I1598" s="220"/>
      <c r="J1598" s="221">
        <f>ROUND(I1598*H1598,2)</f>
        <v>0</v>
      </c>
      <c r="K1598" s="222"/>
      <c r="L1598" s="44"/>
      <c r="M1598" s="223" t="s">
        <v>1</v>
      </c>
      <c r="N1598" s="224" t="s">
        <v>44</v>
      </c>
      <c r="O1598" s="91"/>
      <c r="P1598" s="225">
        <f>O1598*H1598</f>
        <v>0</v>
      </c>
      <c r="Q1598" s="225">
        <v>0</v>
      </c>
      <c r="R1598" s="225">
        <f>Q1598*H1598</f>
        <v>0</v>
      </c>
      <c r="S1598" s="225">
        <v>0</v>
      </c>
      <c r="T1598" s="226">
        <f>S1598*H1598</f>
        <v>0</v>
      </c>
      <c r="U1598" s="38"/>
      <c r="V1598" s="38"/>
      <c r="W1598" s="38"/>
      <c r="X1598" s="38"/>
      <c r="Y1598" s="38"/>
      <c r="Z1598" s="38"/>
      <c r="AA1598" s="38"/>
      <c r="AB1598" s="38"/>
      <c r="AC1598" s="38"/>
      <c r="AD1598" s="38"/>
      <c r="AE1598" s="38"/>
      <c r="AR1598" s="227" t="s">
        <v>547</v>
      </c>
      <c r="AT1598" s="227" t="s">
        <v>154</v>
      </c>
      <c r="AU1598" s="227" t="s">
        <v>88</v>
      </c>
      <c r="AY1598" s="17" t="s">
        <v>152</v>
      </c>
      <c r="BE1598" s="228">
        <f>IF(N1598="základní",J1598,0)</f>
        <v>0</v>
      </c>
      <c r="BF1598" s="228">
        <f>IF(N1598="snížená",J1598,0)</f>
        <v>0</v>
      </c>
      <c r="BG1598" s="228">
        <f>IF(N1598="zákl. přenesená",J1598,0)</f>
        <v>0</v>
      </c>
      <c r="BH1598" s="228">
        <f>IF(N1598="sníž. přenesená",J1598,0)</f>
        <v>0</v>
      </c>
      <c r="BI1598" s="228">
        <f>IF(N1598="nulová",J1598,0)</f>
        <v>0</v>
      </c>
      <c r="BJ1598" s="17" t="s">
        <v>21</v>
      </c>
      <c r="BK1598" s="228">
        <f>ROUND(I1598*H1598,2)</f>
        <v>0</v>
      </c>
      <c r="BL1598" s="17" t="s">
        <v>547</v>
      </c>
      <c r="BM1598" s="227" t="s">
        <v>2829</v>
      </c>
    </row>
    <row r="1599" s="2" customFormat="1">
      <c r="A1599" s="38"/>
      <c r="B1599" s="39"/>
      <c r="C1599" s="40"/>
      <c r="D1599" s="229" t="s">
        <v>160</v>
      </c>
      <c r="E1599" s="40"/>
      <c r="F1599" s="230" t="s">
        <v>2828</v>
      </c>
      <c r="G1599" s="40"/>
      <c r="H1599" s="40"/>
      <c r="I1599" s="231"/>
      <c r="J1599" s="40"/>
      <c r="K1599" s="40"/>
      <c r="L1599" s="44"/>
      <c r="M1599" s="232"/>
      <c r="N1599" s="233"/>
      <c r="O1599" s="91"/>
      <c r="P1599" s="91"/>
      <c r="Q1599" s="91"/>
      <c r="R1599" s="91"/>
      <c r="S1599" s="91"/>
      <c r="T1599" s="92"/>
      <c r="U1599" s="38"/>
      <c r="V1599" s="38"/>
      <c r="W1599" s="38"/>
      <c r="X1599" s="38"/>
      <c r="Y1599" s="38"/>
      <c r="Z1599" s="38"/>
      <c r="AA1599" s="38"/>
      <c r="AB1599" s="38"/>
      <c r="AC1599" s="38"/>
      <c r="AD1599" s="38"/>
      <c r="AE1599" s="38"/>
      <c r="AT1599" s="17" t="s">
        <v>160</v>
      </c>
      <c r="AU1599" s="17" t="s">
        <v>88</v>
      </c>
    </row>
    <row r="1600" s="2" customFormat="1" ht="37.8" customHeight="1">
      <c r="A1600" s="38"/>
      <c r="B1600" s="39"/>
      <c r="C1600" s="215" t="s">
        <v>2830</v>
      </c>
      <c r="D1600" s="215" t="s">
        <v>154</v>
      </c>
      <c r="E1600" s="216" t="s">
        <v>2831</v>
      </c>
      <c r="F1600" s="217" t="s">
        <v>2832</v>
      </c>
      <c r="G1600" s="218" t="s">
        <v>210</v>
      </c>
      <c r="H1600" s="219">
        <v>2</v>
      </c>
      <c r="I1600" s="220"/>
      <c r="J1600" s="221">
        <f>ROUND(I1600*H1600,2)</f>
        <v>0</v>
      </c>
      <c r="K1600" s="222"/>
      <c r="L1600" s="44"/>
      <c r="M1600" s="223" t="s">
        <v>1</v>
      </c>
      <c r="N1600" s="224" t="s">
        <v>44</v>
      </c>
      <c r="O1600" s="91"/>
      <c r="P1600" s="225">
        <f>O1600*H1600</f>
        <v>0</v>
      </c>
      <c r="Q1600" s="225">
        <v>0</v>
      </c>
      <c r="R1600" s="225">
        <f>Q1600*H1600</f>
        <v>0</v>
      </c>
      <c r="S1600" s="225">
        <v>0</v>
      </c>
      <c r="T1600" s="226">
        <f>S1600*H1600</f>
        <v>0</v>
      </c>
      <c r="U1600" s="38"/>
      <c r="V1600" s="38"/>
      <c r="W1600" s="38"/>
      <c r="X1600" s="38"/>
      <c r="Y1600" s="38"/>
      <c r="Z1600" s="38"/>
      <c r="AA1600" s="38"/>
      <c r="AB1600" s="38"/>
      <c r="AC1600" s="38"/>
      <c r="AD1600" s="38"/>
      <c r="AE1600" s="38"/>
      <c r="AR1600" s="227" t="s">
        <v>547</v>
      </c>
      <c r="AT1600" s="227" t="s">
        <v>154</v>
      </c>
      <c r="AU1600" s="227" t="s">
        <v>88</v>
      </c>
      <c r="AY1600" s="17" t="s">
        <v>152</v>
      </c>
      <c r="BE1600" s="228">
        <f>IF(N1600="základní",J1600,0)</f>
        <v>0</v>
      </c>
      <c r="BF1600" s="228">
        <f>IF(N1600="snížená",J1600,0)</f>
        <v>0</v>
      </c>
      <c r="BG1600" s="228">
        <f>IF(N1600="zákl. přenesená",J1600,0)</f>
        <v>0</v>
      </c>
      <c r="BH1600" s="228">
        <f>IF(N1600="sníž. přenesená",J1600,0)</f>
        <v>0</v>
      </c>
      <c r="BI1600" s="228">
        <f>IF(N1600="nulová",J1600,0)</f>
        <v>0</v>
      </c>
      <c r="BJ1600" s="17" t="s">
        <v>21</v>
      </c>
      <c r="BK1600" s="228">
        <f>ROUND(I1600*H1600,2)</f>
        <v>0</v>
      </c>
      <c r="BL1600" s="17" t="s">
        <v>547</v>
      </c>
      <c r="BM1600" s="227" t="s">
        <v>2833</v>
      </c>
    </row>
    <row r="1601" s="2" customFormat="1">
      <c r="A1601" s="38"/>
      <c r="B1601" s="39"/>
      <c r="C1601" s="40"/>
      <c r="D1601" s="229" t="s">
        <v>160</v>
      </c>
      <c r="E1601" s="40"/>
      <c r="F1601" s="230" t="s">
        <v>2832</v>
      </c>
      <c r="G1601" s="40"/>
      <c r="H1601" s="40"/>
      <c r="I1601" s="231"/>
      <c r="J1601" s="40"/>
      <c r="K1601" s="40"/>
      <c r="L1601" s="44"/>
      <c r="M1601" s="232"/>
      <c r="N1601" s="233"/>
      <c r="O1601" s="91"/>
      <c r="P1601" s="91"/>
      <c r="Q1601" s="91"/>
      <c r="R1601" s="91"/>
      <c r="S1601" s="91"/>
      <c r="T1601" s="92"/>
      <c r="U1601" s="38"/>
      <c r="V1601" s="38"/>
      <c r="W1601" s="38"/>
      <c r="X1601" s="38"/>
      <c r="Y1601" s="38"/>
      <c r="Z1601" s="38"/>
      <c r="AA1601" s="38"/>
      <c r="AB1601" s="38"/>
      <c r="AC1601" s="38"/>
      <c r="AD1601" s="38"/>
      <c r="AE1601" s="38"/>
      <c r="AT1601" s="17" t="s">
        <v>160</v>
      </c>
      <c r="AU1601" s="17" t="s">
        <v>88</v>
      </c>
    </row>
    <row r="1602" s="2" customFormat="1" ht="37.8" customHeight="1">
      <c r="A1602" s="38"/>
      <c r="B1602" s="39"/>
      <c r="C1602" s="215" t="s">
        <v>2834</v>
      </c>
      <c r="D1602" s="215" t="s">
        <v>154</v>
      </c>
      <c r="E1602" s="216" t="s">
        <v>2835</v>
      </c>
      <c r="F1602" s="217" t="s">
        <v>2836</v>
      </c>
      <c r="G1602" s="218" t="s">
        <v>210</v>
      </c>
      <c r="H1602" s="219">
        <v>4</v>
      </c>
      <c r="I1602" s="220"/>
      <c r="J1602" s="221">
        <f>ROUND(I1602*H1602,2)</f>
        <v>0</v>
      </c>
      <c r="K1602" s="222"/>
      <c r="L1602" s="44"/>
      <c r="M1602" s="223" t="s">
        <v>1</v>
      </c>
      <c r="N1602" s="224" t="s">
        <v>44</v>
      </c>
      <c r="O1602" s="91"/>
      <c r="P1602" s="225">
        <f>O1602*H1602</f>
        <v>0</v>
      </c>
      <c r="Q1602" s="225">
        <v>0</v>
      </c>
      <c r="R1602" s="225">
        <f>Q1602*H1602</f>
        <v>0</v>
      </c>
      <c r="S1602" s="225">
        <v>0</v>
      </c>
      <c r="T1602" s="226">
        <f>S1602*H1602</f>
        <v>0</v>
      </c>
      <c r="U1602" s="38"/>
      <c r="V1602" s="38"/>
      <c r="W1602" s="38"/>
      <c r="X1602" s="38"/>
      <c r="Y1602" s="38"/>
      <c r="Z1602" s="38"/>
      <c r="AA1602" s="38"/>
      <c r="AB1602" s="38"/>
      <c r="AC1602" s="38"/>
      <c r="AD1602" s="38"/>
      <c r="AE1602" s="38"/>
      <c r="AR1602" s="227" t="s">
        <v>547</v>
      </c>
      <c r="AT1602" s="227" t="s">
        <v>154</v>
      </c>
      <c r="AU1602" s="227" t="s">
        <v>88</v>
      </c>
      <c r="AY1602" s="17" t="s">
        <v>152</v>
      </c>
      <c r="BE1602" s="228">
        <f>IF(N1602="základní",J1602,0)</f>
        <v>0</v>
      </c>
      <c r="BF1602" s="228">
        <f>IF(N1602="snížená",J1602,0)</f>
        <v>0</v>
      </c>
      <c r="BG1602" s="228">
        <f>IF(N1602="zákl. přenesená",J1602,0)</f>
        <v>0</v>
      </c>
      <c r="BH1602" s="228">
        <f>IF(N1602="sníž. přenesená",J1602,0)</f>
        <v>0</v>
      </c>
      <c r="BI1602" s="228">
        <f>IF(N1602="nulová",J1602,0)</f>
        <v>0</v>
      </c>
      <c r="BJ1602" s="17" t="s">
        <v>21</v>
      </c>
      <c r="BK1602" s="228">
        <f>ROUND(I1602*H1602,2)</f>
        <v>0</v>
      </c>
      <c r="BL1602" s="17" t="s">
        <v>547</v>
      </c>
      <c r="BM1602" s="227" t="s">
        <v>2837</v>
      </c>
    </row>
    <row r="1603" s="2" customFormat="1">
      <c r="A1603" s="38"/>
      <c r="B1603" s="39"/>
      <c r="C1603" s="40"/>
      <c r="D1603" s="229" t="s">
        <v>160</v>
      </c>
      <c r="E1603" s="40"/>
      <c r="F1603" s="230" t="s">
        <v>2836</v>
      </c>
      <c r="G1603" s="40"/>
      <c r="H1603" s="40"/>
      <c r="I1603" s="231"/>
      <c r="J1603" s="40"/>
      <c r="K1603" s="40"/>
      <c r="L1603" s="44"/>
      <c r="M1603" s="232"/>
      <c r="N1603" s="233"/>
      <c r="O1603" s="91"/>
      <c r="P1603" s="91"/>
      <c r="Q1603" s="91"/>
      <c r="R1603" s="91"/>
      <c r="S1603" s="91"/>
      <c r="T1603" s="92"/>
      <c r="U1603" s="38"/>
      <c r="V1603" s="38"/>
      <c r="W1603" s="38"/>
      <c r="X1603" s="38"/>
      <c r="Y1603" s="38"/>
      <c r="Z1603" s="38"/>
      <c r="AA1603" s="38"/>
      <c r="AB1603" s="38"/>
      <c r="AC1603" s="38"/>
      <c r="AD1603" s="38"/>
      <c r="AE1603" s="38"/>
      <c r="AT1603" s="17" t="s">
        <v>160</v>
      </c>
      <c r="AU1603" s="17" t="s">
        <v>88</v>
      </c>
    </row>
    <row r="1604" s="2" customFormat="1" ht="37.8" customHeight="1">
      <c r="A1604" s="38"/>
      <c r="B1604" s="39"/>
      <c r="C1604" s="215" t="s">
        <v>2838</v>
      </c>
      <c r="D1604" s="215" t="s">
        <v>154</v>
      </c>
      <c r="E1604" s="216" t="s">
        <v>2839</v>
      </c>
      <c r="F1604" s="217" t="s">
        <v>2840</v>
      </c>
      <c r="G1604" s="218" t="s">
        <v>210</v>
      </c>
      <c r="H1604" s="219">
        <v>3</v>
      </c>
      <c r="I1604" s="220"/>
      <c r="J1604" s="221">
        <f>ROUND(I1604*H1604,2)</f>
        <v>0</v>
      </c>
      <c r="K1604" s="222"/>
      <c r="L1604" s="44"/>
      <c r="M1604" s="223" t="s">
        <v>1</v>
      </c>
      <c r="N1604" s="224" t="s">
        <v>44</v>
      </c>
      <c r="O1604" s="91"/>
      <c r="P1604" s="225">
        <f>O1604*H1604</f>
        <v>0</v>
      </c>
      <c r="Q1604" s="225">
        <v>0</v>
      </c>
      <c r="R1604" s="225">
        <f>Q1604*H1604</f>
        <v>0</v>
      </c>
      <c r="S1604" s="225">
        <v>0</v>
      </c>
      <c r="T1604" s="226">
        <f>S1604*H1604</f>
        <v>0</v>
      </c>
      <c r="U1604" s="38"/>
      <c r="V1604" s="38"/>
      <c r="W1604" s="38"/>
      <c r="X1604" s="38"/>
      <c r="Y1604" s="38"/>
      <c r="Z1604" s="38"/>
      <c r="AA1604" s="38"/>
      <c r="AB1604" s="38"/>
      <c r="AC1604" s="38"/>
      <c r="AD1604" s="38"/>
      <c r="AE1604" s="38"/>
      <c r="AR1604" s="227" t="s">
        <v>547</v>
      </c>
      <c r="AT1604" s="227" t="s">
        <v>154</v>
      </c>
      <c r="AU1604" s="227" t="s">
        <v>88</v>
      </c>
      <c r="AY1604" s="17" t="s">
        <v>152</v>
      </c>
      <c r="BE1604" s="228">
        <f>IF(N1604="základní",J1604,0)</f>
        <v>0</v>
      </c>
      <c r="BF1604" s="228">
        <f>IF(N1604="snížená",J1604,0)</f>
        <v>0</v>
      </c>
      <c r="BG1604" s="228">
        <f>IF(N1604="zákl. přenesená",J1604,0)</f>
        <v>0</v>
      </c>
      <c r="BH1604" s="228">
        <f>IF(N1604="sníž. přenesená",J1604,0)</f>
        <v>0</v>
      </c>
      <c r="BI1604" s="228">
        <f>IF(N1604="nulová",J1604,0)</f>
        <v>0</v>
      </c>
      <c r="BJ1604" s="17" t="s">
        <v>21</v>
      </c>
      <c r="BK1604" s="228">
        <f>ROUND(I1604*H1604,2)</f>
        <v>0</v>
      </c>
      <c r="BL1604" s="17" t="s">
        <v>547</v>
      </c>
      <c r="BM1604" s="227" t="s">
        <v>2841</v>
      </c>
    </row>
    <row r="1605" s="2" customFormat="1">
      <c r="A1605" s="38"/>
      <c r="B1605" s="39"/>
      <c r="C1605" s="40"/>
      <c r="D1605" s="229" t="s">
        <v>160</v>
      </c>
      <c r="E1605" s="40"/>
      <c r="F1605" s="230" t="s">
        <v>2840</v>
      </c>
      <c r="G1605" s="40"/>
      <c r="H1605" s="40"/>
      <c r="I1605" s="231"/>
      <c r="J1605" s="40"/>
      <c r="K1605" s="40"/>
      <c r="L1605" s="44"/>
      <c r="M1605" s="232"/>
      <c r="N1605" s="233"/>
      <c r="O1605" s="91"/>
      <c r="P1605" s="91"/>
      <c r="Q1605" s="91"/>
      <c r="R1605" s="91"/>
      <c r="S1605" s="91"/>
      <c r="T1605" s="92"/>
      <c r="U1605" s="38"/>
      <c r="V1605" s="38"/>
      <c r="W1605" s="38"/>
      <c r="X1605" s="38"/>
      <c r="Y1605" s="38"/>
      <c r="Z1605" s="38"/>
      <c r="AA1605" s="38"/>
      <c r="AB1605" s="38"/>
      <c r="AC1605" s="38"/>
      <c r="AD1605" s="38"/>
      <c r="AE1605" s="38"/>
      <c r="AT1605" s="17" t="s">
        <v>160</v>
      </c>
      <c r="AU1605" s="17" t="s">
        <v>88</v>
      </c>
    </row>
    <row r="1606" s="2" customFormat="1" ht="37.8" customHeight="1">
      <c r="A1606" s="38"/>
      <c r="B1606" s="39"/>
      <c r="C1606" s="215" t="s">
        <v>2842</v>
      </c>
      <c r="D1606" s="215" t="s">
        <v>154</v>
      </c>
      <c r="E1606" s="216" t="s">
        <v>2843</v>
      </c>
      <c r="F1606" s="217" t="s">
        <v>2844</v>
      </c>
      <c r="G1606" s="218" t="s">
        <v>210</v>
      </c>
      <c r="H1606" s="219">
        <v>2</v>
      </c>
      <c r="I1606" s="220"/>
      <c r="J1606" s="221">
        <f>ROUND(I1606*H1606,2)</f>
        <v>0</v>
      </c>
      <c r="K1606" s="222"/>
      <c r="L1606" s="44"/>
      <c r="M1606" s="223" t="s">
        <v>1</v>
      </c>
      <c r="N1606" s="224" t="s">
        <v>44</v>
      </c>
      <c r="O1606" s="91"/>
      <c r="P1606" s="225">
        <f>O1606*H1606</f>
        <v>0</v>
      </c>
      <c r="Q1606" s="225">
        <v>0</v>
      </c>
      <c r="R1606" s="225">
        <f>Q1606*H1606</f>
        <v>0</v>
      </c>
      <c r="S1606" s="225">
        <v>0</v>
      </c>
      <c r="T1606" s="226">
        <f>S1606*H1606</f>
        <v>0</v>
      </c>
      <c r="U1606" s="38"/>
      <c r="V1606" s="38"/>
      <c r="W1606" s="38"/>
      <c r="X1606" s="38"/>
      <c r="Y1606" s="38"/>
      <c r="Z1606" s="38"/>
      <c r="AA1606" s="38"/>
      <c r="AB1606" s="38"/>
      <c r="AC1606" s="38"/>
      <c r="AD1606" s="38"/>
      <c r="AE1606" s="38"/>
      <c r="AR1606" s="227" t="s">
        <v>547</v>
      </c>
      <c r="AT1606" s="227" t="s">
        <v>154</v>
      </c>
      <c r="AU1606" s="227" t="s">
        <v>88</v>
      </c>
      <c r="AY1606" s="17" t="s">
        <v>152</v>
      </c>
      <c r="BE1606" s="228">
        <f>IF(N1606="základní",J1606,0)</f>
        <v>0</v>
      </c>
      <c r="BF1606" s="228">
        <f>IF(N1606="snížená",J1606,0)</f>
        <v>0</v>
      </c>
      <c r="BG1606" s="228">
        <f>IF(N1606="zákl. přenesená",J1606,0)</f>
        <v>0</v>
      </c>
      <c r="BH1606" s="228">
        <f>IF(N1606="sníž. přenesená",J1606,0)</f>
        <v>0</v>
      </c>
      <c r="BI1606" s="228">
        <f>IF(N1606="nulová",J1606,0)</f>
        <v>0</v>
      </c>
      <c r="BJ1606" s="17" t="s">
        <v>21</v>
      </c>
      <c r="BK1606" s="228">
        <f>ROUND(I1606*H1606,2)</f>
        <v>0</v>
      </c>
      <c r="BL1606" s="17" t="s">
        <v>547</v>
      </c>
      <c r="BM1606" s="227" t="s">
        <v>2845</v>
      </c>
    </row>
    <row r="1607" s="2" customFormat="1">
      <c r="A1607" s="38"/>
      <c r="B1607" s="39"/>
      <c r="C1607" s="40"/>
      <c r="D1607" s="229" t="s">
        <v>160</v>
      </c>
      <c r="E1607" s="40"/>
      <c r="F1607" s="230" t="s">
        <v>2844</v>
      </c>
      <c r="G1607" s="40"/>
      <c r="H1607" s="40"/>
      <c r="I1607" s="231"/>
      <c r="J1607" s="40"/>
      <c r="K1607" s="40"/>
      <c r="L1607" s="44"/>
      <c r="M1607" s="232"/>
      <c r="N1607" s="233"/>
      <c r="O1607" s="91"/>
      <c r="P1607" s="91"/>
      <c r="Q1607" s="91"/>
      <c r="R1607" s="91"/>
      <c r="S1607" s="91"/>
      <c r="T1607" s="92"/>
      <c r="U1607" s="38"/>
      <c r="V1607" s="38"/>
      <c r="W1607" s="38"/>
      <c r="X1607" s="38"/>
      <c r="Y1607" s="38"/>
      <c r="Z1607" s="38"/>
      <c r="AA1607" s="38"/>
      <c r="AB1607" s="38"/>
      <c r="AC1607" s="38"/>
      <c r="AD1607" s="38"/>
      <c r="AE1607" s="38"/>
      <c r="AT1607" s="17" t="s">
        <v>160</v>
      </c>
      <c r="AU1607" s="17" t="s">
        <v>88</v>
      </c>
    </row>
    <row r="1608" s="2" customFormat="1" ht="44.25" customHeight="1">
      <c r="A1608" s="38"/>
      <c r="B1608" s="39"/>
      <c r="C1608" s="215" t="s">
        <v>2846</v>
      </c>
      <c r="D1608" s="215" t="s">
        <v>154</v>
      </c>
      <c r="E1608" s="216" t="s">
        <v>2847</v>
      </c>
      <c r="F1608" s="217" t="s">
        <v>2848</v>
      </c>
      <c r="G1608" s="218" t="s">
        <v>210</v>
      </c>
      <c r="H1608" s="219">
        <v>2</v>
      </c>
      <c r="I1608" s="220"/>
      <c r="J1608" s="221">
        <f>ROUND(I1608*H1608,2)</f>
        <v>0</v>
      </c>
      <c r="K1608" s="222"/>
      <c r="L1608" s="44"/>
      <c r="M1608" s="223" t="s">
        <v>1</v>
      </c>
      <c r="N1608" s="224" t="s">
        <v>44</v>
      </c>
      <c r="O1608" s="91"/>
      <c r="P1608" s="225">
        <f>O1608*H1608</f>
        <v>0</v>
      </c>
      <c r="Q1608" s="225">
        <v>0</v>
      </c>
      <c r="R1608" s="225">
        <f>Q1608*H1608</f>
        <v>0</v>
      </c>
      <c r="S1608" s="225">
        <v>0</v>
      </c>
      <c r="T1608" s="226">
        <f>S1608*H1608</f>
        <v>0</v>
      </c>
      <c r="U1608" s="38"/>
      <c r="V1608" s="38"/>
      <c r="W1608" s="38"/>
      <c r="X1608" s="38"/>
      <c r="Y1608" s="38"/>
      <c r="Z1608" s="38"/>
      <c r="AA1608" s="38"/>
      <c r="AB1608" s="38"/>
      <c r="AC1608" s="38"/>
      <c r="AD1608" s="38"/>
      <c r="AE1608" s="38"/>
      <c r="AR1608" s="227" t="s">
        <v>547</v>
      </c>
      <c r="AT1608" s="227" t="s">
        <v>154</v>
      </c>
      <c r="AU1608" s="227" t="s">
        <v>88</v>
      </c>
      <c r="AY1608" s="17" t="s">
        <v>152</v>
      </c>
      <c r="BE1608" s="228">
        <f>IF(N1608="základní",J1608,0)</f>
        <v>0</v>
      </c>
      <c r="BF1608" s="228">
        <f>IF(N1608="snížená",J1608,0)</f>
        <v>0</v>
      </c>
      <c r="BG1608" s="228">
        <f>IF(N1608="zákl. přenesená",J1608,0)</f>
        <v>0</v>
      </c>
      <c r="BH1608" s="228">
        <f>IF(N1608="sníž. přenesená",J1608,0)</f>
        <v>0</v>
      </c>
      <c r="BI1608" s="228">
        <f>IF(N1608="nulová",J1608,0)</f>
        <v>0</v>
      </c>
      <c r="BJ1608" s="17" t="s">
        <v>21</v>
      </c>
      <c r="BK1608" s="228">
        <f>ROUND(I1608*H1608,2)</f>
        <v>0</v>
      </c>
      <c r="BL1608" s="17" t="s">
        <v>547</v>
      </c>
      <c r="BM1608" s="227" t="s">
        <v>2849</v>
      </c>
    </row>
    <row r="1609" s="2" customFormat="1">
      <c r="A1609" s="38"/>
      <c r="B1609" s="39"/>
      <c r="C1609" s="40"/>
      <c r="D1609" s="229" t="s">
        <v>160</v>
      </c>
      <c r="E1609" s="40"/>
      <c r="F1609" s="230" t="s">
        <v>2848</v>
      </c>
      <c r="G1609" s="40"/>
      <c r="H1609" s="40"/>
      <c r="I1609" s="231"/>
      <c r="J1609" s="40"/>
      <c r="K1609" s="40"/>
      <c r="L1609" s="44"/>
      <c r="M1609" s="232"/>
      <c r="N1609" s="233"/>
      <c r="O1609" s="91"/>
      <c r="P1609" s="91"/>
      <c r="Q1609" s="91"/>
      <c r="R1609" s="91"/>
      <c r="S1609" s="91"/>
      <c r="T1609" s="92"/>
      <c r="U1609" s="38"/>
      <c r="V1609" s="38"/>
      <c r="W1609" s="38"/>
      <c r="X1609" s="38"/>
      <c r="Y1609" s="38"/>
      <c r="Z1609" s="38"/>
      <c r="AA1609" s="38"/>
      <c r="AB1609" s="38"/>
      <c r="AC1609" s="38"/>
      <c r="AD1609" s="38"/>
      <c r="AE1609" s="38"/>
      <c r="AT1609" s="17" t="s">
        <v>160</v>
      </c>
      <c r="AU1609" s="17" t="s">
        <v>88</v>
      </c>
    </row>
    <row r="1610" s="2" customFormat="1" ht="44.25" customHeight="1">
      <c r="A1610" s="38"/>
      <c r="B1610" s="39"/>
      <c r="C1610" s="215" t="s">
        <v>2850</v>
      </c>
      <c r="D1610" s="215" t="s">
        <v>154</v>
      </c>
      <c r="E1610" s="216" t="s">
        <v>2851</v>
      </c>
      <c r="F1610" s="217" t="s">
        <v>2852</v>
      </c>
      <c r="G1610" s="218" t="s">
        <v>210</v>
      </c>
      <c r="H1610" s="219">
        <v>1</v>
      </c>
      <c r="I1610" s="220"/>
      <c r="J1610" s="221">
        <f>ROUND(I1610*H1610,2)</f>
        <v>0</v>
      </c>
      <c r="K1610" s="222"/>
      <c r="L1610" s="44"/>
      <c r="M1610" s="223" t="s">
        <v>1</v>
      </c>
      <c r="N1610" s="224" t="s">
        <v>44</v>
      </c>
      <c r="O1610" s="91"/>
      <c r="P1610" s="225">
        <f>O1610*H1610</f>
        <v>0</v>
      </c>
      <c r="Q1610" s="225">
        <v>0</v>
      </c>
      <c r="R1610" s="225">
        <f>Q1610*H1610</f>
        <v>0</v>
      </c>
      <c r="S1610" s="225">
        <v>0</v>
      </c>
      <c r="T1610" s="226">
        <f>S1610*H1610</f>
        <v>0</v>
      </c>
      <c r="U1610" s="38"/>
      <c r="V1610" s="38"/>
      <c r="W1610" s="38"/>
      <c r="X1610" s="38"/>
      <c r="Y1610" s="38"/>
      <c r="Z1610" s="38"/>
      <c r="AA1610" s="38"/>
      <c r="AB1610" s="38"/>
      <c r="AC1610" s="38"/>
      <c r="AD1610" s="38"/>
      <c r="AE1610" s="38"/>
      <c r="AR1610" s="227" t="s">
        <v>547</v>
      </c>
      <c r="AT1610" s="227" t="s">
        <v>154</v>
      </c>
      <c r="AU1610" s="227" t="s">
        <v>88</v>
      </c>
      <c r="AY1610" s="17" t="s">
        <v>152</v>
      </c>
      <c r="BE1610" s="228">
        <f>IF(N1610="základní",J1610,0)</f>
        <v>0</v>
      </c>
      <c r="BF1610" s="228">
        <f>IF(N1610="snížená",J1610,0)</f>
        <v>0</v>
      </c>
      <c r="BG1610" s="228">
        <f>IF(N1610="zákl. přenesená",J1610,0)</f>
        <v>0</v>
      </c>
      <c r="BH1610" s="228">
        <f>IF(N1610="sníž. přenesená",J1610,0)</f>
        <v>0</v>
      </c>
      <c r="BI1610" s="228">
        <f>IF(N1610="nulová",J1610,0)</f>
        <v>0</v>
      </c>
      <c r="BJ1610" s="17" t="s">
        <v>21</v>
      </c>
      <c r="BK1610" s="228">
        <f>ROUND(I1610*H1610,2)</f>
        <v>0</v>
      </c>
      <c r="BL1610" s="17" t="s">
        <v>547</v>
      </c>
      <c r="BM1610" s="227" t="s">
        <v>2853</v>
      </c>
    </row>
    <row r="1611" s="2" customFormat="1">
      <c r="A1611" s="38"/>
      <c r="B1611" s="39"/>
      <c r="C1611" s="40"/>
      <c r="D1611" s="229" t="s">
        <v>160</v>
      </c>
      <c r="E1611" s="40"/>
      <c r="F1611" s="230" t="s">
        <v>2852</v>
      </c>
      <c r="G1611" s="40"/>
      <c r="H1611" s="40"/>
      <c r="I1611" s="231"/>
      <c r="J1611" s="40"/>
      <c r="K1611" s="40"/>
      <c r="L1611" s="44"/>
      <c r="M1611" s="232"/>
      <c r="N1611" s="233"/>
      <c r="O1611" s="91"/>
      <c r="P1611" s="91"/>
      <c r="Q1611" s="91"/>
      <c r="R1611" s="91"/>
      <c r="S1611" s="91"/>
      <c r="T1611" s="92"/>
      <c r="U1611" s="38"/>
      <c r="V1611" s="38"/>
      <c r="W1611" s="38"/>
      <c r="X1611" s="38"/>
      <c r="Y1611" s="38"/>
      <c r="Z1611" s="38"/>
      <c r="AA1611" s="38"/>
      <c r="AB1611" s="38"/>
      <c r="AC1611" s="38"/>
      <c r="AD1611" s="38"/>
      <c r="AE1611" s="38"/>
      <c r="AT1611" s="17" t="s">
        <v>160</v>
      </c>
      <c r="AU1611" s="17" t="s">
        <v>88</v>
      </c>
    </row>
    <row r="1612" s="2" customFormat="1" ht="44.25" customHeight="1">
      <c r="A1612" s="38"/>
      <c r="B1612" s="39"/>
      <c r="C1612" s="215" t="s">
        <v>2854</v>
      </c>
      <c r="D1612" s="215" t="s">
        <v>154</v>
      </c>
      <c r="E1612" s="216" t="s">
        <v>2855</v>
      </c>
      <c r="F1612" s="217" t="s">
        <v>2856</v>
      </c>
      <c r="G1612" s="218" t="s">
        <v>210</v>
      </c>
      <c r="H1612" s="219">
        <v>1</v>
      </c>
      <c r="I1612" s="220"/>
      <c r="J1612" s="221">
        <f>ROUND(I1612*H1612,2)</f>
        <v>0</v>
      </c>
      <c r="K1612" s="222"/>
      <c r="L1612" s="44"/>
      <c r="M1612" s="223" t="s">
        <v>1</v>
      </c>
      <c r="N1612" s="224" t="s">
        <v>44</v>
      </c>
      <c r="O1612" s="91"/>
      <c r="P1612" s="225">
        <f>O1612*H1612</f>
        <v>0</v>
      </c>
      <c r="Q1612" s="225">
        <v>0</v>
      </c>
      <c r="R1612" s="225">
        <f>Q1612*H1612</f>
        <v>0</v>
      </c>
      <c r="S1612" s="225">
        <v>0</v>
      </c>
      <c r="T1612" s="226">
        <f>S1612*H1612</f>
        <v>0</v>
      </c>
      <c r="U1612" s="38"/>
      <c r="V1612" s="38"/>
      <c r="W1612" s="38"/>
      <c r="X1612" s="38"/>
      <c r="Y1612" s="38"/>
      <c r="Z1612" s="38"/>
      <c r="AA1612" s="38"/>
      <c r="AB1612" s="38"/>
      <c r="AC1612" s="38"/>
      <c r="AD1612" s="38"/>
      <c r="AE1612" s="38"/>
      <c r="AR1612" s="227" t="s">
        <v>547</v>
      </c>
      <c r="AT1612" s="227" t="s">
        <v>154</v>
      </c>
      <c r="AU1612" s="227" t="s">
        <v>88</v>
      </c>
      <c r="AY1612" s="17" t="s">
        <v>152</v>
      </c>
      <c r="BE1612" s="228">
        <f>IF(N1612="základní",J1612,0)</f>
        <v>0</v>
      </c>
      <c r="BF1612" s="228">
        <f>IF(N1612="snížená",J1612,0)</f>
        <v>0</v>
      </c>
      <c r="BG1612" s="228">
        <f>IF(N1612="zákl. přenesená",J1612,0)</f>
        <v>0</v>
      </c>
      <c r="BH1612" s="228">
        <f>IF(N1612="sníž. přenesená",J1612,0)</f>
        <v>0</v>
      </c>
      <c r="BI1612" s="228">
        <f>IF(N1612="nulová",J1612,0)</f>
        <v>0</v>
      </c>
      <c r="BJ1612" s="17" t="s">
        <v>21</v>
      </c>
      <c r="BK1612" s="228">
        <f>ROUND(I1612*H1612,2)</f>
        <v>0</v>
      </c>
      <c r="BL1612" s="17" t="s">
        <v>547</v>
      </c>
      <c r="BM1612" s="227" t="s">
        <v>2857</v>
      </c>
    </row>
    <row r="1613" s="2" customFormat="1">
      <c r="A1613" s="38"/>
      <c r="B1613" s="39"/>
      <c r="C1613" s="40"/>
      <c r="D1613" s="229" t="s">
        <v>160</v>
      </c>
      <c r="E1613" s="40"/>
      <c r="F1613" s="230" t="s">
        <v>2856</v>
      </c>
      <c r="G1613" s="40"/>
      <c r="H1613" s="40"/>
      <c r="I1613" s="231"/>
      <c r="J1613" s="40"/>
      <c r="K1613" s="40"/>
      <c r="L1613" s="44"/>
      <c r="M1613" s="232"/>
      <c r="N1613" s="233"/>
      <c r="O1613" s="91"/>
      <c r="P1613" s="91"/>
      <c r="Q1613" s="91"/>
      <c r="R1613" s="91"/>
      <c r="S1613" s="91"/>
      <c r="T1613" s="92"/>
      <c r="U1613" s="38"/>
      <c r="V1613" s="38"/>
      <c r="W1613" s="38"/>
      <c r="X1613" s="38"/>
      <c r="Y1613" s="38"/>
      <c r="Z1613" s="38"/>
      <c r="AA1613" s="38"/>
      <c r="AB1613" s="38"/>
      <c r="AC1613" s="38"/>
      <c r="AD1613" s="38"/>
      <c r="AE1613" s="38"/>
      <c r="AT1613" s="17" t="s">
        <v>160</v>
      </c>
      <c r="AU1613" s="17" t="s">
        <v>88</v>
      </c>
    </row>
    <row r="1614" s="2" customFormat="1" ht="62.7" customHeight="1">
      <c r="A1614" s="38"/>
      <c r="B1614" s="39"/>
      <c r="C1614" s="215" t="s">
        <v>2858</v>
      </c>
      <c r="D1614" s="215" t="s">
        <v>154</v>
      </c>
      <c r="E1614" s="216" t="s">
        <v>2859</v>
      </c>
      <c r="F1614" s="217" t="s">
        <v>2860</v>
      </c>
      <c r="G1614" s="218" t="s">
        <v>210</v>
      </c>
      <c r="H1614" s="219">
        <v>8</v>
      </c>
      <c r="I1614" s="220"/>
      <c r="J1614" s="221">
        <f>ROUND(I1614*H1614,2)</f>
        <v>0</v>
      </c>
      <c r="K1614" s="222"/>
      <c r="L1614" s="44"/>
      <c r="M1614" s="223" t="s">
        <v>1</v>
      </c>
      <c r="N1614" s="224" t="s">
        <v>44</v>
      </c>
      <c r="O1614" s="91"/>
      <c r="P1614" s="225">
        <f>O1614*H1614</f>
        <v>0</v>
      </c>
      <c r="Q1614" s="225">
        <v>0</v>
      </c>
      <c r="R1614" s="225">
        <f>Q1614*H1614</f>
        <v>0</v>
      </c>
      <c r="S1614" s="225">
        <v>0</v>
      </c>
      <c r="T1614" s="226">
        <f>S1614*H1614</f>
        <v>0</v>
      </c>
      <c r="U1614" s="38"/>
      <c r="V1614" s="38"/>
      <c r="W1614" s="38"/>
      <c r="X1614" s="38"/>
      <c r="Y1614" s="38"/>
      <c r="Z1614" s="38"/>
      <c r="AA1614" s="38"/>
      <c r="AB1614" s="38"/>
      <c r="AC1614" s="38"/>
      <c r="AD1614" s="38"/>
      <c r="AE1614" s="38"/>
      <c r="AR1614" s="227" t="s">
        <v>547</v>
      </c>
      <c r="AT1614" s="227" t="s">
        <v>154</v>
      </c>
      <c r="AU1614" s="227" t="s">
        <v>88</v>
      </c>
      <c r="AY1614" s="17" t="s">
        <v>152</v>
      </c>
      <c r="BE1614" s="228">
        <f>IF(N1614="základní",J1614,0)</f>
        <v>0</v>
      </c>
      <c r="BF1614" s="228">
        <f>IF(N1614="snížená",J1614,0)</f>
        <v>0</v>
      </c>
      <c r="BG1614" s="228">
        <f>IF(N1614="zákl. přenesená",J1614,0)</f>
        <v>0</v>
      </c>
      <c r="BH1614" s="228">
        <f>IF(N1614="sníž. přenesená",J1614,0)</f>
        <v>0</v>
      </c>
      <c r="BI1614" s="228">
        <f>IF(N1614="nulová",J1614,0)</f>
        <v>0</v>
      </c>
      <c r="BJ1614" s="17" t="s">
        <v>21</v>
      </c>
      <c r="BK1614" s="228">
        <f>ROUND(I1614*H1614,2)</f>
        <v>0</v>
      </c>
      <c r="BL1614" s="17" t="s">
        <v>547</v>
      </c>
      <c r="BM1614" s="227" t="s">
        <v>2861</v>
      </c>
    </row>
    <row r="1615" s="2" customFormat="1">
      <c r="A1615" s="38"/>
      <c r="B1615" s="39"/>
      <c r="C1615" s="40"/>
      <c r="D1615" s="229" t="s">
        <v>160</v>
      </c>
      <c r="E1615" s="40"/>
      <c r="F1615" s="230" t="s">
        <v>2860</v>
      </c>
      <c r="G1615" s="40"/>
      <c r="H1615" s="40"/>
      <c r="I1615" s="231"/>
      <c r="J1615" s="40"/>
      <c r="K1615" s="40"/>
      <c r="L1615" s="44"/>
      <c r="M1615" s="232"/>
      <c r="N1615" s="233"/>
      <c r="O1615" s="91"/>
      <c r="P1615" s="91"/>
      <c r="Q1615" s="91"/>
      <c r="R1615" s="91"/>
      <c r="S1615" s="91"/>
      <c r="T1615" s="92"/>
      <c r="U1615" s="38"/>
      <c r="V1615" s="38"/>
      <c r="W1615" s="38"/>
      <c r="X1615" s="38"/>
      <c r="Y1615" s="38"/>
      <c r="Z1615" s="38"/>
      <c r="AA1615" s="38"/>
      <c r="AB1615" s="38"/>
      <c r="AC1615" s="38"/>
      <c r="AD1615" s="38"/>
      <c r="AE1615" s="38"/>
      <c r="AT1615" s="17" t="s">
        <v>160</v>
      </c>
      <c r="AU1615" s="17" t="s">
        <v>88</v>
      </c>
    </row>
    <row r="1616" s="2" customFormat="1" ht="55.5" customHeight="1">
      <c r="A1616" s="38"/>
      <c r="B1616" s="39"/>
      <c r="C1616" s="215" t="s">
        <v>2862</v>
      </c>
      <c r="D1616" s="215" t="s">
        <v>154</v>
      </c>
      <c r="E1616" s="216" t="s">
        <v>2863</v>
      </c>
      <c r="F1616" s="217" t="s">
        <v>2864</v>
      </c>
      <c r="G1616" s="218" t="s">
        <v>210</v>
      </c>
      <c r="H1616" s="219">
        <v>16</v>
      </c>
      <c r="I1616" s="220"/>
      <c r="J1616" s="221">
        <f>ROUND(I1616*H1616,2)</f>
        <v>0</v>
      </c>
      <c r="K1616" s="222"/>
      <c r="L1616" s="44"/>
      <c r="M1616" s="223" t="s">
        <v>1</v>
      </c>
      <c r="N1616" s="224" t="s">
        <v>44</v>
      </c>
      <c r="O1616" s="91"/>
      <c r="P1616" s="225">
        <f>O1616*H1616</f>
        <v>0</v>
      </c>
      <c r="Q1616" s="225">
        <v>0</v>
      </c>
      <c r="R1616" s="225">
        <f>Q1616*H1616</f>
        <v>0</v>
      </c>
      <c r="S1616" s="225">
        <v>0</v>
      </c>
      <c r="T1616" s="226">
        <f>S1616*H1616</f>
        <v>0</v>
      </c>
      <c r="U1616" s="38"/>
      <c r="V1616" s="38"/>
      <c r="W1616" s="38"/>
      <c r="X1616" s="38"/>
      <c r="Y1616" s="38"/>
      <c r="Z1616" s="38"/>
      <c r="AA1616" s="38"/>
      <c r="AB1616" s="38"/>
      <c r="AC1616" s="38"/>
      <c r="AD1616" s="38"/>
      <c r="AE1616" s="38"/>
      <c r="AR1616" s="227" t="s">
        <v>547</v>
      </c>
      <c r="AT1616" s="227" t="s">
        <v>154</v>
      </c>
      <c r="AU1616" s="227" t="s">
        <v>88</v>
      </c>
      <c r="AY1616" s="17" t="s">
        <v>152</v>
      </c>
      <c r="BE1616" s="228">
        <f>IF(N1616="základní",J1616,0)</f>
        <v>0</v>
      </c>
      <c r="BF1616" s="228">
        <f>IF(N1616="snížená",J1616,0)</f>
        <v>0</v>
      </c>
      <c r="BG1616" s="228">
        <f>IF(N1616="zákl. přenesená",J1616,0)</f>
        <v>0</v>
      </c>
      <c r="BH1616" s="228">
        <f>IF(N1616="sníž. přenesená",J1616,0)</f>
        <v>0</v>
      </c>
      <c r="BI1616" s="228">
        <f>IF(N1616="nulová",J1616,0)</f>
        <v>0</v>
      </c>
      <c r="BJ1616" s="17" t="s">
        <v>21</v>
      </c>
      <c r="BK1616" s="228">
        <f>ROUND(I1616*H1616,2)</f>
        <v>0</v>
      </c>
      <c r="BL1616" s="17" t="s">
        <v>547</v>
      </c>
      <c r="BM1616" s="227" t="s">
        <v>2865</v>
      </c>
    </row>
    <row r="1617" s="2" customFormat="1">
      <c r="A1617" s="38"/>
      <c r="B1617" s="39"/>
      <c r="C1617" s="40"/>
      <c r="D1617" s="229" t="s">
        <v>160</v>
      </c>
      <c r="E1617" s="40"/>
      <c r="F1617" s="230" t="s">
        <v>2864</v>
      </c>
      <c r="G1617" s="40"/>
      <c r="H1617" s="40"/>
      <c r="I1617" s="231"/>
      <c r="J1617" s="40"/>
      <c r="K1617" s="40"/>
      <c r="L1617" s="44"/>
      <c r="M1617" s="232"/>
      <c r="N1617" s="233"/>
      <c r="O1617" s="91"/>
      <c r="P1617" s="91"/>
      <c r="Q1617" s="91"/>
      <c r="R1617" s="91"/>
      <c r="S1617" s="91"/>
      <c r="T1617" s="92"/>
      <c r="U1617" s="38"/>
      <c r="V1617" s="38"/>
      <c r="W1617" s="38"/>
      <c r="X1617" s="38"/>
      <c r="Y1617" s="38"/>
      <c r="Z1617" s="38"/>
      <c r="AA1617" s="38"/>
      <c r="AB1617" s="38"/>
      <c r="AC1617" s="38"/>
      <c r="AD1617" s="38"/>
      <c r="AE1617" s="38"/>
      <c r="AT1617" s="17" t="s">
        <v>160</v>
      </c>
      <c r="AU1617" s="17" t="s">
        <v>88</v>
      </c>
    </row>
    <row r="1618" s="2" customFormat="1" ht="49.05" customHeight="1">
      <c r="A1618" s="38"/>
      <c r="B1618" s="39"/>
      <c r="C1618" s="215" t="s">
        <v>2866</v>
      </c>
      <c r="D1618" s="215" t="s">
        <v>154</v>
      </c>
      <c r="E1618" s="216" t="s">
        <v>2867</v>
      </c>
      <c r="F1618" s="217" t="s">
        <v>2868</v>
      </c>
      <c r="G1618" s="218" t="s">
        <v>210</v>
      </c>
      <c r="H1618" s="219">
        <v>9</v>
      </c>
      <c r="I1618" s="220"/>
      <c r="J1618" s="221">
        <f>ROUND(I1618*H1618,2)</f>
        <v>0</v>
      </c>
      <c r="K1618" s="222"/>
      <c r="L1618" s="44"/>
      <c r="M1618" s="223" t="s">
        <v>1</v>
      </c>
      <c r="N1618" s="224" t="s">
        <v>44</v>
      </c>
      <c r="O1618" s="91"/>
      <c r="P1618" s="225">
        <f>O1618*H1618</f>
        <v>0</v>
      </c>
      <c r="Q1618" s="225">
        <v>0</v>
      </c>
      <c r="R1618" s="225">
        <f>Q1618*H1618</f>
        <v>0</v>
      </c>
      <c r="S1618" s="225">
        <v>0</v>
      </c>
      <c r="T1618" s="226">
        <f>S1618*H1618</f>
        <v>0</v>
      </c>
      <c r="U1618" s="38"/>
      <c r="V1618" s="38"/>
      <c r="W1618" s="38"/>
      <c r="X1618" s="38"/>
      <c r="Y1618" s="38"/>
      <c r="Z1618" s="38"/>
      <c r="AA1618" s="38"/>
      <c r="AB1618" s="38"/>
      <c r="AC1618" s="38"/>
      <c r="AD1618" s="38"/>
      <c r="AE1618" s="38"/>
      <c r="AR1618" s="227" t="s">
        <v>547</v>
      </c>
      <c r="AT1618" s="227" t="s">
        <v>154</v>
      </c>
      <c r="AU1618" s="227" t="s">
        <v>88</v>
      </c>
      <c r="AY1618" s="17" t="s">
        <v>152</v>
      </c>
      <c r="BE1618" s="228">
        <f>IF(N1618="základní",J1618,0)</f>
        <v>0</v>
      </c>
      <c r="BF1618" s="228">
        <f>IF(N1618="snížená",J1618,0)</f>
        <v>0</v>
      </c>
      <c r="BG1618" s="228">
        <f>IF(N1618="zákl. přenesená",J1618,0)</f>
        <v>0</v>
      </c>
      <c r="BH1618" s="228">
        <f>IF(N1618="sníž. přenesená",J1618,0)</f>
        <v>0</v>
      </c>
      <c r="BI1618" s="228">
        <f>IF(N1618="nulová",J1618,0)</f>
        <v>0</v>
      </c>
      <c r="BJ1618" s="17" t="s">
        <v>21</v>
      </c>
      <c r="BK1618" s="228">
        <f>ROUND(I1618*H1618,2)</f>
        <v>0</v>
      </c>
      <c r="BL1618" s="17" t="s">
        <v>547</v>
      </c>
      <c r="BM1618" s="227" t="s">
        <v>2869</v>
      </c>
    </row>
    <row r="1619" s="2" customFormat="1">
      <c r="A1619" s="38"/>
      <c r="B1619" s="39"/>
      <c r="C1619" s="40"/>
      <c r="D1619" s="229" t="s">
        <v>160</v>
      </c>
      <c r="E1619" s="40"/>
      <c r="F1619" s="230" t="s">
        <v>2868</v>
      </c>
      <c r="G1619" s="40"/>
      <c r="H1619" s="40"/>
      <c r="I1619" s="231"/>
      <c r="J1619" s="40"/>
      <c r="K1619" s="40"/>
      <c r="L1619" s="44"/>
      <c r="M1619" s="232"/>
      <c r="N1619" s="233"/>
      <c r="O1619" s="91"/>
      <c r="P1619" s="91"/>
      <c r="Q1619" s="91"/>
      <c r="R1619" s="91"/>
      <c r="S1619" s="91"/>
      <c r="T1619" s="92"/>
      <c r="U1619" s="38"/>
      <c r="V1619" s="38"/>
      <c r="W1619" s="38"/>
      <c r="X1619" s="38"/>
      <c r="Y1619" s="38"/>
      <c r="Z1619" s="38"/>
      <c r="AA1619" s="38"/>
      <c r="AB1619" s="38"/>
      <c r="AC1619" s="38"/>
      <c r="AD1619" s="38"/>
      <c r="AE1619" s="38"/>
      <c r="AT1619" s="17" t="s">
        <v>160</v>
      </c>
      <c r="AU1619" s="17" t="s">
        <v>88</v>
      </c>
    </row>
    <row r="1620" s="2" customFormat="1" ht="37.8" customHeight="1">
      <c r="A1620" s="38"/>
      <c r="B1620" s="39"/>
      <c r="C1620" s="215" t="s">
        <v>2870</v>
      </c>
      <c r="D1620" s="215" t="s">
        <v>154</v>
      </c>
      <c r="E1620" s="216" t="s">
        <v>2871</v>
      </c>
      <c r="F1620" s="217" t="s">
        <v>2872</v>
      </c>
      <c r="G1620" s="218" t="s">
        <v>210</v>
      </c>
      <c r="H1620" s="219">
        <v>2</v>
      </c>
      <c r="I1620" s="220"/>
      <c r="J1620" s="221">
        <f>ROUND(I1620*H1620,2)</f>
        <v>0</v>
      </c>
      <c r="K1620" s="222"/>
      <c r="L1620" s="44"/>
      <c r="M1620" s="223" t="s">
        <v>1</v>
      </c>
      <c r="N1620" s="224" t="s">
        <v>44</v>
      </c>
      <c r="O1620" s="91"/>
      <c r="P1620" s="225">
        <f>O1620*H1620</f>
        <v>0</v>
      </c>
      <c r="Q1620" s="225">
        <v>0</v>
      </c>
      <c r="R1620" s="225">
        <f>Q1620*H1620</f>
        <v>0</v>
      </c>
      <c r="S1620" s="225">
        <v>0</v>
      </c>
      <c r="T1620" s="226">
        <f>S1620*H1620</f>
        <v>0</v>
      </c>
      <c r="U1620" s="38"/>
      <c r="V1620" s="38"/>
      <c r="W1620" s="38"/>
      <c r="X1620" s="38"/>
      <c r="Y1620" s="38"/>
      <c r="Z1620" s="38"/>
      <c r="AA1620" s="38"/>
      <c r="AB1620" s="38"/>
      <c r="AC1620" s="38"/>
      <c r="AD1620" s="38"/>
      <c r="AE1620" s="38"/>
      <c r="AR1620" s="227" t="s">
        <v>547</v>
      </c>
      <c r="AT1620" s="227" t="s">
        <v>154</v>
      </c>
      <c r="AU1620" s="227" t="s">
        <v>88</v>
      </c>
      <c r="AY1620" s="17" t="s">
        <v>152</v>
      </c>
      <c r="BE1620" s="228">
        <f>IF(N1620="základní",J1620,0)</f>
        <v>0</v>
      </c>
      <c r="BF1620" s="228">
        <f>IF(N1620="snížená",J1620,0)</f>
        <v>0</v>
      </c>
      <c r="BG1620" s="228">
        <f>IF(N1620="zákl. přenesená",J1620,0)</f>
        <v>0</v>
      </c>
      <c r="BH1620" s="228">
        <f>IF(N1620="sníž. přenesená",J1620,0)</f>
        <v>0</v>
      </c>
      <c r="BI1620" s="228">
        <f>IF(N1620="nulová",J1620,0)</f>
        <v>0</v>
      </c>
      <c r="BJ1620" s="17" t="s">
        <v>21</v>
      </c>
      <c r="BK1620" s="228">
        <f>ROUND(I1620*H1620,2)</f>
        <v>0</v>
      </c>
      <c r="BL1620" s="17" t="s">
        <v>547</v>
      </c>
      <c r="BM1620" s="227" t="s">
        <v>2873</v>
      </c>
    </row>
    <row r="1621" s="2" customFormat="1">
      <c r="A1621" s="38"/>
      <c r="B1621" s="39"/>
      <c r="C1621" s="40"/>
      <c r="D1621" s="229" t="s">
        <v>160</v>
      </c>
      <c r="E1621" s="40"/>
      <c r="F1621" s="230" t="s">
        <v>2872</v>
      </c>
      <c r="G1621" s="40"/>
      <c r="H1621" s="40"/>
      <c r="I1621" s="231"/>
      <c r="J1621" s="40"/>
      <c r="K1621" s="40"/>
      <c r="L1621" s="44"/>
      <c r="M1621" s="232"/>
      <c r="N1621" s="233"/>
      <c r="O1621" s="91"/>
      <c r="P1621" s="91"/>
      <c r="Q1621" s="91"/>
      <c r="R1621" s="91"/>
      <c r="S1621" s="91"/>
      <c r="T1621" s="92"/>
      <c r="U1621" s="38"/>
      <c r="V1621" s="38"/>
      <c r="W1621" s="38"/>
      <c r="X1621" s="38"/>
      <c r="Y1621" s="38"/>
      <c r="Z1621" s="38"/>
      <c r="AA1621" s="38"/>
      <c r="AB1621" s="38"/>
      <c r="AC1621" s="38"/>
      <c r="AD1621" s="38"/>
      <c r="AE1621" s="38"/>
      <c r="AT1621" s="17" t="s">
        <v>160</v>
      </c>
      <c r="AU1621" s="17" t="s">
        <v>88</v>
      </c>
    </row>
    <row r="1622" s="2" customFormat="1" ht="37.8" customHeight="1">
      <c r="A1622" s="38"/>
      <c r="B1622" s="39"/>
      <c r="C1622" s="215" t="s">
        <v>2874</v>
      </c>
      <c r="D1622" s="215" t="s">
        <v>154</v>
      </c>
      <c r="E1622" s="216" t="s">
        <v>2875</v>
      </c>
      <c r="F1622" s="217" t="s">
        <v>2876</v>
      </c>
      <c r="G1622" s="218" t="s">
        <v>210</v>
      </c>
      <c r="H1622" s="219">
        <v>1</v>
      </c>
      <c r="I1622" s="220"/>
      <c r="J1622" s="221">
        <f>ROUND(I1622*H1622,2)</f>
        <v>0</v>
      </c>
      <c r="K1622" s="222"/>
      <c r="L1622" s="44"/>
      <c r="M1622" s="223" t="s">
        <v>1</v>
      </c>
      <c r="N1622" s="224" t="s">
        <v>44</v>
      </c>
      <c r="O1622" s="91"/>
      <c r="P1622" s="225">
        <f>O1622*H1622</f>
        <v>0</v>
      </c>
      <c r="Q1622" s="225">
        <v>0</v>
      </c>
      <c r="R1622" s="225">
        <f>Q1622*H1622</f>
        <v>0</v>
      </c>
      <c r="S1622" s="225">
        <v>0</v>
      </c>
      <c r="T1622" s="226">
        <f>S1622*H1622</f>
        <v>0</v>
      </c>
      <c r="U1622" s="38"/>
      <c r="V1622" s="38"/>
      <c r="W1622" s="38"/>
      <c r="X1622" s="38"/>
      <c r="Y1622" s="38"/>
      <c r="Z1622" s="38"/>
      <c r="AA1622" s="38"/>
      <c r="AB1622" s="38"/>
      <c r="AC1622" s="38"/>
      <c r="AD1622" s="38"/>
      <c r="AE1622" s="38"/>
      <c r="AR1622" s="227" t="s">
        <v>547</v>
      </c>
      <c r="AT1622" s="227" t="s">
        <v>154</v>
      </c>
      <c r="AU1622" s="227" t="s">
        <v>88</v>
      </c>
      <c r="AY1622" s="17" t="s">
        <v>152</v>
      </c>
      <c r="BE1622" s="228">
        <f>IF(N1622="základní",J1622,0)</f>
        <v>0</v>
      </c>
      <c r="BF1622" s="228">
        <f>IF(N1622="snížená",J1622,0)</f>
        <v>0</v>
      </c>
      <c r="BG1622" s="228">
        <f>IF(N1622="zákl. přenesená",J1622,0)</f>
        <v>0</v>
      </c>
      <c r="BH1622" s="228">
        <f>IF(N1622="sníž. přenesená",J1622,0)</f>
        <v>0</v>
      </c>
      <c r="BI1622" s="228">
        <f>IF(N1622="nulová",J1622,0)</f>
        <v>0</v>
      </c>
      <c r="BJ1622" s="17" t="s">
        <v>21</v>
      </c>
      <c r="BK1622" s="228">
        <f>ROUND(I1622*H1622,2)</f>
        <v>0</v>
      </c>
      <c r="BL1622" s="17" t="s">
        <v>547</v>
      </c>
      <c r="BM1622" s="227" t="s">
        <v>2877</v>
      </c>
    </row>
    <row r="1623" s="2" customFormat="1">
      <c r="A1623" s="38"/>
      <c r="B1623" s="39"/>
      <c r="C1623" s="40"/>
      <c r="D1623" s="229" t="s">
        <v>160</v>
      </c>
      <c r="E1623" s="40"/>
      <c r="F1623" s="230" t="s">
        <v>2876</v>
      </c>
      <c r="G1623" s="40"/>
      <c r="H1623" s="40"/>
      <c r="I1623" s="231"/>
      <c r="J1623" s="40"/>
      <c r="K1623" s="40"/>
      <c r="L1623" s="44"/>
      <c r="M1623" s="232"/>
      <c r="N1623" s="233"/>
      <c r="O1623" s="91"/>
      <c r="P1623" s="91"/>
      <c r="Q1623" s="91"/>
      <c r="R1623" s="91"/>
      <c r="S1623" s="91"/>
      <c r="T1623" s="92"/>
      <c r="U1623" s="38"/>
      <c r="V1623" s="38"/>
      <c r="W1623" s="38"/>
      <c r="X1623" s="38"/>
      <c r="Y1623" s="38"/>
      <c r="Z1623" s="38"/>
      <c r="AA1623" s="38"/>
      <c r="AB1623" s="38"/>
      <c r="AC1623" s="38"/>
      <c r="AD1623" s="38"/>
      <c r="AE1623" s="38"/>
      <c r="AT1623" s="17" t="s">
        <v>160</v>
      </c>
      <c r="AU1623" s="17" t="s">
        <v>88</v>
      </c>
    </row>
    <row r="1624" s="2" customFormat="1" ht="44.25" customHeight="1">
      <c r="A1624" s="38"/>
      <c r="B1624" s="39"/>
      <c r="C1624" s="215" t="s">
        <v>2878</v>
      </c>
      <c r="D1624" s="215" t="s">
        <v>154</v>
      </c>
      <c r="E1624" s="216" t="s">
        <v>2879</v>
      </c>
      <c r="F1624" s="217" t="s">
        <v>2880</v>
      </c>
      <c r="G1624" s="218" t="s">
        <v>210</v>
      </c>
      <c r="H1624" s="219">
        <v>56</v>
      </c>
      <c r="I1624" s="220"/>
      <c r="J1624" s="221">
        <f>ROUND(I1624*H1624,2)</f>
        <v>0</v>
      </c>
      <c r="K1624" s="222"/>
      <c r="L1624" s="44"/>
      <c r="M1624" s="223" t="s">
        <v>1</v>
      </c>
      <c r="N1624" s="224" t="s">
        <v>44</v>
      </c>
      <c r="O1624" s="91"/>
      <c r="P1624" s="225">
        <f>O1624*H1624</f>
        <v>0</v>
      </c>
      <c r="Q1624" s="225">
        <v>0</v>
      </c>
      <c r="R1624" s="225">
        <f>Q1624*H1624</f>
        <v>0</v>
      </c>
      <c r="S1624" s="225">
        <v>0</v>
      </c>
      <c r="T1624" s="226">
        <f>S1624*H1624</f>
        <v>0</v>
      </c>
      <c r="U1624" s="38"/>
      <c r="V1624" s="38"/>
      <c r="W1624" s="38"/>
      <c r="X1624" s="38"/>
      <c r="Y1624" s="38"/>
      <c r="Z1624" s="38"/>
      <c r="AA1624" s="38"/>
      <c r="AB1624" s="38"/>
      <c r="AC1624" s="38"/>
      <c r="AD1624" s="38"/>
      <c r="AE1624" s="38"/>
      <c r="AR1624" s="227" t="s">
        <v>547</v>
      </c>
      <c r="AT1624" s="227" t="s">
        <v>154</v>
      </c>
      <c r="AU1624" s="227" t="s">
        <v>88</v>
      </c>
      <c r="AY1624" s="17" t="s">
        <v>152</v>
      </c>
      <c r="BE1624" s="228">
        <f>IF(N1624="základní",J1624,0)</f>
        <v>0</v>
      </c>
      <c r="BF1624" s="228">
        <f>IF(N1624="snížená",J1624,0)</f>
        <v>0</v>
      </c>
      <c r="BG1624" s="228">
        <f>IF(N1624="zákl. přenesená",J1624,0)</f>
        <v>0</v>
      </c>
      <c r="BH1624" s="228">
        <f>IF(N1624="sníž. přenesená",J1624,0)</f>
        <v>0</v>
      </c>
      <c r="BI1624" s="228">
        <f>IF(N1624="nulová",J1624,0)</f>
        <v>0</v>
      </c>
      <c r="BJ1624" s="17" t="s">
        <v>21</v>
      </c>
      <c r="BK1624" s="228">
        <f>ROUND(I1624*H1624,2)</f>
        <v>0</v>
      </c>
      <c r="BL1624" s="17" t="s">
        <v>547</v>
      </c>
      <c r="BM1624" s="227" t="s">
        <v>2881</v>
      </c>
    </row>
    <row r="1625" s="2" customFormat="1">
      <c r="A1625" s="38"/>
      <c r="B1625" s="39"/>
      <c r="C1625" s="40"/>
      <c r="D1625" s="229" t="s">
        <v>160</v>
      </c>
      <c r="E1625" s="40"/>
      <c r="F1625" s="230" t="s">
        <v>2880</v>
      </c>
      <c r="G1625" s="40"/>
      <c r="H1625" s="40"/>
      <c r="I1625" s="231"/>
      <c r="J1625" s="40"/>
      <c r="K1625" s="40"/>
      <c r="L1625" s="44"/>
      <c r="M1625" s="232"/>
      <c r="N1625" s="233"/>
      <c r="O1625" s="91"/>
      <c r="P1625" s="91"/>
      <c r="Q1625" s="91"/>
      <c r="R1625" s="91"/>
      <c r="S1625" s="91"/>
      <c r="T1625" s="92"/>
      <c r="U1625" s="38"/>
      <c r="V1625" s="38"/>
      <c r="W1625" s="38"/>
      <c r="X1625" s="38"/>
      <c r="Y1625" s="38"/>
      <c r="Z1625" s="38"/>
      <c r="AA1625" s="38"/>
      <c r="AB1625" s="38"/>
      <c r="AC1625" s="38"/>
      <c r="AD1625" s="38"/>
      <c r="AE1625" s="38"/>
      <c r="AT1625" s="17" t="s">
        <v>160</v>
      </c>
      <c r="AU1625" s="17" t="s">
        <v>88</v>
      </c>
    </row>
    <row r="1626" s="2" customFormat="1" ht="24.15" customHeight="1">
      <c r="A1626" s="38"/>
      <c r="B1626" s="39"/>
      <c r="C1626" s="215" t="s">
        <v>2882</v>
      </c>
      <c r="D1626" s="215" t="s">
        <v>154</v>
      </c>
      <c r="E1626" s="216" t="s">
        <v>2883</v>
      </c>
      <c r="F1626" s="217" t="s">
        <v>2884</v>
      </c>
      <c r="G1626" s="218" t="s">
        <v>210</v>
      </c>
      <c r="H1626" s="219">
        <v>1</v>
      </c>
      <c r="I1626" s="220"/>
      <c r="J1626" s="221">
        <f>ROUND(I1626*H1626,2)</f>
        <v>0</v>
      </c>
      <c r="K1626" s="222"/>
      <c r="L1626" s="44"/>
      <c r="M1626" s="223" t="s">
        <v>1</v>
      </c>
      <c r="N1626" s="224" t="s">
        <v>44</v>
      </c>
      <c r="O1626" s="91"/>
      <c r="P1626" s="225">
        <f>O1626*H1626</f>
        <v>0</v>
      </c>
      <c r="Q1626" s="225">
        <v>0</v>
      </c>
      <c r="R1626" s="225">
        <f>Q1626*H1626</f>
        <v>0</v>
      </c>
      <c r="S1626" s="225">
        <v>0</v>
      </c>
      <c r="T1626" s="226">
        <f>S1626*H1626</f>
        <v>0</v>
      </c>
      <c r="U1626" s="38"/>
      <c r="V1626" s="38"/>
      <c r="W1626" s="38"/>
      <c r="X1626" s="38"/>
      <c r="Y1626" s="38"/>
      <c r="Z1626" s="38"/>
      <c r="AA1626" s="38"/>
      <c r="AB1626" s="38"/>
      <c r="AC1626" s="38"/>
      <c r="AD1626" s="38"/>
      <c r="AE1626" s="38"/>
      <c r="AR1626" s="227" t="s">
        <v>547</v>
      </c>
      <c r="AT1626" s="227" t="s">
        <v>154</v>
      </c>
      <c r="AU1626" s="227" t="s">
        <v>88</v>
      </c>
      <c r="AY1626" s="17" t="s">
        <v>152</v>
      </c>
      <c r="BE1626" s="228">
        <f>IF(N1626="základní",J1626,0)</f>
        <v>0</v>
      </c>
      <c r="BF1626" s="228">
        <f>IF(N1626="snížená",J1626,0)</f>
        <v>0</v>
      </c>
      <c r="BG1626" s="228">
        <f>IF(N1626="zákl. přenesená",J1626,0)</f>
        <v>0</v>
      </c>
      <c r="BH1626" s="228">
        <f>IF(N1626="sníž. přenesená",J1626,0)</f>
        <v>0</v>
      </c>
      <c r="BI1626" s="228">
        <f>IF(N1626="nulová",J1626,0)</f>
        <v>0</v>
      </c>
      <c r="BJ1626" s="17" t="s">
        <v>21</v>
      </c>
      <c r="BK1626" s="228">
        <f>ROUND(I1626*H1626,2)</f>
        <v>0</v>
      </c>
      <c r="BL1626" s="17" t="s">
        <v>547</v>
      </c>
      <c r="BM1626" s="227" t="s">
        <v>2885</v>
      </c>
    </row>
    <row r="1627" s="2" customFormat="1">
      <c r="A1627" s="38"/>
      <c r="B1627" s="39"/>
      <c r="C1627" s="40"/>
      <c r="D1627" s="229" t="s">
        <v>160</v>
      </c>
      <c r="E1627" s="40"/>
      <c r="F1627" s="230" t="s">
        <v>2884</v>
      </c>
      <c r="G1627" s="40"/>
      <c r="H1627" s="40"/>
      <c r="I1627" s="231"/>
      <c r="J1627" s="40"/>
      <c r="K1627" s="40"/>
      <c r="L1627" s="44"/>
      <c r="M1627" s="232"/>
      <c r="N1627" s="233"/>
      <c r="O1627" s="91"/>
      <c r="P1627" s="91"/>
      <c r="Q1627" s="91"/>
      <c r="R1627" s="91"/>
      <c r="S1627" s="91"/>
      <c r="T1627" s="92"/>
      <c r="U1627" s="38"/>
      <c r="V1627" s="38"/>
      <c r="W1627" s="38"/>
      <c r="X1627" s="38"/>
      <c r="Y1627" s="38"/>
      <c r="Z1627" s="38"/>
      <c r="AA1627" s="38"/>
      <c r="AB1627" s="38"/>
      <c r="AC1627" s="38"/>
      <c r="AD1627" s="38"/>
      <c r="AE1627" s="38"/>
      <c r="AT1627" s="17" t="s">
        <v>160</v>
      </c>
      <c r="AU1627" s="17" t="s">
        <v>88</v>
      </c>
    </row>
    <row r="1628" s="2" customFormat="1" ht="16.5" customHeight="1">
      <c r="A1628" s="38"/>
      <c r="B1628" s="39"/>
      <c r="C1628" s="215" t="s">
        <v>2886</v>
      </c>
      <c r="D1628" s="215" t="s">
        <v>154</v>
      </c>
      <c r="E1628" s="216" t="s">
        <v>2887</v>
      </c>
      <c r="F1628" s="217" t="s">
        <v>2888</v>
      </c>
      <c r="G1628" s="218" t="s">
        <v>210</v>
      </c>
      <c r="H1628" s="219">
        <v>1</v>
      </c>
      <c r="I1628" s="220"/>
      <c r="J1628" s="221">
        <f>ROUND(I1628*H1628,2)</f>
        <v>0</v>
      </c>
      <c r="K1628" s="222"/>
      <c r="L1628" s="44"/>
      <c r="M1628" s="223" t="s">
        <v>1</v>
      </c>
      <c r="N1628" s="224" t="s">
        <v>44</v>
      </c>
      <c r="O1628" s="91"/>
      <c r="P1628" s="225">
        <f>O1628*H1628</f>
        <v>0</v>
      </c>
      <c r="Q1628" s="225">
        <v>0</v>
      </c>
      <c r="R1628" s="225">
        <f>Q1628*H1628</f>
        <v>0</v>
      </c>
      <c r="S1628" s="225">
        <v>0</v>
      </c>
      <c r="T1628" s="226">
        <f>S1628*H1628</f>
        <v>0</v>
      </c>
      <c r="U1628" s="38"/>
      <c r="V1628" s="38"/>
      <c r="W1628" s="38"/>
      <c r="X1628" s="38"/>
      <c r="Y1628" s="38"/>
      <c r="Z1628" s="38"/>
      <c r="AA1628" s="38"/>
      <c r="AB1628" s="38"/>
      <c r="AC1628" s="38"/>
      <c r="AD1628" s="38"/>
      <c r="AE1628" s="38"/>
      <c r="AR1628" s="227" t="s">
        <v>547</v>
      </c>
      <c r="AT1628" s="227" t="s">
        <v>154</v>
      </c>
      <c r="AU1628" s="227" t="s">
        <v>88</v>
      </c>
      <c r="AY1628" s="17" t="s">
        <v>152</v>
      </c>
      <c r="BE1628" s="228">
        <f>IF(N1628="základní",J1628,0)</f>
        <v>0</v>
      </c>
      <c r="BF1628" s="228">
        <f>IF(N1628="snížená",J1628,0)</f>
        <v>0</v>
      </c>
      <c r="BG1628" s="228">
        <f>IF(N1628="zákl. přenesená",J1628,0)</f>
        <v>0</v>
      </c>
      <c r="BH1628" s="228">
        <f>IF(N1628="sníž. přenesená",J1628,0)</f>
        <v>0</v>
      </c>
      <c r="BI1628" s="228">
        <f>IF(N1628="nulová",J1628,0)</f>
        <v>0</v>
      </c>
      <c r="BJ1628" s="17" t="s">
        <v>21</v>
      </c>
      <c r="BK1628" s="228">
        <f>ROUND(I1628*H1628,2)</f>
        <v>0</v>
      </c>
      <c r="BL1628" s="17" t="s">
        <v>547</v>
      </c>
      <c r="BM1628" s="227" t="s">
        <v>2889</v>
      </c>
    </row>
    <row r="1629" s="2" customFormat="1">
      <c r="A1629" s="38"/>
      <c r="B1629" s="39"/>
      <c r="C1629" s="40"/>
      <c r="D1629" s="229" t="s">
        <v>160</v>
      </c>
      <c r="E1629" s="40"/>
      <c r="F1629" s="230" t="s">
        <v>2888</v>
      </c>
      <c r="G1629" s="40"/>
      <c r="H1629" s="40"/>
      <c r="I1629" s="231"/>
      <c r="J1629" s="40"/>
      <c r="K1629" s="40"/>
      <c r="L1629" s="44"/>
      <c r="M1629" s="232"/>
      <c r="N1629" s="233"/>
      <c r="O1629" s="91"/>
      <c r="P1629" s="91"/>
      <c r="Q1629" s="91"/>
      <c r="R1629" s="91"/>
      <c r="S1629" s="91"/>
      <c r="T1629" s="92"/>
      <c r="U1629" s="38"/>
      <c r="V1629" s="38"/>
      <c r="W1629" s="38"/>
      <c r="X1629" s="38"/>
      <c r="Y1629" s="38"/>
      <c r="Z1629" s="38"/>
      <c r="AA1629" s="38"/>
      <c r="AB1629" s="38"/>
      <c r="AC1629" s="38"/>
      <c r="AD1629" s="38"/>
      <c r="AE1629" s="38"/>
      <c r="AT1629" s="17" t="s">
        <v>160</v>
      </c>
      <c r="AU1629" s="17" t="s">
        <v>88</v>
      </c>
    </row>
    <row r="1630" s="2" customFormat="1" ht="16.5" customHeight="1">
      <c r="A1630" s="38"/>
      <c r="B1630" s="39"/>
      <c r="C1630" s="215" t="s">
        <v>2890</v>
      </c>
      <c r="D1630" s="215" t="s">
        <v>154</v>
      </c>
      <c r="E1630" s="216" t="s">
        <v>2891</v>
      </c>
      <c r="F1630" s="217" t="s">
        <v>2892</v>
      </c>
      <c r="G1630" s="218" t="s">
        <v>210</v>
      </c>
      <c r="H1630" s="219">
        <v>5</v>
      </c>
      <c r="I1630" s="220"/>
      <c r="J1630" s="221">
        <f>ROUND(I1630*H1630,2)</f>
        <v>0</v>
      </c>
      <c r="K1630" s="222"/>
      <c r="L1630" s="44"/>
      <c r="M1630" s="223" t="s">
        <v>1</v>
      </c>
      <c r="N1630" s="224" t="s">
        <v>44</v>
      </c>
      <c r="O1630" s="91"/>
      <c r="P1630" s="225">
        <f>O1630*H1630</f>
        <v>0</v>
      </c>
      <c r="Q1630" s="225">
        <v>0</v>
      </c>
      <c r="R1630" s="225">
        <f>Q1630*H1630</f>
        <v>0</v>
      </c>
      <c r="S1630" s="225">
        <v>0</v>
      </c>
      <c r="T1630" s="226">
        <f>S1630*H1630</f>
        <v>0</v>
      </c>
      <c r="U1630" s="38"/>
      <c r="V1630" s="38"/>
      <c r="W1630" s="38"/>
      <c r="X1630" s="38"/>
      <c r="Y1630" s="38"/>
      <c r="Z1630" s="38"/>
      <c r="AA1630" s="38"/>
      <c r="AB1630" s="38"/>
      <c r="AC1630" s="38"/>
      <c r="AD1630" s="38"/>
      <c r="AE1630" s="38"/>
      <c r="AR1630" s="227" t="s">
        <v>547</v>
      </c>
      <c r="AT1630" s="227" t="s">
        <v>154</v>
      </c>
      <c r="AU1630" s="227" t="s">
        <v>88</v>
      </c>
      <c r="AY1630" s="17" t="s">
        <v>152</v>
      </c>
      <c r="BE1630" s="228">
        <f>IF(N1630="základní",J1630,0)</f>
        <v>0</v>
      </c>
      <c r="BF1630" s="228">
        <f>IF(N1630="snížená",J1630,0)</f>
        <v>0</v>
      </c>
      <c r="BG1630" s="228">
        <f>IF(N1630="zákl. přenesená",J1630,0)</f>
        <v>0</v>
      </c>
      <c r="BH1630" s="228">
        <f>IF(N1630="sníž. přenesená",J1630,0)</f>
        <v>0</v>
      </c>
      <c r="BI1630" s="228">
        <f>IF(N1630="nulová",J1630,0)</f>
        <v>0</v>
      </c>
      <c r="BJ1630" s="17" t="s">
        <v>21</v>
      </c>
      <c r="BK1630" s="228">
        <f>ROUND(I1630*H1630,2)</f>
        <v>0</v>
      </c>
      <c r="BL1630" s="17" t="s">
        <v>547</v>
      </c>
      <c r="BM1630" s="227" t="s">
        <v>2893</v>
      </c>
    </row>
    <row r="1631" s="2" customFormat="1">
      <c r="A1631" s="38"/>
      <c r="B1631" s="39"/>
      <c r="C1631" s="40"/>
      <c r="D1631" s="229" t="s">
        <v>160</v>
      </c>
      <c r="E1631" s="40"/>
      <c r="F1631" s="230" t="s">
        <v>2892</v>
      </c>
      <c r="G1631" s="40"/>
      <c r="H1631" s="40"/>
      <c r="I1631" s="231"/>
      <c r="J1631" s="40"/>
      <c r="K1631" s="40"/>
      <c r="L1631" s="44"/>
      <c r="M1631" s="232"/>
      <c r="N1631" s="233"/>
      <c r="O1631" s="91"/>
      <c r="P1631" s="91"/>
      <c r="Q1631" s="91"/>
      <c r="R1631" s="91"/>
      <c r="S1631" s="91"/>
      <c r="T1631" s="92"/>
      <c r="U1631" s="38"/>
      <c r="V1631" s="38"/>
      <c r="W1631" s="38"/>
      <c r="X1631" s="38"/>
      <c r="Y1631" s="38"/>
      <c r="Z1631" s="38"/>
      <c r="AA1631" s="38"/>
      <c r="AB1631" s="38"/>
      <c r="AC1631" s="38"/>
      <c r="AD1631" s="38"/>
      <c r="AE1631" s="38"/>
      <c r="AT1631" s="17" t="s">
        <v>160</v>
      </c>
      <c r="AU1631" s="17" t="s">
        <v>88</v>
      </c>
    </row>
    <row r="1632" s="2" customFormat="1" ht="16.5" customHeight="1">
      <c r="A1632" s="38"/>
      <c r="B1632" s="39"/>
      <c r="C1632" s="215" t="s">
        <v>2894</v>
      </c>
      <c r="D1632" s="215" t="s">
        <v>154</v>
      </c>
      <c r="E1632" s="216" t="s">
        <v>2895</v>
      </c>
      <c r="F1632" s="217" t="s">
        <v>2896</v>
      </c>
      <c r="G1632" s="218" t="s">
        <v>210</v>
      </c>
      <c r="H1632" s="219">
        <v>2</v>
      </c>
      <c r="I1632" s="220"/>
      <c r="J1632" s="221">
        <f>ROUND(I1632*H1632,2)</f>
        <v>0</v>
      </c>
      <c r="K1632" s="222"/>
      <c r="L1632" s="44"/>
      <c r="M1632" s="223" t="s">
        <v>1</v>
      </c>
      <c r="N1632" s="224" t="s">
        <v>44</v>
      </c>
      <c r="O1632" s="91"/>
      <c r="P1632" s="225">
        <f>O1632*H1632</f>
        <v>0</v>
      </c>
      <c r="Q1632" s="225">
        <v>0</v>
      </c>
      <c r="R1632" s="225">
        <f>Q1632*H1632</f>
        <v>0</v>
      </c>
      <c r="S1632" s="225">
        <v>0</v>
      </c>
      <c r="T1632" s="226">
        <f>S1632*H1632</f>
        <v>0</v>
      </c>
      <c r="U1632" s="38"/>
      <c r="V1632" s="38"/>
      <c r="W1632" s="38"/>
      <c r="X1632" s="38"/>
      <c r="Y1632" s="38"/>
      <c r="Z1632" s="38"/>
      <c r="AA1632" s="38"/>
      <c r="AB1632" s="38"/>
      <c r="AC1632" s="38"/>
      <c r="AD1632" s="38"/>
      <c r="AE1632" s="38"/>
      <c r="AR1632" s="227" t="s">
        <v>547</v>
      </c>
      <c r="AT1632" s="227" t="s">
        <v>154</v>
      </c>
      <c r="AU1632" s="227" t="s">
        <v>88</v>
      </c>
      <c r="AY1632" s="17" t="s">
        <v>152</v>
      </c>
      <c r="BE1632" s="228">
        <f>IF(N1632="základní",J1632,0)</f>
        <v>0</v>
      </c>
      <c r="BF1632" s="228">
        <f>IF(N1632="snížená",J1632,0)</f>
        <v>0</v>
      </c>
      <c r="BG1632" s="228">
        <f>IF(N1632="zákl. přenesená",J1632,0)</f>
        <v>0</v>
      </c>
      <c r="BH1632" s="228">
        <f>IF(N1632="sníž. přenesená",J1632,0)</f>
        <v>0</v>
      </c>
      <c r="BI1632" s="228">
        <f>IF(N1632="nulová",J1632,0)</f>
        <v>0</v>
      </c>
      <c r="BJ1632" s="17" t="s">
        <v>21</v>
      </c>
      <c r="BK1632" s="228">
        <f>ROUND(I1632*H1632,2)</f>
        <v>0</v>
      </c>
      <c r="BL1632" s="17" t="s">
        <v>547</v>
      </c>
      <c r="BM1632" s="227" t="s">
        <v>2897</v>
      </c>
    </row>
    <row r="1633" s="2" customFormat="1">
      <c r="A1633" s="38"/>
      <c r="B1633" s="39"/>
      <c r="C1633" s="40"/>
      <c r="D1633" s="229" t="s">
        <v>160</v>
      </c>
      <c r="E1633" s="40"/>
      <c r="F1633" s="230" t="s">
        <v>2896</v>
      </c>
      <c r="G1633" s="40"/>
      <c r="H1633" s="40"/>
      <c r="I1633" s="231"/>
      <c r="J1633" s="40"/>
      <c r="K1633" s="40"/>
      <c r="L1633" s="44"/>
      <c r="M1633" s="232"/>
      <c r="N1633" s="233"/>
      <c r="O1633" s="91"/>
      <c r="P1633" s="91"/>
      <c r="Q1633" s="91"/>
      <c r="R1633" s="91"/>
      <c r="S1633" s="91"/>
      <c r="T1633" s="92"/>
      <c r="U1633" s="38"/>
      <c r="V1633" s="38"/>
      <c r="W1633" s="38"/>
      <c r="X1633" s="38"/>
      <c r="Y1633" s="38"/>
      <c r="Z1633" s="38"/>
      <c r="AA1633" s="38"/>
      <c r="AB1633" s="38"/>
      <c r="AC1633" s="38"/>
      <c r="AD1633" s="38"/>
      <c r="AE1633" s="38"/>
      <c r="AT1633" s="17" t="s">
        <v>160</v>
      </c>
      <c r="AU1633" s="17" t="s">
        <v>88</v>
      </c>
    </row>
    <row r="1634" s="2" customFormat="1" ht="76.35" customHeight="1">
      <c r="A1634" s="38"/>
      <c r="B1634" s="39"/>
      <c r="C1634" s="215" t="s">
        <v>2898</v>
      </c>
      <c r="D1634" s="215" t="s">
        <v>154</v>
      </c>
      <c r="E1634" s="216" t="s">
        <v>2899</v>
      </c>
      <c r="F1634" s="217" t="s">
        <v>2900</v>
      </c>
      <c r="G1634" s="218" t="s">
        <v>210</v>
      </c>
      <c r="H1634" s="219">
        <v>1</v>
      </c>
      <c r="I1634" s="220"/>
      <c r="J1634" s="221">
        <f>ROUND(I1634*H1634,2)</f>
        <v>0</v>
      </c>
      <c r="K1634" s="222"/>
      <c r="L1634" s="44"/>
      <c r="M1634" s="223" t="s">
        <v>1</v>
      </c>
      <c r="N1634" s="224" t="s">
        <v>44</v>
      </c>
      <c r="O1634" s="91"/>
      <c r="P1634" s="225">
        <f>O1634*H1634</f>
        <v>0</v>
      </c>
      <c r="Q1634" s="225">
        <v>0</v>
      </c>
      <c r="R1634" s="225">
        <f>Q1634*H1634</f>
        <v>0</v>
      </c>
      <c r="S1634" s="225">
        <v>0</v>
      </c>
      <c r="T1634" s="226">
        <f>S1634*H1634</f>
        <v>0</v>
      </c>
      <c r="U1634" s="38"/>
      <c r="V1634" s="38"/>
      <c r="W1634" s="38"/>
      <c r="X1634" s="38"/>
      <c r="Y1634" s="38"/>
      <c r="Z1634" s="38"/>
      <c r="AA1634" s="38"/>
      <c r="AB1634" s="38"/>
      <c r="AC1634" s="38"/>
      <c r="AD1634" s="38"/>
      <c r="AE1634" s="38"/>
      <c r="AR1634" s="227" t="s">
        <v>547</v>
      </c>
      <c r="AT1634" s="227" t="s">
        <v>154</v>
      </c>
      <c r="AU1634" s="227" t="s">
        <v>88</v>
      </c>
      <c r="AY1634" s="17" t="s">
        <v>152</v>
      </c>
      <c r="BE1634" s="228">
        <f>IF(N1634="základní",J1634,0)</f>
        <v>0</v>
      </c>
      <c r="BF1634" s="228">
        <f>IF(N1634="snížená",J1634,0)</f>
        <v>0</v>
      </c>
      <c r="BG1634" s="228">
        <f>IF(N1634="zákl. přenesená",J1634,0)</f>
        <v>0</v>
      </c>
      <c r="BH1634" s="228">
        <f>IF(N1634="sníž. přenesená",J1634,0)</f>
        <v>0</v>
      </c>
      <c r="BI1634" s="228">
        <f>IF(N1634="nulová",J1634,0)</f>
        <v>0</v>
      </c>
      <c r="BJ1634" s="17" t="s">
        <v>21</v>
      </c>
      <c r="BK1634" s="228">
        <f>ROUND(I1634*H1634,2)</f>
        <v>0</v>
      </c>
      <c r="BL1634" s="17" t="s">
        <v>547</v>
      </c>
      <c r="BM1634" s="227" t="s">
        <v>2901</v>
      </c>
    </row>
    <row r="1635" s="2" customFormat="1">
      <c r="A1635" s="38"/>
      <c r="B1635" s="39"/>
      <c r="C1635" s="40"/>
      <c r="D1635" s="229" t="s">
        <v>160</v>
      </c>
      <c r="E1635" s="40"/>
      <c r="F1635" s="230" t="s">
        <v>2902</v>
      </c>
      <c r="G1635" s="40"/>
      <c r="H1635" s="40"/>
      <c r="I1635" s="231"/>
      <c r="J1635" s="40"/>
      <c r="K1635" s="40"/>
      <c r="L1635" s="44"/>
      <c r="M1635" s="232"/>
      <c r="N1635" s="233"/>
      <c r="O1635" s="91"/>
      <c r="P1635" s="91"/>
      <c r="Q1635" s="91"/>
      <c r="R1635" s="91"/>
      <c r="S1635" s="91"/>
      <c r="T1635" s="92"/>
      <c r="U1635" s="38"/>
      <c r="V1635" s="38"/>
      <c r="W1635" s="38"/>
      <c r="X1635" s="38"/>
      <c r="Y1635" s="38"/>
      <c r="Z1635" s="38"/>
      <c r="AA1635" s="38"/>
      <c r="AB1635" s="38"/>
      <c r="AC1635" s="38"/>
      <c r="AD1635" s="38"/>
      <c r="AE1635" s="38"/>
      <c r="AT1635" s="17" t="s">
        <v>160</v>
      </c>
      <c r="AU1635" s="17" t="s">
        <v>88</v>
      </c>
    </row>
    <row r="1636" s="2" customFormat="1" ht="16.5" customHeight="1">
      <c r="A1636" s="38"/>
      <c r="B1636" s="39"/>
      <c r="C1636" s="215" t="s">
        <v>2903</v>
      </c>
      <c r="D1636" s="215" t="s">
        <v>154</v>
      </c>
      <c r="E1636" s="216" t="s">
        <v>2904</v>
      </c>
      <c r="F1636" s="217" t="s">
        <v>2905</v>
      </c>
      <c r="G1636" s="218" t="s">
        <v>210</v>
      </c>
      <c r="H1636" s="219">
        <v>1</v>
      </c>
      <c r="I1636" s="220"/>
      <c r="J1636" s="221">
        <f>ROUND(I1636*H1636,2)</f>
        <v>0</v>
      </c>
      <c r="K1636" s="222"/>
      <c r="L1636" s="44"/>
      <c r="M1636" s="223" t="s">
        <v>1</v>
      </c>
      <c r="N1636" s="224" t="s">
        <v>44</v>
      </c>
      <c r="O1636" s="91"/>
      <c r="P1636" s="225">
        <f>O1636*H1636</f>
        <v>0</v>
      </c>
      <c r="Q1636" s="225">
        <v>0</v>
      </c>
      <c r="R1636" s="225">
        <f>Q1636*H1636</f>
        <v>0</v>
      </c>
      <c r="S1636" s="225">
        <v>0</v>
      </c>
      <c r="T1636" s="226">
        <f>S1636*H1636</f>
        <v>0</v>
      </c>
      <c r="U1636" s="38"/>
      <c r="V1636" s="38"/>
      <c r="W1636" s="38"/>
      <c r="X1636" s="38"/>
      <c r="Y1636" s="38"/>
      <c r="Z1636" s="38"/>
      <c r="AA1636" s="38"/>
      <c r="AB1636" s="38"/>
      <c r="AC1636" s="38"/>
      <c r="AD1636" s="38"/>
      <c r="AE1636" s="38"/>
      <c r="AR1636" s="227" t="s">
        <v>547</v>
      </c>
      <c r="AT1636" s="227" t="s">
        <v>154</v>
      </c>
      <c r="AU1636" s="227" t="s">
        <v>88</v>
      </c>
      <c r="AY1636" s="17" t="s">
        <v>152</v>
      </c>
      <c r="BE1636" s="228">
        <f>IF(N1636="základní",J1636,0)</f>
        <v>0</v>
      </c>
      <c r="BF1636" s="228">
        <f>IF(N1636="snížená",J1636,0)</f>
        <v>0</v>
      </c>
      <c r="BG1636" s="228">
        <f>IF(N1636="zákl. přenesená",J1636,0)</f>
        <v>0</v>
      </c>
      <c r="BH1636" s="228">
        <f>IF(N1636="sníž. přenesená",J1636,0)</f>
        <v>0</v>
      </c>
      <c r="BI1636" s="228">
        <f>IF(N1636="nulová",J1636,0)</f>
        <v>0</v>
      </c>
      <c r="BJ1636" s="17" t="s">
        <v>21</v>
      </c>
      <c r="BK1636" s="228">
        <f>ROUND(I1636*H1636,2)</f>
        <v>0</v>
      </c>
      <c r="BL1636" s="17" t="s">
        <v>547</v>
      </c>
      <c r="BM1636" s="227" t="s">
        <v>2906</v>
      </c>
    </row>
    <row r="1637" s="2" customFormat="1">
      <c r="A1637" s="38"/>
      <c r="B1637" s="39"/>
      <c r="C1637" s="40"/>
      <c r="D1637" s="229" t="s">
        <v>160</v>
      </c>
      <c r="E1637" s="40"/>
      <c r="F1637" s="230" t="s">
        <v>2905</v>
      </c>
      <c r="G1637" s="40"/>
      <c r="H1637" s="40"/>
      <c r="I1637" s="231"/>
      <c r="J1637" s="40"/>
      <c r="K1637" s="40"/>
      <c r="L1637" s="44"/>
      <c r="M1637" s="232"/>
      <c r="N1637" s="233"/>
      <c r="O1637" s="91"/>
      <c r="P1637" s="91"/>
      <c r="Q1637" s="91"/>
      <c r="R1637" s="91"/>
      <c r="S1637" s="91"/>
      <c r="T1637" s="92"/>
      <c r="U1637" s="38"/>
      <c r="V1637" s="38"/>
      <c r="W1637" s="38"/>
      <c r="X1637" s="38"/>
      <c r="Y1637" s="38"/>
      <c r="Z1637" s="38"/>
      <c r="AA1637" s="38"/>
      <c r="AB1637" s="38"/>
      <c r="AC1637" s="38"/>
      <c r="AD1637" s="38"/>
      <c r="AE1637" s="38"/>
      <c r="AT1637" s="17" t="s">
        <v>160</v>
      </c>
      <c r="AU1637" s="17" t="s">
        <v>88</v>
      </c>
    </row>
    <row r="1638" s="12" customFormat="1" ht="25.92" customHeight="1">
      <c r="A1638" s="12"/>
      <c r="B1638" s="199"/>
      <c r="C1638" s="200"/>
      <c r="D1638" s="201" t="s">
        <v>78</v>
      </c>
      <c r="E1638" s="202" t="s">
        <v>2907</v>
      </c>
      <c r="F1638" s="202" t="s">
        <v>2908</v>
      </c>
      <c r="G1638" s="200"/>
      <c r="H1638" s="200"/>
      <c r="I1638" s="203"/>
      <c r="J1638" s="204">
        <f>BK1638</f>
        <v>0</v>
      </c>
      <c r="K1638" s="200"/>
      <c r="L1638" s="205"/>
      <c r="M1638" s="206"/>
      <c r="N1638" s="207"/>
      <c r="O1638" s="207"/>
      <c r="P1638" s="208">
        <f>SUM(P1639:P1648)</f>
        <v>0</v>
      </c>
      <c r="Q1638" s="207"/>
      <c r="R1638" s="208">
        <f>SUM(R1639:R1648)</f>
        <v>0</v>
      </c>
      <c r="S1638" s="207"/>
      <c r="T1638" s="209">
        <f>SUM(T1639:T1648)</f>
        <v>0</v>
      </c>
      <c r="U1638" s="12"/>
      <c r="V1638" s="12"/>
      <c r="W1638" s="12"/>
      <c r="X1638" s="12"/>
      <c r="Y1638" s="12"/>
      <c r="Z1638" s="12"/>
      <c r="AA1638" s="12"/>
      <c r="AB1638" s="12"/>
      <c r="AC1638" s="12"/>
      <c r="AD1638" s="12"/>
      <c r="AE1638" s="12"/>
      <c r="AR1638" s="210" t="s">
        <v>183</v>
      </c>
      <c r="AT1638" s="211" t="s">
        <v>78</v>
      </c>
      <c r="AU1638" s="211" t="s">
        <v>79</v>
      </c>
      <c r="AY1638" s="210" t="s">
        <v>152</v>
      </c>
      <c r="BK1638" s="212">
        <f>SUM(BK1639:BK1648)</f>
        <v>0</v>
      </c>
    </row>
    <row r="1639" s="2" customFormat="1" ht="16.5" customHeight="1">
      <c r="A1639" s="38"/>
      <c r="B1639" s="39"/>
      <c r="C1639" s="215" t="s">
        <v>2909</v>
      </c>
      <c r="D1639" s="215" t="s">
        <v>154</v>
      </c>
      <c r="E1639" s="216" t="s">
        <v>2910</v>
      </c>
      <c r="F1639" s="217" t="s">
        <v>2911</v>
      </c>
      <c r="G1639" s="218" t="s">
        <v>980</v>
      </c>
      <c r="H1639" s="277"/>
      <c r="I1639" s="220"/>
      <c r="J1639" s="221">
        <f>ROUND(I1639*H1639,2)</f>
        <v>0</v>
      </c>
      <c r="K1639" s="222"/>
      <c r="L1639" s="44"/>
      <c r="M1639" s="223" t="s">
        <v>1</v>
      </c>
      <c r="N1639" s="224" t="s">
        <v>44</v>
      </c>
      <c r="O1639" s="91"/>
      <c r="P1639" s="225">
        <f>O1639*H1639</f>
        <v>0</v>
      </c>
      <c r="Q1639" s="225">
        <v>0</v>
      </c>
      <c r="R1639" s="225">
        <f>Q1639*H1639</f>
        <v>0</v>
      </c>
      <c r="S1639" s="225">
        <v>0</v>
      </c>
      <c r="T1639" s="226">
        <f>S1639*H1639</f>
        <v>0</v>
      </c>
      <c r="U1639" s="38"/>
      <c r="V1639" s="38"/>
      <c r="W1639" s="38"/>
      <c r="X1639" s="38"/>
      <c r="Y1639" s="38"/>
      <c r="Z1639" s="38"/>
      <c r="AA1639" s="38"/>
      <c r="AB1639" s="38"/>
      <c r="AC1639" s="38"/>
      <c r="AD1639" s="38"/>
      <c r="AE1639" s="38"/>
      <c r="AR1639" s="227" t="s">
        <v>158</v>
      </c>
      <c r="AT1639" s="227" t="s">
        <v>154</v>
      </c>
      <c r="AU1639" s="227" t="s">
        <v>21</v>
      </c>
      <c r="AY1639" s="17" t="s">
        <v>152</v>
      </c>
      <c r="BE1639" s="228">
        <f>IF(N1639="základní",J1639,0)</f>
        <v>0</v>
      </c>
      <c r="BF1639" s="228">
        <f>IF(N1639="snížená",J1639,0)</f>
        <v>0</v>
      </c>
      <c r="BG1639" s="228">
        <f>IF(N1639="zákl. přenesená",J1639,0)</f>
        <v>0</v>
      </c>
      <c r="BH1639" s="228">
        <f>IF(N1639="sníž. přenesená",J1639,0)</f>
        <v>0</v>
      </c>
      <c r="BI1639" s="228">
        <f>IF(N1639="nulová",J1639,0)</f>
        <v>0</v>
      </c>
      <c r="BJ1639" s="17" t="s">
        <v>21</v>
      </c>
      <c r="BK1639" s="228">
        <f>ROUND(I1639*H1639,2)</f>
        <v>0</v>
      </c>
      <c r="BL1639" s="17" t="s">
        <v>158</v>
      </c>
      <c r="BM1639" s="227" t="s">
        <v>2912</v>
      </c>
    </row>
    <row r="1640" s="2" customFormat="1">
      <c r="A1640" s="38"/>
      <c r="B1640" s="39"/>
      <c r="C1640" s="40"/>
      <c r="D1640" s="229" t="s">
        <v>160</v>
      </c>
      <c r="E1640" s="40"/>
      <c r="F1640" s="230" t="s">
        <v>2911</v>
      </c>
      <c r="G1640" s="40"/>
      <c r="H1640" s="40"/>
      <c r="I1640" s="231"/>
      <c r="J1640" s="40"/>
      <c r="K1640" s="40"/>
      <c r="L1640" s="44"/>
      <c r="M1640" s="232"/>
      <c r="N1640" s="233"/>
      <c r="O1640" s="91"/>
      <c r="P1640" s="91"/>
      <c r="Q1640" s="91"/>
      <c r="R1640" s="91"/>
      <c r="S1640" s="91"/>
      <c r="T1640" s="92"/>
      <c r="U1640" s="38"/>
      <c r="V1640" s="38"/>
      <c r="W1640" s="38"/>
      <c r="X1640" s="38"/>
      <c r="Y1640" s="38"/>
      <c r="Z1640" s="38"/>
      <c r="AA1640" s="38"/>
      <c r="AB1640" s="38"/>
      <c r="AC1640" s="38"/>
      <c r="AD1640" s="38"/>
      <c r="AE1640" s="38"/>
      <c r="AT1640" s="17" t="s">
        <v>160</v>
      </c>
      <c r="AU1640" s="17" t="s">
        <v>21</v>
      </c>
    </row>
    <row r="1641" s="2" customFormat="1" ht="16.5" customHeight="1">
      <c r="A1641" s="38"/>
      <c r="B1641" s="39"/>
      <c r="C1641" s="215" t="s">
        <v>2913</v>
      </c>
      <c r="D1641" s="215" t="s">
        <v>154</v>
      </c>
      <c r="E1641" s="216" t="s">
        <v>2914</v>
      </c>
      <c r="F1641" s="217" t="s">
        <v>2915</v>
      </c>
      <c r="G1641" s="218" t="s">
        <v>980</v>
      </c>
      <c r="H1641" s="277"/>
      <c r="I1641" s="220"/>
      <c r="J1641" s="221">
        <f>ROUND(I1641*H1641,2)</f>
        <v>0</v>
      </c>
      <c r="K1641" s="222"/>
      <c r="L1641" s="44"/>
      <c r="M1641" s="223" t="s">
        <v>1</v>
      </c>
      <c r="N1641" s="224" t="s">
        <v>44</v>
      </c>
      <c r="O1641" s="91"/>
      <c r="P1641" s="225">
        <f>O1641*H1641</f>
        <v>0</v>
      </c>
      <c r="Q1641" s="225">
        <v>0</v>
      </c>
      <c r="R1641" s="225">
        <f>Q1641*H1641</f>
        <v>0</v>
      </c>
      <c r="S1641" s="225">
        <v>0</v>
      </c>
      <c r="T1641" s="226">
        <f>S1641*H1641</f>
        <v>0</v>
      </c>
      <c r="U1641" s="38"/>
      <c r="V1641" s="38"/>
      <c r="W1641" s="38"/>
      <c r="X1641" s="38"/>
      <c r="Y1641" s="38"/>
      <c r="Z1641" s="38"/>
      <c r="AA1641" s="38"/>
      <c r="AB1641" s="38"/>
      <c r="AC1641" s="38"/>
      <c r="AD1641" s="38"/>
      <c r="AE1641" s="38"/>
      <c r="AR1641" s="227" t="s">
        <v>158</v>
      </c>
      <c r="AT1641" s="227" t="s">
        <v>154</v>
      </c>
      <c r="AU1641" s="227" t="s">
        <v>21</v>
      </c>
      <c r="AY1641" s="17" t="s">
        <v>152</v>
      </c>
      <c r="BE1641" s="228">
        <f>IF(N1641="základní",J1641,0)</f>
        <v>0</v>
      </c>
      <c r="BF1641" s="228">
        <f>IF(N1641="snížená",J1641,0)</f>
        <v>0</v>
      </c>
      <c r="BG1641" s="228">
        <f>IF(N1641="zákl. přenesená",J1641,0)</f>
        <v>0</v>
      </c>
      <c r="BH1641" s="228">
        <f>IF(N1641="sníž. přenesená",J1641,0)</f>
        <v>0</v>
      </c>
      <c r="BI1641" s="228">
        <f>IF(N1641="nulová",J1641,0)</f>
        <v>0</v>
      </c>
      <c r="BJ1641" s="17" t="s">
        <v>21</v>
      </c>
      <c r="BK1641" s="228">
        <f>ROUND(I1641*H1641,2)</f>
        <v>0</v>
      </c>
      <c r="BL1641" s="17" t="s">
        <v>158</v>
      </c>
      <c r="BM1641" s="227" t="s">
        <v>2916</v>
      </c>
    </row>
    <row r="1642" s="2" customFormat="1">
      <c r="A1642" s="38"/>
      <c r="B1642" s="39"/>
      <c r="C1642" s="40"/>
      <c r="D1642" s="229" t="s">
        <v>160</v>
      </c>
      <c r="E1642" s="40"/>
      <c r="F1642" s="230" t="s">
        <v>2915</v>
      </c>
      <c r="G1642" s="40"/>
      <c r="H1642" s="40"/>
      <c r="I1642" s="231"/>
      <c r="J1642" s="40"/>
      <c r="K1642" s="40"/>
      <c r="L1642" s="44"/>
      <c r="M1642" s="232"/>
      <c r="N1642" s="233"/>
      <c r="O1642" s="91"/>
      <c r="P1642" s="91"/>
      <c r="Q1642" s="91"/>
      <c r="R1642" s="91"/>
      <c r="S1642" s="91"/>
      <c r="T1642" s="92"/>
      <c r="U1642" s="38"/>
      <c r="V1642" s="38"/>
      <c r="W1642" s="38"/>
      <c r="X1642" s="38"/>
      <c r="Y1642" s="38"/>
      <c r="Z1642" s="38"/>
      <c r="AA1642" s="38"/>
      <c r="AB1642" s="38"/>
      <c r="AC1642" s="38"/>
      <c r="AD1642" s="38"/>
      <c r="AE1642" s="38"/>
      <c r="AT1642" s="17" t="s">
        <v>160</v>
      </c>
      <c r="AU1642" s="17" t="s">
        <v>21</v>
      </c>
    </row>
    <row r="1643" s="2" customFormat="1" ht="16.5" customHeight="1">
      <c r="A1643" s="38"/>
      <c r="B1643" s="39"/>
      <c r="C1643" s="215" t="s">
        <v>2917</v>
      </c>
      <c r="D1643" s="215" t="s">
        <v>154</v>
      </c>
      <c r="E1643" s="216" t="s">
        <v>2918</v>
      </c>
      <c r="F1643" s="217" t="s">
        <v>2919</v>
      </c>
      <c r="G1643" s="218" t="s">
        <v>980</v>
      </c>
      <c r="H1643" s="277"/>
      <c r="I1643" s="220"/>
      <c r="J1643" s="221">
        <f>ROUND(I1643*H1643,2)</f>
        <v>0</v>
      </c>
      <c r="K1643" s="222"/>
      <c r="L1643" s="44"/>
      <c r="M1643" s="223" t="s">
        <v>1</v>
      </c>
      <c r="N1643" s="224" t="s">
        <v>44</v>
      </c>
      <c r="O1643" s="91"/>
      <c r="P1643" s="225">
        <f>O1643*H1643</f>
        <v>0</v>
      </c>
      <c r="Q1643" s="225">
        <v>0</v>
      </c>
      <c r="R1643" s="225">
        <f>Q1643*H1643</f>
        <v>0</v>
      </c>
      <c r="S1643" s="225">
        <v>0</v>
      </c>
      <c r="T1643" s="226">
        <f>S1643*H1643</f>
        <v>0</v>
      </c>
      <c r="U1643" s="38"/>
      <c r="V1643" s="38"/>
      <c r="W1643" s="38"/>
      <c r="X1643" s="38"/>
      <c r="Y1643" s="38"/>
      <c r="Z1643" s="38"/>
      <c r="AA1643" s="38"/>
      <c r="AB1643" s="38"/>
      <c r="AC1643" s="38"/>
      <c r="AD1643" s="38"/>
      <c r="AE1643" s="38"/>
      <c r="AR1643" s="227" t="s">
        <v>158</v>
      </c>
      <c r="AT1643" s="227" t="s">
        <v>154</v>
      </c>
      <c r="AU1643" s="227" t="s">
        <v>21</v>
      </c>
      <c r="AY1643" s="17" t="s">
        <v>152</v>
      </c>
      <c r="BE1643" s="228">
        <f>IF(N1643="základní",J1643,0)</f>
        <v>0</v>
      </c>
      <c r="BF1643" s="228">
        <f>IF(N1643="snížená",J1643,0)</f>
        <v>0</v>
      </c>
      <c r="BG1643" s="228">
        <f>IF(N1643="zákl. přenesená",J1643,0)</f>
        <v>0</v>
      </c>
      <c r="BH1643" s="228">
        <f>IF(N1643="sníž. přenesená",J1643,0)</f>
        <v>0</v>
      </c>
      <c r="BI1643" s="228">
        <f>IF(N1643="nulová",J1643,0)</f>
        <v>0</v>
      </c>
      <c r="BJ1643" s="17" t="s">
        <v>21</v>
      </c>
      <c r="BK1643" s="228">
        <f>ROUND(I1643*H1643,2)</f>
        <v>0</v>
      </c>
      <c r="BL1643" s="17" t="s">
        <v>158</v>
      </c>
      <c r="BM1643" s="227" t="s">
        <v>2920</v>
      </c>
    </row>
    <row r="1644" s="2" customFormat="1">
      <c r="A1644" s="38"/>
      <c r="B1644" s="39"/>
      <c r="C1644" s="40"/>
      <c r="D1644" s="229" t="s">
        <v>160</v>
      </c>
      <c r="E1644" s="40"/>
      <c r="F1644" s="230" t="s">
        <v>2919</v>
      </c>
      <c r="G1644" s="40"/>
      <c r="H1644" s="40"/>
      <c r="I1644" s="231"/>
      <c r="J1644" s="40"/>
      <c r="K1644" s="40"/>
      <c r="L1644" s="44"/>
      <c r="M1644" s="232"/>
      <c r="N1644" s="233"/>
      <c r="O1644" s="91"/>
      <c r="P1644" s="91"/>
      <c r="Q1644" s="91"/>
      <c r="R1644" s="91"/>
      <c r="S1644" s="91"/>
      <c r="T1644" s="92"/>
      <c r="U1644" s="38"/>
      <c r="V1644" s="38"/>
      <c r="W1644" s="38"/>
      <c r="X1644" s="38"/>
      <c r="Y1644" s="38"/>
      <c r="Z1644" s="38"/>
      <c r="AA1644" s="38"/>
      <c r="AB1644" s="38"/>
      <c r="AC1644" s="38"/>
      <c r="AD1644" s="38"/>
      <c r="AE1644" s="38"/>
      <c r="AT1644" s="17" t="s">
        <v>160</v>
      </c>
      <c r="AU1644" s="17" t="s">
        <v>21</v>
      </c>
    </row>
    <row r="1645" s="2" customFormat="1" ht="16.5" customHeight="1">
      <c r="A1645" s="38"/>
      <c r="B1645" s="39"/>
      <c r="C1645" s="215" t="s">
        <v>2921</v>
      </c>
      <c r="D1645" s="215" t="s">
        <v>154</v>
      </c>
      <c r="E1645" s="216" t="s">
        <v>2922</v>
      </c>
      <c r="F1645" s="217" t="s">
        <v>2923</v>
      </c>
      <c r="G1645" s="218" t="s">
        <v>980</v>
      </c>
      <c r="H1645" s="277"/>
      <c r="I1645" s="220"/>
      <c r="J1645" s="221">
        <f>ROUND(I1645*H1645,2)</f>
        <v>0</v>
      </c>
      <c r="K1645" s="222"/>
      <c r="L1645" s="44"/>
      <c r="M1645" s="223" t="s">
        <v>1</v>
      </c>
      <c r="N1645" s="224" t="s">
        <v>44</v>
      </c>
      <c r="O1645" s="91"/>
      <c r="P1645" s="225">
        <f>O1645*H1645</f>
        <v>0</v>
      </c>
      <c r="Q1645" s="225">
        <v>0</v>
      </c>
      <c r="R1645" s="225">
        <f>Q1645*H1645</f>
        <v>0</v>
      </c>
      <c r="S1645" s="225">
        <v>0</v>
      </c>
      <c r="T1645" s="226">
        <f>S1645*H1645</f>
        <v>0</v>
      </c>
      <c r="U1645" s="38"/>
      <c r="V1645" s="38"/>
      <c r="W1645" s="38"/>
      <c r="X1645" s="38"/>
      <c r="Y1645" s="38"/>
      <c r="Z1645" s="38"/>
      <c r="AA1645" s="38"/>
      <c r="AB1645" s="38"/>
      <c r="AC1645" s="38"/>
      <c r="AD1645" s="38"/>
      <c r="AE1645" s="38"/>
      <c r="AR1645" s="227" t="s">
        <v>158</v>
      </c>
      <c r="AT1645" s="227" t="s">
        <v>154</v>
      </c>
      <c r="AU1645" s="227" t="s">
        <v>21</v>
      </c>
      <c r="AY1645" s="17" t="s">
        <v>152</v>
      </c>
      <c r="BE1645" s="228">
        <f>IF(N1645="základní",J1645,0)</f>
        <v>0</v>
      </c>
      <c r="BF1645" s="228">
        <f>IF(N1645="snížená",J1645,0)</f>
        <v>0</v>
      </c>
      <c r="BG1645" s="228">
        <f>IF(N1645="zákl. přenesená",J1645,0)</f>
        <v>0</v>
      </c>
      <c r="BH1645" s="228">
        <f>IF(N1645="sníž. přenesená",J1645,0)</f>
        <v>0</v>
      </c>
      <c r="BI1645" s="228">
        <f>IF(N1645="nulová",J1645,0)</f>
        <v>0</v>
      </c>
      <c r="BJ1645" s="17" t="s">
        <v>21</v>
      </c>
      <c r="BK1645" s="228">
        <f>ROUND(I1645*H1645,2)</f>
        <v>0</v>
      </c>
      <c r="BL1645" s="17" t="s">
        <v>158</v>
      </c>
      <c r="BM1645" s="227" t="s">
        <v>2924</v>
      </c>
    </row>
    <row r="1646" s="2" customFormat="1">
      <c r="A1646" s="38"/>
      <c r="B1646" s="39"/>
      <c r="C1646" s="40"/>
      <c r="D1646" s="229" t="s">
        <v>160</v>
      </c>
      <c r="E1646" s="40"/>
      <c r="F1646" s="230" t="s">
        <v>2919</v>
      </c>
      <c r="G1646" s="40"/>
      <c r="H1646" s="40"/>
      <c r="I1646" s="231"/>
      <c r="J1646" s="40"/>
      <c r="K1646" s="40"/>
      <c r="L1646" s="44"/>
      <c r="M1646" s="232"/>
      <c r="N1646" s="233"/>
      <c r="O1646" s="91"/>
      <c r="P1646" s="91"/>
      <c r="Q1646" s="91"/>
      <c r="R1646" s="91"/>
      <c r="S1646" s="91"/>
      <c r="T1646" s="92"/>
      <c r="U1646" s="38"/>
      <c r="V1646" s="38"/>
      <c r="W1646" s="38"/>
      <c r="X1646" s="38"/>
      <c r="Y1646" s="38"/>
      <c r="Z1646" s="38"/>
      <c r="AA1646" s="38"/>
      <c r="AB1646" s="38"/>
      <c r="AC1646" s="38"/>
      <c r="AD1646" s="38"/>
      <c r="AE1646" s="38"/>
      <c r="AT1646" s="17" t="s">
        <v>160</v>
      </c>
      <c r="AU1646" s="17" t="s">
        <v>21</v>
      </c>
    </row>
    <row r="1647" s="2" customFormat="1" ht="16.5" customHeight="1">
      <c r="A1647" s="38"/>
      <c r="B1647" s="39"/>
      <c r="C1647" s="215" t="s">
        <v>2925</v>
      </c>
      <c r="D1647" s="215" t="s">
        <v>154</v>
      </c>
      <c r="E1647" s="216" t="s">
        <v>2926</v>
      </c>
      <c r="F1647" s="217" t="s">
        <v>2927</v>
      </c>
      <c r="G1647" s="218" t="s">
        <v>980</v>
      </c>
      <c r="H1647" s="277"/>
      <c r="I1647" s="220"/>
      <c r="J1647" s="221">
        <f>ROUND(I1647*H1647,2)</f>
        <v>0</v>
      </c>
      <c r="K1647" s="222"/>
      <c r="L1647" s="44"/>
      <c r="M1647" s="223" t="s">
        <v>1</v>
      </c>
      <c r="N1647" s="224" t="s">
        <v>44</v>
      </c>
      <c r="O1647" s="91"/>
      <c r="P1647" s="225">
        <f>O1647*H1647</f>
        <v>0</v>
      </c>
      <c r="Q1647" s="225">
        <v>0</v>
      </c>
      <c r="R1647" s="225">
        <f>Q1647*H1647</f>
        <v>0</v>
      </c>
      <c r="S1647" s="225">
        <v>0</v>
      </c>
      <c r="T1647" s="226">
        <f>S1647*H1647</f>
        <v>0</v>
      </c>
      <c r="U1647" s="38"/>
      <c r="V1647" s="38"/>
      <c r="W1647" s="38"/>
      <c r="X1647" s="38"/>
      <c r="Y1647" s="38"/>
      <c r="Z1647" s="38"/>
      <c r="AA1647" s="38"/>
      <c r="AB1647" s="38"/>
      <c r="AC1647" s="38"/>
      <c r="AD1647" s="38"/>
      <c r="AE1647" s="38"/>
      <c r="AR1647" s="227" t="s">
        <v>158</v>
      </c>
      <c r="AT1647" s="227" t="s">
        <v>154</v>
      </c>
      <c r="AU1647" s="227" t="s">
        <v>21</v>
      </c>
      <c r="AY1647" s="17" t="s">
        <v>152</v>
      </c>
      <c r="BE1647" s="228">
        <f>IF(N1647="základní",J1647,0)</f>
        <v>0</v>
      </c>
      <c r="BF1647" s="228">
        <f>IF(N1647="snížená",J1647,0)</f>
        <v>0</v>
      </c>
      <c r="BG1647" s="228">
        <f>IF(N1647="zákl. přenesená",J1647,0)</f>
        <v>0</v>
      </c>
      <c r="BH1647" s="228">
        <f>IF(N1647="sníž. přenesená",J1647,0)</f>
        <v>0</v>
      </c>
      <c r="BI1647" s="228">
        <f>IF(N1647="nulová",J1647,0)</f>
        <v>0</v>
      </c>
      <c r="BJ1647" s="17" t="s">
        <v>21</v>
      </c>
      <c r="BK1647" s="228">
        <f>ROUND(I1647*H1647,2)</f>
        <v>0</v>
      </c>
      <c r="BL1647" s="17" t="s">
        <v>158</v>
      </c>
      <c r="BM1647" s="227" t="s">
        <v>2928</v>
      </c>
    </row>
    <row r="1648" s="2" customFormat="1">
      <c r="A1648" s="38"/>
      <c r="B1648" s="39"/>
      <c r="C1648" s="40"/>
      <c r="D1648" s="229" t="s">
        <v>160</v>
      </c>
      <c r="E1648" s="40"/>
      <c r="F1648" s="230" t="s">
        <v>2919</v>
      </c>
      <c r="G1648" s="40"/>
      <c r="H1648" s="40"/>
      <c r="I1648" s="231"/>
      <c r="J1648" s="40"/>
      <c r="K1648" s="40"/>
      <c r="L1648" s="44"/>
      <c r="M1648" s="278"/>
      <c r="N1648" s="279"/>
      <c r="O1648" s="280"/>
      <c r="P1648" s="280"/>
      <c r="Q1648" s="280"/>
      <c r="R1648" s="280"/>
      <c r="S1648" s="280"/>
      <c r="T1648" s="281"/>
      <c r="U1648" s="38"/>
      <c r="V1648" s="38"/>
      <c r="W1648" s="38"/>
      <c r="X1648" s="38"/>
      <c r="Y1648" s="38"/>
      <c r="Z1648" s="38"/>
      <c r="AA1648" s="38"/>
      <c r="AB1648" s="38"/>
      <c r="AC1648" s="38"/>
      <c r="AD1648" s="38"/>
      <c r="AE1648" s="38"/>
      <c r="AT1648" s="17" t="s">
        <v>160</v>
      </c>
      <c r="AU1648" s="17" t="s">
        <v>21</v>
      </c>
    </row>
    <row r="1649" s="2" customFormat="1" ht="6.96" customHeight="1">
      <c r="A1649" s="38"/>
      <c r="B1649" s="66"/>
      <c r="C1649" s="67"/>
      <c r="D1649" s="67"/>
      <c r="E1649" s="67"/>
      <c r="F1649" s="67"/>
      <c r="G1649" s="67"/>
      <c r="H1649" s="67"/>
      <c r="I1649" s="67"/>
      <c r="J1649" s="67"/>
      <c r="K1649" s="67"/>
      <c r="L1649" s="44"/>
      <c r="M1649" s="38"/>
      <c r="O1649" s="38"/>
      <c r="P1649" s="38"/>
      <c r="Q1649" s="38"/>
      <c r="R1649" s="38"/>
      <c r="S1649" s="38"/>
      <c r="T1649" s="38"/>
      <c r="U1649" s="38"/>
      <c r="V1649" s="38"/>
      <c r="W1649" s="38"/>
      <c r="X1649" s="38"/>
      <c r="Y1649" s="38"/>
      <c r="Z1649" s="38"/>
      <c r="AA1649" s="38"/>
      <c r="AB1649" s="38"/>
      <c r="AC1649" s="38"/>
      <c r="AD1649" s="38"/>
      <c r="AE1649" s="38"/>
    </row>
  </sheetData>
  <sheetProtection sheet="1" autoFilter="0" formatColumns="0" formatRows="0" objects="1" scenarios="1" spinCount="100000" saltValue="1PdNquFAdP2+ckjJRTO3U0743ckxjrUO0vMmnUlNcR81edn0/qmRwTbZWT/dGVcc7Ec2NrnR0MhmFQKAxe1NDQ==" hashValue="UTcphr7wsPsaN1dFheKPYhG2LnkbEVB5c4ztoO3BewOEiWvDRGi1IatxEc6JwBFCAG6WNbMXtVKOuWu1uW7B5A==" algorithmName="SHA-512" password="CC35"/>
  <autoFilter ref="C155:K1648"/>
  <mergeCells count="9">
    <mergeCell ref="E7:H7"/>
    <mergeCell ref="E9:H9"/>
    <mergeCell ref="E18:H18"/>
    <mergeCell ref="E27:H27"/>
    <mergeCell ref="E85:H85"/>
    <mergeCell ref="E87:H87"/>
    <mergeCell ref="E146:H146"/>
    <mergeCell ref="E148:H14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Pavel Česal</dc:creator>
  <cp:lastModifiedBy>Pavel Česal</cp:lastModifiedBy>
  <dcterms:created xsi:type="dcterms:W3CDTF">2023-09-22T07:30:44Z</dcterms:created>
  <dcterms:modified xsi:type="dcterms:W3CDTF">2023-09-22T07:30:49Z</dcterms:modified>
</cp:coreProperties>
</file>