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Stezka k parkovišti" sheetId="2" r:id="rId2"/>
    <sheet name="SO 102 - Parkoviště a zpe..." sheetId="3" r:id="rId3"/>
    <sheet name="SO 401 - VO" sheetId="4" r:id="rId4"/>
    <sheet name="SO 801 - Sadové úpravy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101 - Stezka k parkovišti'!$C$89:$K$278</definedName>
    <definedName name="_xlnm.Print_Area" localSheetId="1">'SO 101 - Stezka k parkovišti'!$C$4:$J$39,'SO 101 - Stezka k parkovišti'!$C$45:$J$71,'SO 101 - Stezka k parkovišti'!$C$77:$K$278</definedName>
    <definedName name="_xlnm.Print_Titles" localSheetId="1">'SO 101 - Stezka k parkovišti'!$89:$89</definedName>
    <definedName name="_xlnm._FilterDatabase" localSheetId="2" hidden="1">'SO 102 - Parkoviště a zpe...'!$C$89:$K$278</definedName>
    <definedName name="_xlnm.Print_Area" localSheetId="2">'SO 102 - Parkoviště a zpe...'!$C$4:$J$39,'SO 102 - Parkoviště a zpe...'!$C$45:$J$71,'SO 102 - Parkoviště a zpe...'!$C$77:$K$278</definedName>
    <definedName name="_xlnm.Print_Titles" localSheetId="2">'SO 102 - Parkoviště a zpe...'!$89:$89</definedName>
    <definedName name="_xlnm._FilterDatabase" localSheetId="3" hidden="1">'SO 401 - VO'!$C$83:$K$113</definedName>
    <definedName name="_xlnm.Print_Area" localSheetId="3">'SO 401 - VO'!$C$4:$J$39,'SO 401 - VO'!$C$45:$J$65,'SO 401 - VO'!$C$71:$K$113</definedName>
    <definedName name="_xlnm.Print_Titles" localSheetId="3">'SO 401 - VO'!$83:$83</definedName>
    <definedName name="_xlnm._FilterDatabase" localSheetId="4" hidden="1">'SO 801 - Sadové úpravy'!$C$82:$K$108</definedName>
    <definedName name="_xlnm.Print_Area" localSheetId="4">'SO 801 - Sadové úpravy'!$C$4:$J$39,'SO 801 - Sadové úpravy'!$C$45:$J$64,'SO 801 - Sadové úpravy'!$C$70:$K$108</definedName>
    <definedName name="_xlnm.Print_Titles" localSheetId="4">'SO 801 - Sadové úpravy'!$82:$82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7"/>
  <c r="BH107"/>
  <c r="BG107"/>
  <c r="BF107"/>
  <c r="T107"/>
  <c r="T106"/>
  <c r="R107"/>
  <c r="R106"/>
  <c r="P107"/>
  <c r="P106"/>
  <c r="BI105"/>
  <c r="BH105"/>
  <c r="BG105"/>
  <c r="BF105"/>
  <c r="T105"/>
  <c r="R105"/>
  <c r="P105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4"/>
  <c r="BH94"/>
  <c r="BG94"/>
  <c r="BF94"/>
  <c r="T94"/>
  <c r="R94"/>
  <c r="P94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52"/>
  <c r="E7"/>
  <c r="E73"/>
  <c i="4" r="J37"/>
  <c r="J36"/>
  <c i="1" r="AY57"/>
  <c i="4" r="J35"/>
  <c i="1" r="AX57"/>
  <c i="4"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J81"/>
  <c r="J80"/>
  <c r="F80"/>
  <c r="F78"/>
  <c r="E76"/>
  <c r="J55"/>
  <c r="J54"/>
  <c r="F54"/>
  <c r="F52"/>
  <c r="E50"/>
  <c r="J18"/>
  <c r="E18"/>
  <c r="F55"/>
  <c r="J17"/>
  <c r="J12"/>
  <c r="J52"/>
  <c r="E7"/>
  <c r="E48"/>
  <c i="3" r="J37"/>
  <c r="J36"/>
  <c i="1" r="AY56"/>
  <c i="3" r="J35"/>
  <c i="1" r="AX56"/>
  <c i="3" r="BI278"/>
  <c r="BH278"/>
  <c r="BG278"/>
  <c r="BF278"/>
  <c r="T278"/>
  <c r="T277"/>
  <c r="R278"/>
  <c r="R277"/>
  <c r="P278"/>
  <c r="P277"/>
  <c r="BI276"/>
  <c r="BH276"/>
  <c r="BG276"/>
  <c r="BF276"/>
  <c r="T276"/>
  <c r="R276"/>
  <c r="P276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T255"/>
  <c r="R256"/>
  <c r="R255"/>
  <c r="P256"/>
  <c r="P255"/>
  <c r="BI253"/>
  <c r="BH253"/>
  <c r="BG253"/>
  <c r="BF253"/>
  <c r="T253"/>
  <c r="T252"/>
  <c r="R253"/>
  <c r="R252"/>
  <c r="P253"/>
  <c r="P252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44"/>
  <c r="BH144"/>
  <c r="BG144"/>
  <c r="BF144"/>
  <c r="T144"/>
  <c r="R144"/>
  <c r="P144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2"/>
  <c r="BH112"/>
  <c r="BG112"/>
  <c r="BF112"/>
  <c r="T112"/>
  <c r="R112"/>
  <c r="P112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52"/>
  <c r="E7"/>
  <c r="E80"/>
  <c i="2" r="J37"/>
  <c r="J36"/>
  <c i="1" r="AY55"/>
  <c i="2" r="J35"/>
  <c i="1" r="AX55"/>
  <c i="2" r="BI278"/>
  <c r="BH278"/>
  <c r="BG278"/>
  <c r="BF278"/>
  <c r="T278"/>
  <c r="T277"/>
  <c r="R278"/>
  <c r="R277"/>
  <c r="P278"/>
  <c r="P277"/>
  <c r="BI276"/>
  <c r="BH276"/>
  <c r="BG276"/>
  <c r="BF276"/>
  <c r="T276"/>
  <c r="R276"/>
  <c r="P276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T255"/>
  <c r="R256"/>
  <c r="R255"/>
  <c r="P256"/>
  <c r="P255"/>
  <c r="BI253"/>
  <c r="BH253"/>
  <c r="BG253"/>
  <c r="BF253"/>
  <c r="T253"/>
  <c r="T252"/>
  <c r="R253"/>
  <c r="R252"/>
  <c r="P253"/>
  <c r="P252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1"/>
  <c r="BH211"/>
  <c r="BG211"/>
  <c r="BF211"/>
  <c r="T211"/>
  <c r="R211"/>
  <c r="P211"/>
  <c r="BI209"/>
  <c r="BH209"/>
  <c r="BG209"/>
  <c r="BF209"/>
  <c r="T209"/>
  <c r="R209"/>
  <c r="P209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49"/>
  <c r="BH149"/>
  <c r="BG149"/>
  <c r="BF149"/>
  <c r="T149"/>
  <c r="R149"/>
  <c r="P149"/>
  <c r="BI140"/>
  <c r="BH140"/>
  <c r="BG140"/>
  <c r="BF140"/>
  <c r="T140"/>
  <c r="R140"/>
  <c r="P140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1"/>
  <c r="BH121"/>
  <c r="BG121"/>
  <c r="BF121"/>
  <c r="T121"/>
  <c r="R121"/>
  <c r="P121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84"/>
  <c r="E7"/>
  <c r="E48"/>
  <c i="1" r="L50"/>
  <c r="AM50"/>
  <c r="AM49"/>
  <c r="L49"/>
  <c r="AM47"/>
  <c r="L47"/>
  <c r="L45"/>
  <c r="L44"/>
  <c i="2" r="J271"/>
  <c i="3" r="BK125"/>
  <c i="2" r="J173"/>
  <c r="BK93"/>
  <c i="3" r="J93"/>
  <c r="BK234"/>
  <c i="2" r="J126"/>
  <c i="3" r="BK158"/>
  <c i="2" r="J131"/>
  <c i="3" r="BK270"/>
  <c r="J185"/>
  <c i="2" r="BK201"/>
  <c r="J149"/>
  <c i="3" r="J144"/>
  <c r="J241"/>
  <c r="BK131"/>
  <c r="BK204"/>
  <c i="2" r="BK230"/>
  <c i="3" r="J122"/>
  <c i="2" r="J230"/>
  <c r="BK186"/>
  <c i="3" r="J103"/>
  <c r="BK203"/>
  <c i="4" r="J99"/>
  <c i="2" r="J256"/>
  <c i="3" r="J227"/>
  <c i="5" r="J104"/>
  <c i="2" r="J225"/>
  <c i="3" r="J170"/>
  <c i="2" r="BK188"/>
  <c r="BK199"/>
  <c i="3" r="BK120"/>
  <c i="2" r="J202"/>
  <c i="3" r="J230"/>
  <c i="2" r="J140"/>
  <c r="BK195"/>
  <c i="3" r="J174"/>
  <c i="2" r="J227"/>
  <c r="BK227"/>
  <c i="3" r="J273"/>
  <c i="4" r="BK95"/>
  <c i="3" r="BK215"/>
  <c r="BK224"/>
  <c i="2" r="J184"/>
  <c i="3" r="BK162"/>
  <c i="2" r="J278"/>
  <c r="J199"/>
  <c r="J129"/>
  <c i="3" r="J162"/>
  <c i="4" r="J113"/>
  <c i="3" r="BK178"/>
  <c i="4" r="J97"/>
  <c i="3" r="J244"/>
  <c i="4" r="BK86"/>
  <c i="2" r="BK256"/>
  <c i="3" r="BK136"/>
  <c i="5" r="J100"/>
  <c i="2" r="BK266"/>
  <c i="3" r="BK117"/>
  <c i="2" r="J188"/>
  <c i="3" r="J278"/>
  <c r="BK174"/>
  <c i="4" r="BK100"/>
  <c i="3" r="BK241"/>
  <c i="4" r="BK101"/>
  <c i="2" r="J276"/>
  <c r="BK136"/>
  <c i="3" r="J112"/>
  <c r="J101"/>
  <c i="4" r="BK98"/>
  <c r="BK109"/>
  <c i="2" r="J201"/>
  <c i="3" r="BK97"/>
  <c i="2" r="J186"/>
  <c i="3" r="BK271"/>
  <c i="4" r="J89"/>
  <c i="2" r="J209"/>
  <c i="3" r="BK263"/>
  <c i="5" r="J86"/>
  <c i="3" r="BK278"/>
  <c i="2" r="J198"/>
  <c r="BK110"/>
  <c i="4" r="BK92"/>
  <c i="5" r="J107"/>
  <c i="2" r="BK165"/>
  <c i="4" r="J108"/>
  <c i="3" r="J271"/>
  <c i="4" r="J101"/>
  <c i="3" r="J200"/>
  <c i="2" r="BK126"/>
  <c r="J249"/>
  <c i="3" r="BK200"/>
  <c i="2" r="BK263"/>
  <c r="J134"/>
  <c i="4" r="BK97"/>
  <c i="2" r="BK276"/>
  <c i="3" r="J276"/>
  <c i="2" r="BK225"/>
  <c i="3" r="BK182"/>
  <c i="2" r="J195"/>
  <c r="BK180"/>
  <c i="3" r="J153"/>
  <c i="4" r="BK99"/>
  <c i="3" r="BK185"/>
  <c i="2" r="BK237"/>
  <c i="3" r="J215"/>
  <c i="4" r="J102"/>
  <c i="3" r="J178"/>
  <c i="1" r="AS54"/>
  <c i="2" r="J106"/>
  <c r="J98"/>
  <c i="3" r="BK273"/>
  <c r="BK198"/>
  <c i="4" r="J88"/>
  <c i="5" r="BK86"/>
  <c i="2" r="J93"/>
  <c i="3" r="J266"/>
  <c i="2" r="J235"/>
  <c i="3" r="BK127"/>
  <c i="2" r="BK112"/>
  <c r="BK161"/>
  <c i="4" r="J105"/>
  <c i="3" r="J253"/>
  <c i="5" r="BK105"/>
  <c i="2" r="BK253"/>
  <c i="3" r="BK201"/>
  <c i="4" r="J104"/>
  <c i="2" r="BK271"/>
  <c r="J222"/>
  <c i="3" r="BK101"/>
  <c i="2" r="J165"/>
  <c i="4" r="J106"/>
  <c i="3" r="J232"/>
  <c i="2" r="BK235"/>
  <c i="3" r="J105"/>
  <c i="4" r="J94"/>
  <c i="2" r="BK246"/>
  <c r="J241"/>
  <c i="3" r="BK266"/>
  <c r="J131"/>
  <c i="4" r="J92"/>
  <c r="BK88"/>
  <c i="2" r="BK198"/>
  <c i="3" r="BK105"/>
  <c i="2" r="BK114"/>
  <c i="3" r="J206"/>
  <c r="J127"/>
  <c r="BK276"/>
  <c i="4" r="BK107"/>
  <c i="2" r="J244"/>
  <c i="3" r="J192"/>
  <c i="2" r="J161"/>
  <c r="BK173"/>
  <c i="3" r="J270"/>
  <c i="4" r="J109"/>
  <c r="BK113"/>
  <c i="5" r="J105"/>
  <c i="2" r="J197"/>
  <c i="3" r="J249"/>
  <c i="4" r="J95"/>
  <c i="2" r="BK102"/>
  <c i="3" r="J117"/>
  <c i="2" r="J253"/>
  <c r="BK209"/>
  <c i="3" r="BK103"/>
  <c i="2" r="BK270"/>
  <c i="3" r="J120"/>
  <c i="4" r="J100"/>
  <c i="2" r="J239"/>
  <c i="3" r="BK249"/>
  <c r="BK93"/>
  <c i="5" r="BK100"/>
  <c i="2" r="BK177"/>
  <c r="J273"/>
  <c r="BK249"/>
  <c i="3" r="BK227"/>
  <c i="4" r="J110"/>
  <c r="BK108"/>
  <c i="5" r="BK107"/>
  <c i="2" r="BK149"/>
  <c i="4" r="J107"/>
  <c i="2" r="J263"/>
  <c i="3" r="J246"/>
  <c i="5" r="BK94"/>
  <c i="2" r="J211"/>
  <c i="3" r="BK213"/>
  <c i="2" r="BK134"/>
  <c i="3" r="BK206"/>
  <c i="2" r="J246"/>
  <c r="J192"/>
  <c i="3" r="BK144"/>
  <c i="2" r="BK211"/>
  <c i="3" r="J260"/>
  <c i="2" r="J121"/>
  <c i="3" r="J204"/>
  <c i="5" r="BK96"/>
  <c i="4" r="J91"/>
  <c i="2" r="BK222"/>
  <c i="3" r="BK253"/>
  <c i="2" r="BK278"/>
  <c r="BK241"/>
  <c r="BK129"/>
  <c i="3" r="BK194"/>
  <c i="4" r="J112"/>
  <c r="BK110"/>
  <c i="2" r="BK192"/>
  <c r="J114"/>
  <c i="3" r="J125"/>
  <c i="2" r="BK244"/>
  <c i="3" r="J194"/>
  <c i="2" r="BK273"/>
  <c i="3" r="J97"/>
  <c r="BK153"/>
  <c i="2" r="J169"/>
  <c i="4" r="BK105"/>
  <c i="2" r="J112"/>
  <c i="3" r="BK256"/>
  <c i="5" r="J94"/>
  <c i="2" r="BK233"/>
  <c r="BK140"/>
  <c i="3" r="J203"/>
  <c i="2" r="BK239"/>
  <c i="3" r="J136"/>
  <c i="2" r="BK197"/>
  <c i="3" r="BK170"/>
  <c i="4" r="BK89"/>
  <c i="3" r="BK244"/>
  <c r="J201"/>
  <c i="2" r="J270"/>
  <c r="BK202"/>
  <c i="3" r="J198"/>
  <c i="4" r="J87"/>
  <c i="3" r="J263"/>
  <c i="4" r="BK102"/>
  <c i="2" r="BK106"/>
  <c i="3" r="J224"/>
  <c i="4" r="J98"/>
  <c r="BK87"/>
  <c i="2" r="BK169"/>
  <c r="J102"/>
  <c i="3" r="J213"/>
  <c i="5" r="BK104"/>
  <c i="3" r="J182"/>
  <c i="4" r="BK112"/>
  <c i="2" r="BK121"/>
  <c i="3" r="BK112"/>
  <c i="2" r="J180"/>
  <c i="3" r="BK260"/>
  <c i="4" r="J86"/>
  <c i="2" r="J237"/>
  <c r="BK260"/>
  <c i="3" r="BK230"/>
  <c r="BK239"/>
  <c r="BK122"/>
  <c i="4" r="BK94"/>
  <c r="BK104"/>
  <c i="2" r="J110"/>
  <c i="3" r="J256"/>
  <c i="2" r="BK98"/>
  <c i="3" r="J234"/>
  <c i="4" r="BK106"/>
  <c i="2" r="J177"/>
  <c i="4" r="BK111"/>
  <c i="3" r="J166"/>
  <c i="2" r="J266"/>
  <c i="3" r="J239"/>
  <c r="BK211"/>
  <c i="2" r="J136"/>
  <c i="3" r="BK246"/>
  <c i="2" r="J260"/>
  <c i="3" r="BK166"/>
  <c r="J158"/>
  <c i="5" r="J96"/>
  <c i="2" r="BK131"/>
  <c i="3" r="J211"/>
  <c i="2" r="BK184"/>
  <c r="J233"/>
  <c i="3" r="BK232"/>
  <c r="BK192"/>
  <c i="4" r="J111"/>
  <c r="BK91"/>
  <c i="2" l="1" r="BK92"/>
  <c r="J92"/>
  <c r="J61"/>
  <c r="R194"/>
  <c r="BK259"/>
  <c r="J259"/>
  <c r="J68"/>
  <c i="3" r="T130"/>
  <c r="BK269"/>
  <c r="J269"/>
  <c r="J69"/>
  <c i="2" r="T194"/>
  <c r="P259"/>
  <c i="3" r="T92"/>
  <c r="R238"/>
  <c r="R259"/>
  <c i="4" r="T90"/>
  <c i="2" r="P139"/>
  <c i="3" r="P92"/>
  <c r="BK197"/>
  <c r="J197"/>
  <c r="J63"/>
  <c r="BK259"/>
  <c r="J259"/>
  <c r="J68"/>
  <c i="4" r="R103"/>
  <c i="2" r="BK194"/>
  <c r="J194"/>
  <c r="J63"/>
  <c r="R269"/>
  <c i="3" r="R197"/>
  <c r="P259"/>
  <c i="4" r="P85"/>
  <c r="BK96"/>
  <c r="J96"/>
  <c r="J63"/>
  <c i="2" r="R92"/>
  <c r="P238"/>
  <c r="T259"/>
  <c i="3" r="R130"/>
  <c r="T269"/>
  <c i="4" r="R85"/>
  <c r="T93"/>
  <c i="3" r="P130"/>
  <c r="T238"/>
  <c i="4" r="T103"/>
  <c i="2" r="P92"/>
  <c r="BK238"/>
  <c r="J238"/>
  <c r="J64"/>
  <c r="T269"/>
  <c i="3" r="BK130"/>
  <c r="J130"/>
  <c r="J62"/>
  <c r="P238"/>
  <c r="R269"/>
  <c i="4" r="T85"/>
  <c r="P93"/>
  <c r="T96"/>
  <c i="5" r="T85"/>
  <c i="2" r="R139"/>
  <c r="P269"/>
  <c i="3" r="T197"/>
  <c r="P269"/>
  <c i="4" r="R90"/>
  <c r="BK103"/>
  <c r="J103"/>
  <c r="J64"/>
  <c i="5" r="BK103"/>
  <c r="J103"/>
  <c r="J62"/>
  <c i="2" r="P194"/>
  <c i="3" r="R92"/>
  <c r="BK238"/>
  <c r="J238"/>
  <c r="J64"/>
  <c i="4" r="BK85"/>
  <c r="J85"/>
  <c r="J60"/>
  <c r="BK93"/>
  <c r="J93"/>
  <c r="J62"/>
  <c r="P96"/>
  <c i="5" r="P103"/>
  <c i="2" r="T92"/>
  <c r="R238"/>
  <c r="R259"/>
  <c r="R258"/>
  <c i="5" r="P85"/>
  <c r="P84"/>
  <c r="P83"/>
  <c i="1" r="AU58"/>
  <c i="2" r="BK139"/>
  <c r="J139"/>
  <c r="J62"/>
  <c r="T238"/>
  <c i="4" r="BK90"/>
  <c r="J90"/>
  <c r="J61"/>
  <c r="R93"/>
  <c r="R96"/>
  <c i="5" r="R85"/>
  <c r="T103"/>
  <c i="2" r="T139"/>
  <c r="BK269"/>
  <c r="J269"/>
  <c r="J69"/>
  <c i="3" r="BK92"/>
  <c r="P197"/>
  <c r="T259"/>
  <c r="T258"/>
  <c i="4" r="P90"/>
  <c r="P103"/>
  <c i="5" r="BK85"/>
  <c r="J85"/>
  <c r="J61"/>
  <c r="R103"/>
  <c i="2" r="BK252"/>
  <c r="J252"/>
  <c r="J65"/>
  <c i="3" r="BK277"/>
  <c r="J277"/>
  <c r="J70"/>
  <c r="BK252"/>
  <c r="J252"/>
  <c r="J65"/>
  <c r="BK255"/>
  <c r="J255"/>
  <c r="J66"/>
  <c i="5" r="BK106"/>
  <c r="J106"/>
  <c r="J63"/>
  <c i="2" r="BK277"/>
  <c r="J277"/>
  <c r="J70"/>
  <c r="BK255"/>
  <c r="J255"/>
  <c r="J66"/>
  <c i="5" r="E48"/>
  <c r="J77"/>
  <c r="F80"/>
  <c i="4" r="BK84"/>
  <c r="J84"/>
  <c r="J59"/>
  <c i="5" r="BE96"/>
  <c r="BE105"/>
  <c r="BE107"/>
  <c r="BE100"/>
  <c r="BE104"/>
  <c r="BE94"/>
  <c r="BE86"/>
  <c i="4" r="BE100"/>
  <c r="BE105"/>
  <c i="3" r="J92"/>
  <c r="J61"/>
  <c i="4" r="F81"/>
  <c r="BE87"/>
  <c r="BE98"/>
  <c r="BE88"/>
  <c r="BE91"/>
  <c r="J78"/>
  <c r="BE102"/>
  <c r="BE97"/>
  <c r="BE106"/>
  <c r="E74"/>
  <c r="BE104"/>
  <c r="BE94"/>
  <c r="BE95"/>
  <c r="BE99"/>
  <c r="BE107"/>
  <c r="BE92"/>
  <c r="BE101"/>
  <c r="BE109"/>
  <c r="BE110"/>
  <c r="BE111"/>
  <c r="BE112"/>
  <c r="BE89"/>
  <c r="BE113"/>
  <c r="BE86"/>
  <c r="BE108"/>
  <c i="3" r="BE162"/>
  <c r="BE182"/>
  <c r="BE198"/>
  <c r="BE158"/>
  <c r="BE185"/>
  <c i="2" r="BK258"/>
  <c r="J258"/>
  <c r="J67"/>
  <c i="3" r="J84"/>
  <c r="BE97"/>
  <c r="BE194"/>
  <c r="BE200"/>
  <c r="BE93"/>
  <c r="BE153"/>
  <c r="BE125"/>
  <c r="BE127"/>
  <c r="BE144"/>
  <c r="BE201"/>
  <c r="BE204"/>
  <c r="F87"/>
  <c r="BE101"/>
  <c r="BE105"/>
  <c r="BE112"/>
  <c r="BE122"/>
  <c r="BE203"/>
  <c i="2" r="BK91"/>
  <c r="J91"/>
  <c r="J60"/>
  <c i="3" r="E48"/>
  <c r="BE166"/>
  <c r="BE170"/>
  <c r="BE174"/>
  <c r="BE178"/>
  <c r="BE192"/>
  <c r="BE213"/>
  <c r="BE103"/>
  <c r="BE120"/>
  <c r="BE131"/>
  <c r="BE232"/>
  <c r="BE234"/>
  <c r="BE260"/>
  <c r="BE266"/>
  <c r="BE271"/>
  <c r="BE276"/>
  <c r="BE278"/>
  <c r="BE227"/>
  <c r="BE244"/>
  <c r="BE246"/>
  <c r="BE253"/>
  <c r="BE206"/>
  <c r="BE211"/>
  <c r="BE224"/>
  <c r="BE230"/>
  <c r="BE241"/>
  <c r="BE249"/>
  <c r="BE270"/>
  <c r="BE117"/>
  <c r="BE136"/>
  <c r="BE215"/>
  <c r="BE239"/>
  <c r="BE256"/>
  <c r="BE263"/>
  <c r="BE273"/>
  <c i="2" r="BE106"/>
  <c r="BE112"/>
  <c r="BE114"/>
  <c r="BE165"/>
  <c r="BE93"/>
  <c r="BE98"/>
  <c r="BE121"/>
  <c r="BE188"/>
  <c r="BE225"/>
  <c r="BE239"/>
  <c r="BE186"/>
  <c r="BE197"/>
  <c r="BE211"/>
  <c r="BE235"/>
  <c r="BE173"/>
  <c r="BE195"/>
  <c r="BE202"/>
  <c r="F87"/>
  <c r="BE110"/>
  <c r="BE184"/>
  <c r="BE198"/>
  <c r="BE209"/>
  <c r="BE233"/>
  <c r="E80"/>
  <c r="BE134"/>
  <c r="BE161"/>
  <c r="BE249"/>
  <c r="BE199"/>
  <c r="BE227"/>
  <c r="BE253"/>
  <c r="BE222"/>
  <c r="BE246"/>
  <c r="BE129"/>
  <c r="BE136"/>
  <c r="BE140"/>
  <c r="BE169"/>
  <c r="BE263"/>
  <c r="BE273"/>
  <c r="J52"/>
  <c r="BE102"/>
  <c r="BE126"/>
  <c r="BE131"/>
  <c r="BE180"/>
  <c r="BE192"/>
  <c r="BE230"/>
  <c r="BE241"/>
  <c r="BE256"/>
  <c r="BE260"/>
  <c r="BE266"/>
  <c r="BE270"/>
  <c r="BE278"/>
  <c r="BE271"/>
  <c r="BE149"/>
  <c r="BE177"/>
  <c r="BE201"/>
  <c r="BE237"/>
  <c r="BE244"/>
  <c r="BE276"/>
  <c i="3" r="F36"/>
  <c i="1" r="BC56"/>
  <c i="4" r="F36"/>
  <c i="1" r="BC57"/>
  <c i="5" r="F36"/>
  <c i="1" r="BC58"/>
  <c i="2" r="F34"/>
  <c i="1" r="BA55"/>
  <c i="2" r="F35"/>
  <c i="1" r="BB55"/>
  <c i="3" r="J34"/>
  <c i="1" r="AW56"/>
  <c i="4" r="J34"/>
  <c i="1" r="AW57"/>
  <c i="2" r="F37"/>
  <c i="1" r="BD55"/>
  <c i="3" r="F37"/>
  <c i="1" r="BD56"/>
  <c i="4" r="F35"/>
  <c i="1" r="BB57"/>
  <c i="4" r="F34"/>
  <c i="1" r="BA57"/>
  <c i="3" r="F34"/>
  <c i="1" r="BA56"/>
  <c i="5" r="J34"/>
  <c i="1" r="AW58"/>
  <c i="3" r="F35"/>
  <c i="1" r="BB56"/>
  <c i="5" r="F37"/>
  <c i="1" r="BD58"/>
  <c i="5" r="F34"/>
  <c i="1" r="BA58"/>
  <c i="4" r="F37"/>
  <c i="1" r="BD57"/>
  <c i="2" r="F36"/>
  <c i="1" r="BC55"/>
  <c i="5" r="F35"/>
  <c i="1" r="BB58"/>
  <c i="2" r="J34"/>
  <c i="1" r="AW55"/>
  <c i="3" l="1" r="BK91"/>
  <c r="J91"/>
  <c r="J60"/>
  <c i="4" r="T84"/>
  <c i="3" r="R91"/>
  <c i="2" r="P91"/>
  <c r="T258"/>
  <c i="4" r="P84"/>
  <c i="1" r="AU57"/>
  <c i="3" r="P258"/>
  <c i="5" r="R84"/>
  <c r="R83"/>
  <c i="2" r="P258"/>
  <c i="5" r="T84"/>
  <c r="T83"/>
  <c i="2" r="R91"/>
  <c r="R90"/>
  <c r="T91"/>
  <c r="T90"/>
  <c i="4" r="R84"/>
  <c i="3" r="P91"/>
  <c r="P90"/>
  <c i="1" r="AU56"/>
  <c i="3" r="R258"/>
  <c r="R90"/>
  <c r="T91"/>
  <c r="T90"/>
  <c r="BK258"/>
  <c r="J258"/>
  <c r="J67"/>
  <c i="5" r="BK84"/>
  <c r="BK83"/>
  <c r="J83"/>
  <c i="2" r="BK90"/>
  <c r="J90"/>
  <c r="J59"/>
  <c i="5" r="J30"/>
  <c i="1" r="AG58"/>
  <c i="3" r="J33"/>
  <c i="1" r="AV56"/>
  <c r="AT56"/>
  <c i="2" r="F33"/>
  <c i="1" r="AZ55"/>
  <c i="2" r="J33"/>
  <c i="1" r="AV55"/>
  <c r="AT55"/>
  <c i="3" r="F33"/>
  <c i="1" r="AZ56"/>
  <c r="BB54"/>
  <c r="AX54"/>
  <c i="4" r="F33"/>
  <c i="1" r="AZ57"/>
  <c i="5" r="J33"/>
  <c i="1" r="AV58"/>
  <c r="AT58"/>
  <c r="AN58"/>
  <c r="BC54"/>
  <c r="W32"/>
  <c r="BA54"/>
  <c r="W30"/>
  <c i="4" r="J33"/>
  <c i="1" r="AV57"/>
  <c r="AT57"/>
  <c i="4" r="J30"/>
  <c i="1" r="AG57"/>
  <c i="5" r="F33"/>
  <c i="1" r="AZ58"/>
  <c r="BD54"/>
  <c r="W33"/>
  <c i="2" l="1" r="P90"/>
  <c i="1" r="AU55"/>
  <c i="5" r="J59"/>
  <c r="J84"/>
  <c r="J60"/>
  <c i="3" r="BK90"/>
  <c r="J90"/>
  <c r="J59"/>
  <c i="1" r="AN57"/>
  <c i="5" r="J39"/>
  <c i="4" r="J39"/>
  <c i="1" r="AU54"/>
  <c i="2" r="J30"/>
  <c i="1" r="AG55"/>
  <c r="AZ54"/>
  <c r="AV54"/>
  <c r="AK29"/>
  <c r="AW54"/>
  <c r="AK30"/>
  <c r="AY54"/>
  <c r="W31"/>
  <c i="2" l="1" r="J39"/>
  <c i="1" r="AN55"/>
  <c i="3" r="J30"/>
  <c i="1" r="AG56"/>
  <c r="AG54"/>
  <c r="AK26"/>
  <c r="AK35"/>
  <c r="W29"/>
  <c r="AT54"/>
  <c r="AN54"/>
  <c i="3" l="1" r="J39"/>
  <c i="1" r="AN56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<sst xmlns="http://schemas.openxmlformats.org/spreadsheetml/2006/main">
  <si>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</si>
  <si>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</si>
  <si>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</si>
  <si>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</si>
  <si>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</si>
  <si>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{6b7a288d-7f5c-4444-963f-1755229cd2a3}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</si>
  <si>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</si>
  <si>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</si>
  <si>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</si>
  <si>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</si>
  <si>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</si>
  <si>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</si>
  <si>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</si>
  <si>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</si>
  <si>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PFP_53-01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</si>
  <si>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</si>
  <si>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</si>
  <si>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Tuchlovice, společná stezka - Dřevěnkov</t>
  </si>
  <si>
    <t>KSO:</t>
  </si>
  <si>
    <t/>
  </si>
  <si>
    <t>CC-CZ:</t>
  </si>
  <si>
    <t>Místo:</t>
  </si>
  <si>
    <t xml:space="preserve"> </t>
  </si>
  <si>
    <t>Datum:</t>
  </si>
  <si>
    <t>25. 10. 2024</t>
  </si>
  <si>
    <t>Zadavatel:</t>
  </si>
  <si>
    <t>IČ:</t>
  </si>
  <si>
    <t>Obec Tuchlovice</t>
  </si>
  <si>
    <t>DIČ:</t>
  </si>
  <si>
    <t>Účastník:</t>
  </si>
  <si>
    <t>Vyplň údaj</t>
  </si>
  <si>
    <t>Projektant:</t>
  </si>
  <si>
    <t>PFPROJEKT s.r.o.</t>
  </si>
  <si>
    <t>True</t>
  </si>
  <si>
    <t>Zpracovatel:</t>
  </si>
  <si>
    <t>Lukáš Novák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</si>
  <si>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</si>
  <si>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</si>
  <si>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</si>
  <si>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</si>
  <si>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</si>
  <si>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</si>
  <si>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</si>
  <si>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</si>
  <si>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</si>
  <si>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</si>
  <si>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</si>
  <si>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</si>
  <si>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</si>
  <si>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</si>
  <si>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</si>
  <si>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</si>
  <si>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</si>
  <si>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</si>
  <si>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</si>
  <si>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</si>
  <si>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</si>
  <si>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</si>
  <si>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</si>
  <si>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</si>
  <si>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</si>
  <si>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</si>
  <si>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</si>
  <si>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</si>
  <si>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</si>
  <si>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</si>
  <si>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</si>
  <si>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</si>
  <si>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</si>
  <si>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</si>
  <si>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</si>
  <si>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</si>
  <si>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</si>
  <si>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</si>
  <si>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</si>
  <si>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</si>
  <si>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</si>
  <si>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</si>
  <si>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Stezka k parkovišti</t>
  </si>
  <si>
    <t>STA</t>
  </si>
  <si>
    <t>1</t>
  </si>
  <si>
    <t>{ec3d30bf-5040-4605-bf00-479d0baa0dba}</t>
  </si>
  <si>
    <t>2</t>
  </si>
  <si>
    <t>SO 102</t>
  </si>
  <si>
    <t>Parkoviště a zpevnění plochy</t>
  </si>
  <si>
    <t>{48d6ec38-7f4a-4010-be0a-395c0a005156}</t>
  </si>
  <si>
    <t>SO 401</t>
  </si>
  <si>
    <t>VO</t>
  </si>
  <si>
    <t>{0734bc96-98e3-40a5-9f38-b5e1620716c5}</t>
  </si>
  <si>
    <t>SO 801</t>
  </si>
  <si>
    <t>Sadové úpravy</t>
  </si>
  <si>
    <t>{998a3b0e-5458-4e6a-8453-e539a2c54cbe}</t>
  </si>
  <si>
    <t>KRYCÍ LIST SOUPISU PRACÍ</t>
  </si>
  <si>
    <t>Objekt:</t>
  </si>
  <si>
    <t>SO 101 - Stezka k parkovišti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</si>
  <si>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</si>
  <si>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</si>
  <si>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</si>
  <si>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</si>
  <si>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</si>
  <si>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</si>
  <si>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</si>
  <si>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</si>
  <si>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</si>
  <si>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</si>
  <si>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</si>
  <si>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</si>
  <si>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</si>
  <si>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</si>
  <si>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</si>
  <si>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</si>
  <si>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</si>
  <si>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</si>
  <si>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</si>
  <si>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</si>
  <si>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</si>
  <si>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</si>
  <si>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</si>
  <si>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</si>
  <si>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</si>
  <si>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</si>
  <si>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</si>
  <si>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</si>
  <si>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</si>
  <si>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</si>
  <si>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</si>
  <si>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</si>
  <si>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</si>
  <si>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</si>
  <si>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</si>
  <si>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m2</t>
  </si>
  <si>
    <t>CS ÚRS 2024 02</t>
  </si>
  <si>
    <t>4</t>
  </si>
  <si>
    <t>1556188853</t>
  </si>
  <si>
    <t>Online PSC</t>
  </si>
  <si>
    <t>https://podminky.urs.cz/item/CS_URS_2024_02/113106161</t>
  </si>
  <si>
    <t>VV</t>
  </si>
  <si>
    <t>bourání dlažby</t>
  </si>
  <si>
    <t>dlažební kostky</t>
  </si>
  <si>
    <t>590,9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</si>
  <si>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</si>
  <si>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</si>
  <si>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881374749</t>
  </si>
  <si>
    <t>https://podminky.urs.cz/item/CS_URS_2024_02/113107322</t>
  </si>
  <si>
    <t>Bourání asfaltové komunikace</t>
  </si>
  <si>
    <t>39,6</t>
  </si>
  <si>
    <t>3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</si>
  <si>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</si>
  <si>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</si>
  <si>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292901625</t>
  </si>
  <si>
    <t>https://podminky.urs.cz/item/CS_URS_2024_02/113107323</t>
  </si>
  <si>
    <t>bourání nezpevněné vozovky</t>
  </si>
  <si>
    <t>36,5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</si>
  <si>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</si>
  <si>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</si>
  <si>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635802522</t>
  </si>
  <si>
    <t>https://podminky.urs.cz/item/CS_URS_2024_02/113107343</t>
  </si>
  <si>
    <t>5</t>
  </si>
  <si>
    <t>113154518</t>
  </si>
  <si>
    <t>Frézování živičného podkladu nebo krytu s naložením hmot na dopravní prostředek plochy do 500 m2 pruhu šířky do 0,5 m, tloušťky vrstvy 110 mm</t>
  </si>
  <si>
    <t>541196983</t>
  </si>
  <si>
    <t>https://podminky.urs.cz/item/CS_URS_2024_02/113154518</t>
  </si>
  <si>
    <t>6</t>
  </si>
  <si>
    <t>121151123</t>
  </si>
  <si>
    <t>Sejmutí ornice strojně při souvislé ploše přes 500 m2, tl. vrstvy do 200 mm</t>
  </si>
  <si>
    <t>1536649938</t>
  </si>
  <si>
    <t>https://podminky.urs.cz/item/CS_URS_2024_02/121151123</t>
  </si>
  <si>
    <t>7</t>
  </si>
  <si>
    <t>122252204</t>
  </si>
  <si>
    <t>Odkopávky a prokopávky nezapažené pro silnice a dálnice strojně v hornině třídy těžitelnosti I přes 100 do 500 m3</t>
  </si>
  <si>
    <t>m3</t>
  </si>
  <si>
    <t>CS ÚRS 2025 02</t>
  </si>
  <si>
    <t>499600317</t>
  </si>
  <si>
    <t>https://podminky.urs.cz/item/CS_URS_2025_02/122252204</t>
  </si>
  <si>
    <t>výkop do 0,3m - chodníky</t>
  </si>
  <si>
    <t>27,7*0,3</t>
  </si>
  <si>
    <t>výkop do 0,5m - vozovky</t>
  </si>
  <si>
    <t>237,4*0,5</t>
  </si>
  <si>
    <t>Součet</t>
  </si>
  <si>
    <t>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</si>
  <si>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</si>
  <si>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</si>
  <si>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291569698</t>
  </si>
  <si>
    <t>https://podminky.urs.cz/item/CS_URS_2024_02/162751117</t>
  </si>
  <si>
    <t>833,5*0,2</t>
  </si>
  <si>
    <t>127,01</t>
  </si>
  <si>
    <t>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</si>
  <si>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</si>
  <si>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</si>
  <si>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-508838086</t>
  </si>
  <si>
    <t>https://podminky.urs.cz/item/CS_URS_2024_02/162751119</t>
  </si>
  <si>
    <t>293,71*15</t>
  </si>
  <si>
    <t>10</t>
  </si>
  <si>
    <t>167151111</t>
  </si>
  <si>
    <t>Nakládání, skládání a překládání neulehlého výkopku nebo sypaniny strojně nakládání, množství přes 100 m3, z hornin třídy těžitelnosti I, skupiny 1 až 3</t>
  </si>
  <si>
    <t>1819695431</t>
  </si>
  <si>
    <t>https://podminky.urs.cz/item/CS_URS_2024_02/167151111</t>
  </si>
  <si>
    <t>11</t>
  </si>
  <si>
    <t>171201231</t>
  </si>
  <si>
    <t>Poplatek za uložení stavebního odpadu na recyklační skládce (skládkovné) zeminy a kamení zatříděného do Katalogu odpadů pod kódem 17 05 04</t>
  </si>
  <si>
    <t>t</t>
  </si>
  <si>
    <t>-1107558486</t>
  </si>
  <si>
    <t>https://podminky.urs.cz/item/CS_URS_2024_02/171201231</t>
  </si>
  <si>
    <t>293,71*1,8</t>
  </si>
  <si>
    <t>171251201</t>
  </si>
  <si>
    <t>Uložení sypaniny na skládky nebo meziskládky bez hutnění s upravením uložené sypaniny do předepsaného tvaru</t>
  </si>
  <si>
    <t>1025551628</t>
  </si>
  <si>
    <t>https://podminky.urs.cz/item/CS_URS_2024_02/171251201</t>
  </si>
  <si>
    <t>13</t>
  </si>
  <si>
    <t>181152302</t>
  </si>
  <si>
    <t>Úprava pláně na stavbách silnic a dálnic strojně v zářezech mimo skalních se zhutněním</t>
  </si>
  <si>
    <t>-1262690228</t>
  </si>
  <si>
    <t>https://podminky.urs.cz/item/CS_URS_2024_02/181152302</t>
  </si>
  <si>
    <t>1188,6</t>
  </si>
  <si>
    <t>Komunikace pozemní</t>
  </si>
  <si>
    <t>14</t>
  </si>
  <si>
    <t>564851111</t>
  </si>
  <si>
    <t>Podklad ze štěrkodrti ŠD s rozprostřením a zhutněním plochy přes 100 m2, po zhutnění tl. 150 mm</t>
  </si>
  <si>
    <t>244917054</t>
  </si>
  <si>
    <t>https://podminky.urs.cz/item/CS_URS_2024_02/564851111</t>
  </si>
  <si>
    <t>asfaltová cyklostezka</t>
  </si>
  <si>
    <t>štěrkodrť 0/63</t>
  </si>
  <si>
    <t>828,3</t>
  </si>
  <si>
    <t>podkladní vrstva ŠD 0/63 tl. 150mm</t>
  </si>
  <si>
    <t>přesah spodní podkladní vrsty vozovek pod krajními obrubníky</t>
  </si>
  <si>
    <t>226,2</t>
  </si>
  <si>
    <t>15</t>
  </si>
  <si>
    <t>564861011</t>
  </si>
  <si>
    <t>Podklad ze štěrkodrti ŠD s rozprostřením a zhutněním plochy jednotlivě do 100 m2, po zhutnění tl. 200 mm</t>
  </si>
  <si>
    <t>223959166</t>
  </si>
  <si>
    <t>https://podminky.urs.cz/item/CS_URS_2024_02/564861011</t>
  </si>
  <si>
    <t>dlažba chodníková</t>
  </si>
  <si>
    <t xml:space="preserve">Štěrkodrť  0/32</t>
  </si>
  <si>
    <t>15,4+12,3</t>
  </si>
  <si>
    <t>dlažba reliéfní vjezdová</t>
  </si>
  <si>
    <t xml:space="preserve">Štěrkodrť  0/63</t>
  </si>
  <si>
    <t>asfaltová cyklostezka ve vjezdech</t>
  </si>
  <si>
    <t>95,2</t>
  </si>
  <si>
    <t>16</t>
  </si>
  <si>
    <t>564911511</t>
  </si>
  <si>
    <t>Podklad nebo podsyp z R-materiálu s rozprostřením a zhutněním plochy přes 100 m2, po zhutnění tl. 50 mm</t>
  </si>
  <si>
    <t>-1298899341</t>
  </si>
  <si>
    <t>https://podminky.urs.cz/item/CS_URS_2024_02/564911511</t>
  </si>
  <si>
    <t>17</t>
  </si>
  <si>
    <t>564920511</t>
  </si>
  <si>
    <t>Podklad nebo podsyp z R-materiálu s rozprostřením a zhutněním plochy jednotlivě do 100 m2, po zhutnění tl. 60 mm</t>
  </si>
  <si>
    <t>877331657</t>
  </si>
  <si>
    <t>https://podminky.urs.cz/item/CS_URS_2024_02/564920511</t>
  </si>
  <si>
    <t>18</t>
  </si>
  <si>
    <t>564950413</t>
  </si>
  <si>
    <t>Podklad nebo podsyp z asfaltového recyklátu s rozprostřením a zhutněním plochy jednotlivě do 100 m2, po zhutnění tl. 150 mm</t>
  </si>
  <si>
    <t>-1720023027</t>
  </si>
  <si>
    <t>https://podminky.urs.cz/item/CS_URS_2024_02/564950413</t>
  </si>
  <si>
    <t>dosypávka asfaltového recyklátu za lícem obrubníku - vyrovnání původního terénu</t>
  </si>
  <si>
    <t>22,8</t>
  </si>
  <si>
    <t>19</t>
  </si>
  <si>
    <t>577143111</t>
  </si>
  <si>
    <t>Asfaltový beton vrstva obrusná ACO 8 (ABJ) s rozprostřením a se zhutněním z nemodifikovaného asfaltu v pruhu šířky do 3 m, po zhutnění tl. 50 mm</t>
  </si>
  <si>
    <t>767770310</t>
  </si>
  <si>
    <t>https://podminky.urs.cz/item/CS_URS_2024_02/577143111</t>
  </si>
  <si>
    <t>20</t>
  </si>
  <si>
    <t>577143111X</t>
  </si>
  <si>
    <t>Asfaltový beton vrstva obrusná ACO 8 (ABJ) s rozprostřením a se zhutněním z nemodifikovaného asfaltu v pruhu šířky do 3 m, po zhutnění tl. 60 mm</t>
  </si>
  <si>
    <t>-1666184574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</si>
  <si>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</si>
  <si>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</si>
  <si>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-270910299</t>
  </si>
  <si>
    <t>https://podminky.urs.cz/item/CS_URS_2024_02/596211110</t>
  </si>
  <si>
    <t>22</t>
  </si>
  <si>
    <t>M</t>
  </si>
  <si>
    <t>59245018</t>
  </si>
  <si>
    <t>dlažba skladebná betonová 200x100mm tl 60mm přírodní</t>
  </si>
  <si>
    <t>240684535</t>
  </si>
  <si>
    <t>15,4*1,03 "Přepočtené koeficientem množství</t>
  </si>
  <si>
    <t>23</t>
  </si>
  <si>
    <t>59245006</t>
  </si>
  <si>
    <t>dlažba pro nevidomé betonová 200x100mm tl 60mm barevná</t>
  </si>
  <si>
    <t>280979007</t>
  </si>
  <si>
    <t>12,3*1,03 "Přepočtené koeficientem množství</t>
  </si>
  <si>
    <t>24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</si>
  <si>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</si>
  <si>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</si>
  <si>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-1591562426</t>
  </si>
  <si>
    <t>https://podminky.urs.cz/item/CS_URS_2024_02/596212210</t>
  </si>
  <si>
    <t>25</t>
  </si>
  <si>
    <t>59245226</t>
  </si>
  <si>
    <t>dlažba pro nevidomé betonová 200x100mm tl 80mm barevná</t>
  </si>
  <si>
    <t>-520086377</t>
  </si>
  <si>
    <t>11*1,03 "Přepočtené koeficientem množství</t>
  </si>
  <si>
    <t>Ostatní konstrukce a práce, bourání</t>
  </si>
  <si>
    <t>26</t>
  </si>
  <si>
    <t>914111111</t>
  </si>
  <si>
    <t>Montáž svislé dopravní značky základní velikosti do 1 m2 objímkami na sloupky nebo konzoly</t>
  </si>
  <si>
    <t>kus</t>
  </si>
  <si>
    <t>1781010747</t>
  </si>
  <si>
    <t>https://podminky.urs.cz/item/CS_URS_2024_02/914111111</t>
  </si>
  <si>
    <t>27</t>
  </si>
  <si>
    <t>40445620</t>
  </si>
  <si>
    <t>zákazové, příkazové dopravní značky B1-B34, C1-15 700mm</t>
  </si>
  <si>
    <t>877484226</t>
  </si>
  <si>
    <t>28</t>
  </si>
  <si>
    <t>40445650</t>
  </si>
  <si>
    <t>dodatkové tabulky E7, E12, E13 500x300mm</t>
  </si>
  <si>
    <t>-174652746</t>
  </si>
  <si>
    <t>29</t>
  </si>
  <si>
    <t>914511111</t>
  </si>
  <si>
    <t>Montáž sloupku dopravních značek délky do 3,5 m do betonového základu</t>
  </si>
  <si>
    <t>-736155553</t>
  </si>
  <si>
    <t>https://podminky.urs.cz/item/CS_URS_2024_02/914511111</t>
  </si>
  <si>
    <t>30</t>
  </si>
  <si>
    <t>40445225</t>
  </si>
  <si>
    <t>sloupek pro dopravní značku Zn D 60mm v 3,5m</t>
  </si>
  <si>
    <t>-2019053712</t>
  </si>
  <si>
    <t>31</t>
  </si>
  <si>
    <t>915131112</t>
  </si>
  <si>
    <t>Vodorovné dopravní značení stříkané barvou přechody pro chodce, šipky, symboly bílé retroreflexní</t>
  </si>
  <si>
    <t>-263409727</t>
  </si>
  <si>
    <t>https://podminky.urs.cz/item/CS_URS_2024_02/915131112</t>
  </si>
  <si>
    <t>VDZ V14</t>
  </si>
  <si>
    <t>2*5</t>
  </si>
  <si>
    <t>VDZ Jiné symboly</t>
  </si>
  <si>
    <t>32</t>
  </si>
  <si>
    <t>915621111</t>
  </si>
  <si>
    <t>Předznačení pro vodorovné značení stříkané barvou nebo prováděné z nátěrových hmot plošné šipky, symboly, nápisy</t>
  </si>
  <si>
    <t>-721619983</t>
  </si>
  <si>
    <t>https://podminky.urs.cz/item/CS_URS_2024_02/915621111</t>
  </si>
  <si>
    <t>33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</si>
  <si>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</si>
  <si>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</si>
  <si>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m</t>
  </si>
  <si>
    <t>-1697608481</t>
  </si>
  <si>
    <t>https://podminky.urs.cz/item/CS_URS_2024_02/916131213</t>
  </si>
  <si>
    <t>BO 15/25</t>
  </si>
  <si>
    <t>90,5</t>
  </si>
  <si>
    <t>BO 15/15</t>
  </si>
  <si>
    <t>BO 15-25/15</t>
  </si>
  <si>
    <t>1+2</t>
  </si>
  <si>
    <t>BO 10/25</t>
  </si>
  <si>
    <t>34</t>
  </si>
  <si>
    <t>59217031</t>
  </si>
  <si>
    <t>obrubník silniční betonový 1000x150x250mm</t>
  </si>
  <si>
    <t>6775629</t>
  </si>
  <si>
    <t>90,5*1,02 "Přepočtené koeficientem množství</t>
  </si>
  <si>
    <t>35</t>
  </si>
  <si>
    <t>59217029</t>
  </si>
  <si>
    <t>obrubník silniční betonový nájezdový 1000x150x150mm</t>
  </si>
  <si>
    <t>1268629147</t>
  </si>
  <si>
    <t>39,6*1,02 "Přepočtené koeficientem množství</t>
  </si>
  <si>
    <t>36</t>
  </si>
  <si>
    <t>59217030</t>
  </si>
  <si>
    <t>obrubník silniční betonový přechodový 1000x150x150-250mm</t>
  </si>
  <si>
    <t>1486481410</t>
  </si>
  <si>
    <t>3*1,02 "Přepočtené koeficientem množství</t>
  </si>
  <si>
    <t>37</t>
  </si>
  <si>
    <t>59217072</t>
  </si>
  <si>
    <t>obrubník silniční betonový 1000x100x250mm</t>
  </si>
  <si>
    <t>1046499534</t>
  </si>
  <si>
    <t>21*1,02 "Přepočtené koeficientem množství</t>
  </si>
  <si>
    <t>38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</si>
  <si>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</si>
  <si>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</si>
  <si>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CS ÚRS 2025 01</t>
  </si>
  <si>
    <t>436493032</t>
  </si>
  <si>
    <t>https://podminky.urs.cz/item/CS_URS_2025_01/916231213</t>
  </si>
  <si>
    <t>39</t>
  </si>
  <si>
    <t>59217016</t>
  </si>
  <si>
    <t>obrubník betonový chodníkový 1000x80x250mm</t>
  </si>
  <si>
    <t>1884415917</t>
  </si>
  <si>
    <t>621*1,02 "Přepočtené koeficientem množství</t>
  </si>
  <si>
    <t>40</t>
  </si>
  <si>
    <t>R56165</t>
  </si>
  <si>
    <t xml:space="preserve">M+D Dopravní sloupek </t>
  </si>
  <si>
    <t>1897332840</t>
  </si>
  <si>
    <t>997</t>
  </si>
  <si>
    <t>Přesun sutě</t>
  </si>
  <si>
    <t>41</t>
  </si>
  <si>
    <t>997221551</t>
  </si>
  <si>
    <t>Vodorovná doprava suti bez naložení, ale se složením a s hrubým urovnáním ze sypkých materiálů, na vzdálenost do 1 km</t>
  </si>
  <si>
    <t>770739341</t>
  </si>
  <si>
    <t>https://podminky.urs.cz/item/CS_URS_2024_02/997221551</t>
  </si>
  <si>
    <t>42</t>
  </si>
  <si>
    <t>997221559</t>
  </si>
  <si>
    <t>Vodorovná doprava suti bez naložení, ale se složením a s hrubým urovnáním Příplatek k ceně za každý další započatý 1 km přes 1 km</t>
  </si>
  <si>
    <t>-139973269</t>
  </si>
  <si>
    <t>https://podminky.urs.cz/item/CS_URS_2024_02/997221559</t>
  </si>
  <si>
    <t>239,887*24</t>
  </si>
  <si>
    <t>43</t>
  </si>
  <si>
    <t>997221611</t>
  </si>
  <si>
    <t>Nakládání na dopravní prostředky pro vodorovnou dopravu suti</t>
  </si>
  <si>
    <t>1758625583</t>
  </si>
  <si>
    <t>https://podminky.urs.cz/item/CS_URS_2024_02/997221611</t>
  </si>
  <si>
    <t>44</t>
  </si>
  <si>
    <t>997221873</t>
  </si>
  <si>
    <t>1869978774</t>
  </si>
  <si>
    <t>https://podminky.urs.cz/item/CS_URS_2024_02/997221873</t>
  </si>
  <si>
    <t>189,088+11,484+16,06</t>
  </si>
  <si>
    <t>45</t>
  </si>
  <si>
    <t>997221875</t>
  </si>
  <si>
    <t>Poplatek za uložení stavebního odpadu na recyklační skládce (skládkovné) asfaltového bez obsahu dehtu zatříděného do Katalogu odpadů pod kódem 17 03 02</t>
  </si>
  <si>
    <t>1455250045</t>
  </si>
  <si>
    <t>https://podminky.urs.cz/item/CS_URS_2024_02/997221875</t>
  </si>
  <si>
    <t>12,514+10,74</t>
  </si>
  <si>
    <t>998</t>
  </si>
  <si>
    <t>Přesun hmot</t>
  </si>
  <si>
    <t>46</t>
  </si>
  <si>
    <t>998225111</t>
  </si>
  <si>
    <t>Přesun hmot pro komunikace s krytem z kameniva, monolitickým betonovým nebo živičným dopravní vzdálenost do 200 m jakékoliv délky objektu</t>
  </si>
  <si>
    <t>1050449953</t>
  </si>
  <si>
    <t>https://podminky.urs.cz/item/CS_URS_2024_02/998225111</t>
  </si>
  <si>
    <t>HZS</t>
  </si>
  <si>
    <t>Hodinové zúčtovací sazby</t>
  </si>
  <si>
    <t>47</t>
  </si>
  <si>
    <t>HZS1292</t>
  </si>
  <si>
    <t>Hodinové zúčtovací sazby profesí HSV zemní a pomocné práce stavební dělník</t>
  </si>
  <si>
    <t>hod</t>
  </si>
  <si>
    <t>512</t>
  </si>
  <si>
    <t>-1363041920</t>
  </si>
  <si>
    <t>https://podminky.urs.cz/item/CS_URS_2024_02/HZS1292</t>
  </si>
  <si>
    <t>VRN</t>
  </si>
  <si>
    <t>Vedlejší rozpočtové náklady</t>
  </si>
  <si>
    <t>VRN1</t>
  </si>
  <si>
    <t>Průzkumné, geodetické a projektové práce</t>
  </si>
  <si>
    <t>48</t>
  </si>
  <si>
    <t>012203000</t>
  </si>
  <si>
    <t>Geodetické práce při provádění stavby</t>
  </si>
  <si>
    <t>nh</t>
  </si>
  <si>
    <t>1024</t>
  </si>
  <si>
    <t>-186679980</t>
  </si>
  <si>
    <t>HZS Geodet</t>
  </si>
  <si>
    <t>49</t>
  </si>
  <si>
    <t>012303000</t>
  </si>
  <si>
    <t>Geodetické práce po výstavbě - 3x paré DSPS</t>
  </si>
  <si>
    <t>2013636140</t>
  </si>
  <si>
    <t>50</t>
  </si>
  <si>
    <t>013254000</t>
  </si>
  <si>
    <t>Dokumentace skutečného provedení stavby - 3x paré</t>
  </si>
  <si>
    <t>-930602254</t>
  </si>
  <si>
    <t>HZS technik odborný</t>
  </si>
  <si>
    <t>VRN3</t>
  </si>
  <si>
    <t>Zařízení staveniště</t>
  </si>
  <si>
    <t>51</t>
  </si>
  <si>
    <t>032903000</t>
  </si>
  <si>
    <t>Náklady na provoz a údržbu vybavení staveniště</t>
  </si>
  <si>
    <t>kpl</t>
  </si>
  <si>
    <t>2075827693</t>
  </si>
  <si>
    <t>52</t>
  </si>
  <si>
    <t>034103000</t>
  </si>
  <si>
    <t>Oplocení staveniště</t>
  </si>
  <si>
    <t>souhrn</t>
  </si>
  <si>
    <t>-665490909</t>
  </si>
  <si>
    <t>53</t>
  </si>
  <si>
    <t>034303000</t>
  </si>
  <si>
    <t>Dopravní značení na staveništi</t>
  </si>
  <si>
    <t>-1632487144</t>
  </si>
  <si>
    <t>ocenit DIO, včetně nákladů na následné rozmístění značek</t>
  </si>
  <si>
    <t>54</t>
  </si>
  <si>
    <t>034503000</t>
  </si>
  <si>
    <t>Informační tabule na staveništi</t>
  </si>
  <si>
    <t>207107946</t>
  </si>
  <si>
    <t>VRN4</t>
  </si>
  <si>
    <t>Inženýrská činnost</t>
  </si>
  <si>
    <t>55</t>
  </si>
  <si>
    <t>043134000</t>
  </si>
  <si>
    <t>Zkoušky zatěžovací</t>
  </si>
  <si>
    <t>-1113919401</t>
  </si>
  <si>
    <t>SO 102 - Parkoviště a zpevnění plochy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</si>
  <si>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</si>
  <si>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</si>
  <si>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1122324112</t>
  </si>
  <si>
    <t>https://podminky.urs.cz/item/CS_URS_2024_02/113107222</t>
  </si>
  <si>
    <t>291,5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</si>
  <si>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</si>
  <si>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</si>
  <si>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1489967615</t>
  </si>
  <si>
    <t>https://podminky.urs.cz/item/CS_URS_2024_02/113107243</t>
  </si>
  <si>
    <t>-1396285193</t>
  </si>
  <si>
    <t>121151113</t>
  </si>
  <si>
    <t>Sejmutí ornice strojně při souvislé ploše přes 100 do 500 m2, tl. vrstvy do 200 mm</t>
  </si>
  <si>
    <t>341115942</t>
  </si>
  <si>
    <t>https://podminky.urs.cz/item/CS_URS_2024_02/121151113</t>
  </si>
  <si>
    <t>-977091365</t>
  </si>
  <si>
    <t>42,3*0,3</t>
  </si>
  <si>
    <t>461,5*0,5</t>
  </si>
  <si>
    <t>409557437</t>
  </si>
  <si>
    <t>492,6*0,2</t>
  </si>
  <si>
    <t>567,06</t>
  </si>
  <si>
    <t>-961311188</t>
  </si>
  <si>
    <t>665,58*15</t>
  </si>
  <si>
    <t>980293610</t>
  </si>
  <si>
    <t>93774333</t>
  </si>
  <si>
    <t>665,58*1,8</t>
  </si>
  <si>
    <t>1916899520</t>
  </si>
  <si>
    <t>-1630241573</t>
  </si>
  <si>
    <t>514,9</t>
  </si>
  <si>
    <t>564851011</t>
  </si>
  <si>
    <t>Podklad ze štěrkodrti ŠD s rozprostřením a zhutněním plochy jednotlivě do 100 m2, po zhutnění tl. 150 mm</t>
  </si>
  <si>
    <t>-1643119377</t>
  </si>
  <si>
    <t>https://podminky.urs.cz/item/CS_URS_2024_02/564851011</t>
  </si>
  <si>
    <t>61,2</t>
  </si>
  <si>
    <t>1897080352</t>
  </si>
  <si>
    <t>dlažba vozovková - vjezdy, parkoviště</t>
  </si>
  <si>
    <t>188,6</t>
  </si>
  <si>
    <t>asfaltová vozovka parkoviště plná konstrukce</t>
  </si>
  <si>
    <t>187,3*2</t>
  </si>
  <si>
    <t>533650596</t>
  </si>
  <si>
    <t>42,3</t>
  </si>
  <si>
    <t>1,6</t>
  </si>
  <si>
    <t>564861111</t>
  </si>
  <si>
    <t>Podklad ze štěrkodrti ŠD s rozprostřením a zhutněním plochy přes 100 m2, po zhutnění tl. 200 mm</t>
  </si>
  <si>
    <t>1779395634</t>
  </si>
  <si>
    <t>https://podminky.urs.cz/item/CS_URS_2024_02/564861111</t>
  </si>
  <si>
    <t>2057399629</t>
  </si>
  <si>
    <t>3,7</t>
  </si>
  <si>
    <t>565155001</t>
  </si>
  <si>
    <t>Asfaltový beton vrstva podkladní ACP 16 z nemodifikovaného asfaltu s rozprostřením a zhutněním ACP 16 + v pruhu šířky do 1,5 m, po zhutnění tl. 70 mm</t>
  </si>
  <si>
    <t>642591322</t>
  </si>
  <si>
    <t>https://podminky.urs.cz/item/CS_URS_2025_02/565155001</t>
  </si>
  <si>
    <t>187,3</t>
  </si>
  <si>
    <t>573231109</t>
  </si>
  <si>
    <t>Postřik spojovací PS bez posypu kamenivem ze silniční emulze, v množství 0,60 kg/m2</t>
  </si>
  <si>
    <t>615626860</t>
  </si>
  <si>
    <t>https://podminky.urs.cz/item/CS_URS_2024_02/573231109</t>
  </si>
  <si>
    <t>asfaltová vozovka parkoviště se spojovacím postřikem</t>
  </si>
  <si>
    <t>655,1</t>
  </si>
  <si>
    <t>577134031</t>
  </si>
  <si>
    <t>Asfaltový beton vrstva obrusná ACO 11 z modifikovaného asfaltu s rozprostřením a se zhutněním ACO 11+ v pruhu šířky do 1,5 m, po zhutnění tl. 40 mm</t>
  </si>
  <si>
    <t>-2092580853</t>
  </si>
  <si>
    <t>https://podminky.urs.cz/item/CS_URS_2025_02/577134031</t>
  </si>
  <si>
    <t>577154031</t>
  </si>
  <si>
    <t>Asfaltový beton vrstva obrusná ACO 11 (ABS) s rozprostřením a se zhutněním z modifikovaného asfaltu v pruhu šířky do 1,5 m, po zhutnění tl. 60 mm</t>
  </si>
  <si>
    <t>-1833372349</t>
  </si>
  <si>
    <t>https://podminky.urs.cz/item/CS_URS_2024_02/577154031</t>
  </si>
  <si>
    <t>-525837995</t>
  </si>
  <si>
    <t>942302995</t>
  </si>
  <si>
    <t>48,7</t>
  </si>
  <si>
    <t>48,7*1,03 "Přepočtené koeficientem množství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</si>
  <si>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</si>
  <si>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</si>
  <si>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449683451</t>
  </si>
  <si>
    <t>https://podminky.urs.cz/item/CS_URS_2024_02/596212212</t>
  </si>
  <si>
    <t>59245020</t>
  </si>
  <si>
    <t>dlažba skladebná betonová 200x100mm tl 80mm přírodní</t>
  </si>
  <si>
    <t>1826906559</t>
  </si>
  <si>
    <t>188,6*1,03 "Přepočtené koeficientem množství</t>
  </si>
  <si>
    <t>626324381</t>
  </si>
  <si>
    <t>1,6*1,03 "Přepočtené koeficientem množství</t>
  </si>
  <si>
    <t>65494633</t>
  </si>
  <si>
    <t>-8038663</t>
  </si>
  <si>
    <t>-42487365</t>
  </si>
  <si>
    <t>-1858560897</t>
  </si>
  <si>
    <t>915121112</t>
  </si>
  <si>
    <t>Vodorovné dopravní značení stříkané barvou vodící čára bílá šířky 250 mm souvislá retroreflexní</t>
  </si>
  <si>
    <t>-1354325325</t>
  </si>
  <si>
    <t>https://podminky.urs.cz/item/CS_URS_2024_02/915121112</t>
  </si>
  <si>
    <t>726668252</t>
  </si>
  <si>
    <t>VDZ V10f</t>
  </si>
  <si>
    <t>1*5</t>
  </si>
  <si>
    <t>915611111</t>
  </si>
  <si>
    <t>Předznačení pro vodorovné značení stříkané barvou nebo prováděné z nátěrových hmot liniové dělicí čáry, vodicí proužky</t>
  </si>
  <si>
    <t>2104009646</t>
  </si>
  <si>
    <t>https://podminky.urs.cz/item/CS_URS_2024_02/915611111</t>
  </si>
  <si>
    <t>-1605351873</t>
  </si>
  <si>
    <t>-1084518676</t>
  </si>
  <si>
    <t>151,1</t>
  </si>
  <si>
    <t>4+3</t>
  </si>
  <si>
    <t>45,8</t>
  </si>
  <si>
    <t>1621898581</t>
  </si>
  <si>
    <t>151,1*1,02 "Přepočtené koeficientem množství</t>
  </si>
  <si>
    <t>-1824165048</t>
  </si>
  <si>
    <t>7*1,02 "Přepočtené koeficientem množství</t>
  </si>
  <si>
    <t>-229542758</t>
  </si>
  <si>
    <t>45,8*1,02 "Přepočtené koeficientem množství</t>
  </si>
  <si>
    <t>919735111</t>
  </si>
  <si>
    <t>Řezání stávajícího živičného krytu nebo podkladu hloubky do 50 mm</t>
  </si>
  <si>
    <t>-1076800130</t>
  </si>
  <si>
    <t>https://podminky.urs.cz/item/CS_URS_2024_02/919735111</t>
  </si>
  <si>
    <t>938908421</t>
  </si>
  <si>
    <t>Čištění vozovek vodním paprskem pod tlakem 2500 barů (např. Peel Jet) živičného, betonového nebo dlážděného</t>
  </si>
  <si>
    <t>285589980</t>
  </si>
  <si>
    <t>https://podminky.urs.cz/item/CS_URS_2024_02/938908421</t>
  </si>
  <si>
    <t>-288429325</t>
  </si>
  <si>
    <t>339806890</t>
  </si>
  <si>
    <t>186,282*24</t>
  </si>
  <si>
    <t>-572726348</t>
  </si>
  <si>
    <t>1642244558</t>
  </si>
  <si>
    <t>84,535+6,551</t>
  </si>
  <si>
    <t>-2133492387</t>
  </si>
  <si>
    <t>92,114+3,082</t>
  </si>
  <si>
    <t>1413910302</t>
  </si>
  <si>
    <t>-588992430</t>
  </si>
  <si>
    <t>394232220</t>
  </si>
  <si>
    <t>-872884495</t>
  </si>
  <si>
    <t>518358364</t>
  </si>
  <si>
    <t>1179891970</t>
  </si>
  <si>
    <t>1326645318</t>
  </si>
  <si>
    <t>1657424204</t>
  </si>
  <si>
    <t>-201407108</t>
  </si>
  <si>
    <t>-978025739</t>
  </si>
  <si>
    <t>SO 401 - VO</t>
  </si>
  <si>
    <t>01 - Kabely</t>
  </si>
  <si>
    <t>02 - Trubky, krabice aj.</t>
  </si>
  <si>
    <t xml:space="preserve">03 - Uzemnění  FeZn</t>
  </si>
  <si>
    <t>04 - Materiál + svítidla</t>
  </si>
  <si>
    <t>05 - Zemní práce</t>
  </si>
  <si>
    <t>01</t>
  </si>
  <si>
    <t>Kabely</t>
  </si>
  <si>
    <t>M001</t>
  </si>
  <si>
    <t>CYKY 3Cx1,5</t>
  </si>
  <si>
    <t xml:space="preserve">m </t>
  </si>
  <si>
    <t>-1251000260</t>
  </si>
  <si>
    <t>K002</t>
  </si>
  <si>
    <t>montáž kabel CYKY(Lo) do 7x2,5 PO,VU</t>
  </si>
  <si>
    <t>-1407042840</t>
  </si>
  <si>
    <t>M003</t>
  </si>
  <si>
    <t>AYKY 4x16</t>
  </si>
  <si>
    <t>2127443452</t>
  </si>
  <si>
    <t>K004</t>
  </si>
  <si>
    <t>montáž kabel AYKY 4x16</t>
  </si>
  <si>
    <t>-1991495055</t>
  </si>
  <si>
    <t>02</t>
  </si>
  <si>
    <t>Trubky, krabice aj.</t>
  </si>
  <si>
    <t>M005</t>
  </si>
  <si>
    <t>TRUBKA KOPODUR 63 včetně spojek</t>
  </si>
  <si>
    <t>1525842073</t>
  </si>
  <si>
    <t>K007</t>
  </si>
  <si>
    <t>montáž do p.75 v zemi</t>
  </si>
  <si>
    <t>642701178</t>
  </si>
  <si>
    <t>03</t>
  </si>
  <si>
    <t xml:space="preserve">Uzemnění  FeZn</t>
  </si>
  <si>
    <t>M008</t>
  </si>
  <si>
    <t>drát FeZn - 10mm včetně spojek, svorek, barvy</t>
  </si>
  <si>
    <t>-1438518520</t>
  </si>
  <si>
    <t>K009</t>
  </si>
  <si>
    <t>montáž FeZn - 10mm včetně spojek</t>
  </si>
  <si>
    <t>-1943936578</t>
  </si>
  <si>
    <t>04</t>
  </si>
  <si>
    <t>Materiál + svítidla</t>
  </si>
  <si>
    <t>K010</t>
  </si>
  <si>
    <t>stožár žár.zinek K6/133 bezpat</t>
  </si>
  <si>
    <t>ks</t>
  </si>
  <si>
    <t>873715992</t>
  </si>
  <si>
    <t>K011</t>
  </si>
  <si>
    <t>výložník SK-1-1000 / 0st.</t>
  </si>
  <si>
    <t>355679627</t>
  </si>
  <si>
    <t>K012</t>
  </si>
  <si>
    <t>Svítidlo BELLATRIX 25</t>
  </si>
  <si>
    <t>788045367</t>
  </si>
  <si>
    <t>K013</t>
  </si>
  <si>
    <t>stožárová svorkovnice SVE03</t>
  </si>
  <si>
    <t>880111605</t>
  </si>
  <si>
    <t>K014</t>
  </si>
  <si>
    <t>El.montáž</t>
  </si>
  <si>
    <t>1723027369</t>
  </si>
  <si>
    <t>K015</t>
  </si>
  <si>
    <t>kabel oko CU 70/10</t>
  </si>
  <si>
    <t>281093185</t>
  </si>
  <si>
    <t>05</t>
  </si>
  <si>
    <t>K016</t>
  </si>
  <si>
    <t>vytýčení trasy</t>
  </si>
  <si>
    <t>1869311671</t>
  </si>
  <si>
    <t>K017</t>
  </si>
  <si>
    <t>samostatný výkop pro VO</t>
  </si>
  <si>
    <t>-442831391</t>
  </si>
  <si>
    <t>K018</t>
  </si>
  <si>
    <t>výkop pro stožár</t>
  </si>
  <si>
    <t>986855005</t>
  </si>
  <si>
    <t>K019</t>
  </si>
  <si>
    <t>folie výstr.</t>
  </si>
  <si>
    <t>1061546999</t>
  </si>
  <si>
    <t>K020</t>
  </si>
  <si>
    <t>zásypový štěrk m3</t>
  </si>
  <si>
    <t>1907273475</t>
  </si>
  <si>
    <t>K021</t>
  </si>
  <si>
    <t>betonová směs m3</t>
  </si>
  <si>
    <t>881547347</t>
  </si>
  <si>
    <t>K022</t>
  </si>
  <si>
    <t>roura 300mm/800mm</t>
  </si>
  <si>
    <t>1289201516</t>
  </si>
  <si>
    <t>K023</t>
  </si>
  <si>
    <t>usazení</t>
  </si>
  <si>
    <t>-113568377</t>
  </si>
  <si>
    <t>K024</t>
  </si>
  <si>
    <t>odvoz zeminy do vzdálenosti 5km (vč.skládkovného)</t>
  </si>
  <si>
    <t>-2045924455</t>
  </si>
  <si>
    <t>K025</t>
  </si>
  <si>
    <t>geodetické zaměření a zprac. DSPS</t>
  </si>
  <si>
    <t>-1903003223</t>
  </si>
  <si>
    <t>SO 801 - Sadové úpravy</t>
  </si>
  <si>
    <t>181411131</t>
  </si>
  <si>
    <t>Založení trávníku na půdě předem připravené plochy do 1000 m2 výsevem včetně utažení parkového v rovině nebo na svahu do 1:5</t>
  </si>
  <si>
    <t>416172781</t>
  </si>
  <si>
    <t>Ohumusování + zatravnění</t>
  </si>
  <si>
    <t>549,4</t>
  </si>
  <si>
    <t>258,1</t>
  </si>
  <si>
    <t>00572410</t>
  </si>
  <si>
    <t>osivo směs travní parková</t>
  </si>
  <si>
    <t>kg</t>
  </si>
  <si>
    <t>2042950469</t>
  </si>
  <si>
    <t>807,5*0,02 "Přepočtené koeficientem množství</t>
  </si>
  <si>
    <t>182303111</t>
  </si>
  <si>
    <t>Doplnění zeminy nebo substrátu na travnatých plochách tloušťky do 50 mm v rovině nebo na svahu do 1:5</t>
  </si>
  <si>
    <t>-2070845897</t>
  </si>
  <si>
    <t>ornice tl 50 mm x 4</t>
  </si>
  <si>
    <t>807,5*4</t>
  </si>
  <si>
    <t>10364101</t>
  </si>
  <si>
    <t>zemina pro terénní úpravy - ornice</t>
  </si>
  <si>
    <t>1662798287</t>
  </si>
  <si>
    <t>807,5*0,2*1,6</t>
  </si>
  <si>
    <t>K001</t>
  </si>
  <si>
    <t>M+D Výsadba stromu - třešeň ptačí (Prunus avium `Plena), kompletní provedení</t>
  </si>
  <si>
    <t>1256190423</t>
  </si>
  <si>
    <t>K003</t>
  </si>
  <si>
    <t>M+D Výsadba stromu - javor babyka (Acer campestre), kompletní provedení</t>
  </si>
  <si>
    <t>1999030035</t>
  </si>
  <si>
    <t>998231311</t>
  </si>
  <si>
    <t>Přesun hmot pro sadovnické a krajinářské úpravy strojně dopravní vzdálenost do 5000 m</t>
  </si>
  <si>
    <t>-1553125119</t>
  </si>
  <si>
    <t>https://podminky.urs.cz/item/CS_URS_2025_02/998231311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</si>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</sst>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61" TargetMode="External" /><Relationship Id="rId2" Type="http://schemas.openxmlformats.org/officeDocument/2006/relationships/hyperlink" Target="https://podminky.urs.cz/item/CS_URS_2024_02/113107322" TargetMode="External" /><Relationship Id="rId3" Type="http://schemas.openxmlformats.org/officeDocument/2006/relationships/hyperlink" Target="https://podminky.urs.cz/item/CS_URS_2024_02/113107323" TargetMode="External" /><Relationship Id="rId4" Type="http://schemas.openxmlformats.org/officeDocument/2006/relationships/hyperlink" Target="https://podminky.urs.cz/item/CS_URS_2024_02/113107343" TargetMode="External" /><Relationship Id="rId5" Type="http://schemas.openxmlformats.org/officeDocument/2006/relationships/hyperlink" Target="https://podminky.urs.cz/item/CS_URS_2024_02/113154518" TargetMode="External" /><Relationship Id="rId6" Type="http://schemas.openxmlformats.org/officeDocument/2006/relationships/hyperlink" Target="https://podminky.urs.cz/item/CS_URS_2024_02/121151123" TargetMode="External" /><Relationship Id="rId7" Type="http://schemas.openxmlformats.org/officeDocument/2006/relationships/hyperlink" Target="https://podminky.urs.cz/item/CS_URS_2025_02/122252204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2751119" TargetMode="External" /><Relationship Id="rId10" Type="http://schemas.openxmlformats.org/officeDocument/2006/relationships/hyperlink" Target="https://podminky.urs.cz/item/CS_URS_2024_02/167151111" TargetMode="External" /><Relationship Id="rId11" Type="http://schemas.openxmlformats.org/officeDocument/2006/relationships/hyperlink" Target="https://podminky.urs.cz/item/CS_URS_2024_02/171201231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81152302" TargetMode="External" /><Relationship Id="rId14" Type="http://schemas.openxmlformats.org/officeDocument/2006/relationships/hyperlink" Target="https://podminky.urs.cz/item/CS_URS_2024_02/564851111" TargetMode="External" /><Relationship Id="rId15" Type="http://schemas.openxmlformats.org/officeDocument/2006/relationships/hyperlink" Target="https://podminky.urs.cz/item/CS_URS_2024_02/564861011" TargetMode="External" /><Relationship Id="rId16" Type="http://schemas.openxmlformats.org/officeDocument/2006/relationships/hyperlink" Target="https://podminky.urs.cz/item/CS_URS_2024_02/564911511" TargetMode="External" /><Relationship Id="rId17" Type="http://schemas.openxmlformats.org/officeDocument/2006/relationships/hyperlink" Target="https://podminky.urs.cz/item/CS_URS_2024_02/564920511" TargetMode="External" /><Relationship Id="rId18" Type="http://schemas.openxmlformats.org/officeDocument/2006/relationships/hyperlink" Target="https://podminky.urs.cz/item/CS_URS_2024_02/564950413" TargetMode="External" /><Relationship Id="rId19" Type="http://schemas.openxmlformats.org/officeDocument/2006/relationships/hyperlink" Target="https://podminky.urs.cz/item/CS_URS_2024_02/577143111" TargetMode="External" /><Relationship Id="rId20" Type="http://schemas.openxmlformats.org/officeDocument/2006/relationships/hyperlink" Target="https://podminky.urs.cz/item/CS_URS_2024_02/596211110" TargetMode="External" /><Relationship Id="rId21" Type="http://schemas.openxmlformats.org/officeDocument/2006/relationships/hyperlink" Target="https://podminky.urs.cz/item/CS_URS_2024_02/596212210" TargetMode="External" /><Relationship Id="rId22" Type="http://schemas.openxmlformats.org/officeDocument/2006/relationships/hyperlink" Target="https://podminky.urs.cz/item/CS_URS_2024_02/914111111" TargetMode="External" /><Relationship Id="rId23" Type="http://schemas.openxmlformats.org/officeDocument/2006/relationships/hyperlink" Target="https://podminky.urs.cz/item/CS_URS_2024_02/914511111" TargetMode="External" /><Relationship Id="rId24" Type="http://schemas.openxmlformats.org/officeDocument/2006/relationships/hyperlink" Target="https://podminky.urs.cz/item/CS_URS_2024_02/915131112" TargetMode="External" /><Relationship Id="rId25" Type="http://schemas.openxmlformats.org/officeDocument/2006/relationships/hyperlink" Target="https://podminky.urs.cz/item/CS_URS_2024_02/915621111" TargetMode="External" /><Relationship Id="rId26" Type="http://schemas.openxmlformats.org/officeDocument/2006/relationships/hyperlink" Target="https://podminky.urs.cz/item/CS_URS_2024_02/916131213" TargetMode="External" /><Relationship Id="rId27" Type="http://schemas.openxmlformats.org/officeDocument/2006/relationships/hyperlink" Target="https://podminky.urs.cz/item/CS_URS_2025_01/916231213" TargetMode="External" /><Relationship Id="rId28" Type="http://schemas.openxmlformats.org/officeDocument/2006/relationships/hyperlink" Target="https://podminky.urs.cz/item/CS_URS_2024_02/997221551" TargetMode="External" /><Relationship Id="rId29" Type="http://schemas.openxmlformats.org/officeDocument/2006/relationships/hyperlink" Target="https://podminky.urs.cz/item/CS_URS_2024_02/997221559" TargetMode="External" /><Relationship Id="rId30" Type="http://schemas.openxmlformats.org/officeDocument/2006/relationships/hyperlink" Target="https://podminky.urs.cz/item/CS_URS_2024_02/997221611" TargetMode="External" /><Relationship Id="rId31" Type="http://schemas.openxmlformats.org/officeDocument/2006/relationships/hyperlink" Target="https://podminky.urs.cz/item/CS_URS_2024_02/997221873" TargetMode="External" /><Relationship Id="rId32" Type="http://schemas.openxmlformats.org/officeDocument/2006/relationships/hyperlink" Target="https://podminky.urs.cz/item/CS_URS_2024_02/997221875" TargetMode="External" /><Relationship Id="rId33" Type="http://schemas.openxmlformats.org/officeDocument/2006/relationships/hyperlink" Target="https://podminky.urs.cz/item/CS_URS_2024_02/998225111" TargetMode="External" /><Relationship Id="rId34" Type="http://schemas.openxmlformats.org/officeDocument/2006/relationships/hyperlink" Target="https://podminky.urs.cz/item/CS_URS_2024_02/HZS1292" TargetMode="External" /><Relationship Id="rId3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222" TargetMode="External" /><Relationship Id="rId2" Type="http://schemas.openxmlformats.org/officeDocument/2006/relationships/hyperlink" Target="https://podminky.urs.cz/item/CS_URS_2024_02/113107243" TargetMode="External" /><Relationship Id="rId3" Type="http://schemas.openxmlformats.org/officeDocument/2006/relationships/hyperlink" Target="https://podminky.urs.cz/item/CS_URS_2024_02/113154518" TargetMode="External" /><Relationship Id="rId4" Type="http://schemas.openxmlformats.org/officeDocument/2006/relationships/hyperlink" Target="https://podminky.urs.cz/item/CS_URS_2024_02/121151113" TargetMode="External" /><Relationship Id="rId5" Type="http://schemas.openxmlformats.org/officeDocument/2006/relationships/hyperlink" Target="https://podminky.urs.cz/item/CS_URS_2025_02/122252204" TargetMode="External" /><Relationship Id="rId6" Type="http://schemas.openxmlformats.org/officeDocument/2006/relationships/hyperlink" Target="https://podminky.urs.cz/item/CS_URS_2024_02/162751117" TargetMode="External" /><Relationship Id="rId7" Type="http://schemas.openxmlformats.org/officeDocument/2006/relationships/hyperlink" Target="https://podminky.urs.cz/item/CS_URS_2024_02/162751119" TargetMode="External" /><Relationship Id="rId8" Type="http://schemas.openxmlformats.org/officeDocument/2006/relationships/hyperlink" Target="https://podminky.urs.cz/item/CS_URS_2024_02/167151111" TargetMode="External" /><Relationship Id="rId9" Type="http://schemas.openxmlformats.org/officeDocument/2006/relationships/hyperlink" Target="https://podminky.urs.cz/item/CS_URS_2024_02/171201231" TargetMode="External" /><Relationship Id="rId10" Type="http://schemas.openxmlformats.org/officeDocument/2006/relationships/hyperlink" Target="https://podminky.urs.cz/item/CS_URS_2024_02/171251201" TargetMode="External" /><Relationship Id="rId11" Type="http://schemas.openxmlformats.org/officeDocument/2006/relationships/hyperlink" Target="https://podminky.urs.cz/item/CS_URS_2024_02/181152302" TargetMode="External" /><Relationship Id="rId12" Type="http://schemas.openxmlformats.org/officeDocument/2006/relationships/hyperlink" Target="https://podminky.urs.cz/item/CS_URS_2024_02/564851011" TargetMode="External" /><Relationship Id="rId13" Type="http://schemas.openxmlformats.org/officeDocument/2006/relationships/hyperlink" Target="https://podminky.urs.cz/item/CS_URS_2024_02/564851111" TargetMode="External" /><Relationship Id="rId14" Type="http://schemas.openxmlformats.org/officeDocument/2006/relationships/hyperlink" Target="https://podminky.urs.cz/item/CS_URS_2024_02/564861011" TargetMode="External" /><Relationship Id="rId15" Type="http://schemas.openxmlformats.org/officeDocument/2006/relationships/hyperlink" Target="https://podminky.urs.cz/item/CS_URS_2024_02/564861111" TargetMode="External" /><Relationship Id="rId16" Type="http://schemas.openxmlformats.org/officeDocument/2006/relationships/hyperlink" Target="https://podminky.urs.cz/item/CS_URS_2024_02/564950413" TargetMode="External" /><Relationship Id="rId17" Type="http://schemas.openxmlformats.org/officeDocument/2006/relationships/hyperlink" Target="https://podminky.urs.cz/item/CS_URS_2025_02/565155001" TargetMode="External" /><Relationship Id="rId18" Type="http://schemas.openxmlformats.org/officeDocument/2006/relationships/hyperlink" Target="https://podminky.urs.cz/item/CS_URS_2024_02/573231109" TargetMode="External" /><Relationship Id="rId19" Type="http://schemas.openxmlformats.org/officeDocument/2006/relationships/hyperlink" Target="https://podminky.urs.cz/item/CS_URS_2025_02/577134031" TargetMode="External" /><Relationship Id="rId20" Type="http://schemas.openxmlformats.org/officeDocument/2006/relationships/hyperlink" Target="https://podminky.urs.cz/item/CS_URS_2024_02/577154031" TargetMode="External" /><Relationship Id="rId21" Type="http://schemas.openxmlformats.org/officeDocument/2006/relationships/hyperlink" Target="https://podminky.urs.cz/item/CS_URS_2024_02/596211110" TargetMode="External" /><Relationship Id="rId22" Type="http://schemas.openxmlformats.org/officeDocument/2006/relationships/hyperlink" Target="https://podminky.urs.cz/item/CS_URS_2024_02/596212212" TargetMode="External" /><Relationship Id="rId23" Type="http://schemas.openxmlformats.org/officeDocument/2006/relationships/hyperlink" Target="https://podminky.urs.cz/item/CS_URS_2024_02/914111111" TargetMode="External" /><Relationship Id="rId24" Type="http://schemas.openxmlformats.org/officeDocument/2006/relationships/hyperlink" Target="https://podminky.urs.cz/item/CS_URS_2024_02/914511111" TargetMode="External" /><Relationship Id="rId25" Type="http://schemas.openxmlformats.org/officeDocument/2006/relationships/hyperlink" Target="https://podminky.urs.cz/item/CS_URS_2024_02/915121112" TargetMode="External" /><Relationship Id="rId26" Type="http://schemas.openxmlformats.org/officeDocument/2006/relationships/hyperlink" Target="https://podminky.urs.cz/item/CS_URS_2024_02/915131112" TargetMode="External" /><Relationship Id="rId27" Type="http://schemas.openxmlformats.org/officeDocument/2006/relationships/hyperlink" Target="https://podminky.urs.cz/item/CS_URS_2024_02/915611111" TargetMode="External" /><Relationship Id="rId28" Type="http://schemas.openxmlformats.org/officeDocument/2006/relationships/hyperlink" Target="https://podminky.urs.cz/item/CS_URS_2024_02/915621111" TargetMode="External" /><Relationship Id="rId29" Type="http://schemas.openxmlformats.org/officeDocument/2006/relationships/hyperlink" Target="https://podminky.urs.cz/item/CS_URS_2024_02/916131213" TargetMode="External" /><Relationship Id="rId30" Type="http://schemas.openxmlformats.org/officeDocument/2006/relationships/hyperlink" Target="https://podminky.urs.cz/item/CS_URS_2024_02/919735111" TargetMode="External" /><Relationship Id="rId31" Type="http://schemas.openxmlformats.org/officeDocument/2006/relationships/hyperlink" Target="https://podminky.urs.cz/item/CS_URS_2024_02/938908421" TargetMode="External" /><Relationship Id="rId32" Type="http://schemas.openxmlformats.org/officeDocument/2006/relationships/hyperlink" Target="https://podminky.urs.cz/item/CS_URS_2024_02/997221551" TargetMode="External" /><Relationship Id="rId33" Type="http://schemas.openxmlformats.org/officeDocument/2006/relationships/hyperlink" Target="https://podminky.urs.cz/item/CS_URS_2024_02/997221559" TargetMode="External" /><Relationship Id="rId34" Type="http://schemas.openxmlformats.org/officeDocument/2006/relationships/hyperlink" Target="https://podminky.urs.cz/item/CS_URS_2024_02/997221611" TargetMode="External" /><Relationship Id="rId35" Type="http://schemas.openxmlformats.org/officeDocument/2006/relationships/hyperlink" Target="https://podminky.urs.cz/item/CS_URS_2024_02/997221873" TargetMode="External" /><Relationship Id="rId36" Type="http://schemas.openxmlformats.org/officeDocument/2006/relationships/hyperlink" Target="https://podminky.urs.cz/item/CS_URS_2024_02/997221875" TargetMode="External" /><Relationship Id="rId37" Type="http://schemas.openxmlformats.org/officeDocument/2006/relationships/hyperlink" Target="https://podminky.urs.cz/item/CS_URS_2024_02/998225111" TargetMode="External" /><Relationship Id="rId38" Type="http://schemas.openxmlformats.org/officeDocument/2006/relationships/hyperlink" Target="https://podminky.urs.cz/item/CS_URS_2024_02/HZS1292" TargetMode="External" /><Relationship Id="rId3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8231311" TargetMode="External" /><Relationship Id="rId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PFP_53-01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Tuchlovice, společná stezka - Dřevěnkov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25. 10. 2024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Tuchlovice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PFPROJEKT s.r.o.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Lukáš Novák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101 - Stezka k parkovišti'!J30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'SO 101 - Stezka k parkovišti'!P90</f>
        <v>0</v>
      </c>
      <c r="AV55" s="122">
        <f>'SO 101 - Stezka k parkovišti'!J33</f>
        <v>0</v>
      </c>
      <c r="AW55" s="122">
        <f>'SO 101 - Stezka k parkovišti'!J34</f>
        <v>0</v>
      </c>
      <c r="AX55" s="122">
        <f>'SO 101 - Stezka k parkovišti'!J35</f>
        <v>0</v>
      </c>
      <c r="AY55" s="122">
        <f>'SO 101 - Stezka k parkovišti'!J36</f>
        <v>0</v>
      </c>
      <c r="AZ55" s="122">
        <f>'SO 101 - Stezka k parkovišti'!F33</f>
        <v>0</v>
      </c>
      <c r="BA55" s="122">
        <f>'SO 101 - Stezka k parkovišti'!F34</f>
        <v>0</v>
      </c>
      <c r="BB55" s="122">
        <f>'SO 101 - Stezka k parkovišti'!F35</f>
        <v>0</v>
      </c>
      <c r="BC55" s="122">
        <f>'SO 101 - Stezka k parkovišti'!F36</f>
        <v>0</v>
      </c>
      <c r="BD55" s="124">
        <f>'SO 101 - Stezka k parkovišti'!F37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102 - Parkoviště a zpe...'!J30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'SO 102 - Parkoviště a zpe...'!P90</f>
        <v>0</v>
      </c>
      <c r="AV56" s="122">
        <f>'SO 102 - Parkoviště a zpe...'!J33</f>
        <v>0</v>
      </c>
      <c r="AW56" s="122">
        <f>'SO 102 - Parkoviště a zpe...'!J34</f>
        <v>0</v>
      </c>
      <c r="AX56" s="122">
        <f>'SO 102 - Parkoviště a zpe...'!J35</f>
        <v>0</v>
      </c>
      <c r="AY56" s="122">
        <f>'SO 102 - Parkoviště a zpe...'!J36</f>
        <v>0</v>
      </c>
      <c r="AZ56" s="122">
        <f>'SO 102 - Parkoviště a zpe...'!F33</f>
        <v>0</v>
      </c>
      <c r="BA56" s="122">
        <f>'SO 102 - Parkoviště a zpe...'!F34</f>
        <v>0</v>
      </c>
      <c r="BB56" s="122">
        <f>'SO 102 - Parkoviště a zpe...'!F35</f>
        <v>0</v>
      </c>
      <c r="BC56" s="122">
        <f>'SO 102 - Parkoviště a zpe...'!F36</f>
        <v>0</v>
      </c>
      <c r="BD56" s="124">
        <f>'SO 102 - Parkoviště a zpe...'!F37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401 - VO'!J30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'SO 401 - VO'!P84</f>
        <v>0</v>
      </c>
      <c r="AV57" s="122">
        <f>'SO 401 - VO'!J33</f>
        <v>0</v>
      </c>
      <c r="AW57" s="122">
        <f>'SO 401 - VO'!J34</f>
        <v>0</v>
      </c>
      <c r="AX57" s="122">
        <f>'SO 401 - VO'!J35</f>
        <v>0</v>
      </c>
      <c r="AY57" s="122">
        <f>'SO 401 - VO'!J36</f>
        <v>0</v>
      </c>
      <c r="AZ57" s="122">
        <f>'SO 401 - VO'!F33</f>
        <v>0</v>
      </c>
      <c r="BA57" s="122">
        <f>'SO 401 - VO'!F34</f>
        <v>0</v>
      </c>
      <c r="BB57" s="122">
        <f>'SO 401 - VO'!F35</f>
        <v>0</v>
      </c>
      <c r="BC57" s="122">
        <f>'SO 401 - VO'!F36</f>
        <v>0</v>
      </c>
      <c r="BD57" s="124">
        <f>'SO 401 - VO'!F37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801 - Sadové úpravy'!J30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6">
        <v>0</v>
      </c>
      <c r="AT58" s="127">
        <f>ROUND(SUM(AV58:AW58),2)</f>
        <v>0</v>
      </c>
      <c r="AU58" s="128">
        <f>'SO 801 - Sadové úpravy'!P83</f>
        <v>0</v>
      </c>
      <c r="AV58" s="127">
        <f>'SO 801 - Sadové úpravy'!J33</f>
        <v>0</v>
      </c>
      <c r="AW58" s="127">
        <f>'SO 801 - Sadové úpravy'!J34</f>
        <v>0</v>
      </c>
      <c r="AX58" s="127">
        <f>'SO 801 - Sadové úpravy'!J35</f>
        <v>0</v>
      </c>
      <c r="AY58" s="127">
        <f>'SO 801 - Sadové úpravy'!J36</f>
        <v>0</v>
      </c>
      <c r="AZ58" s="127">
        <f>'SO 801 - Sadové úpravy'!F33</f>
        <v>0</v>
      </c>
      <c r="BA58" s="127">
        <f>'SO 801 - Sadové úpravy'!F34</f>
        <v>0</v>
      </c>
      <c r="BB58" s="127">
        <f>'SO 801 - Sadové úpravy'!F35</f>
        <v>0</v>
      </c>
      <c r="BC58" s="127">
        <f>'SO 801 - Sadové úpravy'!F36</f>
        <v>0</v>
      </c>
      <c r="BD58" s="129">
        <f>'SO 801 - Sadové úpravy'!F37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vkP/Ym19/wOz6e+5Wdj//G/wReBNy0BTJqjv/9Ffm/PGGXe0tU0R1rZRVzTsYL6be94QLdPDMqie8MyfkriSwQ==" hashValue="Q+f5fyzWWzuOfGpra5+M6nIYzPg3/gQwwfsYpYFoMaU+DPrVjOnx30ggpUYwTZYIQTImUIyubYosXGtkbnqUg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 - Stezka k parkovišti'!C2" display="/"/>
    <hyperlink ref="A56" location="'SO 102 - Parkoviště a zpe...'!C2" display="/"/>
    <hyperlink ref="A57" location="'SO 401 - VO'!C2" display="/"/>
    <hyperlink ref="A58" location="'SO 801 - Sadové úprav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Tuchlovice, společná stezka - Dřevěnkov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ROUND((SUM(BE90:BE278)),  2)</f>
        <v>0</v>
      </c>
      <c r="G33" s="40"/>
      <c r="H33" s="40"/>
      <c r="I33" s="150">
        <v>0.20999999999999999</v>
      </c>
      <c r="J33" s="149">
        <f>ROUND(((SUM(BE90:BE278))*I33),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ROUND((SUM(BF90:BF278)),  2)</f>
        <v>0</v>
      </c>
      <c r="G34" s="40"/>
      <c r="H34" s="40"/>
      <c r="I34" s="150">
        <v>0.12</v>
      </c>
      <c r="J34" s="149">
        <f>ROUND(((SUM(BF90:BF278))*I34),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ROUND((SUM(BG90:BG278)),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ROUND((SUM(BH90:BH278)),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ROUND((SUM(BI90:BI278)),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Tuchlovice, společná stezka - Dřevěnkov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Stezka k parkovišti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Tuchlovice</v>
      </c>
      <c r="G54" s="42"/>
      <c r="H54" s="42"/>
      <c r="I54" s="34" t="s">
        <v>31</v>
      </c>
      <c r="J54" s="38" t="str">
        <f>E21</f>
        <v>PFPROJEKT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Lukáš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J139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J238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104</v>
      </c>
      <c r="E65" s="176"/>
      <c r="F65" s="176"/>
      <c r="G65" s="176"/>
      <c r="H65" s="176"/>
      <c r="I65" s="176"/>
      <c r="J65" s="177">
        <f>J252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105</v>
      </c>
      <c r="E66" s="170"/>
      <c r="F66" s="170"/>
      <c r="G66" s="170"/>
      <c r="H66" s="170"/>
      <c r="I66" s="170"/>
      <c r="J66" s="171">
        <f>J255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106</v>
      </c>
      <c r="E67" s="170"/>
      <c r="F67" s="170"/>
      <c r="G67" s="170"/>
      <c r="H67" s="170"/>
      <c r="I67" s="170"/>
      <c r="J67" s="171">
        <f>J258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107</v>
      </c>
      <c r="E68" s="176"/>
      <c r="F68" s="176"/>
      <c r="G68" s="176"/>
      <c r="H68" s="176"/>
      <c r="I68" s="176"/>
      <c r="J68" s="177">
        <f>J259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108</v>
      </c>
      <c r="E69" s="176"/>
      <c r="F69" s="176"/>
      <c r="G69" s="176"/>
      <c r="H69" s="176"/>
      <c r="I69" s="176"/>
      <c r="J69" s="177">
        <f>J269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109</v>
      </c>
      <c r="E70" s="176"/>
      <c r="F70" s="176"/>
      <c r="G70" s="176"/>
      <c r="H70" s="176"/>
      <c r="I70" s="176"/>
      <c r="J70" s="177">
        <f>J277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110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Tuchlovice, společná stezka - Dřevěnkov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101 - Stezka k parkovišti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25. 10. 2024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Obec Tuchlovice</v>
      </c>
      <c r="G86" s="42"/>
      <c r="H86" s="42"/>
      <c r="I86" s="34" t="s">
        <v>31</v>
      </c>
      <c r="J86" s="38" t="str">
        <f>E21</f>
        <v>PFPROJEKT s.r.o.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Lukáš Novák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111</v>
      </c>
      <c r="D89" s="182" t="s">
        <v>57</v>
      </c>
      <c r="E89" s="182" t="s">
        <v>53</v>
      </c>
      <c r="F89" s="182" t="s">
        <v>54</v>
      </c>
      <c r="G89" s="182" t="s">
        <v>112</v>
      </c>
      <c r="H89" s="182" t="s">
        <v>113</v>
      </c>
      <c r="I89" s="182" t="s">
        <v>114</v>
      </c>
      <c r="J89" s="182" t="s">
        <v>97</v>
      </c>
      <c r="K89" s="183" t="s">
        <v>115</v>
      </c>
      <c r="L89" s="184"/>
      <c r="M89" s="94" t="s">
        <v>19</v>
      </c>
      <c r="N89" s="95" t="s">
        <v>42</v>
      </c>
      <c r="O89" s="95" t="s">
        <v>116</v>
      </c>
      <c r="P89" s="95" t="s">
        <v>117</v>
      </c>
      <c r="Q89" s="95" t="s">
        <v>118</v>
      </c>
      <c r="R89" s="95" t="s">
        <v>119</v>
      </c>
      <c r="S89" s="95" t="s">
        <v>120</v>
      </c>
      <c r="T89" s="96" t="s">
        <v>121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122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P91+P255+P258</f>
        <v>0</v>
      </c>
      <c r="Q90" s="98"/>
      <c r="R90" s="187">
        <f>R91+R255+R258</f>
        <v>160.56871179999999</v>
      </c>
      <c r="S90" s="98"/>
      <c r="T90" s="188">
        <f>T91+T255+T258</f>
        <v>239.88659999999999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98</v>
      </c>
      <c r="BK90" s="189">
        <f>BK91+BK255+BK258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123</v>
      </c>
      <c r="F91" s="193" t="s">
        <v>124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P92+P139+P194+P238+P252</f>
        <v>0</v>
      </c>
      <c r="Q91" s="198"/>
      <c r="R91" s="199">
        <f>R92+R139+R194+R238+R252</f>
        <v>160.56871179999999</v>
      </c>
      <c r="S91" s="198"/>
      <c r="T91" s="200">
        <f>T92+T139+T194+T238+T252</f>
        <v>239.88659999999999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125</v>
      </c>
      <c r="BK91" s="203">
        <f>BK92+BK139+BK194+BK238+BK252</f>
        <v>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80</v>
      </c>
      <c r="F92" s="204" t="s">
        <v>126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SUM(P93:P138)</f>
        <v>0</v>
      </c>
      <c r="Q92" s="198"/>
      <c r="R92" s="199">
        <f>SUM(R93:R138)</f>
        <v>0.0014010000000000001</v>
      </c>
      <c r="S92" s="198"/>
      <c r="T92" s="200">
        <f>SUM(T93:T138)</f>
        <v>239.88659999999999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125</v>
      </c>
      <c r="BK92" s="203">
        <f>SUM(BK93:BK138)</f>
        <v>0</v>
      </c>
    </row>
    <row r="93" s="2" customFormat="1" ht="33" customHeight="1">
      <c r="A93" s="40"/>
      <c r="B93" s="41"/>
      <c r="C93" s="206" t="s">
        <v>80</v>
      </c>
      <c r="D93" s="206" t="s">
        <v>127</v>
      </c>
      <c r="E93" s="207" t="s">
        <v>128</v>
      </c>
      <c r="F93" s="208" t="s">
        <v>129</v>
      </c>
      <c r="G93" s="209" t="s">
        <v>130</v>
      </c>
      <c r="H93" s="210">
        <v>590.89999999999998</v>
      </c>
      <c r="I93" s="211"/>
      <c r="J93" s="212">
        <f>ROUND(I93*H93,2)</f>
        <v>0</v>
      </c>
      <c r="K93" s="208" t="s">
        <v>131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0.32000000000000001</v>
      </c>
      <c r="T93" s="216">
        <f>S93*H93</f>
        <v>189.08799999999999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132</v>
      </c>
      <c r="AT93" s="217" t="s">
        <v>127</v>
      </c>
      <c r="AU93" s="217" t="s">
        <v>82</v>
      </c>
      <c r="AY93" s="19" t="s">
        <v>125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132</v>
      </c>
      <c r="BM93" s="217" t="s">
        <v>133</v>
      </c>
    </row>
    <row r="94" s="2" customFormat="1">
      <c r="A94" s="40"/>
      <c r="B94" s="41"/>
      <c r="C94" s="42"/>
      <c r="D94" s="219" t="s">
        <v>134</v>
      </c>
      <c r="E94" s="42"/>
      <c r="F94" s="220" t="s">
        <v>135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134</v>
      </c>
      <c r="AU94" s="19" t="s">
        <v>82</v>
      </c>
    </row>
    <row r="95" s="13" customFormat="1">
      <c r="A95" s="13"/>
      <c r="B95" s="224"/>
      <c r="C95" s="225"/>
      <c r="D95" s="226" t="s">
        <v>136</v>
      </c>
      <c r="E95" s="227" t="s">
        <v>19</v>
      </c>
      <c r="F95" s="228" t="s">
        <v>137</v>
      </c>
      <c r="G95" s="225"/>
      <c r="H95" s="227" t="s">
        <v>19</v>
      </c>
      <c r="I95" s="229"/>
      <c r="J95" s="225"/>
      <c r="K95" s="225"/>
      <c r="L95" s="230"/>
      <c r="M95" s="231"/>
      <c r="N95" s="232"/>
      <c r="O95" s="232"/>
      <c r="P95" s="232"/>
      <c r="Q95" s="232"/>
      <c r="R95" s="232"/>
      <c r="S95" s="232"/>
      <c r="T95" s="23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4" t="s">
        <v>136</v>
      </c>
      <c r="AU95" s="234" t="s">
        <v>82</v>
      </c>
      <c r="AV95" s="13" t="s">
        <v>80</v>
      </c>
      <c r="AW95" s="13" t="s">
        <v>33</v>
      </c>
      <c r="AX95" s="13" t="s">
        <v>72</v>
      </c>
      <c r="AY95" s="234" t="s">
        <v>125</v>
      </c>
    </row>
    <row r="96" s="13" customFormat="1">
      <c r="A96" s="13"/>
      <c r="B96" s="224"/>
      <c r="C96" s="225"/>
      <c r="D96" s="226" t="s">
        <v>136</v>
      </c>
      <c r="E96" s="227" t="s">
        <v>19</v>
      </c>
      <c r="F96" s="228" t="s">
        <v>138</v>
      </c>
      <c r="G96" s="225"/>
      <c r="H96" s="227" t="s">
        <v>19</v>
      </c>
      <c r="I96" s="229"/>
      <c r="J96" s="225"/>
      <c r="K96" s="225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136</v>
      </c>
      <c r="AU96" s="234" t="s">
        <v>82</v>
      </c>
      <c r="AV96" s="13" t="s">
        <v>80</v>
      </c>
      <c r="AW96" s="13" t="s">
        <v>33</v>
      </c>
      <c r="AX96" s="13" t="s">
        <v>72</v>
      </c>
      <c r="AY96" s="234" t="s">
        <v>125</v>
      </c>
    </row>
    <row r="97" s="14" customFormat="1">
      <c r="A97" s="14"/>
      <c r="B97" s="235"/>
      <c r="C97" s="236"/>
      <c r="D97" s="226" t="s">
        <v>136</v>
      </c>
      <c r="E97" s="237" t="s">
        <v>19</v>
      </c>
      <c r="F97" s="238" t="s">
        <v>139</v>
      </c>
      <c r="G97" s="236"/>
      <c r="H97" s="239">
        <v>590.89999999999998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136</v>
      </c>
      <c r="AU97" s="245" t="s">
        <v>82</v>
      </c>
      <c r="AV97" s="14" t="s">
        <v>82</v>
      </c>
      <c r="AW97" s="14" t="s">
        <v>33</v>
      </c>
      <c r="AX97" s="14" t="s">
        <v>80</v>
      </c>
      <c r="AY97" s="245" t="s">
        <v>125</v>
      </c>
    </row>
    <row r="98" s="2" customFormat="1" ht="37.8" customHeight="1">
      <c r="A98" s="40"/>
      <c r="B98" s="41"/>
      <c r="C98" s="206" t="s">
        <v>82</v>
      </c>
      <c r="D98" s="206" t="s">
        <v>127</v>
      </c>
      <c r="E98" s="207" t="s">
        <v>140</v>
      </c>
      <c r="F98" s="208" t="s">
        <v>141</v>
      </c>
      <c r="G98" s="209" t="s">
        <v>130</v>
      </c>
      <c r="H98" s="210">
        <v>39.600000000000001</v>
      </c>
      <c r="I98" s="211"/>
      <c r="J98" s="212">
        <f>ROUND(I98*H98,2)</f>
        <v>0</v>
      </c>
      <c r="K98" s="208" t="s">
        <v>131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0.28999999999999998</v>
      </c>
      <c r="T98" s="216">
        <f>S98*H98</f>
        <v>11.484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132</v>
      </c>
      <c r="AT98" s="217" t="s">
        <v>127</v>
      </c>
      <c r="AU98" s="217" t="s">
        <v>82</v>
      </c>
      <c r="AY98" s="19" t="s">
        <v>125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132</v>
      </c>
      <c r="BM98" s="217" t="s">
        <v>142</v>
      </c>
    </row>
    <row r="99" s="2" customFormat="1">
      <c r="A99" s="40"/>
      <c r="B99" s="41"/>
      <c r="C99" s="42"/>
      <c r="D99" s="219" t="s">
        <v>134</v>
      </c>
      <c r="E99" s="42"/>
      <c r="F99" s="220" t="s">
        <v>143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134</v>
      </c>
      <c r="AU99" s="19" t="s">
        <v>82</v>
      </c>
    </row>
    <row r="100" s="13" customFormat="1">
      <c r="A100" s="13"/>
      <c r="B100" s="224"/>
      <c r="C100" s="225"/>
      <c r="D100" s="226" t="s">
        <v>136</v>
      </c>
      <c r="E100" s="227" t="s">
        <v>19</v>
      </c>
      <c r="F100" s="228" t="s">
        <v>144</v>
      </c>
      <c r="G100" s="225"/>
      <c r="H100" s="227" t="s">
        <v>19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136</v>
      </c>
      <c r="AU100" s="234" t="s">
        <v>82</v>
      </c>
      <c r="AV100" s="13" t="s">
        <v>80</v>
      </c>
      <c r="AW100" s="13" t="s">
        <v>33</v>
      </c>
      <c r="AX100" s="13" t="s">
        <v>72</v>
      </c>
      <c r="AY100" s="234" t="s">
        <v>125</v>
      </c>
    </row>
    <row r="101" s="14" customFormat="1">
      <c r="A101" s="14"/>
      <c r="B101" s="235"/>
      <c r="C101" s="236"/>
      <c r="D101" s="226" t="s">
        <v>136</v>
      </c>
      <c r="E101" s="237" t="s">
        <v>19</v>
      </c>
      <c r="F101" s="238" t="s">
        <v>145</v>
      </c>
      <c r="G101" s="236"/>
      <c r="H101" s="239">
        <v>39.600000000000001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136</v>
      </c>
      <c r="AU101" s="245" t="s">
        <v>82</v>
      </c>
      <c r="AV101" s="14" t="s">
        <v>82</v>
      </c>
      <c r="AW101" s="14" t="s">
        <v>33</v>
      </c>
      <c r="AX101" s="14" t="s">
        <v>80</v>
      </c>
      <c r="AY101" s="245" t="s">
        <v>125</v>
      </c>
    </row>
    <row r="102" s="2" customFormat="1" ht="37.8" customHeight="1">
      <c r="A102" s="40"/>
      <c r="B102" s="41"/>
      <c r="C102" s="206" t="s">
        <v>146</v>
      </c>
      <c r="D102" s="206" t="s">
        <v>127</v>
      </c>
      <c r="E102" s="207" t="s">
        <v>147</v>
      </c>
      <c r="F102" s="208" t="s">
        <v>148</v>
      </c>
      <c r="G102" s="209" t="s">
        <v>130</v>
      </c>
      <c r="H102" s="210">
        <v>36.5</v>
      </c>
      <c r="I102" s="211"/>
      <c r="J102" s="212">
        <f>ROUND(I102*H102,2)</f>
        <v>0</v>
      </c>
      <c r="K102" s="208" t="s">
        <v>131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0.44</v>
      </c>
      <c r="T102" s="216">
        <f>S102*H102</f>
        <v>16.059999999999999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132</v>
      </c>
      <c r="AT102" s="217" t="s">
        <v>127</v>
      </c>
      <c r="AU102" s="217" t="s">
        <v>82</v>
      </c>
      <c r="AY102" s="19" t="s">
        <v>125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132</v>
      </c>
      <c r="BM102" s="217" t="s">
        <v>149</v>
      </c>
    </row>
    <row r="103" s="2" customFormat="1">
      <c r="A103" s="40"/>
      <c r="B103" s="41"/>
      <c r="C103" s="42"/>
      <c r="D103" s="219" t="s">
        <v>134</v>
      </c>
      <c r="E103" s="42"/>
      <c r="F103" s="220" t="s">
        <v>150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134</v>
      </c>
      <c r="AU103" s="19" t="s">
        <v>82</v>
      </c>
    </row>
    <row r="104" s="13" customFormat="1">
      <c r="A104" s="13"/>
      <c r="B104" s="224"/>
      <c r="C104" s="225"/>
      <c r="D104" s="226" t="s">
        <v>136</v>
      </c>
      <c r="E104" s="227" t="s">
        <v>19</v>
      </c>
      <c r="F104" s="228" t="s">
        <v>151</v>
      </c>
      <c r="G104" s="225"/>
      <c r="H104" s="227" t="s">
        <v>19</v>
      </c>
      <c r="I104" s="229"/>
      <c r="J104" s="225"/>
      <c r="K104" s="225"/>
      <c r="L104" s="230"/>
      <c r="M104" s="231"/>
      <c r="N104" s="232"/>
      <c r="O104" s="232"/>
      <c r="P104" s="232"/>
      <c r="Q104" s="232"/>
      <c r="R104" s="232"/>
      <c r="S104" s="232"/>
      <c r="T104" s="23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4" t="s">
        <v>136</v>
      </c>
      <c r="AU104" s="234" t="s">
        <v>82</v>
      </c>
      <c r="AV104" s="13" t="s">
        <v>80</v>
      </c>
      <c r="AW104" s="13" t="s">
        <v>33</v>
      </c>
      <c r="AX104" s="13" t="s">
        <v>72</v>
      </c>
      <c r="AY104" s="234" t="s">
        <v>125</v>
      </c>
    </row>
    <row r="105" s="14" customFormat="1">
      <c r="A105" s="14"/>
      <c r="B105" s="235"/>
      <c r="C105" s="236"/>
      <c r="D105" s="226" t="s">
        <v>136</v>
      </c>
      <c r="E105" s="237" t="s">
        <v>19</v>
      </c>
      <c r="F105" s="238" t="s">
        <v>152</v>
      </c>
      <c r="G105" s="236"/>
      <c r="H105" s="239">
        <v>36.5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136</v>
      </c>
      <c r="AU105" s="245" t="s">
        <v>82</v>
      </c>
      <c r="AV105" s="14" t="s">
        <v>82</v>
      </c>
      <c r="AW105" s="14" t="s">
        <v>33</v>
      </c>
      <c r="AX105" s="14" t="s">
        <v>80</v>
      </c>
      <c r="AY105" s="245" t="s">
        <v>125</v>
      </c>
    </row>
    <row r="106" s="2" customFormat="1" ht="33" customHeight="1">
      <c r="A106" s="40"/>
      <c r="B106" s="41"/>
      <c r="C106" s="206" t="s">
        <v>132</v>
      </c>
      <c r="D106" s="206" t="s">
        <v>127</v>
      </c>
      <c r="E106" s="207" t="s">
        <v>153</v>
      </c>
      <c r="F106" s="208" t="s">
        <v>154</v>
      </c>
      <c r="G106" s="209" t="s">
        <v>130</v>
      </c>
      <c r="H106" s="210">
        <v>39.600000000000001</v>
      </c>
      <c r="I106" s="211"/>
      <c r="J106" s="212">
        <f>ROUND(I106*H106,2)</f>
        <v>0</v>
      </c>
      <c r="K106" s="208" t="s">
        <v>131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0.316</v>
      </c>
      <c r="T106" s="216">
        <f>S106*H106</f>
        <v>12.5136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132</v>
      </c>
      <c r="AT106" s="217" t="s">
        <v>127</v>
      </c>
      <c r="AU106" s="217" t="s">
        <v>82</v>
      </c>
      <c r="AY106" s="19" t="s">
        <v>125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132</v>
      </c>
      <c r="BM106" s="217" t="s">
        <v>155</v>
      </c>
    </row>
    <row r="107" s="2" customFormat="1">
      <c r="A107" s="40"/>
      <c r="B107" s="41"/>
      <c r="C107" s="42"/>
      <c r="D107" s="219" t="s">
        <v>134</v>
      </c>
      <c r="E107" s="42"/>
      <c r="F107" s="220" t="s">
        <v>156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134</v>
      </c>
      <c r="AU107" s="19" t="s">
        <v>82</v>
      </c>
    </row>
    <row r="108" s="13" customFormat="1">
      <c r="A108" s="13"/>
      <c r="B108" s="224"/>
      <c r="C108" s="225"/>
      <c r="D108" s="226" t="s">
        <v>136</v>
      </c>
      <c r="E108" s="227" t="s">
        <v>19</v>
      </c>
      <c r="F108" s="228" t="s">
        <v>144</v>
      </c>
      <c r="G108" s="225"/>
      <c r="H108" s="227" t="s">
        <v>19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136</v>
      </c>
      <c r="AU108" s="234" t="s">
        <v>82</v>
      </c>
      <c r="AV108" s="13" t="s">
        <v>80</v>
      </c>
      <c r="AW108" s="13" t="s">
        <v>33</v>
      </c>
      <c r="AX108" s="13" t="s">
        <v>72</v>
      </c>
      <c r="AY108" s="234" t="s">
        <v>125</v>
      </c>
    </row>
    <row r="109" s="14" customFormat="1">
      <c r="A109" s="14"/>
      <c r="B109" s="235"/>
      <c r="C109" s="236"/>
      <c r="D109" s="226" t="s">
        <v>136</v>
      </c>
      <c r="E109" s="237" t="s">
        <v>19</v>
      </c>
      <c r="F109" s="238" t="s">
        <v>145</v>
      </c>
      <c r="G109" s="236"/>
      <c r="H109" s="239">
        <v>39.600000000000001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136</v>
      </c>
      <c r="AU109" s="245" t="s">
        <v>82</v>
      </c>
      <c r="AV109" s="14" t="s">
        <v>82</v>
      </c>
      <c r="AW109" s="14" t="s">
        <v>33</v>
      </c>
      <c r="AX109" s="14" t="s">
        <v>80</v>
      </c>
      <c r="AY109" s="245" t="s">
        <v>125</v>
      </c>
    </row>
    <row r="110" s="2" customFormat="1" ht="24.15" customHeight="1">
      <c r="A110" s="40"/>
      <c r="B110" s="41"/>
      <c r="C110" s="206" t="s">
        <v>157</v>
      </c>
      <c r="D110" s="206" t="s">
        <v>127</v>
      </c>
      <c r="E110" s="207" t="s">
        <v>158</v>
      </c>
      <c r="F110" s="208" t="s">
        <v>159</v>
      </c>
      <c r="G110" s="209" t="s">
        <v>130</v>
      </c>
      <c r="H110" s="210">
        <v>46.700000000000003</v>
      </c>
      <c r="I110" s="211"/>
      <c r="J110" s="212">
        <f>ROUND(I110*H110,2)</f>
        <v>0</v>
      </c>
      <c r="K110" s="208" t="s">
        <v>131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3.0000000000000001E-05</v>
      </c>
      <c r="R110" s="215">
        <f>Q110*H110</f>
        <v>0.0014010000000000001</v>
      </c>
      <c r="S110" s="215">
        <v>0.23000000000000001</v>
      </c>
      <c r="T110" s="216">
        <f>S110*H110</f>
        <v>10.741000000000001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132</v>
      </c>
      <c r="AT110" s="217" t="s">
        <v>127</v>
      </c>
      <c r="AU110" s="217" t="s">
        <v>82</v>
      </c>
      <c r="AY110" s="19" t="s">
        <v>125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132</v>
      </c>
      <c r="BM110" s="217" t="s">
        <v>160</v>
      </c>
    </row>
    <row r="111" s="2" customFormat="1">
      <c r="A111" s="40"/>
      <c r="B111" s="41"/>
      <c r="C111" s="42"/>
      <c r="D111" s="219" t="s">
        <v>134</v>
      </c>
      <c r="E111" s="42"/>
      <c r="F111" s="220" t="s">
        <v>161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134</v>
      </c>
      <c r="AU111" s="19" t="s">
        <v>82</v>
      </c>
    </row>
    <row r="112" s="2" customFormat="1" ht="16.5" customHeight="1">
      <c r="A112" s="40"/>
      <c r="B112" s="41"/>
      <c r="C112" s="206" t="s">
        <v>162</v>
      </c>
      <c r="D112" s="206" t="s">
        <v>127</v>
      </c>
      <c r="E112" s="207" t="s">
        <v>163</v>
      </c>
      <c r="F112" s="208" t="s">
        <v>164</v>
      </c>
      <c r="G112" s="209" t="s">
        <v>130</v>
      </c>
      <c r="H112" s="210">
        <v>833.5</v>
      </c>
      <c r="I112" s="211"/>
      <c r="J112" s="212">
        <f>ROUND(I112*H112,2)</f>
        <v>0</v>
      </c>
      <c r="K112" s="208" t="s">
        <v>131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132</v>
      </c>
      <c r="AT112" s="217" t="s">
        <v>127</v>
      </c>
      <c r="AU112" s="217" t="s">
        <v>82</v>
      </c>
      <c r="AY112" s="19" t="s">
        <v>125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132</v>
      </c>
      <c r="BM112" s="217" t="s">
        <v>165</v>
      </c>
    </row>
    <row r="113" s="2" customFormat="1">
      <c r="A113" s="40"/>
      <c r="B113" s="41"/>
      <c r="C113" s="42"/>
      <c r="D113" s="219" t="s">
        <v>134</v>
      </c>
      <c r="E113" s="42"/>
      <c r="F113" s="220" t="s">
        <v>166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134</v>
      </c>
      <c r="AU113" s="19" t="s">
        <v>82</v>
      </c>
    </row>
    <row r="114" s="2" customFormat="1" ht="24.15" customHeight="1">
      <c r="A114" s="40"/>
      <c r="B114" s="41"/>
      <c r="C114" s="206" t="s">
        <v>167</v>
      </c>
      <c r="D114" s="206" t="s">
        <v>127</v>
      </c>
      <c r="E114" s="207" t="s">
        <v>168</v>
      </c>
      <c r="F114" s="208" t="s">
        <v>169</v>
      </c>
      <c r="G114" s="209" t="s">
        <v>170</v>
      </c>
      <c r="H114" s="210">
        <v>127.01000000000001</v>
      </c>
      <c r="I114" s="211"/>
      <c r="J114" s="212">
        <f>ROUND(I114*H114,2)</f>
        <v>0</v>
      </c>
      <c r="K114" s="208" t="s">
        <v>171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132</v>
      </c>
      <c r="AT114" s="217" t="s">
        <v>127</v>
      </c>
      <c r="AU114" s="217" t="s">
        <v>82</v>
      </c>
      <c r="AY114" s="19" t="s">
        <v>125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132</v>
      </c>
      <c r="BM114" s="217" t="s">
        <v>172</v>
      </c>
    </row>
    <row r="115" s="2" customFormat="1">
      <c r="A115" s="40"/>
      <c r="B115" s="41"/>
      <c r="C115" s="42"/>
      <c r="D115" s="219" t="s">
        <v>134</v>
      </c>
      <c r="E115" s="42"/>
      <c r="F115" s="220" t="s">
        <v>173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134</v>
      </c>
      <c r="AU115" s="19" t="s">
        <v>82</v>
      </c>
    </row>
    <row r="116" s="13" customFormat="1">
      <c r="A116" s="13"/>
      <c r="B116" s="224"/>
      <c r="C116" s="225"/>
      <c r="D116" s="226" t="s">
        <v>136</v>
      </c>
      <c r="E116" s="227" t="s">
        <v>19</v>
      </c>
      <c r="F116" s="228" t="s">
        <v>174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136</v>
      </c>
      <c r="AU116" s="234" t="s">
        <v>82</v>
      </c>
      <c r="AV116" s="13" t="s">
        <v>80</v>
      </c>
      <c r="AW116" s="13" t="s">
        <v>33</v>
      </c>
      <c r="AX116" s="13" t="s">
        <v>72</v>
      </c>
      <c r="AY116" s="234" t="s">
        <v>125</v>
      </c>
    </row>
    <row r="117" s="14" customFormat="1">
      <c r="A117" s="14"/>
      <c r="B117" s="235"/>
      <c r="C117" s="236"/>
      <c r="D117" s="226" t="s">
        <v>136</v>
      </c>
      <c r="E117" s="237" t="s">
        <v>19</v>
      </c>
      <c r="F117" s="238" t="s">
        <v>175</v>
      </c>
      <c r="G117" s="236"/>
      <c r="H117" s="239">
        <v>8.3100000000000005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136</v>
      </c>
      <c r="AU117" s="245" t="s">
        <v>82</v>
      </c>
      <c r="AV117" s="14" t="s">
        <v>82</v>
      </c>
      <c r="AW117" s="14" t="s">
        <v>33</v>
      </c>
      <c r="AX117" s="14" t="s">
        <v>72</v>
      </c>
      <c r="AY117" s="245" t="s">
        <v>125</v>
      </c>
    </row>
    <row r="118" s="13" customFormat="1">
      <c r="A118" s="13"/>
      <c r="B118" s="224"/>
      <c r="C118" s="225"/>
      <c r="D118" s="226" t="s">
        <v>136</v>
      </c>
      <c r="E118" s="227" t="s">
        <v>19</v>
      </c>
      <c r="F118" s="228" t="s">
        <v>176</v>
      </c>
      <c r="G118" s="225"/>
      <c r="H118" s="227" t="s">
        <v>19</v>
      </c>
      <c r="I118" s="229"/>
      <c r="J118" s="225"/>
      <c r="K118" s="225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136</v>
      </c>
      <c r="AU118" s="234" t="s">
        <v>82</v>
      </c>
      <c r="AV118" s="13" t="s">
        <v>80</v>
      </c>
      <c r="AW118" s="13" t="s">
        <v>33</v>
      </c>
      <c r="AX118" s="13" t="s">
        <v>72</v>
      </c>
      <c r="AY118" s="234" t="s">
        <v>125</v>
      </c>
    </row>
    <row r="119" s="14" customFormat="1">
      <c r="A119" s="14"/>
      <c r="B119" s="235"/>
      <c r="C119" s="236"/>
      <c r="D119" s="226" t="s">
        <v>136</v>
      </c>
      <c r="E119" s="237" t="s">
        <v>19</v>
      </c>
      <c r="F119" s="238" t="s">
        <v>177</v>
      </c>
      <c r="G119" s="236"/>
      <c r="H119" s="239">
        <v>118.7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136</v>
      </c>
      <c r="AU119" s="245" t="s">
        <v>82</v>
      </c>
      <c r="AV119" s="14" t="s">
        <v>82</v>
      </c>
      <c r="AW119" s="14" t="s">
        <v>33</v>
      </c>
      <c r="AX119" s="14" t="s">
        <v>72</v>
      </c>
      <c r="AY119" s="245" t="s">
        <v>125</v>
      </c>
    </row>
    <row r="120" s="15" customFormat="1">
      <c r="A120" s="15"/>
      <c r="B120" s="246"/>
      <c r="C120" s="247"/>
      <c r="D120" s="226" t="s">
        <v>136</v>
      </c>
      <c r="E120" s="248" t="s">
        <v>19</v>
      </c>
      <c r="F120" s="249" t="s">
        <v>178</v>
      </c>
      <c r="G120" s="247"/>
      <c r="H120" s="250">
        <v>127.01000000000001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6" t="s">
        <v>136</v>
      </c>
      <c r="AU120" s="256" t="s">
        <v>82</v>
      </c>
      <c r="AV120" s="15" t="s">
        <v>132</v>
      </c>
      <c r="AW120" s="15" t="s">
        <v>33</v>
      </c>
      <c r="AX120" s="15" t="s">
        <v>80</v>
      </c>
      <c r="AY120" s="256" t="s">
        <v>125</v>
      </c>
    </row>
    <row r="121" s="2" customFormat="1" ht="37.8" customHeight="1">
      <c r="A121" s="40"/>
      <c r="B121" s="41"/>
      <c r="C121" s="206" t="s">
        <v>179</v>
      </c>
      <c r="D121" s="206" t="s">
        <v>127</v>
      </c>
      <c r="E121" s="207" t="s">
        <v>180</v>
      </c>
      <c r="F121" s="208" t="s">
        <v>181</v>
      </c>
      <c r="G121" s="209" t="s">
        <v>170</v>
      </c>
      <c r="H121" s="210">
        <v>293.70999999999998</v>
      </c>
      <c r="I121" s="211"/>
      <c r="J121" s="212">
        <f>ROUND(I121*H121,2)</f>
        <v>0</v>
      </c>
      <c r="K121" s="208" t="s">
        <v>131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132</v>
      </c>
      <c r="AT121" s="217" t="s">
        <v>127</v>
      </c>
      <c r="AU121" s="217" t="s">
        <v>82</v>
      </c>
      <c r="AY121" s="19" t="s">
        <v>125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132</v>
      </c>
      <c r="BM121" s="217" t="s">
        <v>182</v>
      </c>
    </row>
    <row r="122" s="2" customFormat="1">
      <c r="A122" s="40"/>
      <c r="B122" s="41"/>
      <c r="C122" s="42"/>
      <c r="D122" s="219" t="s">
        <v>134</v>
      </c>
      <c r="E122" s="42"/>
      <c r="F122" s="220" t="s">
        <v>183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134</v>
      </c>
      <c r="AU122" s="19" t="s">
        <v>82</v>
      </c>
    </row>
    <row r="123" s="14" customFormat="1">
      <c r="A123" s="14"/>
      <c r="B123" s="235"/>
      <c r="C123" s="236"/>
      <c r="D123" s="226" t="s">
        <v>136</v>
      </c>
      <c r="E123" s="237" t="s">
        <v>19</v>
      </c>
      <c r="F123" s="238" t="s">
        <v>184</v>
      </c>
      <c r="G123" s="236"/>
      <c r="H123" s="239">
        <v>166.69999999999999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136</v>
      </c>
      <c r="AU123" s="245" t="s">
        <v>82</v>
      </c>
      <c r="AV123" s="14" t="s">
        <v>82</v>
      </c>
      <c r="AW123" s="14" t="s">
        <v>33</v>
      </c>
      <c r="AX123" s="14" t="s">
        <v>72</v>
      </c>
      <c r="AY123" s="245" t="s">
        <v>125</v>
      </c>
    </row>
    <row r="124" s="14" customFormat="1">
      <c r="A124" s="14"/>
      <c r="B124" s="235"/>
      <c r="C124" s="236"/>
      <c r="D124" s="226" t="s">
        <v>136</v>
      </c>
      <c r="E124" s="237" t="s">
        <v>19</v>
      </c>
      <c r="F124" s="238" t="s">
        <v>185</v>
      </c>
      <c r="G124" s="236"/>
      <c r="H124" s="239">
        <v>127.01000000000001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136</v>
      </c>
      <c r="AU124" s="245" t="s">
        <v>82</v>
      </c>
      <c r="AV124" s="14" t="s">
        <v>82</v>
      </c>
      <c r="AW124" s="14" t="s">
        <v>33</v>
      </c>
      <c r="AX124" s="14" t="s">
        <v>72</v>
      </c>
      <c r="AY124" s="245" t="s">
        <v>125</v>
      </c>
    </row>
    <row r="125" s="15" customFormat="1">
      <c r="A125" s="15"/>
      <c r="B125" s="246"/>
      <c r="C125" s="247"/>
      <c r="D125" s="226" t="s">
        <v>136</v>
      </c>
      <c r="E125" s="248" t="s">
        <v>19</v>
      </c>
      <c r="F125" s="249" t="s">
        <v>178</v>
      </c>
      <c r="G125" s="247"/>
      <c r="H125" s="250">
        <v>293.70999999999998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6" t="s">
        <v>136</v>
      </c>
      <c r="AU125" s="256" t="s">
        <v>82</v>
      </c>
      <c r="AV125" s="15" t="s">
        <v>132</v>
      </c>
      <c r="AW125" s="15" t="s">
        <v>33</v>
      </c>
      <c r="AX125" s="15" t="s">
        <v>80</v>
      </c>
      <c r="AY125" s="256" t="s">
        <v>125</v>
      </c>
    </row>
    <row r="126" s="2" customFormat="1" ht="37.8" customHeight="1">
      <c r="A126" s="40"/>
      <c r="B126" s="41"/>
      <c r="C126" s="206" t="s">
        <v>186</v>
      </c>
      <c r="D126" s="206" t="s">
        <v>127</v>
      </c>
      <c r="E126" s="207" t="s">
        <v>187</v>
      </c>
      <c r="F126" s="208" t="s">
        <v>188</v>
      </c>
      <c r="G126" s="209" t="s">
        <v>170</v>
      </c>
      <c r="H126" s="210">
        <v>4405.6499999999996</v>
      </c>
      <c r="I126" s="211"/>
      <c r="J126" s="212">
        <f>ROUND(I126*H126,2)</f>
        <v>0</v>
      </c>
      <c r="K126" s="208" t="s">
        <v>131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132</v>
      </c>
      <c r="AT126" s="217" t="s">
        <v>127</v>
      </c>
      <c r="AU126" s="217" t="s">
        <v>82</v>
      </c>
      <c r="AY126" s="19" t="s">
        <v>125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132</v>
      </c>
      <c r="BM126" s="217" t="s">
        <v>189</v>
      </c>
    </row>
    <row r="127" s="2" customFormat="1">
      <c r="A127" s="40"/>
      <c r="B127" s="41"/>
      <c r="C127" s="42"/>
      <c r="D127" s="219" t="s">
        <v>134</v>
      </c>
      <c r="E127" s="42"/>
      <c r="F127" s="220" t="s">
        <v>190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134</v>
      </c>
      <c r="AU127" s="19" t="s">
        <v>82</v>
      </c>
    </row>
    <row r="128" s="14" customFormat="1">
      <c r="A128" s="14"/>
      <c r="B128" s="235"/>
      <c r="C128" s="236"/>
      <c r="D128" s="226" t="s">
        <v>136</v>
      </c>
      <c r="E128" s="237" t="s">
        <v>19</v>
      </c>
      <c r="F128" s="238" t="s">
        <v>191</v>
      </c>
      <c r="G128" s="236"/>
      <c r="H128" s="239">
        <v>4405.6499999999996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136</v>
      </c>
      <c r="AU128" s="245" t="s">
        <v>82</v>
      </c>
      <c r="AV128" s="14" t="s">
        <v>82</v>
      </c>
      <c r="AW128" s="14" t="s">
        <v>33</v>
      </c>
      <c r="AX128" s="14" t="s">
        <v>80</v>
      </c>
      <c r="AY128" s="245" t="s">
        <v>125</v>
      </c>
    </row>
    <row r="129" s="2" customFormat="1" ht="24.15" customHeight="1">
      <c r="A129" s="40"/>
      <c r="B129" s="41"/>
      <c r="C129" s="206" t="s">
        <v>192</v>
      </c>
      <c r="D129" s="206" t="s">
        <v>127</v>
      </c>
      <c r="E129" s="207" t="s">
        <v>193</v>
      </c>
      <c r="F129" s="208" t="s">
        <v>194</v>
      </c>
      <c r="G129" s="209" t="s">
        <v>170</v>
      </c>
      <c r="H129" s="210">
        <v>293.70999999999998</v>
      </c>
      <c r="I129" s="211"/>
      <c r="J129" s="212">
        <f>ROUND(I129*H129,2)</f>
        <v>0</v>
      </c>
      <c r="K129" s="208" t="s">
        <v>131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132</v>
      </c>
      <c r="AT129" s="217" t="s">
        <v>127</v>
      </c>
      <c r="AU129" s="217" t="s">
        <v>82</v>
      </c>
      <c r="AY129" s="19" t="s">
        <v>125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132</v>
      </c>
      <c r="BM129" s="217" t="s">
        <v>195</v>
      </c>
    </row>
    <row r="130" s="2" customFormat="1">
      <c r="A130" s="40"/>
      <c r="B130" s="41"/>
      <c r="C130" s="42"/>
      <c r="D130" s="219" t="s">
        <v>134</v>
      </c>
      <c r="E130" s="42"/>
      <c r="F130" s="220" t="s">
        <v>196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134</v>
      </c>
      <c r="AU130" s="19" t="s">
        <v>82</v>
      </c>
    </row>
    <row r="131" s="2" customFormat="1" ht="24.15" customHeight="1">
      <c r="A131" s="40"/>
      <c r="B131" s="41"/>
      <c r="C131" s="206" t="s">
        <v>197</v>
      </c>
      <c r="D131" s="206" t="s">
        <v>127</v>
      </c>
      <c r="E131" s="207" t="s">
        <v>198</v>
      </c>
      <c r="F131" s="208" t="s">
        <v>199</v>
      </c>
      <c r="G131" s="209" t="s">
        <v>200</v>
      </c>
      <c r="H131" s="210">
        <v>528.678</v>
      </c>
      <c r="I131" s="211"/>
      <c r="J131" s="212">
        <f>ROUND(I131*H131,2)</f>
        <v>0</v>
      </c>
      <c r="K131" s="208" t="s">
        <v>131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132</v>
      </c>
      <c r="AT131" s="217" t="s">
        <v>127</v>
      </c>
      <c r="AU131" s="217" t="s">
        <v>82</v>
      </c>
      <c r="AY131" s="19" t="s">
        <v>125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132</v>
      </c>
      <c r="BM131" s="217" t="s">
        <v>201</v>
      </c>
    </row>
    <row r="132" s="2" customFormat="1">
      <c r="A132" s="40"/>
      <c r="B132" s="41"/>
      <c r="C132" s="42"/>
      <c r="D132" s="219" t="s">
        <v>134</v>
      </c>
      <c r="E132" s="42"/>
      <c r="F132" s="220" t="s">
        <v>202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134</v>
      </c>
      <c r="AU132" s="19" t="s">
        <v>82</v>
      </c>
    </row>
    <row r="133" s="14" customFormat="1">
      <c r="A133" s="14"/>
      <c r="B133" s="235"/>
      <c r="C133" s="236"/>
      <c r="D133" s="226" t="s">
        <v>136</v>
      </c>
      <c r="E133" s="237" t="s">
        <v>19</v>
      </c>
      <c r="F133" s="238" t="s">
        <v>203</v>
      </c>
      <c r="G133" s="236"/>
      <c r="H133" s="239">
        <v>528.678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136</v>
      </c>
      <c r="AU133" s="245" t="s">
        <v>82</v>
      </c>
      <c r="AV133" s="14" t="s">
        <v>82</v>
      </c>
      <c r="AW133" s="14" t="s">
        <v>33</v>
      </c>
      <c r="AX133" s="14" t="s">
        <v>80</v>
      </c>
      <c r="AY133" s="245" t="s">
        <v>125</v>
      </c>
    </row>
    <row r="134" s="2" customFormat="1" ht="24.15" customHeight="1">
      <c r="A134" s="40"/>
      <c r="B134" s="41"/>
      <c r="C134" s="206" t="s">
        <v>8</v>
      </c>
      <c r="D134" s="206" t="s">
        <v>127</v>
      </c>
      <c r="E134" s="207" t="s">
        <v>204</v>
      </c>
      <c r="F134" s="208" t="s">
        <v>205</v>
      </c>
      <c r="G134" s="209" t="s">
        <v>170</v>
      </c>
      <c r="H134" s="210">
        <v>293.70999999999998</v>
      </c>
      <c r="I134" s="211"/>
      <c r="J134" s="212">
        <f>ROUND(I134*H134,2)</f>
        <v>0</v>
      </c>
      <c r="K134" s="208" t="s">
        <v>131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132</v>
      </c>
      <c r="AT134" s="217" t="s">
        <v>127</v>
      </c>
      <c r="AU134" s="217" t="s">
        <v>82</v>
      </c>
      <c r="AY134" s="19" t="s">
        <v>125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132</v>
      </c>
      <c r="BM134" s="217" t="s">
        <v>206</v>
      </c>
    </row>
    <row r="135" s="2" customFormat="1">
      <c r="A135" s="40"/>
      <c r="B135" s="41"/>
      <c r="C135" s="42"/>
      <c r="D135" s="219" t="s">
        <v>134</v>
      </c>
      <c r="E135" s="42"/>
      <c r="F135" s="220" t="s">
        <v>207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134</v>
      </c>
      <c r="AU135" s="19" t="s">
        <v>82</v>
      </c>
    </row>
    <row r="136" s="2" customFormat="1" ht="16.5" customHeight="1">
      <c r="A136" s="40"/>
      <c r="B136" s="41"/>
      <c r="C136" s="206" t="s">
        <v>208</v>
      </c>
      <c r="D136" s="206" t="s">
        <v>127</v>
      </c>
      <c r="E136" s="207" t="s">
        <v>209</v>
      </c>
      <c r="F136" s="208" t="s">
        <v>210</v>
      </c>
      <c r="G136" s="209" t="s">
        <v>130</v>
      </c>
      <c r="H136" s="210">
        <v>1188.5999999999999</v>
      </c>
      <c r="I136" s="211"/>
      <c r="J136" s="212">
        <f>ROUND(I136*H136,2)</f>
        <v>0</v>
      </c>
      <c r="K136" s="208" t="s">
        <v>131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132</v>
      </c>
      <c r="AT136" s="217" t="s">
        <v>127</v>
      </c>
      <c r="AU136" s="217" t="s">
        <v>82</v>
      </c>
      <c r="AY136" s="19" t="s">
        <v>125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132</v>
      </c>
      <c r="BM136" s="217" t="s">
        <v>211</v>
      </c>
    </row>
    <row r="137" s="2" customFormat="1">
      <c r="A137" s="40"/>
      <c r="B137" s="41"/>
      <c r="C137" s="42"/>
      <c r="D137" s="219" t="s">
        <v>134</v>
      </c>
      <c r="E137" s="42"/>
      <c r="F137" s="220" t="s">
        <v>212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134</v>
      </c>
      <c r="AU137" s="19" t="s">
        <v>82</v>
      </c>
    </row>
    <row r="138" s="14" customFormat="1">
      <c r="A138" s="14"/>
      <c r="B138" s="235"/>
      <c r="C138" s="236"/>
      <c r="D138" s="226" t="s">
        <v>136</v>
      </c>
      <c r="E138" s="237" t="s">
        <v>19</v>
      </c>
      <c r="F138" s="238" t="s">
        <v>213</v>
      </c>
      <c r="G138" s="236"/>
      <c r="H138" s="239">
        <v>1188.5999999999999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136</v>
      </c>
      <c r="AU138" s="245" t="s">
        <v>82</v>
      </c>
      <c r="AV138" s="14" t="s">
        <v>82</v>
      </c>
      <c r="AW138" s="14" t="s">
        <v>33</v>
      </c>
      <c r="AX138" s="14" t="s">
        <v>80</v>
      </c>
      <c r="AY138" s="245" t="s">
        <v>125</v>
      </c>
    </row>
    <row r="139" s="12" customFormat="1" ht="22.8" customHeight="1">
      <c r="A139" s="12"/>
      <c r="B139" s="190"/>
      <c r="C139" s="191"/>
      <c r="D139" s="192" t="s">
        <v>71</v>
      </c>
      <c r="E139" s="204" t="s">
        <v>157</v>
      </c>
      <c r="F139" s="204" t="s">
        <v>214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SUM(P140:P193)</f>
        <v>0</v>
      </c>
      <c r="Q139" s="198"/>
      <c r="R139" s="199">
        <f>SUM(R140:R193)</f>
        <v>9.4353869999999986</v>
      </c>
      <c r="S139" s="198"/>
      <c r="T139" s="200">
        <f>SUM(T140:T193)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80</v>
      </c>
      <c r="AT139" s="202" t="s">
        <v>71</v>
      </c>
      <c r="AU139" s="202" t="s">
        <v>80</v>
      </c>
      <c r="AY139" s="201" t="s">
        <v>125</v>
      </c>
      <c r="BK139" s="203">
        <f>SUM(BK140:BK193)</f>
        <v>0</v>
      </c>
    </row>
    <row r="140" s="2" customFormat="1" ht="21.75" customHeight="1">
      <c r="A140" s="40"/>
      <c r="B140" s="41"/>
      <c r="C140" s="206" t="s">
        <v>215</v>
      </c>
      <c r="D140" s="206" t="s">
        <v>127</v>
      </c>
      <c r="E140" s="207" t="s">
        <v>216</v>
      </c>
      <c r="F140" s="208" t="s">
        <v>217</v>
      </c>
      <c r="G140" s="209" t="s">
        <v>130</v>
      </c>
      <c r="H140" s="210">
        <v>1054.5</v>
      </c>
      <c r="I140" s="211"/>
      <c r="J140" s="212">
        <f>ROUND(I140*H140,2)</f>
        <v>0</v>
      </c>
      <c r="K140" s="208" t="s">
        <v>131</v>
      </c>
      <c r="L140" s="46"/>
      <c r="M140" s="213" t="s">
        <v>19</v>
      </c>
      <c r="N140" s="214" t="s">
        <v>43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132</v>
      </c>
      <c r="AT140" s="217" t="s">
        <v>127</v>
      </c>
      <c r="AU140" s="217" t="s">
        <v>82</v>
      </c>
      <c r="AY140" s="19" t="s">
        <v>125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80</v>
      </c>
      <c r="BK140" s="218">
        <f>ROUND(I140*H140,2)</f>
        <v>0</v>
      </c>
      <c r="BL140" s="19" t="s">
        <v>132</v>
      </c>
      <c r="BM140" s="217" t="s">
        <v>218</v>
      </c>
    </row>
    <row r="141" s="2" customFormat="1">
      <c r="A141" s="40"/>
      <c r="B141" s="41"/>
      <c r="C141" s="42"/>
      <c r="D141" s="219" t="s">
        <v>134</v>
      </c>
      <c r="E141" s="42"/>
      <c r="F141" s="220" t="s">
        <v>219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134</v>
      </c>
      <c r="AU141" s="19" t="s">
        <v>82</v>
      </c>
    </row>
    <row r="142" s="13" customFormat="1">
      <c r="A142" s="13"/>
      <c r="B142" s="224"/>
      <c r="C142" s="225"/>
      <c r="D142" s="226" t="s">
        <v>136</v>
      </c>
      <c r="E142" s="227" t="s">
        <v>19</v>
      </c>
      <c r="F142" s="228" t="s">
        <v>220</v>
      </c>
      <c r="G142" s="225"/>
      <c r="H142" s="227" t="s">
        <v>19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136</v>
      </c>
      <c r="AU142" s="234" t="s">
        <v>82</v>
      </c>
      <c r="AV142" s="13" t="s">
        <v>80</v>
      </c>
      <c r="AW142" s="13" t="s">
        <v>33</v>
      </c>
      <c r="AX142" s="13" t="s">
        <v>72</v>
      </c>
      <c r="AY142" s="234" t="s">
        <v>125</v>
      </c>
    </row>
    <row r="143" s="13" customFormat="1">
      <c r="A143" s="13"/>
      <c r="B143" s="224"/>
      <c r="C143" s="225"/>
      <c r="D143" s="226" t="s">
        <v>136</v>
      </c>
      <c r="E143" s="227" t="s">
        <v>19</v>
      </c>
      <c r="F143" s="228" t="s">
        <v>221</v>
      </c>
      <c r="G143" s="225"/>
      <c r="H143" s="227" t="s">
        <v>19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136</v>
      </c>
      <c r="AU143" s="234" t="s">
        <v>82</v>
      </c>
      <c r="AV143" s="13" t="s">
        <v>80</v>
      </c>
      <c r="AW143" s="13" t="s">
        <v>33</v>
      </c>
      <c r="AX143" s="13" t="s">
        <v>72</v>
      </c>
      <c r="AY143" s="234" t="s">
        <v>125</v>
      </c>
    </row>
    <row r="144" s="14" customFormat="1">
      <c r="A144" s="14"/>
      <c r="B144" s="235"/>
      <c r="C144" s="236"/>
      <c r="D144" s="226" t="s">
        <v>136</v>
      </c>
      <c r="E144" s="237" t="s">
        <v>19</v>
      </c>
      <c r="F144" s="238" t="s">
        <v>222</v>
      </c>
      <c r="G144" s="236"/>
      <c r="H144" s="239">
        <v>828.29999999999995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136</v>
      </c>
      <c r="AU144" s="245" t="s">
        <v>82</v>
      </c>
      <c r="AV144" s="14" t="s">
        <v>82</v>
      </c>
      <c r="AW144" s="14" t="s">
        <v>33</v>
      </c>
      <c r="AX144" s="14" t="s">
        <v>72</v>
      </c>
      <c r="AY144" s="245" t="s">
        <v>125</v>
      </c>
    </row>
    <row r="145" s="13" customFormat="1">
      <c r="A145" s="13"/>
      <c r="B145" s="224"/>
      <c r="C145" s="225"/>
      <c r="D145" s="226" t="s">
        <v>136</v>
      </c>
      <c r="E145" s="227" t="s">
        <v>19</v>
      </c>
      <c r="F145" s="228" t="s">
        <v>223</v>
      </c>
      <c r="G145" s="225"/>
      <c r="H145" s="227" t="s">
        <v>19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136</v>
      </c>
      <c r="AU145" s="234" t="s">
        <v>82</v>
      </c>
      <c r="AV145" s="13" t="s">
        <v>80</v>
      </c>
      <c r="AW145" s="13" t="s">
        <v>33</v>
      </c>
      <c r="AX145" s="13" t="s">
        <v>72</v>
      </c>
      <c r="AY145" s="234" t="s">
        <v>125</v>
      </c>
    </row>
    <row r="146" s="13" customFormat="1">
      <c r="A146" s="13"/>
      <c r="B146" s="224"/>
      <c r="C146" s="225"/>
      <c r="D146" s="226" t="s">
        <v>136</v>
      </c>
      <c r="E146" s="227" t="s">
        <v>19</v>
      </c>
      <c r="F146" s="228" t="s">
        <v>224</v>
      </c>
      <c r="G146" s="225"/>
      <c r="H146" s="227" t="s">
        <v>19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136</v>
      </c>
      <c r="AU146" s="234" t="s">
        <v>82</v>
      </c>
      <c r="AV146" s="13" t="s">
        <v>80</v>
      </c>
      <c r="AW146" s="13" t="s">
        <v>33</v>
      </c>
      <c r="AX146" s="13" t="s">
        <v>72</v>
      </c>
      <c r="AY146" s="234" t="s">
        <v>125</v>
      </c>
    </row>
    <row r="147" s="14" customFormat="1">
      <c r="A147" s="14"/>
      <c r="B147" s="235"/>
      <c r="C147" s="236"/>
      <c r="D147" s="226" t="s">
        <v>136</v>
      </c>
      <c r="E147" s="237" t="s">
        <v>19</v>
      </c>
      <c r="F147" s="238" t="s">
        <v>225</v>
      </c>
      <c r="G147" s="236"/>
      <c r="H147" s="239">
        <v>226.19999999999999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136</v>
      </c>
      <c r="AU147" s="245" t="s">
        <v>82</v>
      </c>
      <c r="AV147" s="14" t="s">
        <v>82</v>
      </c>
      <c r="AW147" s="14" t="s">
        <v>33</v>
      </c>
      <c r="AX147" s="14" t="s">
        <v>72</v>
      </c>
      <c r="AY147" s="245" t="s">
        <v>125</v>
      </c>
    </row>
    <row r="148" s="15" customFormat="1">
      <c r="A148" s="15"/>
      <c r="B148" s="246"/>
      <c r="C148" s="247"/>
      <c r="D148" s="226" t="s">
        <v>136</v>
      </c>
      <c r="E148" s="248" t="s">
        <v>19</v>
      </c>
      <c r="F148" s="249" t="s">
        <v>178</v>
      </c>
      <c r="G148" s="247"/>
      <c r="H148" s="250">
        <v>1054.5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6" t="s">
        <v>136</v>
      </c>
      <c r="AU148" s="256" t="s">
        <v>82</v>
      </c>
      <c r="AV148" s="15" t="s">
        <v>132</v>
      </c>
      <c r="AW148" s="15" t="s">
        <v>33</v>
      </c>
      <c r="AX148" s="15" t="s">
        <v>80</v>
      </c>
      <c r="AY148" s="256" t="s">
        <v>125</v>
      </c>
    </row>
    <row r="149" s="2" customFormat="1" ht="21.75" customHeight="1">
      <c r="A149" s="40"/>
      <c r="B149" s="41"/>
      <c r="C149" s="206" t="s">
        <v>226</v>
      </c>
      <c r="D149" s="206" t="s">
        <v>127</v>
      </c>
      <c r="E149" s="207" t="s">
        <v>227</v>
      </c>
      <c r="F149" s="208" t="s">
        <v>228</v>
      </c>
      <c r="G149" s="209" t="s">
        <v>130</v>
      </c>
      <c r="H149" s="210">
        <v>133.90000000000001</v>
      </c>
      <c r="I149" s="211"/>
      <c r="J149" s="212">
        <f>ROUND(I149*H149,2)</f>
        <v>0</v>
      </c>
      <c r="K149" s="208" t="s">
        <v>131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132</v>
      </c>
      <c r="AT149" s="217" t="s">
        <v>127</v>
      </c>
      <c r="AU149" s="217" t="s">
        <v>82</v>
      </c>
      <c r="AY149" s="19" t="s">
        <v>125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80</v>
      </c>
      <c r="BK149" s="218">
        <f>ROUND(I149*H149,2)</f>
        <v>0</v>
      </c>
      <c r="BL149" s="19" t="s">
        <v>132</v>
      </c>
      <c r="BM149" s="217" t="s">
        <v>229</v>
      </c>
    </row>
    <row r="150" s="2" customFormat="1">
      <c r="A150" s="40"/>
      <c r="B150" s="41"/>
      <c r="C150" s="42"/>
      <c r="D150" s="219" t="s">
        <v>134</v>
      </c>
      <c r="E150" s="42"/>
      <c r="F150" s="220" t="s">
        <v>230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134</v>
      </c>
      <c r="AU150" s="19" t="s">
        <v>82</v>
      </c>
    </row>
    <row r="151" s="13" customFormat="1">
      <c r="A151" s="13"/>
      <c r="B151" s="224"/>
      <c r="C151" s="225"/>
      <c r="D151" s="226" t="s">
        <v>136</v>
      </c>
      <c r="E151" s="227" t="s">
        <v>19</v>
      </c>
      <c r="F151" s="228" t="s">
        <v>231</v>
      </c>
      <c r="G151" s="225"/>
      <c r="H151" s="227" t="s">
        <v>19</v>
      </c>
      <c r="I151" s="229"/>
      <c r="J151" s="225"/>
      <c r="K151" s="225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136</v>
      </c>
      <c r="AU151" s="234" t="s">
        <v>82</v>
      </c>
      <c r="AV151" s="13" t="s">
        <v>80</v>
      </c>
      <c r="AW151" s="13" t="s">
        <v>33</v>
      </c>
      <c r="AX151" s="13" t="s">
        <v>72</v>
      </c>
      <c r="AY151" s="234" t="s">
        <v>125</v>
      </c>
    </row>
    <row r="152" s="13" customFormat="1">
      <c r="A152" s="13"/>
      <c r="B152" s="224"/>
      <c r="C152" s="225"/>
      <c r="D152" s="226" t="s">
        <v>136</v>
      </c>
      <c r="E152" s="227" t="s">
        <v>19</v>
      </c>
      <c r="F152" s="228" t="s">
        <v>232</v>
      </c>
      <c r="G152" s="225"/>
      <c r="H152" s="227" t="s">
        <v>19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136</v>
      </c>
      <c r="AU152" s="234" t="s">
        <v>82</v>
      </c>
      <c r="AV152" s="13" t="s">
        <v>80</v>
      </c>
      <c r="AW152" s="13" t="s">
        <v>33</v>
      </c>
      <c r="AX152" s="13" t="s">
        <v>72</v>
      </c>
      <c r="AY152" s="234" t="s">
        <v>125</v>
      </c>
    </row>
    <row r="153" s="14" customFormat="1">
      <c r="A153" s="14"/>
      <c r="B153" s="235"/>
      <c r="C153" s="236"/>
      <c r="D153" s="226" t="s">
        <v>136</v>
      </c>
      <c r="E153" s="237" t="s">
        <v>19</v>
      </c>
      <c r="F153" s="238" t="s">
        <v>233</v>
      </c>
      <c r="G153" s="236"/>
      <c r="H153" s="239">
        <v>27.699999999999999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136</v>
      </c>
      <c r="AU153" s="245" t="s">
        <v>82</v>
      </c>
      <c r="AV153" s="14" t="s">
        <v>82</v>
      </c>
      <c r="AW153" s="14" t="s">
        <v>33</v>
      </c>
      <c r="AX153" s="14" t="s">
        <v>72</v>
      </c>
      <c r="AY153" s="245" t="s">
        <v>125</v>
      </c>
    </row>
    <row r="154" s="13" customFormat="1">
      <c r="A154" s="13"/>
      <c r="B154" s="224"/>
      <c r="C154" s="225"/>
      <c r="D154" s="226" t="s">
        <v>136</v>
      </c>
      <c r="E154" s="227" t="s">
        <v>19</v>
      </c>
      <c r="F154" s="228" t="s">
        <v>234</v>
      </c>
      <c r="G154" s="225"/>
      <c r="H154" s="227" t="s">
        <v>19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136</v>
      </c>
      <c r="AU154" s="234" t="s">
        <v>82</v>
      </c>
      <c r="AV154" s="13" t="s">
        <v>80</v>
      </c>
      <c r="AW154" s="13" t="s">
        <v>33</v>
      </c>
      <c r="AX154" s="13" t="s">
        <v>72</v>
      </c>
      <c r="AY154" s="234" t="s">
        <v>125</v>
      </c>
    </row>
    <row r="155" s="13" customFormat="1">
      <c r="A155" s="13"/>
      <c r="B155" s="224"/>
      <c r="C155" s="225"/>
      <c r="D155" s="226" t="s">
        <v>136</v>
      </c>
      <c r="E155" s="227" t="s">
        <v>19</v>
      </c>
      <c r="F155" s="228" t="s">
        <v>235</v>
      </c>
      <c r="G155" s="225"/>
      <c r="H155" s="227" t="s">
        <v>19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136</v>
      </c>
      <c r="AU155" s="234" t="s">
        <v>82</v>
      </c>
      <c r="AV155" s="13" t="s">
        <v>80</v>
      </c>
      <c r="AW155" s="13" t="s">
        <v>33</v>
      </c>
      <c r="AX155" s="13" t="s">
        <v>72</v>
      </c>
      <c r="AY155" s="234" t="s">
        <v>125</v>
      </c>
    </row>
    <row r="156" s="14" customFormat="1">
      <c r="A156" s="14"/>
      <c r="B156" s="235"/>
      <c r="C156" s="236"/>
      <c r="D156" s="226" t="s">
        <v>136</v>
      </c>
      <c r="E156" s="237" t="s">
        <v>19</v>
      </c>
      <c r="F156" s="238" t="s">
        <v>197</v>
      </c>
      <c r="G156" s="236"/>
      <c r="H156" s="239">
        <v>11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136</v>
      </c>
      <c r="AU156" s="245" t="s">
        <v>82</v>
      </c>
      <c r="AV156" s="14" t="s">
        <v>82</v>
      </c>
      <c r="AW156" s="14" t="s">
        <v>33</v>
      </c>
      <c r="AX156" s="14" t="s">
        <v>72</v>
      </c>
      <c r="AY156" s="245" t="s">
        <v>125</v>
      </c>
    </row>
    <row r="157" s="13" customFormat="1">
      <c r="A157" s="13"/>
      <c r="B157" s="224"/>
      <c r="C157" s="225"/>
      <c r="D157" s="226" t="s">
        <v>136</v>
      </c>
      <c r="E157" s="227" t="s">
        <v>19</v>
      </c>
      <c r="F157" s="228" t="s">
        <v>236</v>
      </c>
      <c r="G157" s="225"/>
      <c r="H157" s="227" t="s">
        <v>19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136</v>
      </c>
      <c r="AU157" s="234" t="s">
        <v>82</v>
      </c>
      <c r="AV157" s="13" t="s">
        <v>80</v>
      </c>
      <c r="AW157" s="13" t="s">
        <v>33</v>
      </c>
      <c r="AX157" s="13" t="s">
        <v>72</v>
      </c>
      <c r="AY157" s="234" t="s">
        <v>125</v>
      </c>
    </row>
    <row r="158" s="13" customFormat="1">
      <c r="A158" s="13"/>
      <c r="B158" s="224"/>
      <c r="C158" s="225"/>
      <c r="D158" s="226" t="s">
        <v>136</v>
      </c>
      <c r="E158" s="227" t="s">
        <v>19</v>
      </c>
      <c r="F158" s="228" t="s">
        <v>235</v>
      </c>
      <c r="G158" s="225"/>
      <c r="H158" s="227" t="s">
        <v>19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136</v>
      </c>
      <c r="AU158" s="234" t="s">
        <v>82</v>
      </c>
      <c r="AV158" s="13" t="s">
        <v>80</v>
      </c>
      <c r="AW158" s="13" t="s">
        <v>33</v>
      </c>
      <c r="AX158" s="13" t="s">
        <v>72</v>
      </c>
      <c r="AY158" s="234" t="s">
        <v>125</v>
      </c>
    </row>
    <row r="159" s="14" customFormat="1">
      <c r="A159" s="14"/>
      <c r="B159" s="235"/>
      <c r="C159" s="236"/>
      <c r="D159" s="226" t="s">
        <v>136</v>
      </c>
      <c r="E159" s="237" t="s">
        <v>19</v>
      </c>
      <c r="F159" s="238" t="s">
        <v>237</v>
      </c>
      <c r="G159" s="236"/>
      <c r="H159" s="239">
        <v>95.200000000000003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136</v>
      </c>
      <c r="AU159" s="245" t="s">
        <v>82</v>
      </c>
      <c r="AV159" s="14" t="s">
        <v>82</v>
      </c>
      <c r="AW159" s="14" t="s">
        <v>33</v>
      </c>
      <c r="AX159" s="14" t="s">
        <v>72</v>
      </c>
      <c r="AY159" s="245" t="s">
        <v>125</v>
      </c>
    </row>
    <row r="160" s="15" customFormat="1">
      <c r="A160" s="15"/>
      <c r="B160" s="246"/>
      <c r="C160" s="247"/>
      <c r="D160" s="226" t="s">
        <v>136</v>
      </c>
      <c r="E160" s="248" t="s">
        <v>19</v>
      </c>
      <c r="F160" s="249" t="s">
        <v>178</v>
      </c>
      <c r="G160" s="247"/>
      <c r="H160" s="250">
        <v>133.90000000000001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6" t="s">
        <v>136</v>
      </c>
      <c r="AU160" s="256" t="s">
        <v>82</v>
      </c>
      <c r="AV160" s="15" t="s">
        <v>132</v>
      </c>
      <c r="AW160" s="15" t="s">
        <v>33</v>
      </c>
      <c r="AX160" s="15" t="s">
        <v>80</v>
      </c>
      <c r="AY160" s="256" t="s">
        <v>125</v>
      </c>
    </row>
    <row r="161" s="2" customFormat="1" ht="21.75" customHeight="1">
      <c r="A161" s="40"/>
      <c r="B161" s="41"/>
      <c r="C161" s="206" t="s">
        <v>238</v>
      </c>
      <c r="D161" s="206" t="s">
        <v>127</v>
      </c>
      <c r="E161" s="207" t="s">
        <v>239</v>
      </c>
      <c r="F161" s="208" t="s">
        <v>240</v>
      </c>
      <c r="G161" s="209" t="s">
        <v>130</v>
      </c>
      <c r="H161" s="210">
        <v>828.29999999999995</v>
      </c>
      <c r="I161" s="211"/>
      <c r="J161" s="212">
        <f>ROUND(I161*H161,2)</f>
        <v>0</v>
      </c>
      <c r="K161" s="208" t="s">
        <v>131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132</v>
      </c>
      <c r="AT161" s="217" t="s">
        <v>127</v>
      </c>
      <c r="AU161" s="217" t="s">
        <v>82</v>
      </c>
      <c r="AY161" s="19" t="s">
        <v>125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132</v>
      </c>
      <c r="BM161" s="217" t="s">
        <v>241</v>
      </c>
    </row>
    <row r="162" s="2" customFormat="1">
      <c r="A162" s="40"/>
      <c r="B162" s="41"/>
      <c r="C162" s="42"/>
      <c r="D162" s="219" t="s">
        <v>134</v>
      </c>
      <c r="E162" s="42"/>
      <c r="F162" s="220" t="s">
        <v>242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134</v>
      </c>
      <c r="AU162" s="19" t="s">
        <v>82</v>
      </c>
    </row>
    <row r="163" s="13" customFormat="1">
      <c r="A163" s="13"/>
      <c r="B163" s="224"/>
      <c r="C163" s="225"/>
      <c r="D163" s="226" t="s">
        <v>136</v>
      </c>
      <c r="E163" s="227" t="s">
        <v>19</v>
      </c>
      <c r="F163" s="228" t="s">
        <v>220</v>
      </c>
      <c r="G163" s="225"/>
      <c r="H163" s="227" t="s">
        <v>19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136</v>
      </c>
      <c r="AU163" s="234" t="s">
        <v>82</v>
      </c>
      <c r="AV163" s="13" t="s">
        <v>80</v>
      </c>
      <c r="AW163" s="13" t="s">
        <v>33</v>
      </c>
      <c r="AX163" s="13" t="s">
        <v>72</v>
      </c>
      <c r="AY163" s="234" t="s">
        <v>125</v>
      </c>
    </row>
    <row r="164" s="14" customFormat="1">
      <c r="A164" s="14"/>
      <c r="B164" s="235"/>
      <c r="C164" s="236"/>
      <c r="D164" s="226" t="s">
        <v>136</v>
      </c>
      <c r="E164" s="237" t="s">
        <v>19</v>
      </c>
      <c r="F164" s="238" t="s">
        <v>222</v>
      </c>
      <c r="G164" s="236"/>
      <c r="H164" s="239">
        <v>828.29999999999995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5" t="s">
        <v>136</v>
      </c>
      <c r="AU164" s="245" t="s">
        <v>82</v>
      </c>
      <c r="AV164" s="14" t="s">
        <v>82</v>
      </c>
      <c r="AW164" s="14" t="s">
        <v>33</v>
      </c>
      <c r="AX164" s="14" t="s">
        <v>80</v>
      </c>
      <c r="AY164" s="245" t="s">
        <v>125</v>
      </c>
    </row>
    <row r="165" s="2" customFormat="1" ht="24.15" customHeight="1">
      <c r="A165" s="40"/>
      <c r="B165" s="41"/>
      <c r="C165" s="206" t="s">
        <v>243</v>
      </c>
      <c r="D165" s="206" t="s">
        <v>127</v>
      </c>
      <c r="E165" s="207" t="s">
        <v>244</v>
      </c>
      <c r="F165" s="208" t="s">
        <v>245</v>
      </c>
      <c r="G165" s="209" t="s">
        <v>130</v>
      </c>
      <c r="H165" s="210">
        <v>95.200000000000003</v>
      </c>
      <c r="I165" s="211"/>
      <c r="J165" s="212">
        <f>ROUND(I165*H165,2)</f>
        <v>0</v>
      </c>
      <c r="K165" s="208" t="s">
        <v>131</v>
      </c>
      <c r="L165" s="46"/>
      <c r="M165" s="213" t="s">
        <v>19</v>
      </c>
      <c r="N165" s="214" t="s">
        <v>43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132</v>
      </c>
      <c r="AT165" s="217" t="s">
        <v>127</v>
      </c>
      <c r="AU165" s="217" t="s">
        <v>82</v>
      </c>
      <c r="AY165" s="19" t="s">
        <v>125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132</v>
      </c>
      <c r="BM165" s="217" t="s">
        <v>246</v>
      </c>
    </row>
    <row r="166" s="2" customFormat="1">
      <c r="A166" s="40"/>
      <c r="B166" s="41"/>
      <c r="C166" s="42"/>
      <c r="D166" s="219" t="s">
        <v>134</v>
      </c>
      <c r="E166" s="42"/>
      <c r="F166" s="220" t="s">
        <v>247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134</v>
      </c>
      <c r="AU166" s="19" t="s">
        <v>82</v>
      </c>
    </row>
    <row r="167" s="13" customFormat="1">
      <c r="A167" s="13"/>
      <c r="B167" s="224"/>
      <c r="C167" s="225"/>
      <c r="D167" s="226" t="s">
        <v>136</v>
      </c>
      <c r="E167" s="227" t="s">
        <v>19</v>
      </c>
      <c r="F167" s="228" t="s">
        <v>236</v>
      </c>
      <c r="G167" s="225"/>
      <c r="H167" s="227" t="s">
        <v>19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136</v>
      </c>
      <c r="AU167" s="234" t="s">
        <v>82</v>
      </c>
      <c r="AV167" s="13" t="s">
        <v>80</v>
      </c>
      <c r="AW167" s="13" t="s">
        <v>33</v>
      </c>
      <c r="AX167" s="13" t="s">
        <v>72</v>
      </c>
      <c r="AY167" s="234" t="s">
        <v>125</v>
      </c>
    </row>
    <row r="168" s="14" customFormat="1">
      <c r="A168" s="14"/>
      <c r="B168" s="235"/>
      <c r="C168" s="236"/>
      <c r="D168" s="226" t="s">
        <v>136</v>
      </c>
      <c r="E168" s="237" t="s">
        <v>19</v>
      </c>
      <c r="F168" s="238" t="s">
        <v>237</v>
      </c>
      <c r="G168" s="236"/>
      <c r="H168" s="239">
        <v>95.200000000000003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5" t="s">
        <v>136</v>
      </c>
      <c r="AU168" s="245" t="s">
        <v>82</v>
      </c>
      <c r="AV168" s="14" t="s">
        <v>82</v>
      </c>
      <c r="AW168" s="14" t="s">
        <v>33</v>
      </c>
      <c r="AX168" s="14" t="s">
        <v>80</v>
      </c>
      <c r="AY168" s="245" t="s">
        <v>125</v>
      </c>
    </row>
    <row r="169" s="2" customFormat="1" ht="24.15" customHeight="1">
      <c r="A169" s="40"/>
      <c r="B169" s="41"/>
      <c r="C169" s="206" t="s">
        <v>248</v>
      </c>
      <c r="D169" s="206" t="s">
        <v>127</v>
      </c>
      <c r="E169" s="207" t="s">
        <v>249</v>
      </c>
      <c r="F169" s="208" t="s">
        <v>250</v>
      </c>
      <c r="G169" s="209" t="s">
        <v>130</v>
      </c>
      <c r="H169" s="210">
        <v>22.800000000000001</v>
      </c>
      <c r="I169" s="211"/>
      <c r="J169" s="212">
        <f>ROUND(I169*H169,2)</f>
        <v>0</v>
      </c>
      <c r="K169" s="208" t="s">
        <v>131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132</v>
      </c>
      <c r="AT169" s="217" t="s">
        <v>127</v>
      </c>
      <c r="AU169" s="217" t="s">
        <v>82</v>
      </c>
      <c r="AY169" s="19" t="s">
        <v>125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132</v>
      </c>
      <c r="BM169" s="217" t="s">
        <v>251</v>
      </c>
    </row>
    <row r="170" s="2" customFormat="1">
      <c r="A170" s="40"/>
      <c r="B170" s="41"/>
      <c r="C170" s="42"/>
      <c r="D170" s="219" t="s">
        <v>134</v>
      </c>
      <c r="E170" s="42"/>
      <c r="F170" s="220" t="s">
        <v>252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134</v>
      </c>
      <c r="AU170" s="19" t="s">
        <v>82</v>
      </c>
    </row>
    <row r="171" s="13" customFormat="1">
      <c r="A171" s="13"/>
      <c r="B171" s="224"/>
      <c r="C171" s="225"/>
      <c r="D171" s="226" t="s">
        <v>136</v>
      </c>
      <c r="E171" s="227" t="s">
        <v>19</v>
      </c>
      <c r="F171" s="228" t="s">
        <v>253</v>
      </c>
      <c r="G171" s="225"/>
      <c r="H171" s="227" t="s">
        <v>19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136</v>
      </c>
      <c r="AU171" s="234" t="s">
        <v>82</v>
      </c>
      <c r="AV171" s="13" t="s">
        <v>80</v>
      </c>
      <c r="AW171" s="13" t="s">
        <v>33</v>
      </c>
      <c r="AX171" s="13" t="s">
        <v>72</v>
      </c>
      <c r="AY171" s="234" t="s">
        <v>125</v>
      </c>
    </row>
    <row r="172" s="14" customFormat="1">
      <c r="A172" s="14"/>
      <c r="B172" s="235"/>
      <c r="C172" s="236"/>
      <c r="D172" s="226" t="s">
        <v>136</v>
      </c>
      <c r="E172" s="237" t="s">
        <v>19</v>
      </c>
      <c r="F172" s="238" t="s">
        <v>254</v>
      </c>
      <c r="G172" s="236"/>
      <c r="H172" s="239">
        <v>22.800000000000001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136</v>
      </c>
      <c r="AU172" s="245" t="s">
        <v>82</v>
      </c>
      <c r="AV172" s="14" t="s">
        <v>82</v>
      </c>
      <c r="AW172" s="14" t="s">
        <v>33</v>
      </c>
      <c r="AX172" s="14" t="s">
        <v>80</v>
      </c>
      <c r="AY172" s="245" t="s">
        <v>125</v>
      </c>
    </row>
    <row r="173" s="2" customFormat="1" ht="24.15" customHeight="1">
      <c r="A173" s="40"/>
      <c r="B173" s="41"/>
      <c r="C173" s="206" t="s">
        <v>255</v>
      </c>
      <c r="D173" s="206" t="s">
        <v>127</v>
      </c>
      <c r="E173" s="207" t="s">
        <v>256</v>
      </c>
      <c r="F173" s="208" t="s">
        <v>257</v>
      </c>
      <c r="G173" s="209" t="s">
        <v>130</v>
      </c>
      <c r="H173" s="210">
        <v>828.29999999999995</v>
      </c>
      <c r="I173" s="211"/>
      <c r="J173" s="212">
        <f>ROUND(I173*H173,2)</f>
        <v>0</v>
      </c>
      <c r="K173" s="208" t="s">
        <v>131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132</v>
      </c>
      <c r="AT173" s="217" t="s">
        <v>127</v>
      </c>
      <c r="AU173" s="217" t="s">
        <v>82</v>
      </c>
      <c r="AY173" s="19" t="s">
        <v>125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132</v>
      </c>
      <c r="BM173" s="217" t="s">
        <v>258</v>
      </c>
    </row>
    <row r="174" s="2" customFormat="1">
      <c r="A174" s="40"/>
      <c r="B174" s="41"/>
      <c r="C174" s="42"/>
      <c r="D174" s="219" t="s">
        <v>134</v>
      </c>
      <c r="E174" s="42"/>
      <c r="F174" s="220" t="s">
        <v>259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134</v>
      </c>
      <c r="AU174" s="19" t="s">
        <v>82</v>
      </c>
    </row>
    <row r="175" s="13" customFormat="1">
      <c r="A175" s="13"/>
      <c r="B175" s="224"/>
      <c r="C175" s="225"/>
      <c r="D175" s="226" t="s">
        <v>136</v>
      </c>
      <c r="E175" s="227" t="s">
        <v>19</v>
      </c>
      <c r="F175" s="228" t="s">
        <v>220</v>
      </c>
      <c r="G175" s="225"/>
      <c r="H175" s="227" t="s">
        <v>19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136</v>
      </c>
      <c r="AU175" s="234" t="s">
        <v>82</v>
      </c>
      <c r="AV175" s="13" t="s">
        <v>80</v>
      </c>
      <c r="AW175" s="13" t="s">
        <v>33</v>
      </c>
      <c r="AX175" s="13" t="s">
        <v>72</v>
      </c>
      <c r="AY175" s="234" t="s">
        <v>125</v>
      </c>
    </row>
    <row r="176" s="14" customFormat="1">
      <c r="A176" s="14"/>
      <c r="B176" s="235"/>
      <c r="C176" s="236"/>
      <c r="D176" s="226" t="s">
        <v>136</v>
      </c>
      <c r="E176" s="237" t="s">
        <v>19</v>
      </c>
      <c r="F176" s="238" t="s">
        <v>222</v>
      </c>
      <c r="G176" s="236"/>
      <c r="H176" s="239">
        <v>828.29999999999995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136</v>
      </c>
      <c r="AU176" s="245" t="s">
        <v>82</v>
      </c>
      <c r="AV176" s="14" t="s">
        <v>82</v>
      </c>
      <c r="AW176" s="14" t="s">
        <v>33</v>
      </c>
      <c r="AX176" s="14" t="s">
        <v>80</v>
      </c>
      <c r="AY176" s="245" t="s">
        <v>125</v>
      </c>
    </row>
    <row r="177" s="2" customFormat="1" ht="24.15" customHeight="1">
      <c r="A177" s="40"/>
      <c r="B177" s="41"/>
      <c r="C177" s="206" t="s">
        <v>260</v>
      </c>
      <c r="D177" s="206" t="s">
        <v>127</v>
      </c>
      <c r="E177" s="207" t="s">
        <v>261</v>
      </c>
      <c r="F177" s="208" t="s">
        <v>262</v>
      </c>
      <c r="G177" s="209" t="s">
        <v>130</v>
      </c>
      <c r="H177" s="210">
        <v>95.200000000000003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43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132</v>
      </c>
      <c r="AT177" s="217" t="s">
        <v>127</v>
      </c>
      <c r="AU177" s="217" t="s">
        <v>82</v>
      </c>
      <c r="AY177" s="19" t="s">
        <v>125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132</v>
      </c>
      <c r="BM177" s="217" t="s">
        <v>263</v>
      </c>
    </row>
    <row r="178" s="13" customFormat="1">
      <c r="A178" s="13"/>
      <c r="B178" s="224"/>
      <c r="C178" s="225"/>
      <c r="D178" s="226" t="s">
        <v>136</v>
      </c>
      <c r="E178" s="227" t="s">
        <v>19</v>
      </c>
      <c r="F178" s="228" t="s">
        <v>236</v>
      </c>
      <c r="G178" s="225"/>
      <c r="H178" s="227" t="s">
        <v>19</v>
      </c>
      <c r="I178" s="229"/>
      <c r="J178" s="225"/>
      <c r="K178" s="225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136</v>
      </c>
      <c r="AU178" s="234" t="s">
        <v>82</v>
      </c>
      <c r="AV178" s="13" t="s">
        <v>80</v>
      </c>
      <c r="AW178" s="13" t="s">
        <v>33</v>
      </c>
      <c r="AX178" s="13" t="s">
        <v>72</v>
      </c>
      <c r="AY178" s="234" t="s">
        <v>125</v>
      </c>
    </row>
    <row r="179" s="14" customFormat="1">
      <c r="A179" s="14"/>
      <c r="B179" s="235"/>
      <c r="C179" s="236"/>
      <c r="D179" s="226" t="s">
        <v>136</v>
      </c>
      <c r="E179" s="237" t="s">
        <v>19</v>
      </c>
      <c r="F179" s="238" t="s">
        <v>237</v>
      </c>
      <c r="G179" s="236"/>
      <c r="H179" s="239">
        <v>95.200000000000003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136</v>
      </c>
      <c r="AU179" s="245" t="s">
        <v>82</v>
      </c>
      <c r="AV179" s="14" t="s">
        <v>82</v>
      </c>
      <c r="AW179" s="14" t="s">
        <v>33</v>
      </c>
      <c r="AX179" s="14" t="s">
        <v>80</v>
      </c>
      <c r="AY179" s="245" t="s">
        <v>125</v>
      </c>
    </row>
    <row r="180" s="2" customFormat="1" ht="37.8" customHeight="1">
      <c r="A180" s="40"/>
      <c r="B180" s="41"/>
      <c r="C180" s="206" t="s">
        <v>7</v>
      </c>
      <c r="D180" s="206" t="s">
        <v>127</v>
      </c>
      <c r="E180" s="207" t="s">
        <v>264</v>
      </c>
      <c r="F180" s="208" t="s">
        <v>265</v>
      </c>
      <c r="G180" s="209" t="s">
        <v>130</v>
      </c>
      <c r="H180" s="210">
        <v>27.699999999999999</v>
      </c>
      <c r="I180" s="211"/>
      <c r="J180" s="212">
        <f>ROUND(I180*H180,2)</f>
        <v>0</v>
      </c>
      <c r="K180" s="208" t="s">
        <v>131</v>
      </c>
      <c r="L180" s="46"/>
      <c r="M180" s="213" t="s">
        <v>19</v>
      </c>
      <c r="N180" s="214" t="s">
        <v>43</v>
      </c>
      <c r="O180" s="86"/>
      <c r="P180" s="215">
        <f>O180*H180</f>
        <v>0</v>
      </c>
      <c r="Q180" s="215">
        <v>0.089219999999999994</v>
      </c>
      <c r="R180" s="215">
        <f>Q180*H180</f>
        <v>2.4713939999999996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132</v>
      </c>
      <c r="AT180" s="217" t="s">
        <v>127</v>
      </c>
      <c r="AU180" s="217" t="s">
        <v>82</v>
      </c>
      <c r="AY180" s="19" t="s">
        <v>125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80</v>
      </c>
      <c r="BK180" s="218">
        <f>ROUND(I180*H180,2)</f>
        <v>0</v>
      </c>
      <c r="BL180" s="19" t="s">
        <v>132</v>
      </c>
      <c r="BM180" s="217" t="s">
        <v>266</v>
      </c>
    </row>
    <row r="181" s="2" customFormat="1">
      <c r="A181" s="40"/>
      <c r="B181" s="41"/>
      <c r="C181" s="42"/>
      <c r="D181" s="219" t="s">
        <v>134</v>
      </c>
      <c r="E181" s="42"/>
      <c r="F181" s="220" t="s">
        <v>267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134</v>
      </c>
      <c r="AU181" s="19" t="s">
        <v>82</v>
      </c>
    </row>
    <row r="182" s="13" customFormat="1">
      <c r="A182" s="13"/>
      <c r="B182" s="224"/>
      <c r="C182" s="225"/>
      <c r="D182" s="226" t="s">
        <v>136</v>
      </c>
      <c r="E182" s="227" t="s">
        <v>19</v>
      </c>
      <c r="F182" s="228" t="s">
        <v>231</v>
      </c>
      <c r="G182" s="225"/>
      <c r="H182" s="227" t="s">
        <v>19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136</v>
      </c>
      <c r="AU182" s="234" t="s">
        <v>82</v>
      </c>
      <c r="AV182" s="13" t="s">
        <v>80</v>
      </c>
      <c r="AW182" s="13" t="s">
        <v>33</v>
      </c>
      <c r="AX182" s="13" t="s">
        <v>72</v>
      </c>
      <c r="AY182" s="234" t="s">
        <v>125</v>
      </c>
    </row>
    <row r="183" s="14" customFormat="1">
      <c r="A183" s="14"/>
      <c r="B183" s="235"/>
      <c r="C183" s="236"/>
      <c r="D183" s="226" t="s">
        <v>136</v>
      </c>
      <c r="E183" s="237" t="s">
        <v>19</v>
      </c>
      <c r="F183" s="238" t="s">
        <v>233</v>
      </c>
      <c r="G183" s="236"/>
      <c r="H183" s="239">
        <v>27.699999999999999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136</v>
      </c>
      <c r="AU183" s="245" t="s">
        <v>82</v>
      </c>
      <c r="AV183" s="14" t="s">
        <v>82</v>
      </c>
      <c r="AW183" s="14" t="s">
        <v>33</v>
      </c>
      <c r="AX183" s="14" t="s">
        <v>80</v>
      </c>
      <c r="AY183" s="245" t="s">
        <v>125</v>
      </c>
    </row>
    <row r="184" s="2" customFormat="1" ht="16.5" customHeight="1">
      <c r="A184" s="40"/>
      <c r="B184" s="41"/>
      <c r="C184" s="257" t="s">
        <v>268</v>
      </c>
      <c r="D184" s="257" t="s">
        <v>269</v>
      </c>
      <c r="E184" s="258" t="s">
        <v>270</v>
      </c>
      <c r="F184" s="259" t="s">
        <v>271</v>
      </c>
      <c r="G184" s="260" t="s">
        <v>130</v>
      </c>
      <c r="H184" s="261">
        <v>15.862</v>
      </c>
      <c r="I184" s="262"/>
      <c r="J184" s="263">
        <f>ROUND(I184*H184,2)</f>
        <v>0</v>
      </c>
      <c r="K184" s="259" t="s">
        <v>131</v>
      </c>
      <c r="L184" s="264"/>
      <c r="M184" s="265" t="s">
        <v>19</v>
      </c>
      <c r="N184" s="266" t="s">
        <v>43</v>
      </c>
      <c r="O184" s="86"/>
      <c r="P184" s="215">
        <f>O184*H184</f>
        <v>0</v>
      </c>
      <c r="Q184" s="215">
        <v>0.13200000000000001</v>
      </c>
      <c r="R184" s="215">
        <f>Q184*H184</f>
        <v>2.0937840000000003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179</v>
      </c>
      <c r="AT184" s="217" t="s">
        <v>269</v>
      </c>
      <c r="AU184" s="217" t="s">
        <v>82</v>
      </c>
      <c r="AY184" s="19" t="s">
        <v>125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132</v>
      </c>
      <c r="BM184" s="217" t="s">
        <v>272</v>
      </c>
    </row>
    <row r="185" s="14" customFormat="1">
      <c r="A185" s="14"/>
      <c r="B185" s="235"/>
      <c r="C185" s="236"/>
      <c r="D185" s="226" t="s">
        <v>136</v>
      </c>
      <c r="E185" s="237" t="s">
        <v>19</v>
      </c>
      <c r="F185" s="238" t="s">
        <v>273</v>
      </c>
      <c r="G185" s="236"/>
      <c r="H185" s="239">
        <v>15.862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136</v>
      </c>
      <c r="AU185" s="245" t="s">
        <v>82</v>
      </c>
      <c r="AV185" s="14" t="s">
        <v>82</v>
      </c>
      <c r="AW185" s="14" t="s">
        <v>33</v>
      </c>
      <c r="AX185" s="14" t="s">
        <v>80</v>
      </c>
      <c r="AY185" s="245" t="s">
        <v>125</v>
      </c>
    </row>
    <row r="186" s="2" customFormat="1" ht="16.5" customHeight="1">
      <c r="A186" s="40"/>
      <c r="B186" s="41"/>
      <c r="C186" s="257" t="s">
        <v>274</v>
      </c>
      <c r="D186" s="257" t="s">
        <v>269</v>
      </c>
      <c r="E186" s="258" t="s">
        <v>275</v>
      </c>
      <c r="F186" s="259" t="s">
        <v>276</v>
      </c>
      <c r="G186" s="260" t="s">
        <v>130</v>
      </c>
      <c r="H186" s="261">
        <v>12.669000000000001</v>
      </c>
      <c r="I186" s="262"/>
      <c r="J186" s="263">
        <f>ROUND(I186*H186,2)</f>
        <v>0</v>
      </c>
      <c r="K186" s="259" t="s">
        <v>131</v>
      </c>
      <c r="L186" s="264"/>
      <c r="M186" s="265" t="s">
        <v>19</v>
      </c>
      <c r="N186" s="266" t="s">
        <v>43</v>
      </c>
      <c r="O186" s="86"/>
      <c r="P186" s="215">
        <f>O186*H186</f>
        <v>0</v>
      </c>
      <c r="Q186" s="215">
        <v>0.13100000000000001</v>
      </c>
      <c r="R186" s="215">
        <f>Q186*H186</f>
        <v>1.6596390000000001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179</v>
      </c>
      <c r="AT186" s="217" t="s">
        <v>269</v>
      </c>
      <c r="AU186" s="217" t="s">
        <v>82</v>
      </c>
      <c r="AY186" s="19" t="s">
        <v>125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132</v>
      </c>
      <c r="BM186" s="217" t="s">
        <v>277</v>
      </c>
    </row>
    <row r="187" s="14" customFormat="1">
      <c r="A187" s="14"/>
      <c r="B187" s="235"/>
      <c r="C187" s="236"/>
      <c r="D187" s="226" t="s">
        <v>136</v>
      </c>
      <c r="E187" s="237" t="s">
        <v>19</v>
      </c>
      <c r="F187" s="238" t="s">
        <v>278</v>
      </c>
      <c r="G187" s="236"/>
      <c r="H187" s="239">
        <v>12.669000000000001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136</v>
      </c>
      <c r="AU187" s="245" t="s">
        <v>82</v>
      </c>
      <c r="AV187" s="14" t="s">
        <v>82</v>
      </c>
      <c r="AW187" s="14" t="s">
        <v>33</v>
      </c>
      <c r="AX187" s="14" t="s">
        <v>80</v>
      </c>
      <c r="AY187" s="245" t="s">
        <v>125</v>
      </c>
    </row>
    <row r="188" s="2" customFormat="1" ht="37.8" customHeight="1">
      <c r="A188" s="40"/>
      <c r="B188" s="41"/>
      <c r="C188" s="206" t="s">
        <v>279</v>
      </c>
      <c r="D188" s="206" t="s">
        <v>127</v>
      </c>
      <c r="E188" s="207" t="s">
        <v>280</v>
      </c>
      <c r="F188" s="208" t="s">
        <v>281</v>
      </c>
      <c r="G188" s="209" t="s">
        <v>130</v>
      </c>
      <c r="H188" s="210">
        <v>11</v>
      </c>
      <c r="I188" s="211"/>
      <c r="J188" s="212">
        <f>ROUND(I188*H188,2)</f>
        <v>0</v>
      </c>
      <c r="K188" s="208" t="s">
        <v>131</v>
      </c>
      <c r="L188" s="46"/>
      <c r="M188" s="213" t="s">
        <v>19</v>
      </c>
      <c r="N188" s="214" t="s">
        <v>43</v>
      </c>
      <c r="O188" s="86"/>
      <c r="P188" s="215">
        <f>O188*H188</f>
        <v>0</v>
      </c>
      <c r="Q188" s="215">
        <v>0.11162</v>
      </c>
      <c r="R188" s="215">
        <f>Q188*H188</f>
        <v>1.2278199999999999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132</v>
      </c>
      <c r="AT188" s="217" t="s">
        <v>127</v>
      </c>
      <c r="AU188" s="217" t="s">
        <v>82</v>
      </c>
      <c r="AY188" s="19" t="s">
        <v>125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80</v>
      </c>
      <c r="BK188" s="218">
        <f>ROUND(I188*H188,2)</f>
        <v>0</v>
      </c>
      <c r="BL188" s="19" t="s">
        <v>132</v>
      </c>
      <c r="BM188" s="217" t="s">
        <v>282</v>
      </c>
    </row>
    <row r="189" s="2" customFormat="1">
      <c r="A189" s="40"/>
      <c r="B189" s="41"/>
      <c r="C189" s="42"/>
      <c r="D189" s="219" t="s">
        <v>134</v>
      </c>
      <c r="E189" s="42"/>
      <c r="F189" s="220" t="s">
        <v>283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134</v>
      </c>
      <c r="AU189" s="19" t="s">
        <v>82</v>
      </c>
    </row>
    <row r="190" s="13" customFormat="1">
      <c r="A190" s="13"/>
      <c r="B190" s="224"/>
      <c r="C190" s="225"/>
      <c r="D190" s="226" t="s">
        <v>136</v>
      </c>
      <c r="E190" s="227" t="s">
        <v>19</v>
      </c>
      <c r="F190" s="228" t="s">
        <v>234</v>
      </c>
      <c r="G190" s="225"/>
      <c r="H190" s="227" t="s">
        <v>19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136</v>
      </c>
      <c r="AU190" s="234" t="s">
        <v>82</v>
      </c>
      <c r="AV190" s="13" t="s">
        <v>80</v>
      </c>
      <c r="AW190" s="13" t="s">
        <v>33</v>
      </c>
      <c r="AX190" s="13" t="s">
        <v>72</v>
      </c>
      <c r="AY190" s="234" t="s">
        <v>125</v>
      </c>
    </row>
    <row r="191" s="14" customFormat="1">
      <c r="A191" s="14"/>
      <c r="B191" s="235"/>
      <c r="C191" s="236"/>
      <c r="D191" s="226" t="s">
        <v>136</v>
      </c>
      <c r="E191" s="237" t="s">
        <v>19</v>
      </c>
      <c r="F191" s="238" t="s">
        <v>197</v>
      </c>
      <c r="G191" s="236"/>
      <c r="H191" s="239">
        <v>11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136</v>
      </c>
      <c r="AU191" s="245" t="s">
        <v>82</v>
      </c>
      <c r="AV191" s="14" t="s">
        <v>82</v>
      </c>
      <c r="AW191" s="14" t="s">
        <v>33</v>
      </c>
      <c r="AX191" s="14" t="s">
        <v>80</v>
      </c>
      <c r="AY191" s="245" t="s">
        <v>125</v>
      </c>
    </row>
    <row r="192" s="2" customFormat="1" ht="16.5" customHeight="1">
      <c r="A192" s="40"/>
      <c r="B192" s="41"/>
      <c r="C192" s="257" t="s">
        <v>284</v>
      </c>
      <c r="D192" s="257" t="s">
        <v>269</v>
      </c>
      <c r="E192" s="258" t="s">
        <v>285</v>
      </c>
      <c r="F192" s="259" t="s">
        <v>286</v>
      </c>
      <c r="G192" s="260" t="s">
        <v>130</v>
      </c>
      <c r="H192" s="261">
        <v>11.33</v>
      </c>
      <c r="I192" s="262"/>
      <c r="J192" s="263">
        <f>ROUND(I192*H192,2)</f>
        <v>0</v>
      </c>
      <c r="K192" s="259" t="s">
        <v>131</v>
      </c>
      <c r="L192" s="264"/>
      <c r="M192" s="265" t="s">
        <v>19</v>
      </c>
      <c r="N192" s="266" t="s">
        <v>43</v>
      </c>
      <c r="O192" s="86"/>
      <c r="P192" s="215">
        <f>O192*H192</f>
        <v>0</v>
      </c>
      <c r="Q192" s="215">
        <v>0.17499999999999999</v>
      </c>
      <c r="R192" s="215">
        <f>Q192*H192</f>
        <v>1.9827499999999998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179</v>
      </c>
      <c r="AT192" s="217" t="s">
        <v>269</v>
      </c>
      <c r="AU192" s="217" t="s">
        <v>82</v>
      </c>
      <c r="AY192" s="19" t="s">
        <v>125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ROUND(I192*H192,2)</f>
        <v>0</v>
      </c>
      <c r="BL192" s="19" t="s">
        <v>132</v>
      </c>
      <c r="BM192" s="217" t="s">
        <v>287</v>
      </c>
    </row>
    <row r="193" s="14" customFormat="1">
      <c r="A193" s="14"/>
      <c r="B193" s="235"/>
      <c r="C193" s="236"/>
      <c r="D193" s="226" t="s">
        <v>136</v>
      </c>
      <c r="E193" s="237" t="s">
        <v>19</v>
      </c>
      <c r="F193" s="238" t="s">
        <v>288</v>
      </c>
      <c r="G193" s="236"/>
      <c r="H193" s="239">
        <v>11.33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136</v>
      </c>
      <c r="AU193" s="245" t="s">
        <v>82</v>
      </c>
      <c r="AV193" s="14" t="s">
        <v>82</v>
      </c>
      <c r="AW193" s="14" t="s">
        <v>33</v>
      </c>
      <c r="AX193" s="14" t="s">
        <v>80</v>
      </c>
      <c r="AY193" s="245" t="s">
        <v>125</v>
      </c>
    </row>
    <row r="194" s="12" customFormat="1" ht="22.8" customHeight="1">
      <c r="A194" s="12"/>
      <c r="B194" s="190"/>
      <c r="C194" s="191"/>
      <c r="D194" s="192" t="s">
        <v>71</v>
      </c>
      <c r="E194" s="204" t="s">
        <v>186</v>
      </c>
      <c r="F194" s="204" t="s">
        <v>289</v>
      </c>
      <c r="G194" s="191"/>
      <c r="H194" s="191"/>
      <c r="I194" s="194"/>
      <c r="J194" s="205">
        <f>BK194</f>
        <v>0</v>
      </c>
      <c r="K194" s="191"/>
      <c r="L194" s="196"/>
      <c r="M194" s="197"/>
      <c r="N194" s="198"/>
      <c r="O194" s="198"/>
      <c r="P194" s="199">
        <f>SUM(P195:P237)</f>
        <v>0</v>
      </c>
      <c r="Q194" s="198"/>
      <c r="R194" s="199">
        <f>SUM(R195:R237)</f>
        <v>151.13192379999998</v>
      </c>
      <c r="S194" s="198"/>
      <c r="T194" s="200">
        <f>SUM(T195:T237)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1" t="s">
        <v>80</v>
      </c>
      <c r="AT194" s="202" t="s">
        <v>71</v>
      </c>
      <c r="AU194" s="202" t="s">
        <v>80</v>
      </c>
      <c r="AY194" s="201" t="s">
        <v>125</v>
      </c>
      <c r="BK194" s="203">
        <f>SUM(BK195:BK237)</f>
        <v>0</v>
      </c>
    </row>
    <row r="195" s="2" customFormat="1" ht="16.5" customHeight="1">
      <c r="A195" s="40"/>
      <c r="B195" s="41"/>
      <c r="C195" s="206" t="s">
        <v>290</v>
      </c>
      <c r="D195" s="206" t="s">
        <v>127</v>
      </c>
      <c r="E195" s="207" t="s">
        <v>291</v>
      </c>
      <c r="F195" s="208" t="s">
        <v>292</v>
      </c>
      <c r="G195" s="209" t="s">
        <v>293</v>
      </c>
      <c r="H195" s="210">
        <v>7</v>
      </c>
      <c r="I195" s="211"/>
      <c r="J195" s="212">
        <f>ROUND(I195*H195,2)</f>
        <v>0</v>
      </c>
      <c r="K195" s="208" t="s">
        <v>131</v>
      </c>
      <c r="L195" s="46"/>
      <c r="M195" s="213" t="s">
        <v>19</v>
      </c>
      <c r="N195" s="214" t="s">
        <v>43</v>
      </c>
      <c r="O195" s="86"/>
      <c r="P195" s="215">
        <f>O195*H195</f>
        <v>0</v>
      </c>
      <c r="Q195" s="215">
        <v>0.00069999999999999999</v>
      </c>
      <c r="R195" s="215">
        <f>Q195*H195</f>
        <v>0.0048999999999999998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132</v>
      </c>
      <c r="AT195" s="217" t="s">
        <v>127</v>
      </c>
      <c r="AU195" s="217" t="s">
        <v>82</v>
      </c>
      <c r="AY195" s="19" t="s">
        <v>125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80</v>
      </c>
      <c r="BK195" s="218">
        <f>ROUND(I195*H195,2)</f>
        <v>0</v>
      </c>
      <c r="BL195" s="19" t="s">
        <v>132</v>
      </c>
      <c r="BM195" s="217" t="s">
        <v>294</v>
      </c>
    </row>
    <row r="196" s="2" customFormat="1">
      <c r="A196" s="40"/>
      <c r="B196" s="41"/>
      <c r="C196" s="42"/>
      <c r="D196" s="219" t="s">
        <v>134</v>
      </c>
      <c r="E196" s="42"/>
      <c r="F196" s="220" t="s">
        <v>295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134</v>
      </c>
      <c r="AU196" s="19" t="s">
        <v>82</v>
      </c>
    </row>
    <row r="197" s="2" customFormat="1" ht="16.5" customHeight="1">
      <c r="A197" s="40"/>
      <c r="B197" s="41"/>
      <c r="C197" s="257" t="s">
        <v>296</v>
      </c>
      <c r="D197" s="257" t="s">
        <v>269</v>
      </c>
      <c r="E197" s="258" t="s">
        <v>297</v>
      </c>
      <c r="F197" s="259" t="s">
        <v>298</v>
      </c>
      <c r="G197" s="260" t="s">
        <v>293</v>
      </c>
      <c r="H197" s="261">
        <v>6</v>
      </c>
      <c r="I197" s="262"/>
      <c r="J197" s="263">
        <f>ROUND(I197*H197,2)</f>
        <v>0</v>
      </c>
      <c r="K197" s="259" t="s">
        <v>131</v>
      </c>
      <c r="L197" s="264"/>
      <c r="M197" s="265" t="s">
        <v>19</v>
      </c>
      <c r="N197" s="266" t="s">
        <v>43</v>
      </c>
      <c r="O197" s="86"/>
      <c r="P197" s="215">
        <f>O197*H197</f>
        <v>0</v>
      </c>
      <c r="Q197" s="215">
        <v>0.0025000000000000001</v>
      </c>
      <c r="R197" s="215">
        <f>Q197*H197</f>
        <v>0.014999999999999999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179</v>
      </c>
      <c r="AT197" s="217" t="s">
        <v>269</v>
      </c>
      <c r="AU197" s="217" t="s">
        <v>82</v>
      </c>
      <c r="AY197" s="19" t="s">
        <v>125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80</v>
      </c>
      <c r="BK197" s="218">
        <f>ROUND(I197*H197,2)</f>
        <v>0</v>
      </c>
      <c r="BL197" s="19" t="s">
        <v>132</v>
      </c>
      <c r="BM197" s="217" t="s">
        <v>299</v>
      </c>
    </row>
    <row r="198" s="2" customFormat="1" ht="16.5" customHeight="1">
      <c r="A198" s="40"/>
      <c r="B198" s="41"/>
      <c r="C198" s="257" t="s">
        <v>300</v>
      </c>
      <c r="D198" s="257" t="s">
        <v>269</v>
      </c>
      <c r="E198" s="258" t="s">
        <v>301</v>
      </c>
      <c r="F198" s="259" t="s">
        <v>302</v>
      </c>
      <c r="G198" s="260" t="s">
        <v>293</v>
      </c>
      <c r="H198" s="261">
        <v>1</v>
      </c>
      <c r="I198" s="262"/>
      <c r="J198" s="263">
        <f>ROUND(I198*H198,2)</f>
        <v>0</v>
      </c>
      <c r="K198" s="259" t="s">
        <v>131</v>
      </c>
      <c r="L198" s="264"/>
      <c r="M198" s="265" t="s">
        <v>19</v>
      </c>
      <c r="N198" s="266" t="s">
        <v>43</v>
      </c>
      <c r="O198" s="86"/>
      <c r="P198" s="215">
        <f>O198*H198</f>
        <v>0</v>
      </c>
      <c r="Q198" s="215">
        <v>0.0016999999999999999</v>
      </c>
      <c r="R198" s="215">
        <f>Q198*H198</f>
        <v>0.0016999999999999999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179</v>
      </c>
      <c r="AT198" s="217" t="s">
        <v>269</v>
      </c>
      <c r="AU198" s="217" t="s">
        <v>82</v>
      </c>
      <c r="AY198" s="19" t="s">
        <v>125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ROUND(I198*H198,2)</f>
        <v>0</v>
      </c>
      <c r="BL198" s="19" t="s">
        <v>132</v>
      </c>
      <c r="BM198" s="217" t="s">
        <v>303</v>
      </c>
    </row>
    <row r="199" s="2" customFormat="1" ht="16.5" customHeight="1">
      <c r="A199" s="40"/>
      <c r="B199" s="41"/>
      <c r="C199" s="206" t="s">
        <v>304</v>
      </c>
      <c r="D199" s="206" t="s">
        <v>127</v>
      </c>
      <c r="E199" s="207" t="s">
        <v>305</v>
      </c>
      <c r="F199" s="208" t="s">
        <v>306</v>
      </c>
      <c r="G199" s="209" t="s">
        <v>293</v>
      </c>
      <c r="H199" s="210">
        <v>6</v>
      </c>
      <c r="I199" s="211"/>
      <c r="J199" s="212">
        <f>ROUND(I199*H199,2)</f>
        <v>0</v>
      </c>
      <c r="K199" s="208" t="s">
        <v>131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0.10940999999999999</v>
      </c>
      <c r="R199" s="215">
        <f>Q199*H199</f>
        <v>0.65645999999999993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132</v>
      </c>
      <c r="AT199" s="217" t="s">
        <v>127</v>
      </c>
      <c r="AU199" s="217" t="s">
        <v>82</v>
      </c>
      <c r="AY199" s="19" t="s">
        <v>125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132</v>
      </c>
      <c r="BM199" s="217" t="s">
        <v>307</v>
      </c>
    </row>
    <row r="200" s="2" customFormat="1">
      <c r="A200" s="40"/>
      <c r="B200" s="41"/>
      <c r="C200" s="42"/>
      <c r="D200" s="219" t="s">
        <v>134</v>
      </c>
      <c r="E200" s="42"/>
      <c r="F200" s="220" t="s">
        <v>308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134</v>
      </c>
      <c r="AU200" s="19" t="s">
        <v>82</v>
      </c>
    </row>
    <row r="201" s="2" customFormat="1" ht="16.5" customHeight="1">
      <c r="A201" s="40"/>
      <c r="B201" s="41"/>
      <c r="C201" s="257" t="s">
        <v>309</v>
      </c>
      <c r="D201" s="257" t="s">
        <v>269</v>
      </c>
      <c r="E201" s="258" t="s">
        <v>310</v>
      </c>
      <c r="F201" s="259" t="s">
        <v>311</v>
      </c>
      <c r="G201" s="260" t="s">
        <v>293</v>
      </c>
      <c r="H201" s="261">
        <v>6</v>
      </c>
      <c r="I201" s="262"/>
      <c r="J201" s="263">
        <f>ROUND(I201*H201,2)</f>
        <v>0</v>
      </c>
      <c r="K201" s="259" t="s">
        <v>131</v>
      </c>
      <c r="L201" s="264"/>
      <c r="M201" s="265" t="s">
        <v>19</v>
      </c>
      <c r="N201" s="266" t="s">
        <v>43</v>
      </c>
      <c r="O201" s="86"/>
      <c r="P201" s="215">
        <f>O201*H201</f>
        <v>0</v>
      </c>
      <c r="Q201" s="215">
        <v>0.0061000000000000004</v>
      </c>
      <c r="R201" s="215">
        <f>Q201*H201</f>
        <v>0.036600000000000001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179</v>
      </c>
      <c r="AT201" s="217" t="s">
        <v>269</v>
      </c>
      <c r="AU201" s="217" t="s">
        <v>82</v>
      </c>
      <c r="AY201" s="19" t="s">
        <v>125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80</v>
      </c>
      <c r="BK201" s="218">
        <f>ROUND(I201*H201,2)</f>
        <v>0</v>
      </c>
      <c r="BL201" s="19" t="s">
        <v>132</v>
      </c>
      <c r="BM201" s="217" t="s">
        <v>312</v>
      </c>
    </row>
    <row r="202" s="2" customFormat="1" ht="16.5" customHeight="1">
      <c r="A202" s="40"/>
      <c r="B202" s="41"/>
      <c r="C202" s="206" t="s">
        <v>313</v>
      </c>
      <c r="D202" s="206" t="s">
        <v>127</v>
      </c>
      <c r="E202" s="207" t="s">
        <v>314</v>
      </c>
      <c r="F202" s="208" t="s">
        <v>315</v>
      </c>
      <c r="G202" s="209" t="s">
        <v>130</v>
      </c>
      <c r="H202" s="210">
        <v>20</v>
      </c>
      <c r="I202" s="211"/>
      <c r="J202" s="212">
        <f>ROUND(I202*H202,2)</f>
        <v>0</v>
      </c>
      <c r="K202" s="208" t="s">
        <v>131</v>
      </c>
      <c r="L202" s="46"/>
      <c r="M202" s="213" t="s">
        <v>19</v>
      </c>
      <c r="N202" s="214" t="s">
        <v>43</v>
      </c>
      <c r="O202" s="86"/>
      <c r="P202" s="215">
        <f>O202*H202</f>
        <v>0</v>
      </c>
      <c r="Q202" s="215">
        <v>0.0014499999999999999</v>
      </c>
      <c r="R202" s="215">
        <f>Q202*H202</f>
        <v>0.028999999999999998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132</v>
      </c>
      <c r="AT202" s="217" t="s">
        <v>127</v>
      </c>
      <c r="AU202" s="217" t="s">
        <v>82</v>
      </c>
      <c r="AY202" s="19" t="s">
        <v>125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132</v>
      </c>
      <c r="BM202" s="217" t="s">
        <v>316</v>
      </c>
    </row>
    <row r="203" s="2" customFormat="1">
      <c r="A203" s="40"/>
      <c r="B203" s="41"/>
      <c r="C203" s="42"/>
      <c r="D203" s="219" t="s">
        <v>134</v>
      </c>
      <c r="E203" s="42"/>
      <c r="F203" s="220" t="s">
        <v>317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134</v>
      </c>
      <c r="AU203" s="19" t="s">
        <v>82</v>
      </c>
    </row>
    <row r="204" s="13" customFormat="1">
      <c r="A204" s="13"/>
      <c r="B204" s="224"/>
      <c r="C204" s="225"/>
      <c r="D204" s="226" t="s">
        <v>136</v>
      </c>
      <c r="E204" s="227" t="s">
        <v>19</v>
      </c>
      <c r="F204" s="228" t="s">
        <v>318</v>
      </c>
      <c r="G204" s="225"/>
      <c r="H204" s="227" t="s">
        <v>19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136</v>
      </c>
      <c r="AU204" s="234" t="s">
        <v>82</v>
      </c>
      <c r="AV204" s="13" t="s">
        <v>80</v>
      </c>
      <c r="AW204" s="13" t="s">
        <v>33</v>
      </c>
      <c r="AX204" s="13" t="s">
        <v>72</v>
      </c>
      <c r="AY204" s="234" t="s">
        <v>125</v>
      </c>
    </row>
    <row r="205" s="14" customFormat="1">
      <c r="A205" s="14"/>
      <c r="B205" s="235"/>
      <c r="C205" s="236"/>
      <c r="D205" s="226" t="s">
        <v>136</v>
      </c>
      <c r="E205" s="237" t="s">
        <v>19</v>
      </c>
      <c r="F205" s="238" t="s">
        <v>319</v>
      </c>
      <c r="G205" s="236"/>
      <c r="H205" s="239">
        <v>10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136</v>
      </c>
      <c r="AU205" s="245" t="s">
        <v>82</v>
      </c>
      <c r="AV205" s="14" t="s">
        <v>82</v>
      </c>
      <c r="AW205" s="14" t="s">
        <v>33</v>
      </c>
      <c r="AX205" s="14" t="s">
        <v>72</v>
      </c>
      <c r="AY205" s="245" t="s">
        <v>125</v>
      </c>
    </row>
    <row r="206" s="13" customFormat="1">
      <c r="A206" s="13"/>
      <c r="B206" s="224"/>
      <c r="C206" s="225"/>
      <c r="D206" s="226" t="s">
        <v>136</v>
      </c>
      <c r="E206" s="227" t="s">
        <v>19</v>
      </c>
      <c r="F206" s="228" t="s">
        <v>320</v>
      </c>
      <c r="G206" s="225"/>
      <c r="H206" s="227" t="s">
        <v>19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136</v>
      </c>
      <c r="AU206" s="234" t="s">
        <v>82</v>
      </c>
      <c r="AV206" s="13" t="s">
        <v>80</v>
      </c>
      <c r="AW206" s="13" t="s">
        <v>33</v>
      </c>
      <c r="AX206" s="13" t="s">
        <v>72</v>
      </c>
      <c r="AY206" s="234" t="s">
        <v>125</v>
      </c>
    </row>
    <row r="207" s="14" customFormat="1">
      <c r="A207" s="14"/>
      <c r="B207" s="235"/>
      <c r="C207" s="236"/>
      <c r="D207" s="226" t="s">
        <v>136</v>
      </c>
      <c r="E207" s="237" t="s">
        <v>19</v>
      </c>
      <c r="F207" s="238" t="s">
        <v>319</v>
      </c>
      <c r="G207" s="236"/>
      <c r="H207" s="239">
        <v>10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136</v>
      </c>
      <c r="AU207" s="245" t="s">
        <v>82</v>
      </c>
      <c r="AV207" s="14" t="s">
        <v>82</v>
      </c>
      <c r="AW207" s="14" t="s">
        <v>33</v>
      </c>
      <c r="AX207" s="14" t="s">
        <v>72</v>
      </c>
      <c r="AY207" s="245" t="s">
        <v>125</v>
      </c>
    </row>
    <row r="208" s="15" customFormat="1">
      <c r="A208" s="15"/>
      <c r="B208" s="246"/>
      <c r="C208" s="247"/>
      <c r="D208" s="226" t="s">
        <v>136</v>
      </c>
      <c r="E208" s="248" t="s">
        <v>19</v>
      </c>
      <c r="F208" s="249" t="s">
        <v>178</v>
      </c>
      <c r="G208" s="247"/>
      <c r="H208" s="250">
        <v>20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6" t="s">
        <v>136</v>
      </c>
      <c r="AU208" s="256" t="s">
        <v>82</v>
      </c>
      <c r="AV208" s="15" t="s">
        <v>132</v>
      </c>
      <c r="AW208" s="15" t="s">
        <v>33</v>
      </c>
      <c r="AX208" s="15" t="s">
        <v>80</v>
      </c>
      <c r="AY208" s="256" t="s">
        <v>125</v>
      </c>
    </row>
    <row r="209" s="2" customFormat="1" ht="24.15" customHeight="1">
      <c r="A209" s="40"/>
      <c r="B209" s="41"/>
      <c r="C209" s="206" t="s">
        <v>321</v>
      </c>
      <c r="D209" s="206" t="s">
        <v>127</v>
      </c>
      <c r="E209" s="207" t="s">
        <v>322</v>
      </c>
      <c r="F209" s="208" t="s">
        <v>323</v>
      </c>
      <c r="G209" s="209" t="s">
        <v>130</v>
      </c>
      <c r="H209" s="210">
        <v>20</v>
      </c>
      <c r="I209" s="211"/>
      <c r="J209" s="212">
        <f>ROUND(I209*H209,2)</f>
        <v>0</v>
      </c>
      <c r="K209" s="208" t="s">
        <v>131</v>
      </c>
      <c r="L209" s="46"/>
      <c r="M209" s="213" t="s">
        <v>19</v>
      </c>
      <c r="N209" s="214" t="s">
        <v>43</v>
      </c>
      <c r="O209" s="86"/>
      <c r="P209" s="215">
        <f>O209*H209</f>
        <v>0</v>
      </c>
      <c r="Q209" s="215">
        <v>1.0000000000000001E-05</v>
      </c>
      <c r="R209" s="215">
        <f>Q209*H209</f>
        <v>0.00020000000000000001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132</v>
      </c>
      <c r="AT209" s="217" t="s">
        <v>127</v>
      </c>
      <c r="AU209" s="217" t="s">
        <v>82</v>
      </c>
      <c r="AY209" s="19" t="s">
        <v>125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80</v>
      </c>
      <c r="BK209" s="218">
        <f>ROUND(I209*H209,2)</f>
        <v>0</v>
      </c>
      <c r="BL209" s="19" t="s">
        <v>132</v>
      </c>
      <c r="BM209" s="217" t="s">
        <v>324</v>
      </c>
    </row>
    <row r="210" s="2" customFormat="1">
      <c r="A210" s="40"/>
      <c r="B210" s="41"/>
      <c r="C210" s="42"/>
      <c r="D210" s="219" t="s">
        <v>134</v>
      </c>
      <c r="E210" s="42"/>
      <c r="F210" s="220" t="s">
        <v>325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134</v>
      </c>
      <c r="AU210" s="19" t="s">
        <v>82</v>
      </c>
    </row>
    <row r="211" s="2" customFormat="1" ht="24.15" customHeight="1">
      <c r="A211" s="40"/>
      <c r="B211" s="41"/>
      <c r="C211" s="206" t="s">
        <v>326</v>
      </c>
      <c r="D211" s="206" t="s">
        <v>127</v>
      </c>
      <c r="E211" s="207" t="s">
        <v>327</v>
      </c>
      <c r="F211" s="208" t="s">
        <v>328</v>
      </c>
      <c r="G211" s="209" t="s">
        <v>329</v>
      </c>
      <c r="H211" s="210">
        <v>154.09999999999999</v>
      </c>
      <c r="I211" s="211"/>
      <c r="J211" s="212">
        <f>ROUND(I211*H211,2)</f>
        <v>0</v>
      </c>
      <c r="K211" s="208" t="s">
        <v>131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0.15540000000000001</v>
      </c>
      <c r="R211" s="215">
        <f>Q211*H211</f>
        <v>23.947140000000001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132</v>
      </c>
      <c r="AT211" s="217" t="s">
        <v>127</v>
      </c>
      <c r="AU211" s="217" t="s">
        <v>82</v>
      </c>
      <c r="AY211" s="19" t="s">
        <v>125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132</v>
      </c>
      <c r="BM211" s="217" t="s">
        <v>330</v>
      </c>
    </row>
    <row r="212" s="2" customFormat="1">
      <c r="A212" s="40"/>
      <c r="B212" s="41"/>
      <c r="C212" s="42"/>
      <c r="D212" s="219" t="s">
        <v>134</v>
      </c>
      <c r="E212" s="42"/>
      <c r="F212" s="220" t="s">
        <v>331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134</v>
      </c>
      <c r="AU212" s="19" t="s">
        <v>82</v>
      </c>
    </row>
    <row r="213" s="13" customFormat="1">
      <c r="A213" s="13"/>
      <c r="B213" s="224"/>
      <c r="C213" s="225"/>
      <c r="D213" s="226" t="s">
        <v>136</v>
      </c>
      <c r="E213" s="227" t="s">
        <v>19</v>
      </c>
      <c r="F213" s="228" t="s">
        <v>332</v>
      </c>
      <c r="G213" s="225"/>
      <c r="H213" s="227" t="s">
        <v>19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136</v>
      </c>
      <c r="AU213" s="234" t="s">
        <v>82</v>
      </c>
      <c r="AV213" s="13" t="s">
        <v>80</v>
      </c>
      <c r="AW213" s="13" t="s">
        <v>33</v>
      </c>
      <c r="AX213" s="13" t="s">
        <v>72</v>
      </c>
      <c r="AY213" s="234" t="s">
        <v>125</v>
      </c>
    </row>
    <row r="214" s="14" customFormat="1">
      <c r="A214" s="14"/>
      <c r="B214" s="235"/>
      <c r="C214" s="236"/>
      <c r="D214" s="226" t="s">
        <v>136</v>
      </c>
      <c r="E214" s="237" t="s">
        <v>19</v>
      </c>
      <c r="F214" s="238" t="s">
        <v>333</v>
      </c>
      <c r="G214" s="236"/>
      <c r="H214" s="239">
        <v>90.5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136</v>
      </c>
      <c r="AU214" s="245" t="s">
        <v>82</v>
      </c>
      <c r="AV214" s="14" t="s">
        <v>82</v>
      </c>
      <c r="AW214" s="14" t="s">
        <v>33</v>
      </c>
      <c r="AX214" s="14" t="s">
        <v>72</v>
      </c>
      <c r="AY214" s="245" t="s">
        <v>125</v>
      </c>
    </row>
    <row r="215" s="13" customFormat="1">
      <c r="A215" s="13"/>
      <c r="B215" s="224"/>
      <c r="C215" s="225"/>
      <c r="D215" s="226" t="s">
        <v>136</v>
      </c>
      <c r="E215" s="227" t="s">
        <v>19</v>
      </c>
      <c r="F215" s="228" t="s">
        <v>334</v>
      </c>
      <c r="G215" s="225"/>
      <c r="H215" s="227" t="s">
        <v>19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136</v>
      </c>
      <c r="AU215" s="234" t="s">
        <v>82</v>
      </c>
      <c r="AV215" s="13" t="s">
        <v>80</v>
      </c>
      <c r="AW215" s="13" t="s">
        <v>33</v>
      </c>
      <c r="AX215" s="13" t="s">
        <v>72</v>
      </c>
      <c r="AY215" s="234" t="s">
        <v>125</v>
      </c>
    </row>
    <row r="216" s="14" customFormat="1">
      <c r="A216" s="14"/>
      <c r="B216" s="235"/>
      <c r="C216" s="236"/>
      <c r="D216" s="226" t="s">
        <v>136</v>
      </c>
      <c r="E216" s="237" t="s">
        <v>19</v>
      </c>
      <c r="F216" s="238" t="s">
        <v>145</v>
      </c>
      <c r="G216" s="236"/>
      <c r="H216" s="239">
        <v>39.600000000000001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136</v>
      </c>
      <c r="AU216" s="245" t="s">
        <v>82</v>
      </c>
      <c r="AV216" s="14" t="s">
        <v>82</v>
      </c>
      <c r="AW216" s="14" t="s">
        <v>33</v>
      </c>
      <c r="AX216" s="14" t="s">
        <v>72</v>
      </c>
      <c r="AY216" s="245" t="s">
        <v>125</v>
      </c>
    </row>
    <row r="217" s="13" customFormat="1">
      <c r="A217" s="13"/>
      <c r="B217" s="224"/>
      <c r="C217" s="225"/>
      <c r="D217" s="226" t="s">
        <v>136</v>
      </c>
      <c r="E217" s="227" t="s">
        <v>19</v>
      </c>
      <c r="F217" s="228" t="s">
        <v>335</v>
      </c>
      <c r="G217" s="225"/>
      <c r="H217" s="227" t="s">
        <v>19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136</v>
      </c>
      <c r="AU217" s="234" t="s">
        <v>82</v>
      </c>
      <c r="AV217" s="13" t="s">
        <v>80</v>
      </c>
      <c r="AW217" s="13" t="s">
        <v>33</v>
      </c>
      <c r="AX217" s="13" t="s">
        <v>72</v>
      </c>
      <c r="AY217" s="234" t="s">
        <v>125</v>
      </c>
    </row>
    <row r="218" s="14" customFormat="1">
      <c r="A218" s="14"/>
      <c r="B218" s="235"/>
      <c r="C218" s="236"/>
      <c r="D218" s="226" t="s">
        <v>136</v>
      </c>
      <c r="E218" s="237" t="s">
        <v>19</v>
      </c>
      <c r="F218" s="238" t="s">
        <v>336</v>
      </c>
      <c r="G218" s="236"/>
      <c r="H218" s="239">
        <v>3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136</v>
      </c>
      <c r="AU218" s="245" t="s">
        <v>82</v>
      </c>
      <c r="AV218" s="14" t="s">
        <v>82</v>
      </c>
      <c r="AW218" s="14" t="s">
        <v>33</v>
      </c>
      <c r="AX218" s="14" t="s">
        <v>72</v>
      </c>
      <c r="AY218" s="245" t="s">
        <v>125</v>
      </c>
    </row>
    <row r="219" s="13" customFormat="1">
      <c r="A219" s="13"/>
      <c r="B219" s="224"/>
      <c r="C219" s="225"/>
      <c r="D219" s="226" t="s">
        <v>136</v>
      </c>
      <c r="E219" s="227" t="s">
        <v>19</v>
      </c>
      <c r="F219" s="228" t="s">
        <v>337</v>
      </c>
      <c r="G219" s="225"/>
      <c r="H219" s="227" t="s">
        <v>19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136</v>
      </c>
      <c r="AU219" s="234" t="s">
        <v>82</v>
      </c>
      <c r="AV219" s="13" t="s">
        <v>80</v>
      </c>
      <c r="AW219" s="13" t="s">
        <v>33</v>
      </c>
      <c r="AX219" s="13" t="s">
        <v>72</v>
      </c>
      <c r="AY219" s="234" t="s">
        <v>125</v>
      </c>
    </row>
    <row r="220" s="14" customFormat="1">
      <c r="A220" s="14"/>
      <c r="B220" s="235"/>
      <c r="C220" s="236"/>
      <c r="D220" s="226" t="s">
        <v>136</v>
      </c>
      <c r="E220" s="237" t="s">
        <v>19</v>
      </c>
      <c r="F220" s="238" t="s">
        <v>7</v>
      </c>
      <c r="G220" s="236"/>
      <c r="H220" s="239">
        <v>21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136</v>
      </c>
      <c r="AU220" s="245" t="s">
        <v>82</v>
      </c>
      <c r="AV220" s="14" t="s">
        <v>82</v>
      </c>
      <c r="AW220" s="14" t="s">
        <v>33</v>
      </c>
      <c r="AX220" s="14" t="s">
        <v>72</v>
      </c>
      <c r="AY220" s="245" t="s">
        <v>125</v>
      </c>
    </row>
    <row r="221" s="15" customFormat="1">
      <c r="A221" s="15"/>
      <c r="B221" s="246"/>
      <c r="C221" s="247"/>
      <c r="D221" s="226" t="s">
        <v>136</v>
      </c>
      <c r="E221" s="248" t="s">
        <v>19</v>
      </c>
      <c r="F221" s="249" t="s">
        <v>178</v>
      </c>
      <c r="G221" s="247"/>
      <c r="H221" s="250">
        <v>154.09999999999999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6" t="s">
        <v>136</v>
      </c>
      <c r="AU221" s="256" t="s">
        <v>82</v>
      </c>
      <c r="AV221" s="15" t="s">
        <v>132</v>
      </c>
      <c r="AW221" s="15" t="s">
        <v>33</v>
      </c>
      <c r="AX221" s="15" t="s">
        <v>80</v>
      </c>
      <c r="AY221" s="256" t="s">
        <v>125</v>
      </c>
    </row>
    <row r="222" s="2" customFormat="1" ht="16.5" customHeight="1">
      <c r="A222" s="40"/>
      <c r="B222" s="41"/>
      <c r="C222" s="257" t="s">
        <v>338</v>
      </c>
      <c r="D222" s="257" t="s">
        <v>269</v>
      </c>
      <c r="E222" s="258" t="s">
        <v>339</v>
      </c>
      <c r="F222" s="259" t="s">
        <v>340</v>
      </c>
      <c r="G222" s="260" t="s">
        <v>329</v>
      </c>
      <c r="H222" s="261">
        <v>92.310000000000002</v>
      </c>
      <c r="I222" s="262"/>
      <c r="J222" s="263">
        <f>ROUND(I222*H222,2)</f>
        <v>0</v>
      </c>
      <c r="K222" s="259" t="s">
        <v>131</v>
      </c>
      <c r="L222" s="264"/>
      <c r="M222" s="265" t="s">
        <v>19</v>
      </c>
      <c r="N222" s="266" t="s">
        <v>43</v>
      </c>
      <c r="O222" s="86"/>
      <c r="P222" s="215">
        <f>O222*H222</f>
        <v>0</v>
      </c>
      <c r="Q222" s="215">
        <v>0.080000000000000002</v>
      </c>
      <c r="R222" s="215">
        <f>Q222*H222</f>
        <v>7.3848000000000003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179</v>
      </c>
      <c r="AT222" s="217" t="s">
        <v>269</v>
      </c>
      <c r="AU222" s="217" t="s">
        <v>82</v>
      </c>
      <c r="AY222" s="19" t="s">
        <v>125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132</v>
      </c>
      <c r="BM222" s="217" t="s">
        <v>341</v>
      </c>
    </row>
    <row r="223" s="14" customFormat="1">
      <c r="A223" s="14"/>
      <c r="B223" s="235"/>
      <c r="C223" s="236"/>
      <c r="D223" s="226" t="s">
        <v>136</v>
      </c>
      <c r="E223" s="237" t="s">
        <v>19</v>
      </c>
      <c r="F223" s="238" t="s">
        <v>333</v>
      </c>
      <c r="G223" s="236"/>
      <c r="H223" s="239">
        <v>90.5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5" t="s">
        <v>136</v>
      </c>
      <c r="AU223" s="245" t="s">
        <v>82</v>
      </c>
      <c r="AV223" s="14" t="s">
        <v>82</v>
      </c>
      <c r="AW223" s="14" t="s">
        <v>33</v>
      </c>
      <c r="AX223" s="14" t="s">
        <v>72</v>
      </c>
      <c r="AY223" s="245" t="s">
        <v>125</v>
      </c>
    </row>
    <row r="224" s="14" customFormat="1">
      <c r="A224" s="14"/>
      <c r="B224" s="235"/>
      <c r="C224" s="236"/>
      <c r="D224" s="226" t="s">
        <v>136</v>
      </c>
      <c r="E224" s="237" t="s">
        <v>19</v>
      </c>
      <c r="F224" s="238" t="s">
        <v>342</v>
      </c>
      <c r="G224" s="236"/>
      <c r="H224" s="239">
        <v>92.310000000000002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136</v>
      </c>
      <c r="AU224" s="245" t="s">
        <v>82</v>
      </c>
      <c r="AV224" s="14" t="s">
        <v>82</v>
      </c>
      <c r="AW224" s="14" t="s">
        <v>33</v>
      </c>
      <c r="AX224" s="14" t="s">
        <v>80</v>
      </c>
      <c r="AY224" s="245" t="s">
        <v>125</v>
      </c>
    </row>
    <row r="225" s="2" customFormat="1" ht="16.5" customHeight="1">
      <c r="A225" s="40"/>
      <c r="B225" s="41"/>
      <c r="C225" s="257" t="s">
        <v>343</v>
      </c>
      <c r="D225" s="257" t="s">
        <v>269</v>
      </c>
      <c r="E225" s="258" t="s">
        <v>344</v>
      </c>
      <c r="F225" s="259" t="s">
        <v>345</v>
      </c>
      <c r="G225" s="260" t="s">
        <v>329</v>
      </c>
      <c r="H225" s="261">
        <v>40.392000000000003</v>
      </c>
      <c r="I225" s="262"/>
      <c r="J225" s="263">
        <f>ROUND(I225*H225,2)</f>
        <v>0</v>
      </c>
      <c r="K225" s="259" t="s">
        <v>131</v>
      </c>
      <c r="L225" s="264"/>
      <c r="M225" s="265" t="s">
        <v>19</v>
      </c>
      <c r="N225" s="266" t="s">
        <v>43</v>
      </c>
      <c r="O225" s="86"/>
      <c r="P225" s="215">
        <f>O225*H225</f>
        <v>0</v>
      </c>
      <c r="Q225" s="215">
        <v>0.048300000000000003</v>
      </c>
      <c r="R225" s="215">
        <f>Q225*H225</f>
        <v>1.9509336000000002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179</v>
      </c>
      <c r="AT225" s="217" t="s">
        <v>269</v>
      </c>
      <c r="AU225" s="217" t="s">
        <v>82</v>
      </c>
      <c r="AY225" s="19" t="s">
        <v>125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132</v>
      </c>
      <c r="BM225" s="217" t="s">
        <v>346</v>
      </c>
    </row>
    <row r="226" s="14" customFormat="1">
      <c r="A226" s="14"/>
      <c r="B226" s="235"/>
      <c r="C226" s="236"/>
      <c r="D226" s="226" t="s">
        <v>136</v>
      </c>
      <c r="E226" s="237" t="s">
        <v>19</v>
      </c>
      <c r="F226" s="238" t="s">
        <v>347</v>
      </c>
      <c r="G226" s="236"/>
      <c r="H226" s="239">
        <v>40.392000000000003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5" t="s">
        <v>136</v>
      </c>
      <c r="AU226" s="245" t="s">
        <v>82</v>
      </c>
      <c r="AV226" s="14" t="s">
        <v>82</v>
      </c>
      <c r="AW226" s="14" t="s">
        <v>33</v>
      </c>
      <c r="AX226" s="14" t="s">
        <v>80</v>
      </c>
      <c r="AY226" s="245" t="s">
        <v>125</v>
      </c>
    </row>
    <row r="227" s="2" customFormat="1" ht="16.5" customHeight="1">
      <c r="A227" s="40"/>
      <c r="B227" s="41"/>
      <c r="C227" s="257" t="s">
        <v>348</v>
      </c>
      <c r="D227" s="257" t="s">
        <v>269</v>
      </c>
      <c r="E227" s="258" t="s">
        <v>349</v>
      </c>
      <c r="F227" s="259" t="s">
        <v>350</v>
      </c>
      <c r="G227" s="260" t="s">
        <v>329</v>
      </c>
      <c r="H227" s="261">
        <v>3.0600000000000001</v>
      </c>
      <c r="I227" s="262"/>
      <c r="J227" s="263">
        <f>ROUND(I227*H227,2)</f>
        <v>0</v>
      </c>
      <c r="K227" s="259" t="s">
        <v>131</v>
      </c>
      <c r="L227" s="264"/>
      <c r="M227" s="265" t="s">
        <v>19</v>
      </c>
      <c r="N227" s="266" t="s">
        <v>43</v>
      </c>
      <c r="O227" s="86"/>
      <c r="P227" s="215">
        <f>O227*H227</f>
        <v>0</v>
      </c>
      <c r="Q227" s="215">
        <v>0.065670000000000006</v>
      </c>
      <c r="R227" s="215">
        <f>Q227*H227</f>
        <v>0.20095020000000002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179</v>
      </c>
      <c r="AT227" s="217" t="s">
        <v>269</v>
      </c>
      <c r="AU227" s="217" t="s">
        <v>82</v>
      </c>
      <c r="AY227" s="19" t="s">
        <v>125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132</v>
      </c>
      <c r="BM227" s="217" t="s">
        <v>351</v>
      </c>
    </row>
    <row r="228" s="14" customFormat="1">
      <c r="A228" s="14"/>
      <c r="B228" s="235"/>
      <c r="C228" s="236"/>
      <c r="D228" s="226" t="s">
        <v>136</v>
      </c>
      <c r="E228" s="237" t="s">
        <v>19</v>
      </c>
      <c r="F228" s="238" t="s">
        <v>146</v>
      </c>
      <c r="G228" s="236"/>
      <c r="H228" s="239">
        <v>3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136</v>
      </c>
      <c r="AU228" s="245" t="s">
        <v>82</v>
      </c>
      <c r="AV228" s="14" t="s">
        <v>82</v>
      </c>
      <c r="AW228" s="14" t="s">
        <v>33</v>
      </c>
      <c r="AX228" s="14" t="s">
        <v>72</v>
      </c>
      <c r="AY228" s="245" t="s">
        <v>125</v>
      </c>
    </row>
    <row r="229" s="14" customFormat="1">
      <c r="A229" s="14"/>
      <c r="B229" s="235"/>
      <c r="C229" s="236"/>
      <c r="D229" s="226" t="s">
        <v>136</v>
      </c>
      <c r="E229" s="237" t="s">
        <v>19</v>
      </c>
      <c r="F229" s="238" t="s">
        <v>352</v>
      </c>
      <c r="G229" s="236"/>
      <c r="H229" s="239">
        <v>3.0600000000000001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136</v>
      </c>
      <c r="AU229" s="245" t="s">
        <v>82</v>
      </c>
      <c r="AV229" s="14" t="s">
        <v>82</v>
      </c>
      <c r="AW229" s="14" t="s">
        <v>33</v>
      </c>
      <c r="AX229" s="14" t="s">
        <v>80</v>
      </c>
      <c r="AY229" s="245" t="s">
        <v>125</v>
      </c>
    </row>
    <row r="230" s="2" customFormat="1" ht="16.5" customHeight="1">
      <c r="A230" s="40"/>
      <c r="B230" s="41"/>
      <c r="C230" s="257" t="s">
        <v>353</v>
      </c>
      <c r="D230" s="257" t="s">
        <v>269</v>
      </c>
      <c r="E230" s="258" t="s">
        <v>354</v>
      </c>
      <c r="F230" s="259" t="s">
        <v>355</v>
      </c>
      <c r="G230" s="260" t="s">
        <v>329</v>
      </c>
      <c r="H230" s="261">
        <v>21.420000000000002</v>
      </c>
      <c r="I230" s="262"/>
      <c r="J230" s="263">
        <f>ROUND(I230*H230,2)</f>
        <v>0</v>
      </c>
      <c r="K230" s="259" t="s">
        <v>131</v>
      </c>
      <c r="L230" s="264"/>
      <c r="M230" s="265" t="s">
        <v>19</v>
      </c>
      <c r="N230" s="266" t="s">
        <v>43</v>
      </c>
      <c r="O230" s="86"/>
      <c r="P230" s="215">
        <f>O230*H230</f>
        <v>0</v>
      </c>
      <c r="Q230" s="215">
        <v>0.056000000000000001</v>
      </c>
      <c r="R230" s="215">
        <f>Q230*H230</f>
        <v>1.1995200000000001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179</v>
      </c>
      <c r="AT230" s="217" t="s">
        <v>269</v>
      </c>
      <c r="AU230" s="217" t="s">
        <v>82</v>
      </c>
      <c r="AY230" s="19" t="s">
        <v>125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132</v>
      </c>
      <c r="BM230" s="217" t="s">
        <v>356</v>
      </c>
    </row>
    <row r="231" s="14" customFormat="1">
      <c r="A231" s="14"/>
      <c r="B231" s="235"/>
      <c r="C231" s="236"/>
      <c r="D231" s="226" t="s">
        <v>136</v>
      </c>
      <c r="E231" s="237" t="s">
        <v>19</v>
      </c>
      <c r="F231" s="238" t="s">
        <v>7</v>
      </c>
      <c r="G231" s="236"/>
      <c r="H231" s="239">
        <v>21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136</v>
      </c>
      <c r="AU231" s="245" t="s">
        <v>82</v>
      </c>
      <c r="AV231" s="14" t="s">
        <v>82</v>
      </c>
      <c r="AW231" s="14" t="s">
        <v>33</v>
      </c>
      <c r="AX231" s="14" t="s">
        <v>72</v>
      </c>
      <c r="AY231" s="245" t="s">
        <v>125</v>
      </c>
    </row>
    <row r="232" s="14" customFormat="1">
      <c r="A232" s="14"/>
      <c r="B232" s="235"/>
      <c r="C232" s="236"/>
      <c r="D232" s="226" t="s">
        <v>136</v>
      </c>
      <c r="E232" s="237" t="s">
        <v>19</v>
      </c>
      <c r="F232" s="238" t="s">
        <v>357</v>
      </c>
      <c r="G232" s="236"/>
      <c r="H232" s="239">
        <v>21.420000000000002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136</v>
      </c>
      <c r="AU232" s="245" t="s">
        <v>82</v>
      </c>
      <c r="AV232" s="14" t="s">
        <v>82</v>
      </c>
      <c r="AW232" s="14" t="s">
        <v>33</v>
      </c>
      <c r="AX232" s="14" t="s">
        <v>80</v>
      </c>
      <c r="AY232" s="245" t="s">
        <v>125</v>
      </c>
    </row>
    <row r="233" s="2" customFormat="1" ht="24.15" customHeight="1">
      <c r="A233" s="40"/>
      <c r="B233" s="41"/>
      <c r="C233" s="206" t="s">
        <v>358</v>
      </c>
      <c r="D233" s="206" t="s">
        <v>127</v>
      </c>
      <c r="E233" s="207" t="s">
        <v>359</v>
      </c>
      <c r="F233" s="208" t="s">
        <v>360</v>
      </c>
      <c r="G233" s="209" t="s">
        <v>329</v>
      </c>
      <c r="H233" s="210">
        <v>621</v>
      </c>
      <c r="I233" s="211"/>
      <c r="J233" s="212">
        <f>ROUND(I233*H233,2)</f>
        <v>0</v>
      </c>
      <c r="K233" s="208" t="s">
        <v>361</v>
      </c>
      <c r="L233" s="46"/>
      <c r="M233" s="213" t="s">
        <v>19</v>
      </c>
      <c r="N233" s="214" t="s">
        <v>43</v>
      </c>
      <c r="O233" s="86"/>
      <c r="P233" s="215">
        <f>O233*H233</f>
        <v>0</v>
      </c>
      <c r="Q233" s="215">
        <v>0.14041999999999999</v>
      </c>
      <c r="R233" s="215">
        <f>Q233*H233</f>
        <v>87.200819999999993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132</v>
      </c>
      <c r="AT233" s="217" t="s">
        <v>127</v>
      </c>
      <c r="AU233" s="217" t="s">
        <v>82</v>
      </c>
      <c r="AY233" s="19" t="s">
        <v>125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132</v>
      </c>
      <c r="BM233" s="217" t="s">
        <v>362</v>
      </c>
    </row>
    <row r="234" s="2" customFormat="1">
      <c r="A234" s="40"/>
      <c r="B234" s="41"/>
      <c r="C234" s="42"/>
      <c r="D234" s="219" t="s">
        <v>134</v>
      </c>
      <c r="E234" s="42"/>
      <c r="F234" s="220" t="s">
        <v>363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134</v>
      </c>
      <c r="AU234" s="19" t="s">
        <v>82</v>
      </c>
    </row>
    <row r="235" s="2" customFormat="1" ht="16.5" customHeight="1">
      <c r="A235" s="40"/>
      <c r="B235" s="41"/>
      <c r="C235" s="257" t="s">
        <v>364</v>
      </c>
      <c r="D235" s="257" t="s">
        <v>269</v>
      </c>
      <c r="E235" s="258" t="s">
        <v>365</v>
      </c>
      <c r="F235" s="259" t="s">
        <v>366</v>
      </c>
      <c r="G235" s="260" t="s">
        <v>329</v>
      </c>
      <c r="H235" s="261">
        <v>633.41999999999996</v>
      </c>
      <c r="I235" s="262"/>
      <c r="J235" s="263">
        <f>ROUND(I235*H235,2)</f>
        <v>0</v>
      </c>
      <c r="K235" s="259" t="s">
        <v>361</v>
      </c>
      <c r="L235" s="264"/>
      <c r="M235" s="265" t="s">
        <v>19</v>
      </c>
      <c r="N235" s="266" t="s">
        <v>43</v>
      </c>
      <c r="O235" s="86"/>
      <c r="P235" s="215">
        <f>O235*H235</f>
        <v>0</v>
      </c>
      <c r="Q235" s="215">
        <v>0.044999999999999998</v>
      </c>
      <c r="R235" s="215">
        <f>Q235*H235</f>
        <v>28.503899999999998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179</v>
      </c>
      <c r="AT235" s="217" t="s">
        <v>269</v>
      </c>
      <c r="AU235" s="217" t="s">
        <v>82</v>
      </c>
      <c r="AY235" s="19" t="s">
        <v>125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80</v>
      </c>
      <c r="BK235" s="218">
        <f>ROUND(I235*H235,2)</f>
        <v>0</v>
      </c>
      <c r="BL235" s="19" t="s">
        <v>132</v>
      </c>
      <c r="BM235" s="217" t="s">
        <v>367</v>
      </c>
    </row>
    <row r="236" s="14" customFormat="1">
      <c r="A236" s="14"/>
      <c r="B236" s="235"/>
      <c r="C236" s="236"/>
      <c r="D236" s="226" t="s">
        <v>136</v>
      </c>
      <c r="E236" s="237" t="s">
        <v>19</v>
      </c>
      <c r="F236" s="238" t="s">
        <v>368</v>
      </c>
      <c r="G236" s="236"/>
      <c r="H236" s="239">
        <v>633.41999999999996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136</v>
      </c>
      <c r="AU236" s="245" t="s">
        <v>82</v>
      </c>
      <c r="AV236" s="14" t="s">
        <v>82</v>
      </c>
      <c r="AW236" s="14" t="s">
        <v>33</v>
      </c>
      <c r="AX236" s="14" t="s">
        <v>80</v>
      </c>
      <c r="AY236" s="245" t="s">
        <v>125</v>
      </c>
    </row>
    <row r="237" s="2" customFormat="1" ht="16.5" customHeight="1">
      <c r="A237" s="40"/>
      <c r="B237" s="41"/>
      <c r="C237" s="206" t="s">
        <v>369</v>
      </c>
      <c r="D237" s="206" t="s">
        <v>127</v>
      </c>
      <c r="E237" s="207" t="s">
        <v>370</v>
      </c>
      <c r="F237" s="208" t="s">
        <v>371</v>
      </c>
      <c r="G237" s="209" t="s">
        <v>293</v>
      </c>
      <c r="H237" s="210">
        <v>7</v>
      </c>
      <c r="I237" s="211"/>
      <c r="J237" s="212">
        <f>ROUND(I237*H237,2)</f>
        <v>0</v>
      </c>
      <c r="K237" s="208" t="s">
        <v>19</v>
      </c>
      <c r="L237" s="46"/>
      <c r="M237" s="213" t="s">
        <v>19</v>
      </c>
      <c r="N237" s="214" t="s">
        <v>43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132</v>
      </c>
      <c r="AT237" s="217" t="s">
        <v>127</v>
      </c>
      <c r="AU237" s="217" t="s">
        <v>82</v>
      </c>
      <c r="AY237" s="19" t="s">
        <v>125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80</v>
      </c>
      <c r="BK237" s="218">
        <f>ROUND(I237*H237,2)</f>
        <v>0</v>
      </c>
      <c r="BL237" s="19" t="s">
        <v>132</v>
      </c>
      <c r="BM237" s="217" t="s">
        <v>372</v>
      </c>
    </row>
    <row r="238" s="12" customFormat="1" ht="22.8" customHeight="1">
      <c r="A238" s="12"/>
      <c r="B238" s="190"/>
      <c r="C238" s="191"/>
      <c r="D238" s="192" t="s">
        <v>71</v>
      </c>
      <c r="E238" s="204" t="s">
        <v>373</v>
      </c>
      <c r="F238" s="204" t="s">
        <v>374</v>
      </c>
      <c r="G238" s="191"/>
      <c r="H238" s="191"/>
      <c r="I238" s="194"/>
      <c r="J238" s="205">
        <f>BK238</f>
        <v>0</v>
      </c>
      <c r="K238" s="191"/>
      <c r="L238" s="196"/>
      <c r="M238" s="197"/>
      <c r="N238" s="198"/>
      <c r="O238" s="198"/>
      <c r="P238" s="199">
        <f>SUM(P239:P251)</f>
        <v>0</v>
      </c>
      <c r="Q238" s="198"/>
      <c r="R238" s="199">
        <f>SUM(R239:R251)</f>
        <v>0</v>
      </c>
      <c r="S238" s="198"/>
      <c r="T238" s="200">
        <f>SUM(T239:T251)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1" t="s">
        <v>80</v>
      </c>
      <c r="AT238" s="202" t="s">
        <v>71</v>
      </c>
      <c r="AU238" s="202" t="s">
        <v>80</v>
      </c>
      <c r="AY238" s="201" t="s">
        <v>125</v>
      </c>
      <c r="BK238" s="203">
        <f>SUM(BK239:BK251)</f>
        <v>0</v>
      </c>
    </row>
    <row r="239" s="2" customFormat="1" ht="24.15" customHeight="1">
      <c r="A239" s="40"/>
      <c r="B239" s="41"/>
      <c r="C239" s="206" t="s">
        <v>375</v>
      </c>
      <c r="D239" s="206" t="s">
        <v>127</v>
      </c>
      <c r="E239" s="207" t="s">
        <v>376</v>
      </c>
      <c r="F239" s="208" t="s">
        <v>377</v>
      </c>
      <c r="G239" s="209" t="s">
        <v>200</v>
      </c>
      <c r="H239" s="210">
        <v>239.887</v>
      </c>
      <c r="I239" s="211"/>
      <c r="J239" s="212">
        <f>ROUND(I239*H239,2)</f>
        <v>0</v>
      </c>
      <c r="K239" s="208" t="s">
        <v>131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132</v>
      </c>
      <c r="AT239" s="217" t="s">
        <v>127</v>
      </c>
      <c r="AU239" s="217" t="s">
        <v>82</v>
      </c>
      <c r="AY239" s="19" t="s">
        <v>125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80</v>
      </c>
      <c r="BK239" s="218">
        <f>ROUND(I239*H239,2)</f>
        <v>0</v>
      </c>
      <c r="BL239" s="19" t="s">
        <v>132</v>
      </c>
      <c r="BM239" s="217" t="s">
        <v>378</v>
      </c>
    </row>
    <row r="240" s="2" customFormat="1">
      <c r="A240" s="40"/>
      <c r="B240" s="41"/>
      <c r="C240" s="42"/>
      <c r="D240" s="219" t="s">
        <v>134</v>
      </c>
      <c r="E240" s="42"/>
      <c r="F240" s="220" t="s">
        <v>379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134</v>
      </c>
      <c r="AU240" s="19" t="s">
        <v>82</v>
      </c>
    </row>
    <row r="241" s="2" customFormat="1" ht="24.15" customHeight="1">
      <c r="A241" s="40"/>
      <c r="B241" s="41"/>
      <c r="C241" s="206" t="s">
        <v>380</v>
      </c>
      <c r="D241" s="206" t="s">
        <v>127</v>
      </c>
      <c r="E241" s="207" t="s">
        <v>381</v>
      </c>
      <c r="F241" s="208" t="s">
        <v>382</v>
      </c>
      <c r="G241" s="209" t="s">
        <v>200</v>
      </c>
      <c r="H241" s="210">
        <v>5757.2879999999996</v>
      </c>
      <c r="I241" s="211"/>
      <c r="J241" s="212">
        <f>ROUND(I241*H241,2)</f>
        <v>0</v>
      </c>
      <c r="K241" s="208" t="s">
        <v>131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132</v>
      </c>
      <c r="AT241" s="217" t="s">
        <v>127</v>
      </c>
      <c r="AU241" s="217" t="s">
        <v>82</v>
      </c>
      <c r="AY241" s="19" t="s">
        <v>125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132</v>
      </c>
      <c r="BM241" s="217" t="s">
        <v>383</v>
      </c>
    </row>
    <row r="242" s="2" customFormat="1">
      <c r="A242" s="40"/>
      <c r="B242" s="41"/>
      <c r="C242" s="42"/>
      <c r="D242" s="219" t="s">
        <v>134</v>
      </c>
      <c r="E242" s="42"/>
      <c r="F242" s="220" t="s">
        <v>384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134</v>
      </c>
      <c r="AU242" s="19" t="s">
        <v>82</v>
      </c>
    </row>
    <row r="243" s="14" customFormat="1">
      <c r="A243" s="14"/>
      <c r="B243" s="235"/>
      <c r="C243" s="236"/>
      <c r="D243" s="226" t="s">
        <v>136</v>
      </c>
      <c r="E243" s="237" t="s">
        <v>19</v>
      </c>
      <c r="F243" s="238" t="s">
        <v>385</v>
      </c>
      <c r="G243" s="236"/>
      <c r="H243" s="239">
        <v>5757.2879999999996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136</v>
      </c>
      <c r="AU243" s="245" t="s">
        <v>82</v>
      </c>
      <c r="AV243" s="14" t="s">
        <v>82</v>
      </c>
      <c r="AW243" s="14" t="s">
        <v>33</v>
      </c>
      <c r="AX243" s="14" t="s">
        <v>80</v>
      </c>
      <c r="AY243" s="245" t="s">
        <v>125</v>
      </c>
    </row>
    <row r="244" s="2" customFormat="1" ht="16.5" customHeight="1">
      <c r="A244" s="40"/>
      <c r="B244" s="41"/>
      <c r="C244" s="206" t="s">
        <v>386</v>
      </c>
      <c r="D244" s="206" t="s">
        <v>127</v>
      </c>
      <c r="E244" s="207" t="s">
        <v>387</v>
      </c>
      <c r="F244" s="208" t="s">
        <v>388</v>
      </c>
      <c r="G244" s="209" t="s">
        <v>200</v>
      </c>
      <c r="H244" s="210">
        <v>239.887</v>
      </c>
      <c r="I244" s="211"/>
      <c r="J244" s="212">
        <f>ROUND(I244*H244,2)</f>
        <v>0</v>
      </c>
      <c r="K244" s="208" t="s">
        <v>131</v>
      </c>
      <c r="L244" s="46"/>
      <c r="M244" s="213" t="s">
        <v>19</v>
      </c>
      <c r="N244" s="214" t="s">
        <v>43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132</v>
      </c>
      <c r="AT244" s="217" t="s">
        <v>127</v>
      </c>
      <c r="AU244" s="217" t="s">
        <v>82</v>
      </c>
      <c r="AY244" s="19" t="s">
        <v>125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80</v>
      </c>
      <c r="BK244" s="218">
        <f>ROUND(I244*H244,2)</f>
        <v>0</v>
      </c>
      <c r="BL244" s="19" t="s">
        <v>132</v>
      </c>
      <c r="BM244" s="217" t="s">
        <v>389</v>
      </c>
    </row>
    <row r="245" s="2" customFormat="1">
      <c r="A245" s="40"/>
      <c r="B245" s="41"/>
      <c r="C245" s="42"/>
      <c r="D245" s="219" t="s">
        <v>134</v>
      </c>
      <c r="E245" s="42"/>
      <c r="F245" s="220" t="s">
        <v>390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134</v>
      </c>
      <c r="AU245" s="19" t="s">
        <v>82</v>
      </c>
    </row>
    <row r="246" s="2" customFormat="1" ht="24.15" customHeight="1">
      <c r="A246" s="40"/>
      <c r="B246" s="41"/>
      <c r="C246" s="206" t="s">
        <v>391</v>
      </c>
      <c r="D246" s="206" t="s">
        <v>127</v>
      </c>
      <c r="E246" s="207" t="s">
        <v>392</v>
      </c>
      <c r="F246" s="208" t="s">
        <v>199</v>
      </c>
      <c r="G246" s="209" t="s">
        <v>200</v>
      </c>
      <c r="H246" s="210">
        <v>216.63200000000001</v>
      </c>
      <c r="I246" s="211"/>
      <c r="J246" s="212">
        <f>ROUND(I246*H246,2)</f>
        <v>0</v>
      </c>
      <c r="K246" s="208" t="s">
        <v>131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132</v>
      </c>
      <c r="AT246" s="217" t="s">
        <v>127</v>
      </c>
      <c r="AU246" s="217" t="s">
        <v>82</v>
      </c>
      <c r="AY246" s="19" t="s">
        <v>125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132</v>
      </c>
      <c r="BM246" s="217" t="s">
        <v>393</v>
      </c>
    </row>
    <row r="247" s="2" customFormat="1">
      <c r="A247" s="40"/>
      <c r="B247" s="41"/>
      <c r="C247" s="42"/>
      <c r="D247" s="219" t="s">
        <v>134</v>
      </c>
      <c r="E247" s="42"/>
      <c r="F247" s="220" t="s">
        <v>394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134</v>
      </c>
      <c r="AU247" s="19" t="s">
        <v>82</v>
      </c>
    </row>
    <row r="248" s="14" customFormat="1">
      <c r="A248" s="14"/>
      <c r="B248" s="235"/>
      <c r="C248" s="236"/>
      <c r="D248" s="226" t="s">
        <v>136</v>
      </c>
      <c r="E248" s="237" t="s">
        <v>19</v>
      </c>
      <c r="F248" s="238" t="s">
        <v>395</v>
      </c>
      <c r="G248" s="236"/>
      <c r="H248" s="239">
        <v>216.63200000000001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136</v>
      </c>
      <c r="AU248" s="245" t="s">
        <v>82</v>
      </c>
      <c r="AV248" s="14" t="s">
        <v>82</v>
      </c>
      <c r="AW248" s="14" t="s">
        <v>33</v>
      </c>
      <c r="AX248" s="14" t="s">
        <v>80</v>
      </c>
      <c r="AY248" s="245" t="s">
        <v>125</v>
      </c>
    </row>
    <row r="249" s="2" customFormat="1" ht="24.15" customHeight="1">
      <c r="A249" s="40"/>
      <c r="B249" s="41"/>
      <c r="C249" s="206" t="s">
        <v>396</v>
      </c>
      <c r="D249" s="206" t="s">
        <v>127</v>
      </c>
      <c r="E249" s="207" t="s">
        <v>397</v>
      </c>
      <c r="F249" s="208" t="s">
        <v>398</v>
      </c>
      <c r="G249" s="209" t="s">
        <v>200</v>
      </c>
      <c r="H249" s="210">
        <v>23.254000000000001</v>
      </c>
      <c r="I249" s="211"/>
      <c r="J249" s="212">
        <f>ROUND(I249*H249,2)</f>
        <v>0</v>
      </c>
      <c r="K249" s="208" t="s">
        <v>131</v>
      </c>
      <c r="L249" s="46"/>
      <c r="M249" s="213" t="s">
        <v>19</v>
      </c>
      <c r="N249" s="214" t="s">
        <v>43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132</v>
      </c>
      <c r="AT249" s="217" t="s">
        <v>127</v>
      </c>
      <c r="AU249" s="217" t="s">
        <v>82</v>
      </c>
      <c r="AY249" s="19" t="s">
        <v>125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132</v>
      </c>
      <c r="BM249" s="217" t="s">
        <v>399</v>
      </c>
    </row>
    <row r="250" s="2" customFormat="1">
      <c r="A250" s="40"/>
      <c r="B250" s="41"/>
      <c r="C250" s="42"/>
      <c r="D250" s="219" t="s">
        <v>134</v>
      </c>
      <c r="E250" s="42"/>
      <c r="F250" s="220" t="s">
        <v>400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134</v>
      </c>
      <c r="AU250" s="19" t="s">
        <v>82</v>
      </c>
    </row>
    <row r="251" s="14" customFormat="1">
      <c r="A251" s="14"/>
      <c r="B251" s="235"/>
      <c r="C251" s="236"/>
      <c r="D251" s="226" t="s">
        <v>136</v>
      </c>
      <c r="E251" s="237" t="s">
        <v>19</v>
      </c>
      <c r="F251" s="238" t="s">
        <v>401</v>
      </c>
      <c r="G251" s="236"/>
      <c r="H251" s="239">
        <v>23.254000000000001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136</v>
      </c>
      <c r="AU251" s="245" t="s">
        <v>82</v>
      </c>
      <c r="AV251" s="14" t="s">
        <v>82</v>
      </c>
      <c r="AW251" s="14" t="s">
        <v>33</v>
      </c>
      <c r="AX251" s="14" t="s">
        <v>80</v>
      </c>
      <c r="AY251" s="245" t="s">
        <v>125</v>
      </c>
    </row>
    <row r="252" s="12" customFormat="1" ht="22.8" customHeight="1">
      <c r="A252" s="12"/>
      <c r="B252" s="190"/>
      <c r="C252" s="191"/>
      <c r="D252" s="192" t="s">
        <v>71</v>
      </c>
      <c r="E252" s="204" t="s">
        <v>402</v>
      </c>
      <c r="F252" s="204" t="s">
        <v>403</v>
      </c>
      <c r="G252" s="191"/>
      <c r="H252" s="191"/>
      <c r="I252" s="194"/>
      <c r="J252" s="205">
        <f>BK252</f>
        <v>0</v>
      </c>
      <c r="K252" s="191"/>
      <c r="L252" s="196"/>
      <c r="M252" s="197"/>
      <c r="N252" s="198"/>
      <c r="O252" s="198"/>
      <c r="P252" s="199">
        <f>SUM(P253:P254)</f>
        <v>0</v>
      </c>
      <c r="Q252" s="198"/>
      <c r="R252" s="199">
        <f>SUM(R253:R254)</f>
        <v>0</v>
      </c>
      <c r="S252" s="198"/>
      <c r="T252" s="200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1" t="s">
        <v>80</v>
      </c>
      <c r="AT252" s="202" t="s">
        <v>71</v>
      </c>
      <c r="AU252" s="202" t="s">
        <v>80</v>
      </c>
      <c r="AY252" s="201" t="s">
        <v>125</v>
      </c>
      <c r="BK252" s="203">
        <f>SUM(BK253:BK254)</f>
        <v>0</v>
      </c>
    </row>
    <row r="253" s="2" customFormat="1" ht="24.15" customHeight="1">
      <c r="A253" s="40"/>
      <c r="B253" s="41"/>
      <c r="C253" s="206" t="s">
        <v>404</v>
      </c>
      <c r="D253" s="206" t="s">
        <v>127</v>
      </c>
      <c r="E253" s="207" t="s">
        <v>405</v>
      </c>
      <c r="F253" s="208" t="s">
        <v>406</v>
      </c>
      <c r="G253" s="209" t="s">
        <v>200</v>
      </c>
      <c r="H253" s="210">
        <v>160.56899999999999</v>
      </c>
      <c r="I253" s="211"/>
      <c r="J253" s="212">
        <f>ROUND(I253*H253,2)</f>
        <v>0</v>
      </c>
      <c r="K253" s="208" t="s">
        <v>131</v>
      </c>
      <c r="L253" s="46"/>
      <c r="M253" s="213" t="s">
        <v>19</v>
      </c>
      <c r="N253" s="214" t="s">
        <v>43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132</v>
      </c>
      <c r="AT253" s="217" t="s">
        <v>127</v>
      </c>
      <c r="AU253" s="217" t="s">
        <v>82</v>
      </c>
      <c r="AY253" s="19" t="s">
        <v>125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80</v>
      </c>
      <c r="BK253" s="218">
        <f>ROUND(I253*H253,2)</f>
        <v>0</v>
      </c>
      <c r="BL253" s="19" t="s">
        <v>132</v>
      </c>
      <c r="BM253" s="217" t="s">
        <v>407</v>
      </c>
    </row>
    <row r="254" s="2" customFormat="1">
      <c r="A254" s="40"/>
      <c r="B254" s="41"/>
      <c r="C254" s="42"/>
      <c r="D254" s="219" t="s">
        <v>134</v>
      </c>
      <c r="E254" s="42"/>
      <c r="F254" s="220" t="s">
        <v>408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134</v>
      </c>
      <c r="AU254" s="19" t="s">
        <v>82</v>
      </c>
    </row>
    <row r="255" s="12" customFormat="1" ht="25.92" customHeight="1">
      <c r="A255" s="12"/>
      <c r="B255" s="190"/>
      <c r="C255" s="191"/>
      <c r="D255" s="192" t="s">
        <v>71</v>
      </c>
      <c r="E255" s="193" t="s">
        <v>409</v>
      </c>
      <c r="F255" s="193" t="s">
        <v>410</v>
      </c>
      <c r="G255" s="191"/>
      <c r="H255" s="191"/>
      <c r="I255" s="194"/>
      <c r="J255" s="195">
        <f>BK255</f>
        <v>0</v>
      </c>
      <c r="K255" s="191"/>
      <c r="L255" s="196"/>
      <c r="M255" s="197"/>
      <c r="N255" s="198"/>
      <c r="O255" s="198"/>
      <c r="P255" s="199">
        <f>SUM(P256:P257)</f>
        <v>0</v>
      </c>
      <c r="Q255" s="198"/>
      <c r="R255" s="199">
        <f>SUM(R256:R257)</f>
        <v>0</v>
      </c>
      <c r="S255" s="198"/>
      <c r="T255" s="200">
        <f>SUM(T256:T257)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1" t="s">
        <v>132</v>
      </c>
      <c r="AT255" s="202" t="s">
        <v>71</v>
      </c>
      <c r="AU255" s="202" t="s">
        <v>72</v>
      </c>
      <c r="AY255" s="201" t="s">
        <v>125</v>
      </c>
      <c r="BK255" s="203">
        <f>SUM(BK256:BK257)</f>
        <v>0</v>
      </c>
    </row>
    <row r="256" s="2" customFormat="1" ht="16.5" customHeight="1">
      <c r="A256" s="40"/>
      <c r="B256" s="41"/>
      <c r="C256" s="206" t="s">
        <v>411</v>
      </c>
      <c r="D256" s="206" t="s">
        <v>127</v>
      </c>
      <c r="E256" s="207" t="s">
        <v>412</v>
      </c>
      <c r="F256" s="208" t="s">
        <v>413</v>
      </c>
      <c r="G256" s="209" t="s">
        <v>414</v>
      </c>
      <c r="H256" s="210">
        <v>50</v>
      </c>
      <c r="I256" s="211"/>
      <c r="J256" s="212">
        <f>ROUND(I256*H256,2)</f>
        <v>0</v>
      </c>
      <c r="K256" s="208" t="s">
        <v>131</v>
      </c>
      <c r="L256" s="46"/>
      <c r="M256" s="213" t="s">
        <v>19</v>
      </c>
      <c r="N256" s="214" t="s">
        <v>43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415</v>
      </c>
      <c r="AT256" s="217" t="s">
        <v>127</v>
      </c>
      <c r="AU256" s="217" t="s">
        <v>80</v>
      </c>
      <c r="AY256" s="19" t="s">
        <v>125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ROUND(I256*H256,2)</f>
        <v>0</v>
      </c>
      <c r="BL256" s="19" t="s">
        <v>415</v>
      </c>
      <c r="BM256" s="217" t="s">
        <v>416</v>
      </c>
    </row>
    <row r="257" s="2" customFormat="1">
      <c r="A257" s="40"/>
      <c r="B257" s="41"/>
      <c r="C257" s="42"/>
      <c r="D257" s="219" t="s">
        <v>134</v>
      </c>
      <c r="E257" s="42"/>
      <c r="F257" s="220" t="s">
        <v>417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134</v>
      </c>
      <c r="AU257" s="19" t="s">
        <v>80</v>
      </c>
    </row>
    <row r="258" s="12" customFormat="1" ht="25.92" customHeight="1">
      <c r="A258" s="12"/>
      <c r="B258" s="190"/>
      <c r="C258" s="191"/>
      <c r="D258" s="192" t="s">
        <v>71</v>
      </c>
      <c r="E258" s="193" t="s">
        <v>418</v>
      </c>
      <c r="F258" s="193" t="s">
        <v>419</v>
      </c>
      <c r="G258" s="191"/>
      <c r="H258" s="191"/>
      <c r="I258" s="194"/>
      <c r="J258" s="195">
        <f>BK258</f>
        <v>0</v>
      </c>
      <c r="K258" s="191"/>
      <c r="L258" s="196"/>
      <c r="M258" s="197"/>
      <c r="N258" s="198"/>
      <c r="O258" s="198"/>
      <c r="P258" s="199">
        <f>P259+P269+P277</f>
        <v>0</v>
      </c>
      <c r="Q258" s="198"/>
      <c r="R258" s="199">
        <f>R259+R269+R277</f>
        <v>0</v>
      </c>
      <c r="S258" s="198"/>
      <c r="T258" s="200">
        <f>T259+T269+T277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1" t="s">
        <v>157</v>
      </c>
      <c r="AT258" s="202" t="s">
        <v>71</v>
      </c>
      <c r="AU258" s="202" t="s">
        <v>72</v>
      </c>
      <c r="AY258" s="201" t="s">
        <v>125</v>
      </c>
      <c r="BK258" s="203">
        <f>BK259+BK269+BK277</f>
        <v>0</v>
      </c>
    </row>
    <row r="259" s="12" customFormat="1" ht="22.8" customHeight="1">
      <c r="A259" s="12"/>
      <c r="B259" s="190"/>
      <c r="C259" s="191"/>
      <c r="D259" s="192" t="s">
        <v>71</v>
      </c>
      <c r="E259" s="204" t="s">
        <v>420</v>
      </c>
      <c r="F259" s="204" t="s">
        <v>421</v>
      </c>
      <c r="G259" s="191"/>
      <c r="H259" s="191"/>
      <c r="I259" s="194"/>
      <c r="J259" s="205">
        <f>BK259</f>
        <v>0</v>
      </c>
      <c r="K259" s="191"/>
      <c r="L259" s="196"/>
      <c r="M259" s="197"/>
      <c r="N259" s="198"/>
      <c r="O259" s="198"/>
      <c r="P259" s="199">
        <f>SUM(P260:P268)</f>
        <v>0</v>
      </c>
      <c r="Q259" s="198"/>
      <c r="R259" s="199">
        <f>SUM(R260:R268)</f>
        <v>0</v>
      </c>
      <c r="S259" s="198"/>
      <c r="T259" s="200">
        <f>SUM(T260:T268)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1" t="s">
        <v>157</v>
      </c>
      <c r="AT259" s="202" t="s">
        <v>71</v>
      </c>
      <c r="AU259" s="202" t="s">
        <v>80</v>
      </c>
      <c r="AY259" s="201" t="s">
        <v>125</v>
      </c>
      <c r="BK259" s="203">
        <f>SUM(BK260:BK268)</f>
        <v>0</v>
      </c>
    </row>
    <row r="260" s="2" customFormat="1" ht="16.5" customHeight="1">
      <c r="A260" s="40"/>
      <c r="B260" s="41"/>
      <c r="C260" s="206" t="s">
        <v>422</v>
      </c>
      <c r="D260" s="206" t="s">
        <v>127</v>
      </c>
      <c r="E260" s="207" t="s">
        <v>423</v>
      </c>
      <c r="F260" s="208" t="s">
        <v>424</v>
      </c>
      <c r="G260" s="209" t="s">
        <v>425</v>
      </c>
      <c r="H260" s="210">
        <v>15</v>
      </c>
      <c r="I260" s="211"/>
      <c r="J260" s="212">
        <f>ROUND(I260*H260,2)</f>
        <v>0</v>
      </c>
      <c r="K260" s="208" t="s">
        <v>19</v>
      </c>
      <c r="L260" s="46"/>
      <c r="M260" s="213" t="s">
        <v>19</v>
      </c>
      <c r="N260" s="214" t="s">
        <v>43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426</v>
      </c>
      <c r="AT260" s="217" t="s">
        <v>127</v>
      </c>
      <c r="AU260" s="217" t="s">
        <v>82</v>
      </c>
      <c r="AY260" s="19" t="s">
        <v>125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80</v>
      </c>
      <c r="BK260" s="218">
        <f>ROUND(I260*H260,2)</f>
        <v>0</v>
      </c>
      <c r="BL260" s="19" t="s">
        <v>426</v>
      </c>
      <c r="BM260" s="217" t="s">
        <v>427</v>
      </c>
    </row>
    <row r="261" s="13" customFormat="1">
      <c r="A261" s="13"/>
      <c r="B261" s="224"/>
      <c r="C261" s="225"/>
      <c r="D261" s="226" t="s">
        <v>136</v>
      </c>
      <c r="E261" s="227" t="s">
        <v>19</v>
      </c>
      <c r="F261" s="228" t="s">
        <v>428</v>
      </c>
      <c r="G261" s="225"/>
      <c r="H261" s="227" t="s">
        <v>19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136</v>
      </c>
      <c r="AU261" s="234" t="s">
        <v>82</v>
      </c>
      <c r="AV261" s="13" t="s">
        <v>80</v>
      </c>
      <c r="AW261" s="13" t="s">
        <v>33</v>
      </c>
      <c r="AX261" s="13" t="s">
        <v>72</v>
      </c>
      <c r="AY261" s="234" t="s">
        <v>125</v>
      </c>
    </row>
    <row r="262" s="14" customFormat="1">
      <c r="A262" s="14"/>
      <c r="B262" s="235"/>
      <c r="C262" s="236"/>
      <c r="D262" s="226" t="s">
        <v>136</v>
      </c>
      <c r="E262" s="237" t="s">
        <v>19</v>
      </c>
      <c r="F262" s="238" t="s">
        <v>226</v>
      </c>
      <c r="G262" s="236"/>
      <c r="H262" s="239">
        <v>15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136</v>
      </c>
      <c r="AU262" s="245" t="s">
        <v>82</v>
      </c>
      <c r="AV262" s="14" t="s">
        <v>82</v>
      </c>
      <c r="AW262" s="14" t="s">
        <v>33</v>
      </c>
      <c r="AX262" s="14" t="s">
        <v>80</v>
      </c>
      <c r="AY262" s="245" t="s">
        <v>125</v>
      </c>
    </row>
    <row r="263" s="2" customFormat="1" ht="16.5" customHeight="1">
      <c r="A263" s="40"/>
      <c r="B263" s="41"/>
      <c r="C263" s="206" t="s">
        <v>429</v>
      </c>
      <c r="D263" s="206" t="s">
        <v>127</v>
      </c>
      <c r="E263" s="207" t="s">
        <v>430</v>
      </c>
      <c r="F263" s="208" t="s">
        <v>431</v>
      </c>
      <c r="G263" s="209" t="s">
        <v>425</v>
      </c>
      <c r="H263" s="210">
        <v>15</v>
      </c>
      <c r="I263" s="211"/>
      <c r="J263" s="212">
        <f>ROUND(I263*H263,2)</f>
        <v>0</v>
      </c>
      <c r="K263" s="208" t="s">
        <v>19</v>
      </c>
      <c r="L263" s="46"/>
      <c r="M263" s="213" t="s">
        <v>19</v>
      </c>
      <c r="N263" s="214" t="s">
        <v>43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426</v>
      </c>
      <c r="AT263" s="217" t="s">
        <v>127</v>
      </c>
      <c r="AU263" s="217" t="s">
        <v>82</v>
      </c>
      <c r="AY263" s="19" t="s">
        <v>125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80</v>
      </c>
      <c r="BK263" s="218">
        <f>ROUND(I263*H263,2)</f>
        <v>0</v>
      </c>
      <c r="BL263" s="19" t="s">
        <v>426</v>
      </c>
      <c r="BM263" s="217" t="s">
        <v>432</v>
      </c>
    </row>
    <row r="264" s="13" customFormat="1">
      <c r="A264" s="13"/>
      <c r="B264" s="224"/>
      <c r="C264" s="225"/>
      <c r="D264" s="226" t="s">
        <v>136</v>
      </c>
      <c r="E264" s="227" t="s">
        <v>19</v>
      </c>
      <c r="F264" s="228" t="s">
        <v>428</v>
      </c>
      <c r="G264" s="225"/>
      <c r="H264" s="227" t="s">
        <v>19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136</v>
      </c>
      <c r="AU264" s="234" t="s">
        <v>82</v>
      </c>
      <c r="AV264" s="13" t="s">
        <v>80</v>
      </c>
      <c r="AW264" s="13" t="s">
        <v>33</v>
      </c>
      <c r="AX264" s="13" t="s">
        <v>72</v>
      </c>
      <c r="AY264" s="234" t="s">
        <v>125</v>
      </c>
    </row>
    <row r="265" s="14" customFormat="1">
      <c r="A265" s="14"/>
      <c r="B265" s="235"/>
      <c r="C265" s="236"/>
      <c r="D265" s="226" t="s">
        <v>136</v>
      </c>
      <c r="E265" s="237" t="s">
        <v>19</v>
      </c>
      <c r="F265" s="238" t="s">
        <v>226</v>
      </c>
      <c r="G265" s="236"/>
      <c r="H265" s="239">
        <v>15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136</v>
      </c>
      <c r="AU265" s="245" t="s">
        <v>82</v>
      </c>
      <c r="AV265" s="14" t="s">
        <v>82</v>
      </c>
      <c r="AW265" s="14" t="s">
        <v>33</v>
      </c>
      <c r="AX265" s="14" t="s">
        <v>80</v>
      </c>
      <c r="AY265" s="245" t="s">
        <v>125</v>
      </c>
    </row>
    <row r="266" s="2" customFormat="1" ht="16.5" customHeight="1">
      <c r="A266" s="40"/>
      <c r="B266" s="41"/>
      <c r="C266" s="206" t="s">
        <v>433</v>
      </c>
      <c r="D266" s="206" t="s">
        <v>127</v>
      </c>
      <c r="E266" s="207" t="s">
        <v>434</v>
      </c>
      <c r="F266" s="208" t="s">
        <v>435</v>
      </c>
      <c r="G266" s="209" t="s">
        <v>425</v>
      </c>
      <c r="H266" s="210">
        <v>15</v>
      </c>
      <c r="I266" s="211"/>
      <c r="J266" s="212">
        <f>ROUND(I266*H266,2)</f>
        <v>0</v>
      </c>
      <c r="K266" s="208" t="s">
        <v>19</v>
      </c>
      <c r="L266" s="46"/>
      <c r="M266" s="213" t="s">
        <v>19</v>
      </c>
      <c r="N266" s="214" t="s">
        <v>43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426</v>
      </c>
      <c r="AT266" s="217" t="s">
        <v>127</v>
      </c>
      <c r="AU266" s="217" t="s">
        <v>82</v>
      </c>
      <c r="AY266" s="19" t="s">
        <v>125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80</v>
      </c>
      <c r="BK266" s="218">
        <f>ROUND(I266*H266,2)</f>
        <v>0</v>
      </c>
      <c r="BL266" s="19" t="s">
        <v>426</v>
      </c>
      <c r="BM266" s="217" t="s">
        <v>436</v>
      </c>
    </row>
    <row r="267" s="13" customFormat="1">
      <c r="A267" s="13"/>
      <c r="B267" s="224"/>
      <c r="C267" s="225"/>
      <c r="D267" s="226" t="s">
        <v>136</v>
      </c>
      <c r="E267" s="227" t="s">
        <v>19</v>
      </c>
      <c r="F267" s="228" t="s">
        <v>437</v>
      </c>
      <c r="G267" s="225"/>
      <c r="H267" s="227" t="s">
        <v>19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136</v>
      </c>
      <c r="AU267" s="234" t="s">
        <v>82</v>
      </c>
      <c r="AV267" s="13" t="s">
        <v>80</v>
      </c>
      <c r="AW267" s="13" t="s">
        <v>33</v>
      </c>
      <c r="AX267" s="13" t="s">
        <v>72</v>
      </c>
      <c r="AY267" s="234" t="s">
        <v>125</v>
      </c>
    </row>
    <row r="268" s="14" customFormat="1">
      <c r="A268" s="14"/>
      <c r="B268" s="235"/>
      <c r="C268" s="236"/>
      <c r="D268" s="226" t="s">
        <v>136</v>
      </c>
      <c r="E268" s="237" t="s">
        <v>19</v>
      </c>
      <c r="F268" s="238" t="s">
        <v>226</v>
      </c>
      <c r="G268" s="236"/>
      <c r="H268" s="239">
        <v>15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136</v>
      </c>
      <c r="AU268" s="245" t="s">
        <v>82</v>
      </c>
      <c r="AV268" s="14" t="s">
        <v>82</v>
      </c>
      <c r="AW268" s="14" t="s">
        <v>33</v>
      </c>
      <c r="AX268" s="14" t="s">
        <v>80</v>
      </c>
      <c r="AY268" s="245" t="s">
        <v>125</v>
      </c>
    </row>
    <row r="269" s="12" customFormat="1" ht="22.8" customHeight="1">
      <c r="A269" s="12"/>
      <c r="B269" s="190"/>
      <c r="C269" s="191"/>
      <c r="D269" s="192" t="s">
        <v>71</v>
      </c>
      <c r="E269" s="204" t="s">
        <v>438</v>
      </c>
      <c r="F269" s="204" t="s">
        <v>439</v>
      </c>
      <c r="G269" s="191"/>
      <c r="H269" s="191"/>
      <c r="I269" s="194"/>
      <c r="J269" s="205">
        <f>BK269</f>
        <v>0</v>
      </c>
      <c r="K269" s="191"/>
      <c r="L269" s="196"/>
      <c r="M269" s="197"/>
      <c r="N269" s="198"/>
      <c r="O269" s="198"/>
      <c r="P269" s="199">
        <f>SUM(P270:P276)</f>
        <v>0</v>
      </c>
      <c r="Q269" s="198"/>
      <c r="R269" s="199">
        <f>SUM(R270:R276)</f>
        <v>0</v>
      </c>
      <c r="S269" s="198"/>
      <c r="T269" s="200">
        <f>SUM(T270:T276)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1" t="s">
        <v>157</v>
      </c>
      <c r="AT269" s="202" t="s">
        <v>71</v>
      </c>
      <c r="AU269" s="202" t="s">
        <v>80</v>
      </c>
      <c r="AY269" s="201" t="s">
        <v>125</v>
      </c>
      <c r="BK269" s="203">
        <f>SUM(BK270:BK276)</f>
        <v>0</v>
      </c>
    </row>
    <row r="270" s="2" customFormat="1" ht="16.5" customHeight="1">
      <c r="A270" s="40"/>
      <c r="B270" s="41"/>
      <c r="C270" s="206" t="s">
        <v>440</v>
      </c>
      <c r="D270" s="206" t="s">
        <v>127</v>
      </c>
      <c r="E270" s="207" t="s">
        <v>441</v>
      </c>
      <c r="F270" s="208" t="s">
        <v>442</v>
      </c>
      <c r="G270" s="209" t="s">
        <v>443</v>
      </c>
      <c r="H270" s="210">
        <v>1</v>
      </c>
      <c r="I270" s="211"/>
      <c r="J270" s="212">
        <f>ROUND(I270*H270,2)</f>
        <v>0</v>
      </c>
      <c r="K270" s="208" t="s">
        <v>19</v>
      </c>
      <c r="L270" s="46"/>
      <c r="M270" s="213" t="s">
        <v>19</v>
      </c>
      <c r="N270" s="214" t="s">
        <v>43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426</v>
      </c>
      <c r="AT270" s="217" t="s">
        <v>127</v>
      </c>
      <c r="AU270" s="217" t="s">
        <v>82</v>
      </c>
      <c r="AY270" s="19" t="s">
        <v>125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80</v>
      </c>
      <c r="BK270" s="218">
        <f>ROUND(I270*H270,2)</f>
        <v>0</v>
      </c>
      <c r="BL270" s="19" t="s">
        <v>426</v>
      </c>
      <c r="BM270" s="217" t="s">
        <v>444</v>
      </c>
    </row>
    <row r="271" s="2" customFormat="1" ht="16.5" customHeight="1">
      <c r="A271" s="40"/>
      <c r="B271" s="41"/>
      <c r="C271" s="206" t="s">
        <v>445</v>
      </c>
      <c r="D271" s="206" t="s">
        <v>127</v>
      </c>
      <c r="E271" s="207" t="s">
        <v>446</v>
      </c>
      <c r="F271" s="208" t="s">
        <v>447</v>
      </c>
      <c r="G271" s="209" t="s">
        <v>448</v>
      </c>
      <c r="H271" s="210">
        <v>1</v>
      </c>
      <c r="I271" s="211"/>
      <c r="J271" s="212">
        <f>ROUND(I271*H271,2)</f>
        <v>0</v>
      </c>
      <c r="K271" s="208" t="s">
        <v>19</v>
      </c>
      <c r="L271" s="46"/>
      <c r="M271" s="213" t="s">
        <v>19</v>
      </c>
      <c r="N271" s="214" t="s">
        <v>43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426</v>
      </c>
      <c r="AT271" s="217" t="s">
        <v>127</v>
      </c>
      <c r="AU271" s="217" t="s">
        <v>82</v>
      </c>
      <c r="AY271" s="19" t="s">
        <v>125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80</v>
      </c>
      <c r="BK271" s="218">
        <f>ROUND(I271*H271,2)</f>
        <v>0</v>
      </c>
      <c r="BL271" s="19" t="s">
        <v>426</v>
      </c>
      <c r="BM271" s="217" t="s">
        <v>449</v>
      </c>
    </row>
    <row r="272" s="14" customFormat="1">
      <c r="A272" s="14"/>
      <c r="B272" s="235"/>
      <c r="C272" s="236"/>
      <c r="D272" s="226" t="s">
        <v>136</v>
      </c>
      <c r="E272" s="237" t="s">
        <v>19</v>
      </c>
      <c r="F272" s="238" t="s">
        <v>80</v>
      </c>
      <c r="G272" s="236"/>
      <c r="H272" s="239">
        <v>1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136</v>
      </c>
      <c r="AU272" s="245" t="s">
        <v>82</v>
      </c>
      <c r="AV272" s="14" t="s">
        <v>82</v>
      </c>
      <c r="AW272" s="14" t="s">
        <v>33</v>
      </c>
      <c r="AX272" s="14" t="s">
        <v>80</v>
      </c>
      <c r="AY272" s="245" t="s">
        <v>125</v>
      </c>
    </row>
    <row r="273" s="2" customFormat="1" ht="16.5" customHeight="1">
      <c r="A273" s="40"/>
      <c r="B273" s="41"/>
      <c r="C273" s="206" t="s">
        <v>450</v>
      </c>
      <c r="D273" s="206" t="s">
        <v>127</v>
      </c>
      <c r="E273" s="207" t="s">
        <v>451</v>
      </c>
      <c r="F273" s="208" t="s">
        <v>452</v>
      </c>
      <c r="G273" s="209" t="s">
        <v>448</v>
      </c>
      <c r="H273" s="210">
        <v>1</v>
      </c>
      <c r="I273" s="211"/>
      <c r="J273" s="212">
        <f>ROUND(I273*H273,2)</f>
        <v>0</v>
      </c>
      <c r="K273" s="208" t="s">
        <v>19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426</v>
      </c>
      <c r="AT273" s="217" t="s">
        <v>127</v>
      </c>
      <c r="AU273" s="217" t="s">
        <v>82</v>
      </c>
      <c r="AY273" s="19" t="s">
        <v>125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426</v>
      </c>
      <c r="BM273" s="217" t="s">
        <v>453</v>
      </c>
    </row>
    <row r="274" s="13" customFormat="1">
      <c r="A274" s="13"/>
      <c r="B274" s="224"/>
      <c r="C274" s="225"/>
      <c r="D274" s="226" t="s">
        <v>136</v>
      </c>
      <c r="E274" s="227" t="s">
        <v>19</v>
      </c>
      <c r="F274" s="228" t="s">
        <v>454</v>
      </c>
      <c r="G274" s="225"/>
      <c r="H274" s="227" t="s">
        <v>19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136</v>
      </c>
      <c r="AU274" s="234" t="s">
        <v>82</v>
      </c>
      <c r="AV274" s="13" t="s">
        <v>80</v>
      </c>
      <c r="AW274" s="13" t="s">
        <v>33</v>
      </c>
      <c r="AX274" s="13" t="s">
        <v>72</v>
      </c>
      <c r="AY274" s="234" t="s">
        <v>125</v>
      </c>
    </row>
    <row r="275" s="14" customFormat="1">
      <c r="A275" s="14"/>
      <c r="B275" s="235"/>
      <c r="C275" s="236"/>
      <c r="D275" s="226" t="s">
        <v>136</v>
      </c>
      <c r="E275" s="237" t="s">
        <v>19</v>
      </c>
      <c r="F275" s="238" t="s">
        <v>80</v>
      </c>
      <c r="G275" s="236"/>
      <c r="H275" s="239">
        <v>1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136</v>
      </c>
      <c r="AU275" s="245" t="s">
        <v>82</v>
      </c>
      <c r="AV275" s="14" t="s">
        <v>82</v>
      </c>
      <c r="AW275" s="14" t="s">
        <v>33</v>
      </c>
      <c r="AX275" s="14" t="s">
        <v>80</v>
      </c>
      <c r="AY275" s="245" t="s">
        <v>125</v>
      </c>
    </row>
    <row r="276" s="2" customFormat="1" ht="16.5" customHeight="1">
      <c r="A276" s="40"/>
      <c r="B276" s="41"/>
      <c r="C276" s="206" t="s">
        <v>455</v>
      </c>
      <c r="D276" s="206" t="s">
        <v>127</v>
      </c>
      <c r="E276" s="207" t="s">
        <v>456</v>
      </c>
      <c r="F276" s="208" t="s">
        <v>457</v>
      </c>
      <c r="G276" s="209" t="s">
        <v>293</v>
      </c>
      <c r="H276" s="210">
        <v>1</v>
      </c>
      <c r="I276" s="211"/>
      <c r="J276" s="212">
        <f>ROUND(I276*H276,2)</f>
        <v>0</v>
      </c>
      <c r="K276" s="208" t="s">
        <v>19</v>
      </c>
      <c r="L276" s="46"/>
      <c r="M276" s="213" t="s">
        <v>19</v>
      </c>
      <c r="N276" s="214" t="s">
        <v>43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426</v>
      </c>
      <c r="AT276" s="217" t="s">
        <v>127</v>
      </c>
      <c r="AU276" s="217" t="s">
        <v>82</v>
      </c>
      <c r="AY276" s="19" t="s">
        <v>125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80</v>
      </c>
      <c r="BK276" s="218">
        <f>ROUND(I276*H276,2)</f>
        <v>0</v>
      </c>
      <c r="BL276" s="19" t="s">
        <v>426</v>
      </c>
      <c r="BM276" s="217" t="s">
        <v>458</v>
      </c>
    </row>
    <row r="277" s="12" customFormat="1" ht="22.8" customHeight="1">
      <c r="A277" s="12"/>
      <c r="B277" s="190"/>
      <c r="C277" s="191"/>
      <c r="D277" s="192" t="s">
        <v>71</v>
      </c>
      <c r="E277" s="204" t="s">
        <v>459</v>
      </c>
      <c r="F277" s="204" t="s">
        <v>460</v>
      </c>
      <c r="G277" s="191"/>
      <c r="H277" s="191"/>
      <c r="I277" s="194"/>
      <c r="J277" s="205">
        <f>BK277</f>
        <v>0</v>
      </c>
      <c r="K277" s="191"/>
      <c r="L277" s="196"/>
      <c r="M277" s="197"/>
      <c r="N277" s="198"/>
      <c r="O277" s="198"/>
      <c r="P277" s="199">
        <f>P278</f>
        <v>0</v>
      </c>
      <c r="Q277" s="198"/>
      <c r="R277" s="199">
        <f>R278</f>
        <v>0</v>
      </c>
      <c r="S277" s="198"/>
      <c r="T277" s="200">
        <f>T278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1" t="s">
        <v>157</v>
      </c>
      <c r="AT277" s="202" t="s">
        <v>71</v>
      </c>
      <c r="AU277" s="202" t="s">
        <v>80</v>
      </c>
      <c r="AY277" s="201" t="s">
        <v>125</v>
      </c>
      <c r="BK277" s="203">
        <f>BK278</f>
        <v>0</v>
      </c>
    </row>
    <row r="278" s="2" customFormat="1" ht="16.5" customHeight="1">
      <c r="A278" s="40"/>
      <c r="B278" s="41"/>
      <c r="C278" s="206" t="s">
        <v>461</v>
      </c>
      <c r="D278" s="206" t="s">
        <v>127</v>
      </c>
      <c r="E278" s="207" t="s">
        <v>462</v>
      </c>
      <c r="F278" s="208" t="s">
        <v>463</v>
      </c>
      <c r="G278" s="209" t="s">
        <v>443</v>
      </c>
      <c r="H278" s="210">
        <v>6</v>
      </c>
      <c r="I278" s="211"/>
      <c r="J278" s="212">
        <f>ROUND(I278*H278,2)</f>
        <v>0</v>
      </c>
      <c r="K278" s="208" t="s">
        <v>19</v>
      </c>
      <c r="L278" s="46"/>
      <c r="M278" s="267" t="s">
        <v>19</v>
      </c>
      <c r="N278" s="268" t="s">
        <v>43</v>
      </c>
      <c r="O278" s="269"/>
      <c r="P278" s="270">
        <f>O278*H278</f>
        <v>0</v>
      </c>
      <c r="Q278" s="270">
        <v>0</v>
      </c>
      <c r="R278" s="270">
        <f>Q278*H278</f>
        <v>0</v>
      </c>
      <c r="S278" s="270">
        <v>0</v>
      </c>
      <c r="T278" s="271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426</v>
      </c>
      <c r="AT278" s="217" t="s">
        <v>127</v>
      </c>
      <c r="AU278" s="217" t="s">
        <v>82</v>
      </c>
      <c r="AY278" s="19" t="s">
        <v>125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80</v>
      </c>
      <c r="BK278" s="218">
        <f>ROUND(I278*H278,2)</f>
        <v>0</v>
      </c>
      <c r="BL278" s="19" t="s">
        <v>426</v>
      </c>
      <c r="BM278" s="217" t="s">
        <v>464</v>
      </c>
    </row>
    <row r="279" s="2" customFormat="1" ht="6.96" customHeight="1">
      <c r="A279" s="40"/>
      <c r="B279" s="61"/>
      <c r="C279" s="62"/>
      <c r="D279" s="62"/>
      <c r="E279" s="62"/>
      <c r="F279" s="62"/>
      <c r="G279" s="62"/>
      <c r="H279" s="62"/>
      <c r="I279" s="62"/>
      <c r="J279" s="62"/>
      <c r="K279" s="62"/>
      <c r="L279" s="46"/>
      <c r="M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</row>
  </sheetData>
  <sheetProtection sheet="1" autoFilter="0" formatColumns="0" formatRows="0" objects="1" scenarios="1" spinCount="100000" saltValue="G3bzp+b2w7wSIx5JL6ZKBMBKpEARVJC7z6FvdQOgyRsXgqCk+dxCcC4cigZdy+pkXrmuHzmcZuXtusFFg2wgwA==" hashValue="gp9lLGAZCR6XebMAtguRBQS7k+l+QEVxHtRgrUWlz3TOVbrnYJ1MgwOmUdgWxG71Ku/TG41m+EJVGPRsFKdNeA==" algorithmName="SHA-512" password="CC35"/>
  <autoFilter ref="C89:K278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2/113106161"/>
    <hyperlink ref="F99" r:id="rId2" display="https://podminky.urs.cz/item/CS_URS_2024_02/113107322"/>
    <hyperlink ref="F103" r:id="rId3" display="https://podminky.urs.cz/item/CS_URS_2024_02/113107323"/>
    <hyperlink ref="F107" r:id="rId4" display="https://podminky.urs.cz/item/CS_URS_2024_02/113107343"/>
    <hyperlink ref="F111" r:id="rId5" display="https://podminky.urs.cz/item/CS_URS_2024_02/113154518"/>
    <hyperlink ref="F113" r:id="rId6" display="https://podminky.urs.cz/item/CS_URS_2024_02/121151123"/>
    <hyperlink ref="F115" r:id="rId7" display="https://podminky.urs.cz/item/CS_URS_2025_02/122252204"/>
    <hyperlink ref="F122" r:id="rId8" display="https://podminky.urs.cz/item/CS_URS_2024_02/162751117"/>
    <hyperlink ref="F127" r:id="rId9" display="https://podminky.urs.cz/item/CS_URS_2024_02/162751119"/>
    <hyperlink ref="F130" r:id="rId10" display="https://podminky.urs.cz/item/CS_URS_2024_02/167151111"/>
    <hyperlink ref="F132" r:id="rId11" display="https://podminky.urs.cz/item/CS_URS_2024_02/171201231"/>
    <hyperlink ref="F135" r:id="rId12" display="https://podminky.urs.cz/item/CS_URS_2024_02/171251201"/>
    <hyperlink ref="F137" r:id="rId13" display="https://podminky.urs.cz/item/CS_URS_2024_02/181152302"/>
    <hyperlink ref="F141" r:id="rId14" display="https://podminky.urs.cz/item/CS_URS_2024_02/564851111"/>
    <hyperlink ref="F150" r:id="rId15" display="https://podminky.urs.cz/item/CS_URS_2024_02/564861011"/>
    <hyperlink ref="F162" r:id="rId16" display="https://podminky.urs.cz/item/CS_URS_2024_02/564911511"/>
    <hyperlink ref="F166" r:id="rId17" display="https://podminky.urs.cz/item/CS_URS_2024_02/564920511"/>
    <hyperlink ref="F170" r:id="rId18" display="https://podminky.urs.cz/item/CS_URS_2024_02/564950413"/>
    <hyperlink ref="F174" r:id="rId19" display="https://podminky.urs.cz/item/CS_URS_2024_02/577143111"/>
    <hyperlink ref="F181" r:id="rId20" display="https://podminky.urs.cz/item/CS_URS_2024_02/596211110"/>
    <hyperlink ref="F189" r:id="rId21" display="https://podminky.urs.cz/item/CS_URS_2024_02/596212210"/>
    <hyperlink ref="F196" r:id="rId22" display="https://podminky.urs.cz/item/CS_URS_2024_02/914111111"/>
    <hyperlink ref="F200" r:id="rId23" display="https://podminky.urs.cz/item/CS_URS_2024_02/914511111"/>
    <hyperlink ref="F203" r:id="rId24" display="https://podminky.urs.cz/item/CS_URS_2024_02/915131112"/>
    <hyperlink ref="F210" r:id="rId25" display="https://podminky.urs.cz/item/CS_URS_2024_02/915621111"/>
    <hyperlink ref="F212" r:id="rId26" display="https://podminky.urs.cz/item/CS_URS_2024_02/916131213"/>
    <hyperlink ref="F234" r:id="rId27" display="https://podminky.urs.cz/item/CS_URS_2025_01/916231213"/>
    <hyperlink ref="F240" r:id="rId28" display="https://podminky.urs.cz/item/CS_URS_2024_02/997221551"/>
    <hyperlink ref="F242" r:id="rId29" display="https://podminky.urs.cz/item/CS_URS_2024_02/997221559"/>
    <hyperlink ref="F245" r:id="rId30" display="https://podminky.urs.cz/item/CS_URS_2024_02/997221611"/>
    <hyperlink ref="F247" r:id="rId31" display="https://podminky.urs.cz/item/CS_URS_2024_02/997221873"/>
    <hyperlink ref="F250" r:id="rId32" display="https://podminky.urs.cz/item/CS_URS_2024_02/997221875"/>
    <hyperlink ref="F254" r:id="rId33" display="https://podminky.urs.cz/item/CS_URS_2024_02/998225111"/>
    <hyperlink ref="F257" r:id="rId34" display="https://podminky.urs.cz/item/CS_URS_2024_02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Tuchlovice, společná stezka - Dřevěnkov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465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ROUND((SUM(BE90:BE278)),  2)</f>
        <v>0</v>
      </c>
      <c r="G33" s="40"/>
      <c r="H33" s="40"/>
      <c r="I33" s="150">
        <v>0.20999999999999999</v>
      </c>
      <c r="J33" s="149">
        <f>ROUND(((SUM(BE90:BE278))*I33),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ROUND((SUM(BF90:BF278)),  2)</f>
        <v>0</v>
      </c>
      <c r="G34" s="40"/>
      <c r="H34" s="40"/>
      <c r="I34" s="150">
        <v>0.12</v>
      </c>
      <c r="J34" s="149">
        <f>ROUND(((SUM(BF90:BF278))*I34),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ROUND((SUM(BG90:BG278)),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ROUND((SUM(BH90:BH278)),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ROUND((SUM(BI90:BI278)),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Tuchlovice, společná stezka - Dřevěnkov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102 - Parkoviště a zpevnění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Tuchlovice</v>
      </c>
      <c r="G54" s="42"/>
      <c r="H54" s="42"/>
      <c r="I54" s="34" t="s">
        <v>31</v>
      </c>
      <c r="J54" s="38" t="str">
        <f>E21</f>
        <v>PFPROJEKT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Lukáš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J130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J197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J238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104</v>
      </c>
      <c r="E65" s="176"/>
      <c r="F65" s="176"/>
      <c r="G65" s="176"/>
      <c r="H65" s="176"/>
      <c r="I65" s="176"/>
      <c r="J65" s="177">
        <f>J252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105</v>
      </c>
      <c r="E66" s="170"/>
      <c r="F66" s="170"/>
      <c r="G66" s="170"/>
      <c r="H66" s="170"/>
      <c r="I66" s="170"/>
      <c r="J66" s="171">
        <f>J255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106</v>
      </c>
      <c r="E67" s="170"/>
      <c r="F67" s="170"/>
      <c r="G67" s="170"/>
      <c r="H67" s="170"/>
      <c r="I67" s="170"/>
      <c r="J67" s="171">
        <f>J258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107</v>
      </c>
      <c r="E68" s="176"/>
      <c r="F68" s="176"/>
      <c r="G68" s="176"/>
      <c r="H68" s="176"/>
      <c r="I68" s="176"/>
      <c r="J68" s="177">
        <f>J259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108</v>
      </c>
      <c r="E69" s="176"/>
      <c r="F69" s="176"/>
      <c r="G69" s="176"/>
      <c r="H69" s="176"/>
      <c r="I69" s="176"/>
      <c r="J69" s="177">
        <f>J269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109</v>
      </c>
      <c r="E70" s="176"/>
      <c r="F70" s="176"/>
      <c r="G70" s="176"/>
      <c r="H70" s="176"/>
      <c r="I70" s="176"/>
      <c r="J70" s="177">
        <f>J277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110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Tuchlovice, společná stezka - Dřevěnkov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102 - Parkoviště a zpevnění plochy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25. 10. 2024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Obec Tuchlovice</v>
      </c>
      <c r="G86" s="42"/>
      <c r="H86" s="42"/>
      <c r="I86" s="34" t="s">
        <v>31</v>
      </c>
      <c r="J86" s="38" t="str">
        <f>E21</f>
        <v>PFPROJEKT s.r.o.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Lukáš Novák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111</v>
      </c>
      <c r="D89" s="182" t="s">
        <v>57</v>
      </c>
      <c r="E89" s="182" t="s">
        <v>53</v>
      </c>
      <c r="F89" s="182" t="s">
        <v>54</v>
      </c>
      <c r="G89" s="182" t="s">
        <v>112</v>
      </c>
      <c r="H89" s="182" t="s">
        <v>113</v>
      </c>
      <c r="I89" s="182" t="s">
        <v>114</v>
      </c>
      <c r="J89" s="182" t="s">
        <v>97</v>
      </c>
      <c r="K89" s="183" t="s">
        <v>115</v>
      </c>
      <c r="L89" s="184"/>
      <c r="M89" s="94" t="s">
        <v>19</v>
      </c>
      <c r="N89" s="95" t="s">
        <v>42</v>
      </c>
      <c r="O89" s="95" t="s">
        <v>116</v>
      </c>
      <c r="P89" s="95" t="s">
        <v>117</v>
      </c>
      <c r="Q89" s="95" t="s">
        <v>118</v>
      </c>
      <c r="R89" s="95" t="s">
        <v>119</v>
      </c>
      <c r="S89" s="95" t="s">
        <v>120</v>
      </c>
      <c r="T89" s="96" t="s">
        <v>121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122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P91+P255+P258</f>
        <v>0</v>
      </c>
      <c r="Q90" s="98"/>
      <c r="R90" s="187">
        <f>R91+R255+R258</f>
        <v>113.0932986</v>
      </c>
      <c r="S90" s="98"/>
      <c r="T90" s="188">
        <f>T91+T255+T258</f>
        <v>186.28199999999998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98</v>
      </c>
      <c r="BK90" s="189">
        <f>BK91+BK255+BK258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123</v>
      </c>
      <c r="F91" s="193" t="s">
        <v>124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P92+P130+P197+P238+P252</f>
        <v>0</v>
      </c>
      <c r="Q91" s="198"/>
      <c r="R91" s="199">
        <f>R92+R130+R197+R238+R252</f>
        <v>113.0932986</v>
      </c>
      <c r="S91" s="198"/>
      <c r="T91" s="200">
        <f>T92+T130+T197+T238+T252</f>
        <v>186.28199999999998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125</v>
      </c>
      <c r="BK91" s="203">
        <f>BK92+BK130+BK197+BK238+BK252</f>
        <v>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80</v>
      </c>
      <c r="F92" s="204" t="s">
        <v>126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SUM(P93:P129)</f>
        <v>0</v>
      </c>
      <c r="Q92" s="198"/>
      <c r="R92" s="199">
        <f>SUM(R93:R129)</f>
        <v>0.00040200000000000001</v>
      </c>
      <c r="S92" s="198"/>
      <c r="T92" s="200">
        <f>SUM(T93:T129)</f>
        <v>179.731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125</v>
      </c>
      <c r="BK92" s="203">
        <f>SUM(BK93:BK129)</f>
        <v>0</v>
      </c>
    </row>
    <row r="93" s="2" customFormat="1" ht="37.8" customHeight="1">
      <c r="A93" s="40"/>
      <c r="B93" s="41"/>
      <c r="C93" s="206" t="s">
        <v>80</v>
      </c>
      <c r="D93" s="206" t="s">
        <v>127</v>
      </c>
      <c r="E93" s="207" t="s">
        <v>466</v>
      </c>
      <c r="F93" s="208" t="s">
        <v>467</v>
      </c>
      <c r="G93" s="209" t="s">
        <v>130</v>
      </c>
      <c r="H93" s="210">
        <v>291.5</v>
      </c>
      <c r="I93" s="211"/>
      <c r="J93" s="212">
        <f>ROUND(I93*H93,2)</f>
        <v>0</v>
      </c>
      <c r="K93" s="208" t="s">
        <v>131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0.28999999999999998</v>
      </c>
      <c r="T93" s="216">
        <f>S93*H93</f>
        <v>84.534999999999997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132</v>
      </c>
      <c r="AT93" s="217" t="s">
        <v>127</v>
      </c>
      <c r="AU93" s="217" t="s">
        <v>82</v>
      </c>
      <c r="AY93" s="19" t="s">
        <v>125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132</v>
      </c>
      <c r="BM93" s="217" t="s">
        <v>468</v>
      </c>
    </row>
    <row r="94" s="2" customFormat="1">
      <c r="A94" s="40"/>
      <c r="B94" s="41"/>
      <c r="C94" s="42"/>
      <c r="D94" s="219" t="s">
        <v>134</v>
      </c>
      <c r="E94" s="42"/>
      <c r="F94" s="220" t="s">
        <v>469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134</v>
      </c>
      <c r="AU94" s="19" t="s">
        <v>82</v>
      </c>
    </row>
    <row r="95" s="13" customFormat="1">
      <c r="A95" s="13"/>
      <c r="B95" s="224"/>
      <c r="C95" s="225"/>
      <c r="D95" s="226" t="s">
        <v>136</v>
      </c>
      <c r="E95" s="227" t="s">
        <v>19</v>
      </c>
      <c r="F95" s="228" t="s">
        <v>144</v>
      </c>
      <c r="G95" s="225"/>
      <c r="H95" s="227" t="s">
        <v>19</v>
      </c>
      <c r="I95" s="229"/>
      <c r="J95" s="225"/>
      <c r="K95" s="225"/>
      <c r="L95" s="230"/>
      <c r="M95" s="231"/>
      <c r="N95" s="232"/>
      <c r="O95" s="232"/>
      <c r="P95" s="232"/>
      <c r="Q95" s="232"/>
      <c r="R95" s="232"/>
      <c r="S95" s="232"/>
      <c r="T95" s="23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4" t="s">
        <v>136</v>
      </c>
      <c r="AU95" s="234" t="s">
        <v>82</v>
      </c>
      <c r="AV95" s="13" t="s">
        <v>80</v>
      </c>
      <c r="AW95" s="13" t="s">
        <v>33</v>
      </c>
      <c r="AX95" s="13" t="s">
        <v>72</v>
      </c>
      <c r="AY95" s="234" t="s">
        <v>125</v>
      </c>
    </row>
    <row r="96" s="14" customFormat="1">
      <c r="A96" s="14"/>
      <c r="B96" s="235"/>
      <c r="C96" s="236"/>
      <c r="D96" s="226" t="s">
        <v>136</v>
      </c>
      <c r="E96" s="237" t="s">
        <v>19</v>
      </c>
      <c r="F96" s="238" t="s">
        <v>470</v>
      </c>
      <c r="G96" s="236"/>
      <c r="H96" s="239">
        <v>291.5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136</v>
      </c>
      <c r="AU96" s="245" t="s">
        <v>82</v>
      </c>
      <c r="AV96" s="14" t="s">
        <v>82</v>
      </c>
      <c r="AW96" s="14" t="s">
        <v>33</v>
      </c>
      <c r="AX96" s="14" t="s">
        <v>80</v>
      </c>
      <c r="AY96" s="245" t="s">
        <v>125</v>
      </c>
    </row>
    <row r="97" s="2" customFormat="1" ht="33" customHeight="1">
      <c r="A97" s="40"/>
      <c r="B97" s="41"/>
      <c r="C97" s="206" t="s">
        <v>82</v>
      </c>
      <c r="D97" s="206" t="s">
        <v>127</v>
      </c>
      <c r="E97" s="207" t="s">
        <v>471</v>
      </c>
      <c r="F97" s="208" t="s">
        <v>472</v>
      </c>
      <c r="G97" s="209" t="s">
        <v>130</v>
      </c>
      <c r="H97" s="210">
        <v>291.5</v>
      </c>
      <c r="I97" s="211"/>
      <c r="J97" s="212">
        <f>ROUND(I97*H97,2)</f>
        <v>0</v>
      </c>
      <c r="K97" s="208" t="s">
        <v>131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0.316</v>
      </c>
      <c r="T97" s="216">
        <f>S97*H97</f>
        <v>92.114000000000004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132</v>
      </c>
      <c r="AT97" s="217" t="s">
        <v>127</v>
      </c>
      <c r="AU97" s="217" t="s">
        <v>82</v>
      </c>
      <c r="AY97" s="19" t="s">
        <v>125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132</v>
      </c>
      <c r="BM97" s="217" t="s">
        <v>473</v>
      </c>
    </row>
    <row r="98" s="2" customFormat="1">
      <c r="A98" s="40"/>
      <c r="B98" s="41"/>
      <c r="C98" s="42"/>
      <c r="D98" s="219" t="s">
        <v>134</v>
      </c>
      <c r="E98" s="42"/>
      <c r="F98" s="220" t="s">
        <v>474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134</v>
      </c>
      <c r="AU98" s="19" t="s">
        <v>82</v>
      </c>
    </row>
    <row r="99" s="13" customFormat="1">
      <c r="A99" s="13"/>
      <c r="B99" s="224"/>
      <c r="C99" s="225"/>
      <c r="D99" s="226" t="s">
        <v>136</v>
      </c>
      <c r="E99" s="227" t="s">
        <v>19</v>
      </c>
      <c r="F99" s="228" t="s">
        <v>144</v>
      </c>
      <c r="G99" s="225"/>
      <c r="H99" s="227" t="s">
        <v>19</v>
      </c>
      <c r="I99" s="229"/>
      <c r="J99" s="225"/>
      <c r="K99" s="225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136</v>
      </c>
      <c r="AU99" s="234" t="s">
        <v>82</v>
      </c>
      <c r="AV99" s="13" t="s">
        <v>80</v>
      </c>
      <c r="AW99" s="13" t="s">
        <v>33</v>
      </c>
      <c r="AX99" s="13" t="s">
        <v>72</v>
      </c>
      <c r="AY99" s="234" t="s">
        <v>125</v>
      </c>
    </row>
    <row r="100" s="14" customFormat="1">
      <c r="A100" s="14"/>
      <c r="B100" s="235"/>
      <c r="C100" s="236"/>
      <c r="D100" s="226" t="s">
        <v>136</v>
      </c>
      <c r="E100" s="237" t="s">
        <v>19</v>
      </c>
      <c r="F100" s="238" t="s">
        <v>470</v>
      </c>
      <c r="G100" s="236"/>
      <c r="H100" s="239">
        <v>291.5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136</v>
      </c>
      <c r="AU100" s="245" t="s">
        <v>82</v>
      </c>
      <c r="AV100" s="14" t="s">
        <v>82</v>
      </c>
      <c r="AW100" s="14" t="s">
        <v>33</v>
      </c>
      <c r="AX100" s="14" t="s">
        <v>80</v>
      </c>
      <c r="AY100" s="245" t="s">
        <v>125</v>
      </c>
    </row>
    <row r="101" s="2" customFormat="1" ht="24.15" customHeight="1">
      <c r="A101" s="40"/>
      <c r="B101" s="41"/>
      <c r="C101" s="206" t="s">
        <v>146</v>
      </c>
      <c r="D101" s="206" t="s">
        <v>127</v>
      </c>
      <c r="E101" s="207" t="s">
        <v>158</v>
      </c>
      <c r="F101" s="208" t="s">
        <v>159</v>
      </c>
      <c r="G101" s="209" t="s">
        <v>130</v>
      </c>
      <c r="H101" s="210">
        <v>13.4</v>
      </c>
      <c r="I101" s="211"/>
      <c r="J101" s="212">
        <f>ROUND(I101*H101,2)</f>
        <v>0</v>
      </c>
      <c r="K101" s="208" t="s">
        <v>131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3.0000000000000001E-05</v>
      </c>
      <c r="R101" s="215">
        <f>Q101*H101</f>
        <v>0.00040200000000000001</v>
      </c>
      <c r="S101" s="215">
        <v>0.23000000000000001</v>
      </c>
      <c r="T101" s="216">
        <f>S101*H101</f>
        <v>3.0820000000000003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132</v>
      </c>
      <c r="AT101" s="217" t="s">
        <v>127</v>
      </c>
      <c r="AU101" s="217" t="s">
        <v>82</v>
      </c>
      <c r="AY101" s="19" t="s">
        <v>125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132</v>
      </c>
      <c r="BM101" s="217" t="s">
        <v>475</v>
      </c>
    </row>
    <row r="102" s="2" customFormat="1">
      <c r="A102" s="40"/>
      <c r="B102" s="41"/>
      <c r="C102" s="42"/>
      <c r="D102" s="219" t="s">
        <v>134</v>
      </c>
      <c r="E102" s="42"/>
      <c r="F102" s="220" t="s">
        <v>161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134</v>
      </c>
      <c r="AU102" s="19" t="s">
        <v>82</v>
      </c>
    </row>
    <row r="103" s="2" customFormat="1" ht="16.5" customHeight="1">
      <c r="A103" s="40"/>
      <c r="B103" s="41"/>
      <c r="C103" s="206" t="s">
        <v>132</v>
      </c>
      <c r="D103" s="206" t="s">
        <v>127</v>
      </c>
      <c r="E103" s="207" t="s">
        <v>476</v>
      </c>
      <c r="F103" s="208" t="s">
        <v>477</v>
      </c>
      <c r="G103" s="209" t="s">
        <v>130</v>
      </c>
      <c r="H103" s="210">
        <v>231.09999999999999</v>
      </c>
      <c r="I103" s="211"/>
      <c r="J103" s="212">
        <f>ROUND(I103*H103,2)</f>
        <v>0</v>
      </c>
      <c r="K103" s="208" t="s">
        <v>131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132</v>
      </c>
      <c r="AT103" s="217" t="s">
        <v>127</v>
      </c>
      <c r="AU103" s="217" t="s">
        <v>82</v>
      </c>
      <c r="AY103" s="19" t="s">
        <v>125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132</v>
      </c>
      <c r="BM103" s="217" t="s">
        <v>478</v>
      </c>
    </row>
    <row r="104" s="2" customFormat="1">
      <c r="A104" s="40"/>
      <c r="B104" s="41"/>
      <c r="C104" s="42"/>
      <c r="D104" s="219" t="s">
        <v>134</v>
      </c>
      <c r="E104" s="42"/>
      <c r="F104" s="220" t="s">
        <v>479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134</v>
      </c>
      <c r="AU104" s="19" t="s">
        <v>82</v>
      </c>
    </row>
    <row r="105" s="2" customFormat="1" ht="24.15" customHeight="1">
      <c r="A105" s="40"/>
      <c r="B105" s="41"/>
      <c r="C105" s="206" t="s">
        <v>157</v>
      </c>
      <c r="D105" s="206" t="s">
        <v>127</v>
      </c>
      <c r="E105" s="207" t="s">
        <v>168</v>
      </c>
      <c r="F105" s="208" t="s">
        <v>169</v>
      </c>
      <c r="G105" s="209" t="s">
        <v>170</v>
      </c>
      <c r="H105" s="210">
        <v>243.44</v>
      </c>
      <c r="I105" s="211"/>
      <c r="J105" s="212">
        <f>ROUND(I105*H105,2)</f>
        <v>0</v>
      </c>
      <c r="K105" s="208" t="s">
        <v>171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132</v>
      </c>
      <c r="AT105" s="217" t="s">
        <v>127</v>
      </c>
      <c r="AU105" s="217" t="s">
        <v>82</v>
      </c>
      <c r="AY105" s="19" t="s">
        <v>125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132</v>
      </c>
      <c r="BM105" s="217" t="s">
        <v>480</v>
      </c>
    </row>
    <row r="106" s="2" customFormat="1">
      <c r="A106" s="40"/>
      <c r="B106" s="41"/>
      <c r="C106" s="42"/>
      <c r="D106" s="219" t="s">
        <v>134</v>
      </c>
      <c r="E106" s="42"/>
      <c r="F106" s="220" t="s">
        <v>173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134</v>
      </c>
      <c r="AU106" s="19" t="s">
        <v>82</v>
      </c>
    </row>
    <row r="107" s="13" customFormat="1">
      <c r="A107" s="13"/>
      <c r="B107" s="224"/>
      <c r="C107" s="225"/>
      <c r="D107" s="226" t="s">
        <v>136</v>
      </c>
      <c r="E107" s="227" t="s">
        <v>19</v>
      </c>
      <c r="F107" s="228" t="s">
        <v>174</v>
      </c>
      <c r="G107" s="225"/>
      <c r="H107" s="227" t="s">
        <v>19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136</v>
      </c>
      <c r="AU107" s="234" t="s">
        <v>82</v>
      </c>
      <c r="AV107" s="13" t="s">
        <v>80</v>
      </c>
      <c r="AW107" s="13" t="s">
        <v>33</v>
      </c>
      <c r="AX107" s="13" t="s">
        <v>72</v>
      </c>
      <c r="AY107" s="234" t="s">
        <v>125</v>
      </c>
    </row>
    <row r="108" s="14" customFormat="1">
      <c r="A108" s="14"/>
      <c r="B108" s="235"/>
      <c r="C108" s="236"/>
      <c r="D108" s="226" t="s">
        <v>136</v>
      </c>
      <c r="E108" s="237" t="s">
        <v>19</v>
      </c>
      <c r="F108" s="238" t="s">
        <v>481</v>
      </c>
      <c r="G108" s="236"/>
      <c r="H108" s="239">
        <v>12.69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136</v>
      </c>
      <c r="AU108" s="245" t="s">
        <v>82</v>
      </c>
      <c r="AV108" s="14" t="s">
        <v>82</v>
      </c>
      <c r="AW108" s="14" t="s">
        <v>33</v>
      </c>
      <c r="AX108" s="14" t="s">
        <v>72</v>
      </c>
      <c r="AY108" s="245" t="s">
        <v>125</v>
      </c>
    </row>
    <row r="109" s="13" customFormat="1">
      <c r="A109" s="13"/>
      <c r="B109" s="224"/>
      <c r="C109" s="225"/>
      <c r="D109" s="226" t="s">
        <v>136</v>
      </c>
      <c r="E109" s="227" t="s">
        <v>19</v>
      </c>
      <c r="F109" s="228" t="s">
        <v>176</v>
      </c>
      <c r="G109" s="225"/>
      <c r="H109" s="227" t="s">
        <v>19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136</v>
      </c>
      <c r="AU109" s="234" t="s">
        <v>82</v>
      </c>
      <c r="AV109" s="13" t="s">
        <v>80</v>
      </c>
      <c r="AW109" s="13" t="s">
        <v>33</v>
      </c>
      <c r="AX109" s="13" t="s">
        <v>72</v>
      </c>
      <c r="AY109" s="234" t="s">
        <v>125</v>
      </c>
    </row>
    <row r="110" s="14" customFormat="1">
      <c r="A110" s="14"/>
      <c r="B110" s="235"/>
      <c r="C110" s="236"/>
      <c r="D110" s="226" t="s">
        <v>136</v>
      </c>
      <c r="E110" s="237" t="s">
        <v>19</v>
      </c>
      <c r="F110" s="238" t="s">
        <v>482</v>
      </c>
      <c r="G110" s="236"/>
      <c r="H110" s="239">
        <v>230.75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136</v>
      </c>
      <c r="AU110" s="245" t="s">
        <v>82</v>
      </c>
      <c r="AV110" s="14" t="s">
        <v>82</v>
      </c>
      <c r="AW110" s="14" t="s">
        <v>33</v>
      </c>
      <c r="AX110" s="14" t="s">
        <v>72</v>
      </c>
      <c r="AY110" s="245" t="s">
        <v>125</v>
      </c>
    </row>
    <row r="111" s="15" customFormat="1">
      <c r="A111" s="15"/>
      <c r="B111" s="246"/>
      <c r="C111" s="247"/>
      <c r="D111" s="226" t="s">
        <v>136</v>
      </c>
      <c r="E111" s="248" t="s">
        <v>19</v>
      </c>
      <c r="F111" s="249" t="s">
        <v>178</v>
      </c>
      <c r="G111" s="247"/>
      <c r="H111" s="250">
        <v>243.44</v>
      </c>
      <c r="I111" s="251"/>
      <c r="J111" s="247"/>
      <c r="K111" s="247"/>
      <c r="L111" s="252"/>
      <c r="M111" s="253"/>
      <c r="N111" s="254"/>
      <c r="O111" s="254"/>
      <c r="P111" s="254"/>
      <c r="Q111" s="254"/>
      <c r="R111" s="254"/>
      <c r="S111" s="254"/>
      <c r="T111" s="25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6" t="s">
        <v>136</v>
      </c>
      <c r="AU111" s="256" t="s">
        <v>82</v>
      </c>
      <c r="AV111" s="15" t="s">
        <v>132</v>
      </c>
      <c r="AW111" s="15" t="s">
        <v>33</v>
      </c>
      <c r="AX111" s="15" t="s">
        <v>80</v>
      </c>
      <c r="AY111" s="256" t="s">
        <v>125</v>
      </c>
    </row>
    <row r="112" s="2" customFormat="1" ht="37.8" customHeight="1">
      <c r="A112" s="40"/>
      <c r="B112" s="41"/>
      <c r="C112" s="206" t="s">
        <v>162</v>
      </c>
      <c r="D112" s="206" t="s">
        <v>127</v>
      </c>
      <c r="E112" s="207" t="s">
        <v>180</v>
      </c>
      <c r="F112" s="208" t="s">
        <v>181</v>
      </c>
      <c r="G112" s="209" t="s">
        <v>170</v>
      </c>
      <c r="H112" s="210">
        <v>665.58000000000004</v>
      </c>
      <c r="I112" s="211"/>
      <c r="J112" s="212">
        <f>ROUND(I112*H112,2)</f>
        <v>0</v>
      </c>
      <c r="K112" s="208" t="s">
        <v>131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132</v>
      </c>
      <c r="AT112" s="217" t="s">
        <v>127</v>
      </c>
      <c r="AU112" s="217" t="s">
        <v>82</v>
      </c>
      <c r="AY112" s="19" t="s">
        <v>125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132</v>
      </c>
      <c r="BM112" s="217" t="s">
        <v>483</v>
      </c>
    </row>
    <row r="113" s="2" customFormat="1">
      <c r="A113" s="40"/>
      <c r="B113" s="41"/>
      <c r="C113" s="42"/>
      <c r="D113" s="219" t="s">
        <v>134</v>
      </c>
      <c r="E113" s="42"/>
      <c r="F113" s="220" t="s">
        <v>183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134</v>
      </c>
      <c r="AU113" s="19" t="s">
        <v>82</v>
      </c>
    </row>
    <row r="114" s="14" customFormat="1">
      <c r="A114" s="14"/>
      <c r="B114" s="235"/>
      <c r="C114" s="236"/>
      <c r="D114" s="226" t="s">
        <v>136</v>
      </c>
      <c r="E114" s="237" t="s">
        <v>19</v>
      </c>
      <c r="F114" s="238" t="s">
        <v>484</v>
      </c>
      <c r="G114" s="236"/>
      <c r="H114" s="239">
        <v>98.519999999999996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136</v>
      </c>
      <c r="AU114" s="245" t="s">
        <v>82</v>
      </c>
      <c r="AV114" s="14" t="s">
        <v>82</v>
      </c>
      <c r="AW114" s="14" t="s">
        <v>33</v>
      </c>
      <c r="AX114" s="14" t="s">
        <v>72</v>
      </c>
      <c r="AY114" s="245" t="s">
        <v>125</v>
      </c>
    </row>
    <row r="115" s="14" customFormat="1">
      <c r="A115" s="14"/>
      <c r="B115" s="235"/>
      <c r="C115" s="236"/>
      <c r="D115" s="226" t="s">
        <v>136</v>
      </c>
      <c r="E115" s="237" t="s">
        <v>19</v>
      </c>
      <c r="F115" s="238" t="s">
        <v>485</v>
      </c>
      <c r="G115" s="236"/>
      <c r="H115" s="239">
        <v>567.05999999999995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136</v>
      </c>
      <c r="AU115" s="245" t="s">
        <v>82</v>
      </c>
      <c r="AV115" s="14" t="s">
        <v>82</v>
      </c>
      <c r="AW115" s="14" t="s">
        <v>33</v>
      </c>
      <c r="AX115" s="14" t="s">
        <v>72</v>
      </c>
      <c r="AY115" s="245" t="s">
        <v>125</v>
      </c>
    </row>
    <row r="116" s="15" customFormat="1">
      <c r="A116" s="15"/>
      <c r="B116" s="246"/>
      <c r="C116" s="247"/>
      <c r="D116" s="226" t="s">
        <v>136</v>
      </c>
      <c r="E116" s="248" t="s">
        <v>19</v>
      </c>
      <c r="F116" s="249" t="s">
        <v>178</v>
      </c>
      <c r="G116" s="247"/>
      <c r="H116" s="250">
        <v>665.58000000000004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6" t="s">
        <v>136</v>
      </c>
      <c r="AU116" s="256" t="s">
        <v>82</v>
      </c>
      <c r="AV116" s="15" t="s">
        <v>132</v>
      </c>
      <c r="AW116" s="15" t="s">
        <v>33</v>
      </c>
      <c r="AX116" s="15" t="s">
        <v>80</v>
      </c>
      <c r="AY116" s="256" t="s">
        <v>125</v>
      </c>
    </row>
    <row r="117" s="2" customFormat="1" ht="37.8" customHeight="1">
      <c r="A117" s="40"/>
      <c r="B117" s="41"/>
      <c r="C117" s="206" t="s">
        <v>167</v>
      </c>
      <c r="D117" s="206" t="s">
        <v>127</v>
      </c>
      <c r="E117" s="207" t="s">
        <v>187</v>
      </c>
      <c r="F117" s="208" t="s">
        <v>188</v>
      </c>
      <c r="G117" s="209" t="s">
        <v>170</v>
      </c>
      <c r="H117" s="210">
        <v>9983.7000000000007</v>
      </c>
      <c r="I117" s="211"/>
      <c r="J117" s="212">
        <f>ROUND(I117*H117,2)</f>
        <v>0</v>
      </c>
      <c r="K117" s="208" t="s">
        <v>131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132</v>
      </c>
      <c r="AT117" s="217" t="s">
        <v>127</v>
      </c>
      <c r="AU117" s="217" t="s">
        <v>82</v>
      </c>
      <c r="AY117" s="19" t="s">
        <v>125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132</v>
      </c>
      <c r="BM117" s="217" t="s">
        <v>486</v>
      </c>
    </row>
    <row r="118" s="2" customFormat="1">
      <c r="A118" s="40"/>
      <c r="B118" s="41"/>
      <c r="C118" s="42"/>
      <c r="D118" s="219" t="s">
        <v>134</v>
      </c>
      <c r="E118" s="42"/>
      <c r="F118" s="220" t="s">
        <v>190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134</v>
      </c>
      <c r="AU118" s="19" t="s">
        <v>82</v>
      </c>
    </row>
    <row r="119" s="14" customFormat="1">
      <c r="A119" s="14"/>
      <c r="B119" s="235"/>
      <c r="C119" s="236"/>
      <c r="D119" s="226" t="s">
        <v>136</v>
      </c>
      <c r="E119" s="237" t="s">
        <v>19</v>
      </c>
      <c r="F119" s="238" t="s">
        <v>487</v>
      </c>
      <c r="G119" s="236"/>
      <c r="H119" s="239">
        <v>9983.7000000000007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136</v>
      </c>
      <c r="AU119" s="245" t="s">
        <v>82</v>
      </c>
      <c r="AV119" s="14" t="s">
        <v>82</v>
      </c>
      <c r="AW119" s="14" t="s">
        <v>33</v>
      </c>
      <c r="AX119" s="14" t="s">
        <v>80</v>
      </c>
      <c r="AY119" s="245" t="s">
        <v>125</v>
      </c>
    </row>
    <row r="120" s="2" customFormat="1" ht="24.15" customHeight="1">
      <c r="A120" s="40"/>
      <c r="B120" s="41"/>
      <c r="C120" s="206" t="s">
        <v>179</v>
      </c>
      <c r="D120" s="206" t="s">
        <v>127</v>
      </c>
      <c r="E120" s="207" t="s">
        <v>193</v>
      </c>
      <c r="F120" s="208" t="s">
        <v>194</v>
      </c>
      <c r="G120" s="209" t="s">
        <v>170</v>
      </c>
      <c r="H120" s="210">
        <v>665.58000000000004</v>
      </c>
      <c r="I120" s="211"/>
      <c r="J120" s="212">
        <f>ROUND(I120*H120,2)</f>
        <v>0</v>
      </c>
      <c r="K120" s="208" t="s">
        <v>131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132</v>
      </c>
      <c r="AT120" s="217" t="s">
        <v>127</v>
      </c>
      <c r="AU120" s="217" t="s">
        <v>82</v>
      </c>
      <c r="AY120" s="19" t="s">
        <v>125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132</v>
      </c>
      <c r="BM120" s="217" t="s">
        <v>488</v>
      </c>
    </row>
    <row r="121" s="2" customFormat="1">
      <c r="A121" s="40"/>
      <c r="B121" s="41"/>
      <c r="C121" s="42"/>
      <c r="D121" s="219" t="s">
        <v>134</v>
      </c>
      <c r="E121" s="42"/>
      <c r="F121" s="220" t="s">
        <v>196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134</v>
      </c>
      <c r="AU121" s="19" t="s">
        <v>82</v>
      </c>
    </row>
    <row r="122" s="2" customFormat="1" ht="24.15" customHeight="1">
      <c r="A122" s="40"/>
      <c r="B122" s="41"/>
      <c r="C122" s="206" t="s">
        <v>186</v>
      </c>
      <c r="D122" s="206" t="s">
        <v>127</v>
      </c>
      <c r="E122" s="207" t="s">
        <v>198</v>
      </c>
      <c r="F122" s="208" t="s">
        <v>199</v>
      </c>
      <c r="G122" s="209" t="s">
        <v>200</v>
      </c>
      <c r="H122" s="210">
        <v>1198.0440000000001</v>
      </c>
      <c r="I122" s="211"/>
      <c r="J122" s="212">
        <f>ROUND(I122*H122,2)</f>
        <v>0</v>
      </c>
      <c r="K122" s="208" t="s">
        <v>131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132</v>
      </c>
      <c r="AT122" s="217" t="s">
        <v>127</v>
      </c>
      <c r="AU122" s="217" t="s">
        <v>82</v>
      </c>
      <c r="AY122" s="19" t="s">
        <v>125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132</v>
      </c>
      <c r="BM122" s="217" t="s">
        <v>489</v>
      </c>
    </row>
    <row r="123" s="2" customFormat="1">
      <c r="A123" s="40"/>
      <c r="B123" s="41"/>
      <c r="C123" s="42"/>
      <c r="D123" s="219" t="s">
        <v>134</v>
      </c>
      <c r="E123" s="42"/>
      <c r="F123" s="220" t="s">
        <v>202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134</v>
      </c>
      <c r="AU123" s="19" t="s">
        <v>82</v>
      </c>
    </row>
    <row r="124" s="14" customFormat="1">
      <c r="A124" s="14"/>
      <c r="B124" s="235"/>
      <c r="C124" s="236"/>
      <c r="D124" s="226" t="s">
        <v>136</v>
      </c>
      <c r="E124" s="237" t="s">
        <v>19</v>
      </c>
      <c r="F124" s="238" t="s">
        <v>490</v>
      </c>
      <c r="G124" s="236"/>
      <c r="H124" s="239">
        <v>1198.0440000000001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136</v>
      </c>
      <c r="AU124" s="245" t="s">
        <v>82</v>
      </c>
      <c r="AV124" s="14" t="s">
        <v>82</v>
      </c>
      <c r="AW124" s="14" t="s">
        <v>33</v>
      </c>
      <c r="AX124" s="14" t="s">
        <v>80</v>
      </c>
      <c r="AY124" s="245" t="s">
        <v>125</v>
      </c>
    </row>
    <row r="125" s="2" customFormat="1" ht="24.15" customHeight="1">
      <c r="A125" s="40"/>
      <c r="B125" s="41"/>
      <c r="C125" s="206" t="s">
        <v>192</v>
      </c>
      <c r="D125" s="206" t="s">
        <v>127</v>
      </c>
      <c r="E125" s="207" t="s">
        <v>204</v>
      </c>
      <c r="F125" s="208" t="s">
        <v>205</v>
      </c>
      <c r="G125" s="209" t="s">
        <v>170</v>
      </c>
      <c r="H125" s="210">
        <v>665.58000000000004</v>
      </c>
      <c r="I125" s="211"/>
      <c r="J125" s="212">
        <f>ROUND(I125*H125,2)</f>
        <v>0</v>
      </c>
      <c r="K125" s="208" t="s">
        <v>131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132</v>
      </c>
      <c r="AT125" s="217" t="s">
        <v>127</v>
      </c>
      <c r="AU125" s="217" t="s">
        <v>82</v>
      </c>
      <c r="AY125" s="19" t="s">
        <v>125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132</v>
      </c>
      <c r="BM125" s="217" t="s">
        <v>491</v>
      </c>
    </row>
    <row r="126" s="2" customFormat="1">
      <c r="A126" s="40"/>
      <c r="B126" s="41"/>
      <c r="C126" s="42"/>
      <c r="D126" s="219" t="s">
        <v>134</v>
      </c>
      <c r="E126" s="42"/>
      <c r="F126" s="220" t="s">
        <v>207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134</v>
      </c>
      <c r="AU126" s="19" t="s">
        <v>82</v>
      </c>
    </row>
    <row r="127" s="2" customFormat="1" ht="16.5" customHeight="1">
      <c r="A127" s="40"/>
      <c r="B127" s="41"/>
      <c r="C127" s="206" t="s">
        <v>197</v>
      </c>
      <c r="D127" s="206" t="s">
        <v>127</v>
      </c>
      <c r="E127" s="207" t="s">
        <v>209</v>
      </c>
      <c r="F127" s="208" t="s">
        <v>210</v>
      </c>
      <c r="G127" s="209" t="s">
        <v>130</v>
      </c>
      <c r="H127" s="210">
        <v>514.89999999999998</v>
      </c>
      <c r="I127" s="211"/>
      <c r="J127" s="212">
        <f>ROUND(I127*H127,2)</f>
        <v>0</v>
      </c>
      <c r="K127" s="208" t="s">
        <v>131</v>
      </c>
      <c r="L127" s="46"/>
      <c r="M127" s="213" t="s">
        <v>19</v>
      </c>
      <c r="N127" s="214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132</v>
      </c>
      <c r="AT127" s="217" t="s">
        <v>127</v>
      </c>
      <c r="AU127" s="217" t="s">
        <v>82</v>
      </c>
      <c r="AY127" s="19" t="s">
        <v>125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132</v>
      </c>
      <c r="BM127" s="217" t="s">
        <v>492</v>
      </c>
    </row>
    <row r="128" s="2" customFormat="1">
      <c r="A128" s="40"/>
      <c r="B128" s="41"/>
      <c r="C128" s="42"/>
      <c r="D128" s="219" t="s">
        <v>134</v>
      </c>
      <c r="E128" s="42"/>
      <c r="F128" s="220" t="s">
        <v>212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134</v>
      </c>
      <c r="AU128" s="19" t="s">
        <v>82</v>
      </c>
    </row>
    <row r="129" s="14" customFormat="1">
      <c r="A129" s="14"/>
      <c r="B129" s="235"/>
      <c r="C129" s="236"/>
      <c r="D129" s="226" t="s">
        <v>136</v>
      </c>
      <c r="E129" s="237" t="s">
        <v>19</v>
      </c>
      <c r="F129" s="238" t="s">
        <v>493</v>
      </c>
      <c r="G129" s="236"/>
      <c r="H129" s="239">
        <v>514.89999999999998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136</v>
      </c>
      <c r="AU129" s="245" t="s">
        <v>82</v>
      </c>
      <c r="AV129" s="14" t="s">
        <v>82</v>
      </c>
      <c r="AW129" s="14" t="s">
        <v>33</v>
      </c>
      <c r="AX129" s="14" t="s">
        <v>80</v>
      </c>
      <c r="AY129" s="245" t="s">
        <v>125</v>
      </c>
    </row>
    <row r="130" s="12" customFormat="1" ht="22.8" customHeight="1">
      <c r="A130" s="12"/>
      <c r="B130" s="190"/>
      <c r="C130" s="191"/>
      <c r="D130" s="192" t="s">
        <v>71</v>
      </c>
      <c r="E130" s="204" t="s">
        <v>157</v>
      </c>
      <c r="F130" s="204" t="s">
        <v>214</v>
      </c>
      <c r="G130" s="191"/>
      <c r="H130" s="191"/>
      <c r="I130" s="194"/>
      <c r="J130" s="205">
        <f>BK130</f>
        <v>0</v>
      </c>
      <c r="K130" s="191"/>
      <c r="L130" s="196"/>
      <c r="M130" s="197"/>
      <c r="N130" s="198"/>
      <c r="O130" s="198"/>
      <c r="P130" s="199">
        <f>SUM(P131:P196)</f>
        <v>0</v>
      </c>
      <c r="Q130" s="198"/>
      <c r="R130" s="199">
        <f>SUM(R131:R196)</f>
        <v>66.103189999999998</v>
      </c>
      <c r="S130" s="198"/>
      <c r="T130" s="200">
        <f>SUM(T131:T196)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80</v>
      </c>
      <c r="AT130" s="202" t="s">
        <v>71</v>
      </c>
      <c r="AU130" s="202" t="s">
        <v>80</v>
      </c>
      <c r="AY130" s="201" t="s">
        <v>125</v>
      </c>
      <c r="BK130" s="203">
        <f>SUM(BK131:BK196)</f>
        <v>0</v>
      </c>
    </row>
    <row r="131" s="2" customFormat="1" ht="21.75" customHeight="1">
      <c r="A131" s="40"/>
      <c r="B131" s="41"/>
      <c r="C131" s="206" t="s">
        <v>8</v>
      </c>
      <c r="D131" s="206" t="s">
        <v>127</v>
      </c>
      <c r="E131" s="207" t="s">
        <v>494</v>
      </c>
      <c r="F131" s="208" t="s">
        <v>495</v>
      </c>
      <c r="G131" s="209" t="s">
        <v>130</v>
      </c>
      <c r="H131" s="210">
        <v>61.200000000000003</v>
      </c>
      <c r="I131" s="211"/>
      <c r="J131" s="212">
        <f>ROUND(I131*H131,2)</f>
        <v>0</v>
      </c>
      <c r="K131" s="208" t="s">
        <v>131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132</v>
      </c>
      <c r="AT131" s="217" t="s">
        <v>127</v>
      </c>
      <c r="AU131" s="217" t="s">
        <v>82</v>
      </c>
      <c r="AY131" s="19" t="s">
        <v>125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132</v>
      </c>
      <c r="BM131" s="217" t="s">
        <v>496</v>
      </c>
    </row>
    <row r="132" s="2" customFormat="1">
      <c r="A132" s="40"/>
      <c r="B132" s="41"/>
      <c r="C132" s="42"/>
      <c r="D132" s="219" t="s">
        <v>134</v>
      </c>
      <c r="E132" s="42"/>
      <c r="F132" s="220" t="s">
        <v>497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134</v>
      </c>
      <c r="AU132" s="19" t="s">
        <v>82</v>
      </c>
    </row>
    <row r="133" s="13" customFormat="1">
      <c r="A133" s="13"/>
      <c r="B133" s="224"/>
      <c r="C133" s="225"/>
      <c r="D133" s="226" t="s">
        <v>136</v>
      </c>
      <c r="E133" s="227" t="s">
        <v>19</v>
      </c>
      <c r="F133" s="228" t="s">
        <v>223</v>
      </c>
      <c r="G133" s="225"/>
      <c r="H133" s="227" t="s">
        <v>19</v>
      </c>
      <c r="I133" s="229"/>
      <c r="J133" s="225"/>
      <c r="K133" s="225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136</v>
      </c>
      <c r="AU133" s="234" t="s">
        <v>82</v>
      </c>
      <c r="AV133" s="13" t="s">
        <v>80</v>
      </c>
      <c r="AW133" s="13" t="s">
        <v>33</v>
      </c>
      <c r="AX133" s="13" t="s">
        <v>72</v>
      </c>
      <c r="AY133" s="234" t="s">
        <v>125</v>
      </c>
    </row>
    <row r="134" s="13" customFormat="1">
      <c r="A134" s="13"/>
      <c r="B134" s="224"/>
      <c r="C134" s="225"/>
      <c r="D134" s="226" t="s">
        <v>136</v>
      </c>
      <c r="E134" s="227" t="s">
        <v>19</v>
      </c>
      <c r="F134" s="228" t="s">
        <v>224</v>
      </c>
      <c r="G134" s="225"/>
      <c r="H134" s="227" t="s">
        <v>19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136</v>
      </c>
      <c r="AU134" s="234" t="s">
        <v>82</v>
      </c>
      <c r="AV134" s="13" t="s">
        <v>80</v>
      </c>
      <c r="AW134" s="13" t="s">
        <v>33</v>
      </c>
      <c r="AX134" s="13" t="s">
        <v>72</v>
      </c>
      <c r="AY134" s="234" t="s">
        <v>125</v>
      </c>
    </row>
    <row r="135" s="14" customFormat="1">
      <c r="A135" s="14"/>
      <c r="B135" s="235"/>
      <c r="C135" s="236"/>
      <c r="D135" s="226" t="s">
        <v>136</v>
      </c>
      <c r="E135" s="237" t="s">
        <v>19</v>
      </c>
      <c r="F135" s="238" t="s">
        <v>498</v>
      </c>
      <c r="G135" s="236"/>
      <c r="H135" s="239">
        <v>61.200000000000003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136</v>
      </c>
      <c r="AU135" s="245" t="s">
        <v>82</v>
      </c>
      <c r="AV135" s="14" t="s">
        <v>82</v>
      </c>
      <c r="AW135" s="14" t="s">
        <v>33</v>
      </c>
      <c r="AX135" s="14" t="s">
        <v>80</v>
      </c>
      <c r="AY135" s="245" t="s">
        <v>125</v>
      </c>
    </row>
    <row r="136" s="2" customFormat="1" ht="21.75" customHeight="1">
      <c r="A136" s="40"/>
      <c r="B136" s="41"/>
      <c r="C136" s="206" t="s">
        <v>208</v>
      </c>
      <c r="D136" s="206" t="s">
        <v>127</v>
      </c>
      <c r="E136" s="207" t="s">
        <v>216</v>
      </c>
      <c r="F136" s="208" t="s">
        <v>217</v>
      </c>
      <c r="G136" s="209" t="s">
        <v>130</v>
      </c>
      <c r="H136" s="210">
        <v>563.20000000000005</v>
      </c>
      <c r="I136" s="211"/>
      <c r="J136" s="212">
        <f>ROUND(I136*H136,2)</f>
        <v>0</v>
      </c>
      <c r="K136" s="208" t="s">
        <v>131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132</v>
      </c>
      <c r="AT136" s="217" t="s">
        <v>127</v>
      </c>
      <c r="AU136" s="217" t="s">
        <v>82</v>
      </c>
      <c r="AY136" s="19" t="s">
        <v>125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132</v>
      </c>
      <c r="BM136" s="217" t="s">
        <v>499</v>
      </c>
    </row>
    <row r="137" s="2" customFormat="1">
      <c r="A137" s="40"/>
      <c r="B137" s="41"/>
      <c r="C137" s="42"/>
      <c r="D137" s="219" t="s">
        <v>134</v>
      </c>
      <c r="E137" s="42"/>
      <c r="F137" s="220" t="s">
        <v>219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134</v>
      </c>
      <c r="AU137" s="19" t="s">
        <v>82</v>
      </c>
    </row>
    <row r="138" s="13" customFormat="1">
      <c r="A138" s="13"/>
      <c r="B138" s="224"/>
      <c r="C138" s="225"/>
      <c r="D138" s="226" t="s">
        <v>136</v>
      </c>
      <c r="E138" s="227" t="s">
        <v>19</v>
      </c>
      <c r="F138" s="228" t="s">
        <v>500</v>
      </c>
      <c r="G138" s="225"/>
      <c r="H138" s="227" t="s">
        <v>19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136</v>
      </c>
      <c r="AU138" s="234" t="s">
        <v>82</v>
      </c>
      <c r="AV138" s="13" t="s">
        <v>80</v>
      </c>
      <c r="AW138" s="13" t="s">
        <v>33</v>
      </c>
      <c r="AX138" s="13" t="s">
        <v>72</v>
      </c>
      <c r="AY138" s="234" t="s">
        <v>125</v>
      </c>
    </row>
    <row r="139" s="13" customFormat="1">
      <c r="A139" s="13"/>
      <c r="B139" s="224"/>
      <c r="C139" s="225"/>
      <c r="D139" s="226" t="s">
        <v>136</v>
      </c>
      <c r="E139" s="227" t="s">
        <v>19</v>
      </c>
      <c r="F139" s="228" t="s">
        <v>232</v>
      </c>
      <c r="G139" s="225"/>
      <c r="H139" s="227" t="s">
        <v>19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136</v>
      </c>
      <c r="AU139" s="234" t="s">
        <v>82</v>
      </c>
      <c r="AV139" s="13" t="s">
        <v>80</v>
      </c>
      <c r="AW139" s="13" t="s">
        <v>33</v>
      </c>
      <c r="AX139" s="13" t="s">
        <v>72</v>
      </c>
      <c r="AY139" s="234" t="s">
        <v>125</v>
      </c>
    </row>
    <row r="140" s="14" customFormat="1">
      <c r="A140" s="14"/>
      <c r="B140" s="235"/>
      <c r="C140" s="236"/>
      <c r="D140" s="226" t="s">
        <v>136</v>
      </c>
      <c r="E140" s="237" t="s">
        <v>19</v>
      </c>
      <c r="F140" s="238" t="s">
        <v>501</v>
      </c>
      <c r="G140" s="236"/>
      <c r="H140" s="239">
        <v>188.59999999999999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136</v>
      </c>
      <c r="AU140" s="245" t="s">
        <v>82</v>
      </c>
      <c r="AV140" s="14" t="s">
        <v>82</v>
      </c>
      <c r="AW140" s="14" t="s">
        <v>33</v>
      </c>
      <c r="AX140" s="14" t="s">
        <v>72</v>
      </c>
      <c r="AY140" s="245" t="s">
        <v>125</v>
      </c>
    </row>
    <row r="141" s="13" customFormat="1">
      <c r="A141" s="13"/>
      <c r="B141" s="224"/>
      <c r="C141" s="225"/>
      <c r="D141" s="226" t="s">
        <v>136</v>
      </c>
      <c r="E141" s="227" t="s">
        <v>19</v>
      </c>
      <c r="F141" s="228" t="s">
        <v>502</v>
      </c>
      <c r="G141" s="225"/>
      <c r="H141" s="227" t="s">
        <v>19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136</v>
      </c>
      <c r="AU141" s="234" t="s">
        <v>82</v>
      </c>
      <c r="AV141" s="13" t="s">
        <v>80</v>
      </c>
      <c r="AW141" s="13" t="s">
        <v>33</v>
      </c>
      <c r="AX141" s="13" t="s">
        <v>72</v>
      </c>
      <c r="AY141" s="234" t="s">
        <v>125</v>
      </c>
    </row>
    <row r="142" s="14" customFormat="1">
      <c r="A142" s="14"/>
      <c r="B142" s="235"/>
      <c r="C142" s="236"/>
      <c r="D142" s="226" t="s">
        <v>136</v>
      </c>
      <c r="E142" s="237" t="s">
        <v>19</v>
      </c>
      <c r="F142" s="238" t="s">
        <v>503</v>
      </c>
      <c r="G142" s="236"/>
      <c r="H142" s="239">
        <v>374.60000000000002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136</v>
      </c>
      <c r="AU142" s="245" t="s">
        <v>82</v>
      </c>
      <c r="AV142" s="14" t="s">
        <v>82</v>
      </c>
      <c r="AW142" s="14" t="s">
        <v>33</v>
      </c>
      <c r="AX142" s="14" t="s">
        <v>72</v>
      </c>
      <c r="AY142" s="245" t="s">
        <v>125</v>
      </c>
    </row>
    <row r="143" s="15" customFormat="1">
      <c r="A143" s="15"/>
      <c r="B143" s="246"/>
      <c r="C143" s="247"/>
      <c r="D143" s="226" t="s">
        <v>136</v>
      </c>
      <c r="E143" s="248" t="s">
        <v>19</v>
      </c>
      <c r="F143" s="249" t="s">
        <v>178</v>
      </c>
      <c r="G143" s="247"/>
      <c r="H143" s="250">
        <v>563.20000000000005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6" t="s">
        <v>136</v>
      </c>
      <c r="AU143" s="256" t="s">
        <v>82</v>
      </c>
      <c r="AV143" s="15" t="s">
        <v>132</v>
      </c>
      <c r="AW143" s="15" t="s">
        <v>33</v>
      </c>
      <c r="AX143" s="15" t="s">
        <v>80</v>
      </c>
      <c r="AY143" s="256" t="s">
        <v>125</v>
      </c>
    </row>
    <row r="144" s="2" customFormat="1" ht="21.75" customHeight="1">
      <c r="A144" s="40"/>
      <c r="B144" s="41"/>
      <c r="C144" s="206" t="s">
        <v>215</v>
      </c>
      <c r="D144" s="206" t="s">
        <v>127</v>
      </c>
      <c r="E144" s="207" t="s">
        <v>227</v>
      </c>
      <c r="F144" s="208" t="s">
        <v>228</v>
      </c>
      <c r="G144" s="209" t="s">
        <v>130</v>
      </c>
      <c r="H144" s="210">
        <v>43.899999999999999</v>
      </c>
      <c r="I144" s="211"/>
      <c r="J144" s="212">
        <f>ROUND(I144*H144,2)</f>
        <v>0</v>
      </c>
      <c r="K144" s="208" t="s">
        <v>131</v>
      </c>
      <c r="L144" s="46"/>
      <c r="M144" s="213" t="s">
        <v>19</v>
      </c>
      <c r="N144" s="214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132</v>
      </c>
      <c r="AT144" s="217" t="s">
        <v>127</v>
      </c>
      <c r="AU144" s="217" t="s">
        <v>82</v>
      </c>
      <c r="AY144" s="19" t="s">
        <v>125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80</v>
      </c>
      <c r="BK144" s="218">
        <f>ROUND(I144*H144,2)</f>
        <v>0</v>
      </c>
      <c r="BL144" s="19" t="s">
        <v>132</v>
      </c>
      <c r="BM144" s="217" t="s">
        <v>504</v>
      </c>
    </row>
    <row r="145" s="2" customFormat="1">
      <c r="A145" s="40"/>
      <c r="B145" s="41"/>
      <c r="C145" s="42"/>
      <c r="D145" s="219" t="s">
        <v>134</v>
      </c>
      <c r="E145" s="42"/>
      <c r="F145" s="220" t="s">
        <v>230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134</v>
      </c>
      <c r="AU145" s="19" t="s">
        <v>82</v>
      </c>
    </row>
    <row r="146" s="13" customFormat="1">
      <c r="A146" s="13"/>
      <c r="B146" s="224"/>
      <c r="C146" s="225"/>
      <c r="D146" s="226" t="s">
        <v>136</v>
      </c>
      <c r="E146" s="227" t="s">
        <v>19</v>
      </c>
      <c r="F146" s="228" t="s">
        <v>231</v>
      </c>
      <c r="G146" s="225"/>
      <c r="H146" s="227" t="s">
        <v>19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136</v>
      </c>
      <c r="AU146" s="234" t="s">
        <v>82</v>
      </c>
      <c r="AV146" s="13" t="s">
        <v>80</v>
      </c>
      <c r="AW146" s="13" t="s">
        <v>33</v>
      </c>
      <c r="AX146" s="13" t="s">
        <v>72</v>
      </c>
      <c r="AY146" s="234" t="s">
        <v>125</v>
      </c>
    </row>
    <row r="147" s="13" customFormat="1">
      <c r="A147" s="13"/>
      <c r="B147" s="224"/>
      <c r="C147" s="225"/>
      <c r="D147" s="226" t="s">
        <v>136</v>
      </c>
      <c r="E147" s="227" t="s">
        <v>19</v>
      </c>
      <c r="F147" s="228" t="s">
        <v>232</v>
      </c>
      <c r="G147" s="225"/>
      <c r="H147" s="227" t="s">
        <v>19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136</v>
      </c>
      <c r="AU147" s="234" t="s">
        <v>82</v>
      </c>
      <c r="AV147" s="13" t="s">
        <v>80</v>
      </c>
      <c r="AW147" s="13" t="s">
        <v>33</v>
      </c>
      <c r="AX147" s="13" t="s">
        <v>72</v>
      </c>
      <c r="AY147" s="234" t="s">
        <v>125</v>
      </c>
    </row>
    <row r="148" s="14" customFormat="1">
      <c r="A148" s="14"/>
      <c r="B148" s="235"/>
      <c r="C148" s="236"/>
      <c r="D148" s="226" t="s">
        <v>136</v>
      </c>
      <c r="E148" s="237" t="s">
        <v>19</v>
      </c>
      <c r="F148" s="238" t="s">
        <v>505</v>
      </c>
      <c r="G148" s="236"/>
      <c r="H148" s="239">
        <v>42.299999999999997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136</v>
      </c>
      <c r="AU148" s="245" t="s">
        <v>82</v>
      </c>
      <c r="AV148" s="14" t="s">
        <v>82</v>
      </c>
      <c r="AW148" s="14" t="s">
        <v>33</v>
      </c>
      <c r="AX148" s="14" t="s">
        <v>72</v>
      </c>
      <c r="AY148" s="245" t="s">
        <v>125</v>
      </c>
    </row>
    <row r="149" s="13" customFormat="1">
      <c r="A149" s="13"/>
      <c r="B149" s="224"/>
      <c r="C149" s="225"/>
      <c r="D149" s="226" t="s">
        <v>136</v>
      </c>
      <c r="E149" s="227" t="s">
        <v>19</v>
      </c>
      <c r="F149" s="228" t="s">
        <v>234</v>
      </c>
      <c r="G149" s="225"/>
      <c r="H149" s="227" t="s">
        <v>19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136</v>
      </c>
      <c r="AU149" s="234" t="s">
        <v>82</v>
      </c>
      <c r="AV149" s="13" t="s">
        <v>80</v>
      </c>
      <c r="AW149" s="13" t="s">
        <v>33</v>
      </c>
      <c r="AX149" s="13" t="s">
        <v>72</v>
      </c>
      <c r="AY149" s="234" t="s">
        <v>125</v>
      </c>
    </row>
    <row r="150" s="13" customFormat="1">
      <c r="A150" s="13"/>
      <c r="B150" s="224"/>
      <c r="C150" s="225"/>
      <c r="D150" s="226" t="s">
        <v>136</v>
      </c>
      <c r="E150" s="227" t="s">
        <v>19</v>
      </c>
      <c r="F150" s="228" t="s">
        <v>235</v>
      </c>
      <c r="G150" s="225"/>
      <c r="H150" s="227" t="s">
        <v>19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136</v>
      </c>
      <c r="AU150" s="234" t="s">
        <v>82</v>
      </c>
      <c r="AV150" s="13" t="s">
        <v>80</v>
      </c>
      <c r="AW150" s="13" t="s">
        <v>33</v>
      </c>
      <c r="AX150" s="13" t="s">
        <v>72</v>
      </c>
      <c r="AY150" s="234" t="s">
        <v>125</v>
      </c>
    </row>
    <row r="151" s="14" customFormat="1">
      <c r="A151" s="14"/>
      <c r="B151" s="235"/>
      <c r="C151" s="236"/>
      <c r="D151" s="226" t="s">
        <v>136</v>
      </c>
      <c r="E151" s="237" t="s">
        <v>19</v>
      </c>
      <c r="F151" s="238" t="s">
        <v>506</v>
      </c>
      <c r="G151" s="236"/>
      <c r="H151" s="239">
        <v>1.6000000000000001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136</v>
      </c>
      <c r="AU151" s="245" t="s">
        <v>82</v>
      </c>
      <c r="AV151" s="14" t="s">
        <v>82</v>
      </c>
      <c r="AW151" s="14" t="s">
        <v>33</v>
      </c>
      <c r="AX151" s="14" t="s">
        <v>72</v>
      </c>
      <c r="AY151" s="245" t="s">
        <v>125</v>
      </c>
    </row>
    <row r="152" s="15" customFormat="1">
      <c r="A152" s="15"/>
      <c r="B152" s="246"/>
      <c r="C152" s="247"/>
      <c r="D152" s="226" t="s">
        <v>136</v>
      </c>
      <c r="E152" s="248" t="s">
        <v>19</v>
      </c>
      <c r="F152" s="249" t="s">
        <v>178</v>
      </c>
      <c r="G152" s="247"/>
      <c r="H152" s="250">
        <v>43.899999999999999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6" t="s">
        <v>136</v>
      </c>
      <c r="AU152" s="256" t="s">
        <v>82</v>
      </c>
      <c r="AV152" s="15" t="s">
        <v>132</v>
      </c>
      <c r="AW152" s="15" t="s">
        <v>33</v>
      </c>
      <c r="AX152" s="15" t="s">
        <v>80</v>
      </c>
      <c r="AY152" s="256" t="s">
        <v>125</v>
      </c>
    </row>
    <row r="153" s="2" customFormat="1" ht="21.75" customHeight="1">
      <c r="A153" s="40"/>
      <c r="B153" s="41"/>
      <c r="C153" s="206" t="s">
        <v>226</v>
      </c>
      <c r="D153" s="206" t="s">
        <v>127</v>
      </c>
      <c r="E153" s="207" t="s">
        <v>507</v>
      </c>
      <c r="F153" s="208" t="s">
        <v>508</v>
      </c>
      <c r="G153" s="209" t="s">
        <v>130</v>
      </c>
      <c r="H153" s="210">
        <v>188.59999999999999</v>
      </c>
      <c r="I153" s="211"/>
      <c r="J153" s="212">
        <f>ROUND(I153*H153,2)</f>
        <v>0</v>
      </c>
      <c r="K153" s="208" t="s">
        <v>131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132</v>
      </c>
      <c r="AT153" s="217" t="s">
        <v>127</v>
      </c>
      <c r="AU153" s="217" t="s">
        <v>82</v>
      </c>
      <c r="AY153" s="19" t="s">
        <v>125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132</v>
      </c>
      <c r="BM153" s="217" t="s">
        <v>509</v>
      </c>
    </row>
    <row r="154" s="2" customFormat="1">
      <c r="A154" s="40"/>
      <c r="B154" s="41"/>
      <c r="C154" s="42"/>
      <c r="D154" s="219" t="s">
        <v>134</v>
      </c>
      <c r="E154" s="42"/>
      <c r="F154" s="220" t="s">
        <v>510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134</v>
      </c>
      <c r="AU154" s="19" t="s">
        <v>82</v>
      </c>
    </row>
    <row r="155" s="13" customFormat="1">
      <c r="A155" s="13"/>
      <c r="B155" s="224"/>
      <c r="C155" s="225"/>
      <c r="D155" s="226" t="s">
        <v>136</v>
      </c>
      <c r="E155" s="227" t="s">
        <v>19</v>
      </c>
      <c r="F155" s="228" t="s">
        <v>500</v>
      </c>
      <c r="G155" s="225"/>
      <c r="H155" s="227" t="s">
        <v>19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136</v>
      </c>
      <c r="AU155" s="234" t="s">
        <v>82</v>
      </c>
      <c r="AV155" s="13" t="s">
        <v>80</v>
      </c>
      <c r="AW155" s="13" t="s">
        <v>33</v>
      </c>
      <c r="AX155" s="13" t="s">
        <v>72</v>
      </c>
      <c r="AY155" s="234" t="s">
        <v>125</v>
      </c>
    </row>
    <row r="156" s="13" customFormat="1">
      <c r="A156" s="13"/>
      <c r="B156" s="224"/>
      <c r="C156" s="225"/>
      <c r="D156" s="226" t="s">
        <v>136</v>
      </c>
      <c r="E156" s="227" t="s">
        <v>19</v>
      </c>
      <c r="F156" s="228" t="s">
        <v>235</v>
      </c>
      <c r="G156" s="225"/>
      <c r="H156" s="227" t="s">
        <v>19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136</v>
      </c>
      <c r="AU156" s="234" t="s">
        <v>82</v>
      </c>
      <c r="AV156" s="13" t="s">
        <v>80</v>
      </c>
      <c r="AW156" s="13" t="s">
        <v>33</v>
      </c>
      <c r="AX156" s="13" t="s">
        <v>72</v>
      </c>
      <c r="AY156" s="234" t="s">
        <v>125</v>
      </c>
    </row>
    <row r="157" s="14" customFormat="1">
      <c r="A157" s="14"/>
      <c r="B157" s="235"/>
      <c r="C157" s="236"/>
      <c r="D157" s="226" t="s">
        <v>136</v>
      </c>
      <c r="E157" s="237" t="s">
        <v>19</v>
      </c>
      <c r="F157" s="238" t="s">
        <v>501</v>
      </c>
      <c r="G157" s="236"/>
      <c r="H157" s="239">
        <v>188.59999999999999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136</v>
      </c>
      <c r="AU157" s="245" t="s">
        <v>82</v>
      </c>
      <c r="AV157" s="14" t="s">
        <v>82</v>
      </c>
      <c r="AW157" s="14" t="s">
        <v>33</v>
      </c>
      <c r="AX157" s="14" t="s">
        <v>80</v>
      </c>
      <c r="AY157" s="245" t="s">
        <v>125</v>
      </c>
    </row>
    <row r="158" s="2" customFormat="1" ht="24.15" customHeight="1">
      <c r="A158" s="40"/>
      <c r="B158" s="41"/>
      <c r="C158" s="206" t="s">
        <v>238</v>
      </c>
      <c r="D158" s="206" t="s">
        <v>127</v>
      </c>
      <c r="E158" s="207" t="s">
        <v>249</v>
      </c>
      <c r="F158" s="208" t="s">
        <v>250</v>
      </c>
      <c r="G158" s="209" t="s">
        <v>130</v>
      </c>
      <c r="H158" s="210">
        <v>3.7000000000000002</v>
      </c>
      <c r="I158" s="211"/>
      <c r="J158" s="212">
        <f>ROUND(I158*H158,2)</f>
        <v>0</v>
      </c>
      <c r="K158" s="208" t="s">
        <v>131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132</v>
      </c>
      <c r="AT158" s="217" t="s">
        <v>127</v>
      </c>
      <c r="AU158" s="217" t="s">
        <v>82</v>
      </c>
      <c r="AY158" s="19" t="s">
        <v>125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132</v>
      </c>
      <c r="BM158" s="217" t="s">
        <v>511</v>
      </c>
    </row>
    <row r="159" s="2" customFormat="1">
      <c r="A159" s="40"/>
      <c r="B159" s="41"/>
      <c r="C159" s="42"/>
      <c r="D159" s="219" t="s">
        <v>134</v>
      </c>
      <c r="E159" s="42"/>
      <c r="F159" s="220" t="s">
        <v>252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134</v>
      </c>
      <c r="AU159" s="19" t="s">
        <v>82</v>
      </c>
    </row>
    <row r="160" s="13" customFormat="1">
      <c r="A160" s="13"/>
      <c r="B160" s="224"/>
      <c r="C160" s="225"/>
      <c r="D160" s="226" t="s">
        <v>136</v>
      </c>
      <c r="E160" s="227" t="s">
        <v>19</v>
      </c>
      <c r="F160" s="228" t="s">
        <v>253</v>
      </c>
      <c r="G160" s="225"/>
      <c r="H160" s="227" t="s">
        <v>19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136</v>
      </c>
      <c r="AU160" s="234" t="s">
        <v>82</v>
      </c>
      <c r="AV160" s="13" t="s">
        <v>80</v>
      </c>
      <c r="AW160" s="13" t="s">
        <v>33</v>
      </c>
      <c r="AX160" s="13" t="s">
        <v>72</v>
      </c>
      <c r="AY160" s="234" t="s">
        <v>125</v>
      </c>
    </row>
    <row r="161" s="14" customFormat="1">
      <c r="A161" s="14"/>
      <c r="B161" s="235"/>
      <c r="C161" s="236"/>
      <c r="D161" s="226" t="s">
        <v>136</v>
      </c>
      <c r="E161" s="237" t="s">
        <v>19</v>
      </c>
      <c r="F161" s="238" t="s">
        <v>512</v>
      </c>
      <c r="G161" s="236"/>
      <c r="H161" s="239">
        <v>3.7000000000000002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136</v>
      </c>
      <c r="AU161" s="245" t="s">
        <v>82</v>
      </c>
      <c r="AV161" s="14" t="s">
        <v>82</v>
      </c>
      <c r="AW161" s="14" t="s">
        <v>33</v>
      </c>
      <c r="AX161" s="14" t="s">
        <v>80</v>
      </c>
      <c r="AY161" s="245" t="s">
        <v>125</v>
      </c>
    </row>
    <row r="162" s="2" customFormat="1" ht="24.15" customHeight="1">
      <c r="A162" s="40"/>
      <c r="B162" s="41"/>
      <c r="C162" s="206" t="s">
        <v>243</v>
      </c>
      <c r="D162" s="206" t="s">
        <v>127</v>
      </c>
      <c r="E162" s="207" t="s">
        <v>513</v>
      </c>
      <c r="F162" s="208" t="s">
        <v>514</v>
      </c>
      <c r="G162" s="209" t="s">
        <v>130</v>
      </c>
      <c r="H162" s="210">
        <v>187.30000000000001</v>
      </c>
      <c r="I162" s="211"/>
      <c r="J162" s="212">
        <f>ROUND(I162*H162,2)</f>
        <v>0</v>
      </c>
      <c r="K162" s="208" t="s">
        <v>171</v>
      </c>
      <c r="L162" s="46"/>
      <c r="M162" s="213" t="s">
        <v>19</v>
      </c>
      <c r="N162" s="214" t="s">
        <v>43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132</v>
      </c>
      <c r="AT162" s="217" t="s">
        <v>127</v>
      </c>
      <c r="AU162" s="217" t="s">
        <v>82</v>
      </c>
      <c r="AY162" s="19" t="s">
        <v>125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80</v>
      </c>
      <c r="BK162" s="218">
        <f>ROUND(I162*H162,2)</f>
        <v>0</v>
      </c>
      <c r="BL162" s="19" t="s">
        <v>132</v>
      </c>
      <c r="BM162" s="217" t="s">
        <v>515</v>
      </c>
    </row>
    <row r="163" s="2" customFormat="1">
      <c r="A163" s="40"/>
      <c r="B163" s="41"/>
      <c r="C163" s="42"/>
      <c r="D163" s="219" t="s">
        <v>134</v>
      </c>
      <c r="E163" s="42"/>
      <c r="F163" s="220" t="s">
        <v>516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134</v>
      </c>
      <c r="AU163" s="19" t="s">
        <v>82</v>
      </c>
    </row>
    <row r="164" s="13" customFormat="1">
      <c r="A164" s="13"/>
      <c r="B164" s="224"/>
      <c r="C164" s="225"/>
      <c r="D164" s="226" t="s">
        <v>136</v>
      </c>
      <c r="E164" s="227" t="s">
        <v>19</v>
      </c>
      <c r="F164" s="228" t="s">
        <v>502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136</v>
      </c>
      <c r="AU164" s="234" t="s">
        <v>82</v>
      </c>
      <c r="AV164" s="13" t="s">
        <v>80</v>
      </c>
      <c r="AW164" s="13" t="s">
        <v>33</v>
      </c>
      <c r="AX164" s="13" t="s">
        <v>72</v>
      </c>
      <c r="AY164" s="234" t="s">
        <v>125</v>
      </c>
    </row>
    <row r="165" s="14" customFormat="1">
      <c r="A165" s="14"/>
      <c r="B165" s="235"/>
      <c r="C165" s="236"/>
      <c r="D165" s="226" t="s">
        <v>136</v>
      </c>
      <c r="E165" s="237" t="s">
        <v>19</v>
      </c>
      <c r="F165" s="238" t="s">
        <v>517</v>
      </c>
      <c r="G165" s="236"/>
      <c r="H165" s="239">
        <v>187.30000000000001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136</v>
      </c>
      <c r="AU165" s="245" t="s">
        <v>82</v>
      </c>
      <c r="AV165" s="14" t="s">
        <v>82</v>
      </c>
      <c r="AW165" s="14" t="s">
        <v>33</v>
      </c>
      <c r="AX165" s="14" t="s">
        <v>80</v>
      </c>
      <c r="AY165" s="245" t="s">
        <v>125</v>
      </c>
    </row>
    <row r="166" s="2" customFormat="1" ht="16.5" customHeight="1">
      <c r="A166" s="40"/>
      <c r="B166" s="41"/>
      <c r="C166" s="206" t="s">
        <v>248</v>
      </c>
      <c r="D166" s="206" t="s">
        <v>127</v>
      </c>
      <c r="E166" s="207" t="s">
        <v>518</v>
      </c>
      <c r="F166" s="208" t="s">
        <v>519</v>
      </c>
      <c r="G166" s="209" t="s">
        <v>130</v>
      </c>
      <c r="H166" s="210">
        <v>655.10000000000002</v>
      </c>
      <c r="I166" s="211"/>
      <c r="J166" s="212">
        <f>ROUND(I166*H166,2)</f>
        <v>0</v>
      </c>
      <c r="K166" s="208" t="s">
        <v>131</v>
      </c>
      <c r="L166" s="46"/>
      <c r="M166" s="213" t="s">
        <v>19</v>
      </c>
      <c r="N166" s="214" t="s">
        <v>43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132</v>
      </c>
      <c r="AT166" s="217" t="s">
        <v>127</v>
      </c>
      <c r="AU166" s="217" t="s">
        <v>82</v>
      </c>
      <c r="AY166" s="19" t="s">
        <v>125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132</v>
      </c>
      <c r="BM166" s="217" t="s">
        <v>520</v>
      </c>
    </row>
    <row r="167" s="2" customFormat="1">
      <c r="A167" s="40"/>
      <c r="B167" s="41"/>
      <c r="C167" s="42"/>
      <c r="D167" s="219" t="s">
        <v>134</v>
      </c>
      <c r="E167" s="42"/>
      <c r="F167" s="220" t="s">
        <v>521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134</v>
      </c>
      <c r="AU167" s="19" t="s">
        <v>82</v>
      </c>
    </row>
    <row r="168" s="13" customFormat="1">
      <c r="A168" s="13"/>
      <c r="B168" s="224"/>
      <c r="C168" s="225"/>
      <c r="D168" s="226" t="s">
        <v>136</v>
      </c>
      <c r="E168" s="227" t="s">
        <v>19</v>
      </c>
      <c r="F168" s="228" t="s">
        <v>522</v>
      </c>
      <c r="G168" s="225"/>
      <c r="H168" s="227" t="s">
        <v>19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136</v>
      </c>
      <c r="AU168" s="234" t="s">
        <v>82</v>
      </c>
      <c r="AV168" s="13" t="s">
        <v>80</v>
      </c>
      <c r="AW168" s="13" t="s">
        <v>33</v>
      </c>
      <c r="AX168" s="13" t="s">
        <v>72</v>
      </c>
      <c r="AY168" s="234" t="s">
        <v>125</v>
      </c>
    </row>
    <row r="169" s="14" customFormat="1">
      <c r="A169" s="14"/>
      <c r="B169" s="235"/>
      <c r="C169" s="236"/>
      <c r="D169" s="226" t="s">
        <v>136</v>
      </c>
      <c r="E169" s="237" t="s">
        <v>19</v>
      </c>
      <c r="F169" s="238" t="s">
        <v>523</v>
      </c>
      <c r="G169" s="236"/>
      <c r="H169" s="239">
        <v>655.10000000000002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136</v>
      </c>
      <c r="AU169" s="245" t="s">
        <v>82</v>
      </c>
      <c r="AV169" s="14" t="s">
        <v>82</v>
      </c>
      <c r="AW169" s="14" t="s">
        <v>33</v>
      </c>
      <c r="AX169" s="14" t="s">
        <v>80</v>
      </c>
      <c r="AY169" s="245" t="s">
        <v>125</v>
      </c>
    </row>
    <row r="170" s="2" customFormat="1" ht="24.15" customHeight="1">
      <c r="A170" s="40"/>
      <c r="B170" s="41"/>
      <c r="C170" s="206" t="s">
        <v>255</v>
      </c>
      <c r="D170" s="206" t="s">
        <v>127</v>
      </c>
      <c r="E170" s="207" t="s">
        <v>524</v>
      </c>
      <c r="F170" s="208" t="s">
        <v>525</v>
      </c>
      <c r="G170" s="209" t="s">
        <v>130</v>
      </c>
      <c r="H170" s="210">
        <v>187.30000000000001</v>
      </c>
      <c r="I170" s="211"/>
      <c r="J170" s="212">
        <f>ROUND(I170*H170,2)</f>
        <v>0</v>
      </c>
      <c r="K170" s="208" t="s">
        <v>171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132</v>
      </c>
      <c r="AT170" s="217" t="s">
        <v>127</v>
      </c>
      <c r="AU170" s="217" t="s">
        <v>82</v>
      </c>
      <c r="AY170" s="19" t="s">
        <v>125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132</v>
      </c>
      <c r="BM170" s="217" t="s">
        <v>526</v>
      </c>
    </row>
    <row r="171" s="2" customFormat="1">
      <c r="A171" s="40"/>
      <c r="B171" s="41"/>
      <c r="C171" s="42"/>
      <c r="D171" s="219" t="s">
        <v>134</v>
      </c>
      <c r="E171" s="42"/>
      <c r="F171" s="220" t="s">
        <v>527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134</v>
      </c>
      <c r="AU171" s="19" t="s">
        <v>82</v>
      </c>
    </row>
    <row r="172" s="13" customFormat="1">
      <c r="A172" s="13"/>
      <c r="B172" s="224"/>
      <c r="C172" s="225"/>
      <c r="D172" s="226" t="s">
        <v>136</v>
      </c>
      <c r="E172" s="227" t="s">
        <v>19</v>
      </c>
      <c r="F172" s="228" t="s">
        <v>502</v>
      </c>
      <c r="G172" s="225"/>
      <c r="H172" s="227" t="s">
        <v>19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136</v>
      </c>
      <c r="AU172" s="234" t="s">
        <v>82</v>
      </c>
      <c r="AV172" s="13" t="s">
        <v>80</v>
      </c>
      <c r="AW172" s="13" t="s">
        <v>33</v>
      </c>
      <c r="AX172" s="13" t="s">
        <v>72</v>
      </c>
      <c r="AY172" s="234" t="s">
        <v>125</v>
      </c>
    </row>
    <row r="173" s="14" customFormat="1">
      <c r="A173" s="14"/>
      <c r="B173" s="235"/>
      <c r="C173" s="236"/>
      <c r="D173" s="226" t="s">
        <v>136</v>
      </c>
      <c r="E173" s="237" t="s">
        <v>19</v>
      </c>
      <c r="F173" s="238" t="s">
        <v>517</v>
      </c>
      <c r="G173" s="236"/>
      <c r="H173" s="239">
        <v>187.30000000000001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136</v>
      </c>
      <c r="AU173" s="245" t="s">
        <v>82</v>
      </c>
      <c r="AV173" s="14" t="s">
        <v>82</v>
      </c>
      <c r="AW173" s="14" t="s">
        <v>33</v>
      </c>
      <c r="AX173" s="14" t="s">
        <v>80</v>
      </c>
      <c r="AY173" s="245" t="s">
        <v>125</v>
      </c>
    </row>
    <row r="174" s="2" customFormat="1" ht="24.15" customHeight="1">
      <c r="A174" s="40"/>
      <c r="B174" s="41"/>
      <c r="C174" s="206" t="s">
        <v>260</v>
      </c>
      <c r="D174" s="206" t="s">
        <v>127</v>
      </c>
      <c r="E174" s="207" t="s">
        <v>528</v>
      </c>
      <c r="F174" s="208" t="s">
        <v>529</v>
      </c>
      <c r="G174" s="209" t="s">
        <v>130</v>
      </c>
      <c r="H174" s="210">
        <v>655.10000000000002</v>
      </c>
      <c r="I174" s="211"/>
      <c r="J174" s="212">
        <f>ROUND(I174*H174,2)</f>
        <v>0</v>
      </c>
      <c r="K174" s="208" t="s">
        <v>131</v>
      </c>
      <c r="L174" s="46"/>
      <c r="M174" s="213" t="s">
        <v>19</v>
      </c>
      <c r="N174" s="214" t="s">
        <v>43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132</v>
      </c>
      <c r="AT174" s="217" t="s">
        <v>127</v>
      </c>
      <c r="AU174" s="217" t="s">
        <v>82</v>
      </c>
      <c r="AY174" s="19" t="s">
        <v>125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80</v>
      </c>
      <c r="BK174" s="218">
        <f>ROUND(I174*H174,2)</f>
        <v>0</v>
      </c>
      <c r="BL174" s="19" t="s">
        <v>132</v>
      </c>
      <c r="BM174" s="217" t="s">
        <v>530</v>
      </c>
    </row>
    <row r="175" s="2" customFormat="1">
      <c r="A175" s="40"/>
      <c r="B175" s="41"/>
      <c r="C175" s="42"/>
      <c r="D175" s="219" t="s">
        <v>134</v>
      </c>
      <c r="E175" s="42"/>
      <c r="F175" s="220" t="s">
        <v>531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134</v>
      </c>
      <c r="AU175" s="19" t="s">
        <v>82</v>
      </c>
    </row>
    <row r="176" s="13" customFormat="1">
      <c r="A176" s="13"/>
      <c r="B176" s="224"/>
      <c r="C176" s="225"/>
      <c r="D176" s="226" t="s">
        <v>136</v>
      </c>
      <c r="E176" s="227" t="s">
        <v>19</v>
      </c>
      <c r="F176" s="228" t="s">
        <v>522</v>
      </c>
      <c r="G176" s="225"/>
      <c r="H176" s="227" t="s">
        <v>19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136</v>
      </c>
      <c r="AU176" s="234" t="s">
        <v>82</v>
      </c>
      <c r="AV176" s="13" t="s">
        <v>80</v>
      </c>
      <c r="AW176" s="13" t="s">
        <v>33</v>
      </c>
      <c r="AX176" s="13" t="s">
        <v>72</v>
      </c>
      <c r="AY176" s="234" t="s">
        <v>125</v>
      </c>
    </row>
    <row r="177" s="14" customFormat="1">
      <c r="A177" s="14"/>
      <c r="B177" s="235"/>
      <c r="C177" s="236"/>
      <c r="D177" s="226" t="s">
        <v>136</v>
      </c>
      <c r="E177" s="237" t="s">
        <v>19</v>
      </c>
      <c r="F177" s="238" t="s">
        <v>523</v>
      </c>
      <c r="G177" s="236"/>
      <c r="H177" s="239">
        <v>655.10000000000002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136</v>
      </c>
      <c r="AU177" s="245" t="s">
        <v>82</v>
      </c>
      <c r="AV177" s="14" t="s">
        <v>82</v>
      </c>
      <c r="AW177" s="14" t="s">
        <v>33</v>
      </c>
      <c r="AX177" s="14" t="s">
        <v>80</v>
      </c>
      <c r="AY177" s="245" t="s">
        <v>125</v>
      </c>
    </row>
    <row r="178" s="2" customFormat="1" ht="37.8" customHeight="1">
      <c r="A178" s="40"/>
      <c r="B178" s="41"/>
      <c r="C178" s="206" t="s">
        <v>7</v>
      </c>
      <c r="D178" s="206" t="s">
        <v>127</v>
      </c>
      <c r="E178" s="207" t="s">
        <v>264</v>
      </c>
      <c r="F178" s="208" t="s">
        <v>265</v>
      </c>
      <c r="G178" s="209" t="s">
        <v>130</v>
      </c>
      <c r="H178" s="210">
        <v>42.299999999999997</v>
      </c>
      <c r="I178" s="211"/>
      <c r="J178" s="212">
        <f>ROUND(I178*H178,2)</f>
        <v>0</v>
      </c>
      <c r="K178" s="208" t="s">
        <v>131</v>
      </c>
      <c r="L178" s="46"/>
      <c r="M178" s="213" t="s">
        <v>19</v>
      </c>
      <c r="N178" s="214" t="s">
        <v>43</v>
      </c>
      <c r="O178" s="86"/>
      <c r="P178" s="215">
        <f>O178*H178</f>
        <v>0</v>
      </c>
      <c r="Q178" s="215">
        <v>0.089219999999999994</v>
      </c>
      <c r="R178" s="215">
        <f>Q178*H178</f>
        <v>3.7740059999999995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132</v>
      </c>
      <c r="AT178" s="217" t="s">
        <v>127</v>
      </c>
      <c r="AU178" s="217" t="s">
        <v>82</v>
      </c>
      <c r="AY178" s="19" t="s">
        <v>125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ROUND(I178*H178,2)</f>
        <v>0</v>
      </c>
      <c r="BL178" s="19" t="s">
        <v>132</v>
      </c>
      <c r="BM178" s="217" t="s">
        <v>532</v>
      </c>
    </row>
    <row r="179" s="2" customFormat="1">
      <c r="A179" s="40"/>
      <c r="B179" s="41"/>
      <c r="C179" s="42"/>
      <c r="D179" s="219" t="s">
        <v>134</v>
      </c>
      <c r="E179" s="42"/>
      <c r="F179" s="220" t="s">
        <v>267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134</v>
      </c>
      <c r="AU179" s="19" t="s">
        <v>82</v>
      </c>
    </row>
    <row r="180" s="13" customFormat="1">
      <c r="A180" s="13"/>
      <c r="B180" s="224"/>
      <c r="C180" s="225"/>
      <c r="D180" s="226" t="s">
        <v>136</v>
      </c>
      <c r="E180" s="227" t="s">
        <v>19</v>
      </c>
      <c r="F180" s="228" t="s">
        <v>231</v>
      </c>
      <c r="G180" s="225"/>
      <c r="H180" s="227" t="s">
        <v>19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136</v>
      </c>
      <c r="AU180" s="234" t="s">
        <v>82</v>
      </c>
      <c r="AV180" s="13" t="s">
        <v>80</v>
      </c>
      <c r="AW180" s="13" t="s">
        <v>33</v>
      </c>
      <c r="AX180" s="13" t="s">
        <v>72</v>
      </c>
      <c r="AY180" s="234" t="s">
        <v>125</v>
      </c>
    </row>
    <row r="181" s="14" customFormat="1">
      <c r="A181" s="14"/>
      <c r="B181" s="235"/>
      <c r="C181" s="236"/>
      <c r="D181" s="226" t="s">
        <v>136</v>
      </c>
      <c r="E181" s="237" t="s">
        <v>19</v>
      </c>
      <c r="F181" s="238" t="s">
        <v>505</v>
      </c>
      <c r="G181" s="236"/>
      <c r="H181" s="239">
        <v>42.299999999999997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5" t="s">
        <v>136</v>
      </c>
      <c r="AU181" s="245" t="s">
        <v>82</v>
      </c>
      <c r="AV181" s="14" t="s">
        <v>82</v>
      </c>
      <c r="AW181" s="14" t="s">
        <v>33</v>
      </c>
      <c r="AX181" s="14" t="s">
        <v>80</v>
      </c>
      <c r="AY181" s="245" t="s">
        <v>125</v>
      </c>
    </row>
    <row r="182" s="2" customFormat="1" ht="16.5" customHeight="1">
      <c r="A182" s="40"/>
      <c r="B182" s="41"/>
      <c r="C182" s="257" t="s">
        <v>268</v>
      </c>
      <c r="D182" s="257" t="s">
        <v>269</v>
      </c>
      <c r="E182" s="258" t="s">
        <v>270</v>
      </c>
      <c r="F182" s="259" t="s">
        <v>271</v>
      </c>
      <c r="G182" s="260" t="s">
        <v>130</v>
      </c>
      <c r="H182" s="261">
        <v>50.161000000000001</v>
      </c>
      <c r="I182" s="262"/>
      <c r="J182" s="263">
        <f>ROUND(I182*H182,2)</f>
        <v>0</v>
      </c>
      <c r="K182" s="259" t="s">
        <v>131</v>
      </c>
      <c r="L182" s="264"/>
      <c r="M182" s="265" t="s">
        <v>19</v>
      </c>
      <c r="N182" s="266" t="s">
        <v>43</v>
      </c>
      <c r="O182" s="86"/>
      <c r="P182" s="215">
        <f>O182*H182</f>
        <v>0</v>
      </c>
      <c r="Q182" s="215">
        <v>0.13200000000000001</v>
      </c>
      <c r="R182" s="215">
        <f>Q182*H182</f>
        <v>6.6212520000000001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179</v>
      </c>
      <c r="AT182" s="217" t="s">
        <v>269</v>
      </c>
      <c r="AU182" s="217" t="s">
        <v>82</v>
      </c>
      <c r="AY182" s="19" t="s">
        <v>125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132</v>
      </c>
      <c r="BM182" s="217" t="s">
        <v>533</v>
      </c>
    </row>
    <row r="183" s="14" customFormat="1">
      <c r="A183" s="14"/>
      <c r="B183" s="235"/>
      <c r="C183" s="236"/>
      <c r="D183" s="226" t="s">
        <v>136</v>
      </c>
      <c r="E183" s="237" t="s">
        <v>19</v>
      </c>
      <c r="F183" s="238" t="s">
        <v>534</v>
      </c>
      <c r="G183" s="236"/>
      <c r="H183" s="239">
        <v>48.700000000000003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136</v>
      </c>
      <c r="AU183" s="245" t="s">
        <v>82</v>
      </c>
      <c r="AV183" s="14" t="s">
        <v>82</v>
      </c>
      <c r="AW183" s="14" t="s">
        <v>33</v>
      </c>
      <c r="AX183" s="14" t="s">
        <v>72</v>
      </c>
      <c r="AY183" s="245" t="s">
        <v>125</v>
      </c>
    </row>
    <row r="184" s="14" customFormat="1">
      <c r="A184" s="14"/>
      <c r="B184" s="235"/>
      <c r="C184" s="236"/>
      <c r="D184" s="226" t="s">
        <v>136</v>
      </c>
      <c r="E184" s="237" t="s">
        <v>19</v>
      </c>
      <c r="F184" s="238" t="s">
        <v>535</v>
      </c>
      <c r="G184" s="236"/>
      <c r="H184" s="239">
        <v>50.161000000000001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136</v>
      </c>
      <c r="AU184" s="245" t="s">
        <v>82</v>
      </c>
      <c r="AV184" s="14" t="s">
        <v>82</v>
      </c>
      <c r="AW184" s="14" t="s">
        <v>33</v>
      </c>
      <c r="AX184" s="14" t="s">
        <v>80</v>
      </c>
      <c r="AY184" s="245" t="s">
        <v>125</v>
      </c>
    </row>
    <row r="185" s="2" customFormat="1" ht="44.25" customHeight="1">
      <c r="A185" s="40"/>
      <c r="B185" s="41"/>
      <c r="C185" s="206" t="s">
        <v>274</v>
      </c>
      <c r="D185" s="206" t="s">
        <v>127</v>
      </c>
      <c r="E185" s="207" t="s">
        <v>536</v>
      </c>
      <c r="F185" s="208" t="s">
        <v>537</v>
      </c>
      <c r="G185" s="209" t="s">
        <v>130</v>
      </c>
      <c r="H185" s="210">
        <v>190.19999999999999</v>
      </c>
      <c r="I185" s="211"/>
      <c r="J185" s="212">
        <f>ROUND(I185*H185,2)</f>
        <v>0</v>
      </c>
      <c r="K185" s="208" t="s">
        <v>131</v>
      </c>
      <c r="L185" s="46"/>
      <c r="M185" s="213" t="s">
        <v>19</v>
      </c>
      <c r="N185" s="214" t="s">
        <v>43</v>
      </c>
      <c r="O185" s="86"/>
      <c r="P185" s="215">
        <f>O185*H185</f>
        <v>0</v>
      </c>
      <c r="Q185" s="215">
        <v>0.11162</v>
      </c>
      <c r="R185" s="215">
        <f>Q185*H185</f>
        <v>21.230123999999996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132</v>
      </c>
      <c r="AT185" s="217" t="s">
        <v>127</v>
      </c>
      <c r="AU185" s="217" t="s">
        <v>82</v>
      </c>
      <c r="AY185" s="19" t="s">
        <v>125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80</v>
      </c>
      <c r="BK185" s="218">
        <f>ROUND(I185*H185,2)</f>
        <v>0</v>
      </c>
      <c r="BL185" s="19" t="s">
        <v>132</v>
      </c>
      <c r="BM185" s="217" t="s">
        <v>538</v>
      </c>
    </row>
    <row r="186" s="2" customFormat="1">
      <c r="A186" s="40"/>
      <c r="B186" s="41"/>
      <c r="C186" s="42"/>
      <c r="D186" s="219" t="s">
        <v>134</v>
      </c>
      <c r="E186" s="42"/>
      <c r="F186" s="220" t="s">
        <v>539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134</v>
      </c>
      <c r="AU186" s="19" t="s">
        <v>82</v>
      </c>
    </row>
    <row r="187" s="13" customFormat="1">
      <c r="A187" s="13"/>
      <c r="B187" s="224"/>
      <c r="C187" s="225"/>
      <c r="D187" s="226" t="s">
        <v>136</v>
      </c>
      <c r="E187" s="227" t="s">
        <v>19</v>
      </c>
      <c r="F187" s="228" t="s">
        <v>500</v>
      </c>
      <c r="G187" s="225"/>
      <c r="H187" s="227" t="s">
        <v>19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136</v>
      </c>
      <c r="AU187" s="234" t="s">
        <v>82</v>
      </c>
      <c r="AV187" s="13" t="s">
        <v>80</v>
      </c>
      <c r="AW187" s="13" t="s">
        <v>33</v>
      </c>
      <c r="AX187" s="13" t="s">
        <v>72</v>
      </c>
      <c r="AY187" s="234" t="s">
        <v>125</v>
      </c>
    </row>
    <row r="188" s="14" customFormat="1">
      <c r="A188" s="14"/>
      <c r="B188" s="235"/>
      <c r="C188" s="236"/>
      <c r="D188" s="226" t="s">
        <v>136</v>
      </c>
      <c r="E188" s="237" t="s">
        <v>19</v>
      </c>
      <c r="F188" s="238" t="s">
        <v>501</v>
      </c>
      <c r="G188" s="236"/>
      <c r="H188" s="239">
        <v>188.59999999999999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136</v>
      </c>
      <c r="AU188" s="245" t="s">
        <v>82</v>
      </c>
      <c r="AV188" s="14" t="s">
        <v>82</v>
      </c>
      <c r="AW188" s="14" t="s">
        <v>33</v>
      </c>
      <c r="AX188" s="14" t="s">
        <v>72</v>
      </c>
      <c r="AY188" s="245" t="s">
        <v>125</v>
      </c>
    </row>
    <row r="189" s="13" customFormat="1">
      <c r="A189" s="13"/>
      <c r="B189" s="224"/>
      <c r="C189" s="225"/>
      <c r="D189" s="226" t="s">
        <v>136</v>
      </c>
      <c r="E189" s="227" t="s">
        <v>19</v>
      </c>
      <c r="F189" s="228" t="s">
        <v>234</v>
      </c>
      <c r="G189" s="225"/>
      <c r="H189" s="227" t="s">
        <v>19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136</v>
      </c>
      <c r="AU189" s="234" t="s">
        <v>82</v>
      </c>
      <c r="AV189" s="13" t="s">
        <v>80</v>
      </c>
      <c r="AW189" s="13" t="s">
        <v>33</v>
      </c>
      <c r="AX189" s="13" t="s">
        <v>72</v>
      </c>
      <c r="AY189" s="234" t="s">
        <v>125</v>
      </c>
    </row>
    <row r="190" s="14" customFormat="1">
      <c r="A190" s="14"/>
      <c r="B190" s="235"/>
      <c r="C190" s="236"/>
      <c r="D190" s="226" t="s">
        <v>136</v>
      </c>
      <c r="E190" s="237" t="s">
        <v>19</v>
      </c>
      <c r="F190" s="238" t="s">
        <v>506</v>
      </c>
      <c r="G190" s="236"/>
      <c r="H190" s="239">
        <v>1.6000000000000001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136</v>
      </c>
      <c r="AU190" s="245" t="s">
        <v>82</v>
      </c>
      <c r="AV190" s="14" t="s">
        <v>82</v>
      </c>
      <c r="AW190" s="14" t="s">
        <v>33</v>
      </c>
      <c r="AX190" s="14" t="s">
        <v>72</v>
      </c>
      <c r="AY190" s="245" t="s">
        <v>125</v>
      </c>
    </row>
    <row r="191" s="15" customFormat="1">
      <c r="A191" s="15"/>
      <c r="B191" s="246"/>
      <c r="C191" s="247"/>
      <c r="D191" s="226" t="s">
        <v>136</v>
      </c>
      <c r="E191" s="248" t="s">
        <v>19</v>
      </c>
      <c r="F191" s="249" t="s">
        <v>178</v>
      </c>
      <c r="G191" s="247"/>
      <c r="H191" s="250">
        <v>190.19999999999999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6" t="s">
        <v>136</v>
      </c>
      <c r="AU191" s="256" t="s">
        <v>82</v>
      </c>
      <c r="AV191" s="15" t="s">
        <v>132</v>
      </c>
      <c r="AW191" s="15" t="s">
        <v>33</v>
      </c>
      <c r="AX191" s="15" t="s">
        <v>80</v>
      </c>
      <c r="AY191" s="256" t="s">
        <v>125</v>
      </c>
    </row>
    <row r="192" s="2" customFormat="1" ht="16.5" customHeight="1">
      <c r="A192" s="40"/>
      <c r="B192" s="41"/>
      <c r="C192" s="257" t="s">
        <v>279</v>
      </c>
      <c r="D192" s="257" t="s">
        <v>269</v>
      </c>
      <c r="E192" s="258" t="s">
        <v>540</v>
      </c>
      <c r="F192" s="259" t="s">
        <v>541</v>
      </c>
      <c r="G192" s="260" t="s">
        <v>130</v>
      </c>
      <c r="H192" s="261">
        <v>194.25800000000001</v>
      </c>
      <c r="I192" s="262"/>
      <c r="J192" s="263">
        <f>ROUND(I192*H192,2)</f>
        <v>0</v>
      </c>
      <c r="K192" s="259" t="s">
        <v>131</v>
      </c>
      <c r="L192" s="264"/>
      <c r="M192" s="265" t="s">
        <v>19</v>
      </c>
      <c r="N192" s="266" t="s">
        <v>43</v>
      </c>
      <c r="O192" s="86"/>
      <c r="P192" s="215">
        <f>O192*H192</f>
        <v>0</v>
      </c>
      <c r="Q192" s="215">
        <v>0.17599999999999999</v>
      </c>
      <c r="R192" s="215">
        <f>Q192*H192</f>
        <v>34.189408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179</v>
      </c>
      <c r="AT192" s="217" t="s">
        <v>269</v>
      </c>
      <c r="AU192" s="217" t="s">
        <v>82</v>
      </c>
      <c r="AY192" s="19" t="s">
        <v>125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ROUND(I192*H192,2)</f>
        <v>0</v>
      </c>
      <c r="BL192" s="19" t="s">
        <v>132</v>
      </c>
      <c r="BM192" s="217" t="s">
        <v>542</v>
      </c>
    </row>
    <row r="193" s="14" customFormat="1">
      <c r="A193" s="14"/>
      <c r="B193" s="235"/>
      <c r="C193" s="236"/>
      <c r="D193" s="226" t="s">
        <v>136</v>
      </c>
      <c r="E193" s="237" t="s">
        <v>19</v>
      </c>
      <c r="F193" s="238" t="s">
        <v>543</v>
      </c>
      <c r="G193" s="236"/>
      <c r="H193" s="239">
        <v>194.25800000000001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136</v>
      </c>
      <c r="AU193" s="245" t="s">
        <v>82</v>
      </c>
      <c r="AV193" s="14" t="s">
        <v>82</v>
      </c>
      <c r="AW193" s="14" t="s">
        <v>33</v>
      </c>
      <c r="AX193" s="14" t="s">
        <v>80</v>
      </c>
      <c r="AY193" s="245" t="s">
        <v>125</v>
      </c>
    </row>
    <row r="194" s="2" customFormat="1" ht="16.5" customHeight="1">
      <c r="A194" s="40"/>
      <c r="B194" s="41"/>
      <c r="C194" s="257" t="s">
        <v>284</v>
      </c>
      <c r="D194" s="257" t="s">
        <v>269</v>
      </c>
      <c r="E194" s="258" t="s">
        <v>285</v>
      </c>
      <c r="F194" s="259" t="s">
        <v>286</v>
      </c>
      <c r="G194" s="260" t="s">
        <v>130</v>
      </c>
      <c r="H194" s="261">
        <v>1.6479999999999999</v>
      </c>
      <c r="I194" s="262"/>
      <c r="J194" s="263">
        <f>ROUND(I194*H194,2)</f>
        <v>0</v>
      </c>
      <c r="K194" s="259" t="s">
        <v>131</v>
      </c>
      <c r="L194" s="264"/>
      <c r="M194" s="265" t="s">
        <v>19</v>
      </c>
      <c r="N194" s="266" t="s">
        <v>43</v>
      </c>
      <c r="O194" s="86"/>
      <c r="P194" s="215">
        <f>O194*H194</f>
        <v>0</v>
      </c>
      <c r="Q194" s="215">
        <v>0.17499999999999999</v>
      </c>
      <c r="R194" s="215">
        <f>Q194*H194</f>
        <v>0.28839999999999999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179</v>
      </c>
      <c r="AT194" s="217" t="s">
        <v>269</v>
      </c>
      <c r="AU194" s="217" t="s">
        <v>82</v>
      </c>
      <c r="AY194" s="19" t="s">
        <v>125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ROUND(I194*H194,2)</f>
        <v>0</v>
      </c>
      <c r="BL194" s="19" t="s">
        <v>132</v>
      </c>
      <c r="BM194" s="217" t="s">
        <v>544</v>
      </c>
    </row>
    <row r="195" s="14" customFormat="1">
      <c r="A195" s="14"/>
      <c r="B195" s="235"/>
      <c r="C195" s="236"/>
      <c r="D195" s="226" t="s">
        <v>136</v>
      </c>
      <c r="E195" s="237" t="s">
        <v>19</v>
      </c>
      <c r="F195" s="238" t="s">
        <v>506</v>
      </c>
      <c r="G195" s="236"/>
      <c r="H195" s="239">
        <v>1.6000000000000001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136</v>
      </c>
      <c r="AU195" s="245" t="s">
        <v>82</v>
      </c>
      <c r="AV195" s="14" t="s">
        <v>82</v>
      </c>
      <c r="AW195" s="14" t="s">
        <v>33</v>
      </c>
      <c r="AX195" s="14" t="s">
        <v>72</v>
      </c>
      <c r="AY195" s="245" t="s">
        <v>125</v>
      </c>
    </row>
    <row r="196" s="14" customFormat="1">
      <c r="A196" s="14"/>
      <c r="B196" s="235"/>
      <c r="C196" s="236"/>
      <c r="D196" s="226" t="s">
        <v>136</v>
      </c>
      <c r="E196" s="237" t="s">
        <v>19</v>
      </c>
      <c r="F196" s="238" t="s">
        <v>545</v>
      </c>
      <c r="G196" s="236"/>
      <c r="H196" s="239">
        <v>1.6479999999999999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136</v>
      </c>
      <c r="AU196" s="245" t="s">
        <v>82</v>
      </c>
      <c r="AV196" s="14" t="s">
        <v>82</v>
      </c>
      <c r="AW196" s="14" t="s">
        <v>33</v>
      </c>
      <c r="AX196" s="14" t="s">
        <v>80</v>
      </c>
      <c r="AY196" s="245" t="s">
        <v>125</v>
      </c>
    </row>
    <row r="197" s="12" customFormat="1" ht="22.8" customHeight="1">
      <c r="A197" s="12"/>
      <c r="B197" s="190"/>
      <c r="C197" s="191"/>
      <c r="D197" s="192" t="s">
        <v>71</v>
      </c>
      <c r="E197" s="204" t="s">
        <v>186</v>
      </c>
      <c r="F197" s="204" t="s">
        <v>289</v>
      </c>
      <c r="G197" s="191"/>
      <c r="H197" s="191"/>
      <c r="I197" s="194"/>
      <c r="J197" s="205">
        <f>BK197</f>
        <v>0</v>
      </c>
      <c r="K197" s="191"/>
      <c r="L197" s="196"/>
      <c r="M197" s="197"/>
      <c r="N197" s="198"/>
      <c r="O197" s="198"/>
      <c r="P197" s="199">
        <f>SUM(P198:P237)</f>
        <v>0</v>
      </c>
      <c r="Q197" s="198"/>
      <c r="R197" s="199">
        <f>SUM(R198:R237)</f>
        <v>46.989706600000005</v>
      </c>
      <c r="S197" s="198"/>
      <c r="T197" s="200">
        <f>SUM(T198:T237)</f>
        <v>6.5510000000000002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1" t="s">
        <v>80</v>
      </c>
      <c r="AT197" s="202" t="s">
        <v>71</v>
      </c>
      <c r="AU197" s="202" t="s">
        <v>80</v>
      </c>
      <c r="AY197" s="201" t="s">
        <v>125</v>
      </c>
      <c r="BK197" s="203">
        <f>SUM(BK198:BK237)</f>
        <v>0</v>
      </c>
    </row>
    <row r="198" s="2" customFormat="1" ht="16.5" customHeight="1">
      <c r="A198" s="40"/>
      <c r="B198" s="41"/>
      <c r="C198" s="206" t="s">
        <v>290</v>
      </c>
      <c r="D198" s="206" t="s">
        <v>127</v>
      </c>
      <c r="E198" s="207" t="s">
        <v>291</v>
      </c>
      <c r="F198" s="208" t="s">
        <v>292</v>
      </c>
      <c r="G198" s="209" t="s">
        <v>293</v>
      </c>
      <c r="H198" s="210">
        <v>2</v>
      </c>
      <c r="I198" s="211"/>
      <c r="J198" s="212">
        <f>ROUND(I198*H198,2)</f>
        <v>0</v>
      </c>
      <c r="K198" s="208" t="s">
        <v>131</v>
      </c>
      <c r="L198" s="46"/>
      <c r="M198" s="213" t="s">
        <v>19</v>
      </c>
      <c r="N198" s="214" t="s">
        <v>43</v>
      </c>
      <c r="O198" s="86"/>
      <c r="P198" s="215">
        <f>O198*H198</f>
        <v>0</v>
      </c>
      <c r="Q198" s="215">
        <v>0.00069999999999999999</v>
      </c>
      <c r="R198" s="215">
        <f>Q198*H198</f>
        <v>0.0014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132</v>
      </c>
      <c r="AT198" s="217" t="s">
        <v>127</v>
      </c>
      <c r="AU198" s="217" t="s">
        <v>82</v>
      </c>
      <c r="AY198" s="19" t="s">
        <v>125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ROUND(I198*H198,2)</f>
        <v>0</v>
      </c>
      <c r="BL198" s="19" t="s">
        <v>132</v>
      </c>
      <c r="BM198" s="217" t="s">
        <v>546</v>
      </c>
    </row>
    <row r="199" s="2" customFormat="1">
      <c r="A199" s="40"/>
      <c r="B199" s="41"/>
      <c r="C199" s="42"/>
      <c r="D199" s="219" t="s">
        <v>134</v>
      </c>
      <c r="E199" s="42"/>
      <c r="F199" s="220" t="s">
        <v>295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134</v>
      </c>
      <c r="AU199" s="19" t="s">
        <v>82</v>
      </c>
    </row>
    <row r="200" s="2" customFormat="1" ht="16.5" customHeight="1">
      <c r="A200" s="40"/>
      <c r="B200" s="41"/>
      <c r="C200" s="257" t="s">
        <v>296</v>
      </c>
      <c r="D200" s="257" t="s">
        <v>269</v>
      </c>
      <c r="E200" s="258" t="s">
        <v>297</v>
      </c>
      <c r="F200" s="259" t="s">
        <v>298</v>
      </c>
      <c r="G200" s="260" t="s">
        <v>293</v>
      </c>
      <c r="H200" s="261">
        <v>2</v>
      </c>
      <c r="I200" s="262"/>
      <c r="J200" s="263">
        <f>ROUND(I200*H200,2)</f>
        <v>0</v>
      </c>
      <c r="K200" s="259" t="s">
        <v>131</v>
      </c>
      <c r="L200" s="264"/>
      <c r="M200" s="265" t="s">
        <v>19</v>
      </c>
      <c r="N200" s="266" t="s">
        <v>43</v>
      </c>
      <c r="O200" s="86"/>
      <c r="P200" s="215">
        <f>O200*H200</f>
        <v>0</v>
      </c>
      <c r="Q200" s="215">
        <v>0.0025000000000000001</v>
      </c>
      <c r="R200" s="215">
        <f>Q200*H200</f>
        <v>0.0050000000000000001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179</v>
      </c>
      <c r="AT200" s="217" t="s">
        <v>269</v>
      </c>
      <c r="AU200" s="217" t="s">
        <v>82</v>
      </c>
      <c r="AY200" s="19" t="s">
        <v>125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80</v>
      </c>
      <c r="BK200" s="218">
        <f>ROUND(I200*H200,2)</f>
        <v>0</v>
      </c>
      <c r="BL200" s="19" t="s">
        <v>132</v>
      </c>
      <c r="BM200" s="217" t="s">
        <v>547</v>
      </c>
    </row>
    <row r="201" s="2" customFormat="1" ht="16.5" customHeight="1">
      <c r="A201" s="40"/>
      <c r="B201" s="41"/>
      <c r="C201" s="206" t="s">
        <v>300</v>
      </c>
      <c r="D201" s="206" t="s">
        <v>127</v>
      </c>
      <c r="E201" s="207" t="s">
        <v>305</v>
      </c>
      <c r="F201" s="208" t="s">
        <v>306</v>
      </c>
      <c r="G201" s="209" t="s">
        <v>293</v>
      </c>
      <c r="H201" s="210">
        <v>2</v>
      </c>
      <c r="I201" s="211"/>
      <c r="J201" s="212">
        <f>ROUND(I201*H201,2)</f>
        <v>0</v>
      </c>
      <c r="K201" s="208" t="s">
        <v>131</v>
      </c>
      <c r="L201" s="46"/>
      <c r="M201" s="213" t="s">
        <v>19</v>
      </c>
      <c r="N201" s="214" t="s">
        <v>43</v>
      </c>
      <c r="O201" s="86"/>
      <c r="P201" s="215">
        <f>O201*H201</f>
        <v>0</v>
      </c>
      <c r="Q201" s="215">
        <v>0.10940999999999999</v>
      </c>
      <c r="R201" s="215">
        <f>Q201*H201</f>
        <v>0.21881999999999999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132</v>
      </c>
      <c r="AT201" s="217" t="s">
        <v>127</v>
      </c>
      <c r="AU201" s="217" t="s">
        <v>82</v>
      </c>
      <c r="AY201" s="19" t="s">
        <v>125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80</v>
      </c>
      <c r="BK201" s="218">
        <f>ROUND(I201*H201,2)</f>
        <v>0</v>
      </c>
      <c r="BL201" s="19" t="s">
        <v>132</v>
      </c>
      <c r="BM201" s="217" t="s">
        <v>548</v>
      </c>
    </row>
    <row r="202" s="2" customFormat="1">
      <c r="A202" s="40"/>
      <c r="B202" s="41"/>
      <c r="C202" s="42"/>
      <c r="D202" s="219" t="s">
        <v>134</v>
      </c>
      <c r="E202" s="42"/>
      <c r="F202" s="220" t="s">
        <v>308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134</v>
      </c>
      <c r="AU202" s="19" t="s">
        <v>82</v>
      </c>
    </row>
    <row r="203" s="2" customFormat="1" ht="16.5" customHeight="1">
      <c r="A203" s="40"/>
      <c r="B203" s="41"/>
      <c r="C203" s="257" t="s">
        <v>304</v>
      </c>
      <c r="D203" s="257" t="s">
        <v>269</v>
      </c>
      <c r="E203" s="258" t="s">
        <v>310</v>
      </c>
      <c r="F203" s="259" t="s">
        <v>311</v>
      </c>
      <c r="G203" s="260" t="s">
        <v>293</v>
      </c>
      <c r="H203" s="261">
        <v>2</v>
      </c>
      <c r="I203" s="262"/>
      <c r="J203" s="263">
        <f>ROUND(I203*H203,2)</f>
        <v>0</v>
      </c>
      <c r="K203" s="259" t="s">
        <v>131</v>
      </c>
      <c r="L203" s="264"/>
      <c r="M203" s="265" t="s">
        <v>19</v>
      </c>
      <c r="N203" s="266" t="s">
        <v>43</v>
      </c>
      <c r="O203" s="86"/>
      <c r="P203" s="215">
        <f>O203*H203</f>
        <v>0</v>
      </c>
      <c r="Q203" s="215">
        <v>0.0061000000000000004</v>
      </c>
      <c r="R203" s="215">
        <f>Q203*H203</f>
        <v>0.012200000000000001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179</v>
      </c>
      <c r="AT203" s="217" t="s">
        <v>269</v>
      </c>
      <c r="AU203" s="217" t="s">
        <v>82</v>
      </c>
      <c r="AY203" s="19" t="s">
        <v>125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80</v>
      </c>
      <c r="BK203" s="218">
        <f>ROUND(I203*H203,2)</f>
        <v>0</v>
      </c>
      <c r="BL203" s="19" t="s">
        <v>132</v>
      </c>
      <c r="BM203" s="217" t="s">
        <v>549</v>
      </c>
    </row>
    <row r="204" s="2" customFormat="1" ht="16.5" customHeight="1">
      <c r="A204" s="40"/>
      <c r="B204" s="41"/>
      <c r="C204" s="206" t="s">
        <v>309</v>
      </c>
      <c r="D204" s="206" t="s">
        <v>127</v>
      </c>
      <c r="E204" s="207" t="s">
        <v>550</v>
      </c>
      <c r="F204" s="208" t="s">
        <v>551</v>
      </c>
      <c r="G204" s="209" t="s">
        <v>329</v>
      </c>
      <c r="H204" s="210">
        <v>15</v>
      </c>
      <c r="I204" s="211"/>
      <c r="J204" s="212">
        <f>ROUND(I204*H204,2)</f>
        <v>0</v>
      </c>
      <c r="K204" s="208" t="s">
        <v>131</v>
      </c>
      <c r="L204" s="46"/>
      <c r="M204" s="213" t="s">
        <v>19</v>
      </c>
      <c r="N204" s="214" t="s">
        <v>43</v>
      </c>
      <c r="O204" s="86"/>
      <c r="P204" s="215">
        <f>O204*H204</f>
        <v>0</v>
      </c>
      <c r="Q204" s="215">
        <v>0.00025999999999999998</v>
      </c>
      <c r="R204" s="215">
        <f>Q204*H204</f>
        <v>0.0038999999999999998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132</v>
      </c>
      <c r="AT204" s="217" t="s">
        <v>127</v>
      </c>
      <c r="AU204" s="217" t="s">
        <v>82</v>
      </c>
      <c r="AY204" s="19" t="s">
        <v>125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80</v>
      </c>
      <c r="BK204" s="218">
        <f>ROUND(I204*H204,2)</f>
        <v>0</v>
      </c>
      <c r="BL204" s="19" t="s">
        <v>132</v>
      </c>
      <c r="BM204" s="217" t="s">
        <v>552</v>
      </c>
    </row>
    <row r="205" s="2" customFormat="1">
      <c r="A205" s="40"/>
      <c r="B205" s="41"/>
      <c r="C205" s="42"/>
      <c r="D205" s="219" t="s">
        <v>134</v>
      </c>
      <c r="E205" s="42"/>
      <c r="F205" s="220" t="s">
        <v>553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134</v>
      </c>
      <c r="AU205" s="19" t="s">
        <v>82</v>
      </c>
    </row>
    <row r="206" s="2" customFormat="1" ht="16.5" customHeight="1">
      <c r="A206" s="40"/>
      <c r="B206" s="41"/>
      <c r="C206" s="206" t="s">
        <v>313</v>
      </c>
      <c r="D206" s="206" t="s">
        <v>127</v>
      </c>
      <c r="E206" s="207" t="s">
        <v>314</v>
      </c>
      <c r="F206" s="208" t="s">
        <v>315</v>
      </c>
      <c r="G206" s="209" t="s">
        <v>130</v>
      </c>
      <c r="H206" s="210">
        <v>5</v>
      </c>
      <c r="I206" s="211"/>
      <c r="J206" s="212">
        <f>ROUND(I206*H206,2)</f>
        <v>0</v>
      </c>
      <c r="K206" s="208" t="s">
        <v>131</v>
      </c>
      <c r="L206" s="46"/>
      <c r="M206" s="213" t="s">
        <v>19</v>
      </c>
      <c r="N206" s="214" t="s">
        <v>43</v>
      </c>
      <c r="O206" s="86"/>
      <c r="P206" s="215">
        <f>O206*H206</f>
        <v>0</v>
      </c>
      <c r="Q206" s="215">
        <v>0.0014499999999999999</v>
      </c>
      <c r="R206" s="215">
        <f>Q206*H206</f>
        <v>0.0072499999999999995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132</v>
      </c>
      <c r="AT206" s="217" t="s">
        <v>127</v>
      </c>
      <c r="AU206" s="217" t="s">
        <v>82</v>
      </c>
      <c r="AY206" s="19" t="s">
        <v>125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80</v>
      </c>
      <c r="BK206" s="218">
        <f>ROUND(I206*H206,2)</f>
        <v>0</v>
      </c>
      <c r="BL206" s="19" t="s">
        <v>132</v>
      </c>
      <c r="BM206" s="217" t="s">
        <v>554</v>
      </c>
    </row>
    <row r="207" s="2" customFormat="1">
      <c r="A207" s="40"/>
      <c r="B207" s="41"/>
      <c r="C207" s="42"/>
      <c r="D207" s="219" t="s">
        <v>134</v>
      </c>
      <c r="E207" s="42"/>
      <c r="F207" s="220" t="s">
        <v>317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134</v>
      </c>
      <c r="AU207" s="19" t="s">
        <v>82</v>
      </c>
    </row>
    <row r="208" s="13" customFormat="1">
      <c r="A208" s="13"/>
      <c r="B208" s="224"/>
      <c r="C208" s="225"/>
      <c r="D208" s="226" t="s">
        <v>136</v>
      </c>
      <c r="E208" s="227" t="s">
        <v>19</v>
      </c>
      <c r="F208" s="228" t="s">
        <v>555</v>
      </c>
      <c r="G208" s="225"/>
      <c r="H208" s="227" t="s">
        <v>19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136</v>
      </c>
      <c r="AU208" s="234" t="s">
        <v>82</v>
      </c>
      <c r="AV208" s="13" t="s">
        <v>80</v>
      </c>
      <c r="AW208" s="13" t="s">
        <v>33</v>
      </c>
      <c r="AX208" s="13" t="s">
        <v>72</v>
      </c>
      <c r="AY208" s="234" t="s">
        <v>125</v>
      </c>
    </row>
    <row r="209" s="14" customFormat="1">
      <c r="A209" s="14"/>
      <c r="B209" s="235"/>
      <c r="C209" s="236"/>
      <c r="D209" s="226" t="s">
        <v>136</v>
      </c>
      <c r="E209" s="237" t="s">
        <v>19</v>
      </c>
      <c r="F209" s="238" t="s">
        <v>556</v>
      </c>
      <c r="G209" s="236"/>
      <c r="H209" s="239">
        <v>5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136</v>
      </c>
      <c r="AU209" s="245" t="s">
        <v>82</v>
      </c>
      <c r="AV209" s="14" t="s">
        <v>82</v>
      </c>
      <c r="AW209" s="14" t="s">
        <v>33</v>
      </c>
      <c r="AX209" s="14" t="s">
        <v>72</v>
      </c>
      <c r="AY209" s="245" t="s">
        <v>125</v>
      </c>
    </row>
    <row r="210" s="15" customFormat="1">
      <c r="A210" s="15"/>
      <c r="B210" s="246"/>
      <c r="C210" s="247"/>
      <c r="D210" s="226" t="s">
        <v>136</v>
      </c>
      <c r="E210" s="248" t="s">
        <v>19</v>
      </c>
      <c r="F210" s="249" t="s">
        <v>178</v>
      </c>
      <c r="G210" s="247"/>
      <c r="H210" s="250">
        <v>5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6" t="s">
        <v>136</v>
      </c>
      <c r="AU210" s="256" t="s">
        <v>82</v>
      </c>
      <c r="AV210" s="15" t="s">
        <v>132</v>
      </c>
      <c r="AW210" s="15" t="s">
        <v>33</v>
      </c>
      <c r="AX210" s="15" t="s">
        <v>80</v>
      </c>
      <c r="AY210" s="256" t="s">
        <v>125</v>
      </c>
    </row>
    <row r="211" s="2" customFormat="1" ht="24.15" customHeight="1">
      <c r="A211" s="40"/>
      <c r="B211" s="41"/>
      <c r="C211" s="206" t="s">
        <v>321</v>
      </c>
      <c r="D211" s="206" t="s">
        <v>127</v>
      </c>
      <c r="E211" s="207" t="s">
        <v>557</v>
      </c>
      <c r="F211" s="208" t="s">
        <v>558</v>
      </c>
      <c r="G211" s="209" t="s">
        <v>329</v>
      </c>
      <c r="H211" s="210">
        <v>15</v>
      </c>
      <c r="I211" s="211"/>
      <c r="J211" s="212">
        <f>ROUND(I211*H211,2)</f>
        <v>0</v>
      </c>
      <c r="K211" s="208" t="s">
        <v>131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132</v>
      </c>
      <c r="AT211" s="217" t="s">
        <v>127</v>
      </c>
      <c r="AU211" s="217" t="s">
        <v>82</v>
      </c>
      <c r="AY211" s="19" t="s">
        <v>125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132</v>
      </c>
      <c r="BM211" s="217" t="s">
        <v>559</v>
      </c>
    </row>
    <row r="212" s="2" customFormat="1">
      <c r="A212" s="40"/>
      <c r="B212" s="41"/>
      <c r="C212" s="42"/>
      <c r="D212" s="219" t="s">
        <v>134</v>
      </c>
      <c r="E212" s="42"/>
      <c r="F212" s="220" t="s">
        <v>560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134</v>
      </c>
      <c r="AU212" s="19" t="s">
        <v>82</v>
      </c>
    </row>
    <row r="213" s="2" customFormat="1" ht="24.15" customHeight="1">
      <c r="A213" s="40"/>
      <c r="B213" s="41"/>
      <c r="C213" s="206" t="s">
        <v>326</v>
      </c>
      <c r="D213" s="206" t="s">
        <v>127</v>
      </c>
      <c r="E213" s="207" t="s">
        <v>322</v>
      </c>
      <c r="F213" s="208" t="s">
        <v>323</v>
      </c>
      <c r="G213" s="209" t="s">
        <v>130</v>
      </c>
      <c r="H213" s="210">
        <v>5</v>
      </c>
      <c r="I213" s="211"/>
      <c r="J213" s="212">
        <f>ROUND(I213*H213,2)</f>
        <v>0</v>
      </c>
      <c r="K213" s="208" t="s">
        <v>131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1.0000000000000001E-05</v>
      </c>
      <c r="R213" s="215">
        <f>Q213*H213</f>
        <v>5.0000000000000002E-05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132</v>
      </c>
      <c r="AT213" s="217" t="s">
        <v>127</v>
      </c>
      <c r="AU213" s="217" t="s">
        <v>82</v>
      </c>
      <c r="AY213" s="19" t="s">
        <v>125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ROUND(I213*H213,2)</f>
        <v>0</v>
      </c>
      <c r="BL213" s="19" t="s">
        <v>132</v>
      </c>
      <c r="BM213" s="217" t="s">
        <v>561</v>
      </c>
    </row>
    <row r="214" s="2" customFormat="1">
      <c r="A214" s="40"/>
      <c r="B214" s="41"/>
      <c r="C214" s="42"/>
      <c r="D214" s="219" t="s">
        <v>134</v>
      </c>
      <c r="E214" s="42"/>
      <c r="F214" s="220" t="s">
        <v>325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134</v>
      </c>
      <c r="AU214" s="19" t="s">
        <v>82</v>
      </c>
    </row>
    <row r="215" s="2" customFormat="1" ht="24.15" customHeight="1">
      <c r="A215" s="40"/>
      <c r="B215" s="41"/>
      <c r="C215" s="206" t="s">
        <v>338</v>
      </c>
      <c r="D215" s="206" t="s">
        <v>127</v>
      </c>
      <c r="E215" s="207" t="s">
        <v>327</v>
      </c>
      <c r="F215" s="208" t="s">
        <v>328</v>
      </c>
      <c r="G215" s="209" t="s">
        <v>329</v>
      </c>
      <c r="H215" s="210">
        <v>203.90000000000001</v>
      </c>
      <c r="I215" s="211"/>
      <c r="J215" s="212">
        <f>ROUND(I215*H215,2)</f>
        <v>0</v>
      </c>
      <c r="K215" s="208" t="s">
        <v>131</v>
      </c>
      <c r="L215" s="46"/>
      <c r="M215" s="213" t="s">
        <v>19</v>
      </c>
      <c r="N215" s="214" t="s">
        <v>43</v>
      </c>
      <c r="O215" s="86"/>
      <c r="P215" s="215">
        <f>O215*H215</f>
        <v>0</v>
      </c>
      <c r="Q215" s="215">
        <v>0.15540000000000001</v>
      </c>
      <c r="R215" s="215">
        <f>Q215*H215</f>
        <v>31.686060000000001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132</v>
      </c>
      <c r="AT215" s="217" t="s">
        <v>127</v>
      </c>
      <c r="AU215" s="217" t="s">
        <v>82</v>
      </c>
      <c r="AY215" s="19" t="s">
        <v>125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80</v>
      </c>
      <c r="BK215" s="218">
        <f>ROUND(I215*H215,2)</f>
        <v>0</v>
      </c>
      <c r="BL215" s="19" t="s">
        <v>132</v>
      </c>
      <c r="BM215" s="217" t="s">
        <v>562</v>
      </c>
    </row>
    <row r="216" s="2" customFormat="1">
      <c r="A216" s="40"/>
      <c r="B216" s="41"/>
      <c r="C216" s="42"/>
      <c r="D216" s="219" t="s">
        <v>134</v>
      </c>
      <c r="E216" s="42"/>
      <c r="F216" s="220" t="s">
        <v>331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134</v>
      </c>
      <c r="AU216" s="19" t="s">
        <v>82</v>
      </c>
    </row>
    <row r="217" s="13" customFormat="1">
      <c r="A217" s="13"/>
      <c r="B217" s="224"/>
      <c r="C217" s="225"/>
      <c r="D217" s="226" t="s">
        <v>136</v>
      </c>
      <c r="E217" s="227" t="s">
        <v>19</v>
      </c>
      <c r="F217" s="228" t="s">
        <v>332</v>
      </c>
      <c r="G217" s="225"/>
      <c r="H217" s="227" t="s">
        <v>19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136</v>
      </c>
      <c r="AU217" s="234" t="s">
        <v>82</v>
      </c>
      <c r="AV217" s="13" t="s">
        <v>80</v>
      </c>
      <c r="AW217" s="13" t="s">
        <v>33</v>
      </c>
      <c r="AX217" s="13" t="s">
        <v>72</v>
      </c>
      <c r="AY217" s="234" t="s">
        <v>125</v>
      </c>
    </row>
    <row r="218" s="14" customFormat="1">
      <c r="A218" s="14"/>
      <c r="B218" s="235"/>
      <c r="C218" s="236"/>
      <c r="D218" s="226" t="s">
        <v>136</v>
      </c>
      <c r="E218" s="237" t="s">
        <v>19</v>
      </c>
      <c r="F218" s="238" t="s">
        <v>563</v>
      </c>
      <c r="G218" s="236"/>
      <c r="H218" s="239">
        <v>151.09999999999999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136</v>
      </c>
      <c r="AU218" s="245" t="s">
        <v>82</v>
      </c>
      <c r="AV218" s="14" t="s">
        <v>82</v>
      </c>
      <c r="AW218" s="14" t="s">
        <v>33</v>
      </c>
      <c r="AX218" s="14" t="s">
        <v>72</v>
      </c>
      <c r="AY218" s="245" t="s">
        <v>125</v>
      </c>
    </row>
    <row r="219" s="13" customFormat="1">
      <c r="A219" s="13"/>
      <c r="B219" s="224"/>
      <c r="C219" s="225"/>
      <c r="D219" s="226" t="s">
        <v>136</v>
      </c>
      <c r="E219" s="227" t="s">
        <v>19</v>
      </c>
      <c r="F219" s="228" t="s">
        <v>335</v>
      </c>
      <c r="G219" s="225"/>
      <c r="H219" s="227" t="s">
        <v>19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136</v>
      </c>
      <c r="AU219" s="234" t="s">
        <v>82</v>
      </c>
      <c r="AV219" s="13" t="s">
        <v>80</v>
      </c>
      <c r="AW219" s="13" t="s">
        <v>33</v>
      </c>
      <c r="AX219" s="13" t="s">
        <v>72</v>
      </c>
      <c r="AY219" s="234" t="s">
        <v>125</v>
      </c>
    </row>
    <row r="220" s="14" customFormat="1">
      <c r="A220" s="14"/>
      <c r="B220" s="235"/>
      <c r="C220" s="236"/>
      <c r="D220" s="226" t="s">
        <v>136</v>
      </c>
      <c r="E220" s="237" t="s">
        <v>19</v>
      </c>
      <c r="F220" s="238" t="s">
        <v>564</v>
      </c>
      <c r="G220" s="236"/>
      <c r="H220" s="239">
        <v>7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136</v>
      </c>
      <c r="AU220" s="245" t="s">
        <v>82</v>
      </c>
      <c r="AV220" s="14" t="s">
        <v>82</v>
      </c>
      <c r="AW220" s="14" t="s">
        <v>33</v>
      </c>
      <c r="AX220" s="14" t="s">
        <v>72</v>
      </c>
      <c r="AY220" s="245" t="s">
        <v>125</v>
      </c>
    </row>
    <row r="221" s="13" customFormat="1">
      <c r="A221" s="13"/>
      <c r="B221" s="224"/>
      <c r="C221" s="225"/>
      <c r="D221" s="226" t="s">
        <v>136</v>
      </c>
      <c r="E221" s="227" t="s">
        <v>19</v>
      </c>
      <c r="F221" s="228" t="s">
        <v>334</v>
      </c>
      <c r="G221" s="225"/>
      <c r="H221" s="227" t="s">
        <v>19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136</v>
      </c>
      <c r="AU221" s="234" t="s">
        <v>82</v>
      </c>
      <c r="AV221" s="13" t="s">
        <v>80</v>
      </c>
      <c r="AW221" s="13" t="s">
        <v>33</v>
      </c>
      <c r="AX221" s="13" t="s">
        <v>72</v>
      </c>
      <c r="AY221" s="234" t="s">
        <v>125</v>
      </c>
    </row>
    <row r="222" s="14" customFormat="1">
      <c r="A222" s="14"/>
      <c r="B222" s="235"/>
      <c r="C222" s="236"/>
      <c r="D222" s="226" t="s">
        <v>136</v>
      </c>
      <c r="E222" s="237" t="s">
        <v>19</v>
      </c>
      <c r="F222" s="238" t="s">
        <v>565</v>
      </c>
      <c r="G222" s="236"/>
      <c r="H222" s="239">
        <v>45.799999999999997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136</v>
      </c>
      <c r="AU222" s="245" t="s">
        <v>82</v>
      </c>
      <c r="AV222" s="14" t="s">
        <v>82</v>
      </c>
      <c r="AW222" s="14" t="s">
        <v>33</v>
      </c>
      <c r="AX222" s="14" t="s">
        <v>72</v>
      </c>
      <c r="AY222" s="245" t="s">
        <v>125</v>
      </c>
    </row>
    <row r="223" s="15" customFormat="1">
      <c r="A223" s="15"/>
      <c r="B223" s="246"/>
      <c r="C223" s="247"/>
      <c r="D223" s="226" t="s">
        <v>136</v>
      </c>
      <c r="E223" s="248" t="s">
        <v>19</v>
      </c>
      <c r="F223" s="249" t="s">
        <v>178</v>
      </c>
      <c r="G223" s="247"/>
      <c r="H223" s="250">
        <v>203.90000000000001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6" t="s">
        <v>136</v>
      </c>
      <c r="AU223" s="256" t="s">
        <v>82</v>
      </c>
      <c r="AV223" s="15" t="s">
        <v>132</v>
      </c>
      <c r="AW223" s="15" t="s">
        <v>33</v>
      </c>
      <c r="AX223" s="15" t="s">
        <v>80</v>
      </c>
      <c r="AY223" s="256" t="s">
        <v>125</v>
      </c>
    </row>
    <row r="224" s="2" customFormat="1" ht="16.5" customHeight="1">
      <c r="A224" s="40"/>
      <c r="B224" s="41"/>
      <c r="C224" s="257" t="s">
        <v>343</v>
      </c>
      <c r="D224" s="257" t="s">
        <v>269</v>
      </c>
      <c r="E224" s="258" t="s">
        <v>339</v>
      </c>
      <c r="F224" s="259" t="s">
        <v>340</v>
      </c>
      <c r="G224" s="260" t="s">
        <v>329</v>
      </c>
      <c r="H224" s="261">
        <v>154.12200000000001</v>
      </c>
      <c r="I224" s="262"/>
      <c r="J224" s="263">
        <f>ROUND(I224*H224,2)</f>
        <v>0</v>
      </c>
      <c r="K224" s="259" t="s">
        <v>131</v>
      </c>
      <c r="L224" s="264"/>
      <c r="M224" s="265" t="s">
        <v>19</v>
      </c>
      <c r="N224" s="266" t="s">
        <v>43</v>
      </c>
      <c r="O224" s="86"/>
      <c r="P224" s="215">
        <f>O224*H224</f>
        <v>0</v>
      </c>
      <c r="Q224" s="215">
        <v>0.080000000000000002</v>
      </c>
      <c r="R224" s="215">
        <f>Q224*H224</f>
        <v>12.329760000000002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179</v>
      </c>
      <c r="AT224" s="217" t="s">
        <v>269</v>
      </c>
      <c r="AU224" s="217" t="s">
        <v>82</v>
      </c>
      <c r="AY224" s="19" t="s">
        <v>125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80</v>
      </c>
      <c r="BK224" s="218">
        <f>ROUND(I224*H224,2)</f>
        <v>0</v>
      </c>
      <c r="BL224" s="19" t="s">
        <v>132</v>
      </c>
      <c r="BM224" s="217" t="s">
        <v>566</v>
      </c>
    </row>
    <row r="225" s="14" customFormat="1">
      <c r="A225" s="14"/>
      <c r="B225" s="235"/>
      <c r="C225" s="236"/>
      <c r="D225" s="226" t="s">
        <v>136</v>
      </c>
      <c r="E225" s="237" t="s">
        <v>19</v>
      </c>
      <c r="F225" s="238" t="s">
        <v>563</v>
      </c>
      <c r="G225" s="236"/>
      <c r="H225" s="239">
        <v>151.09999999999999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136</v>
      </c>
      <c r="AU225" s="245" t="s">
        <v>82</v>
      </c>
      <c r="AV225" s="14" t="s">
        <v>82</v>
      </c>
      <c r="AW225" s="14" t="s">
        <v>33</v>
      </c>
      <c r="AX225" s="14" t="s">
        <v>72</v>
      </c>
      <c r="AY225" s="245" t="s">
        <v>125</v>
      </c>
    </row>
    <row r="226" s="14" customFormat="1">
      <c r="A226" s="14"/>
      <c r="B226" s="235"/>
      <c r="C226" s="236"/>
      <c r="D226" s="226" t="s">
        <v>136</v>
      </c>
      <c r="E226" s="237" t="s">
        <v>19</v>
      </c>
      <c r="F226" s="238" t="s">
        <v>567</v>
      </c>
      <c r="G226" s="236"/>
      <c r="H226" s="239">
        <v>154.12200000000001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5" t="s">
        <v>136</v>
      </c>
      <c r="AU226" s="245" t="s">
        <v>82</v>
      </c>
      <c r="AV226" s="14" t="s">
        <v>82</v>
      </c>
      <c r="AW226" s="14" t="s">
        <v>33</v>
      </c>
      <c r="AX226" s="14" t="s">
        <v>80</v>
      </c>
      <c r="AY226" s="245" t="s">
        <v>125</v>
      </c>
    </row>
    <row r="227" s="2" customFormat="1" ht="16.5" customHeight="1">
      <c r="A227" s="40"/>
      <c r="B227" s="41"/>
      <c r="C227" s="257" t="s">
        <v>348</v>
      </c>
      <c r="D227" s="257" t="s">
        <v>269</v>
      </c>
      <c r="E227" s="258" t="s">
        <v>349</v>
      </c>
      <c r="F227" s="259" t="s">
        <v>350</v>
      </c>
      <c r="G227" s="260" t="s">
        <v>329</v>
      </c>
      <c r="H227" s="261">
        <v>7.1399999999999997</v>
      </c>
      <c r="I227" s="262"/>
      <c r="J227" s="263">
        <f>ROUND(I227*H227,2)</f>
        <v>0</v>
      </c>
      <c r="K227" s="259" t="s">
        <v>131</v>
      </c>
      <c r="L227" s="264"/>
      <c r="M227" s="265" t="s">
        <v>19</v>
      </c>
      <c r="N227" s="266" t="s">
        <v>43</v>
      </c>
      <c r="O227" s="86"/>
      <c r="P227" s="215">
        <f>O227*H227</f>
        <v>0</v>
      </c>
      <c r="Q227" s="215">
        <v>0.065670000000000006</v>
      </c>
      <c r="R227" s="215">
        <f>Q227*H227</f>
        <v>0.46888380000000002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179</v>
      </c>
      <c r="AT227" s="217" t="s">
        <v>269</v>
      </c>
      <c r="AU227" s="217" t="s">
        <v>82</v>
      </c>
      <c r="AY227" s="19" t="s">
        <v>125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132</v>
      </c>
      <c r="BM227" s="217" t="s">
        <v>568</v>
      </c>
    </row>
    <row r="228" s="14" customFormat="1">
      <c r="A228" s="14"/>
      <c r="B228" s="235"/>
      <c r="C228" s="236"/>
      <c r="D228" s="226" t="s">
        <v>136</v>
      </c>
      <c r="E228" s="237" t="s">
        <v>19</v>
      </c>
      <c r="F228" s="238" t="s">
        <v>564</v>
      </c>
      <c r="G228" s="236"/>
      <c r="H228" s="239">
        <v>7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136</v>
      </c>
      <c r="AU228" s="245" t="s">
        <v>82</v>
      </c>
      <c r="AV228" s="14" t="s">
        <v>82</v>
      </c>
      <c r="AW228" s="14" t="s">
        <v>33</v>
      </c>
      <c r="AX228" s="14" t="s">
        <v>72</v>
      </c>
      <c r="AY228" s="245" t="s">
        <v>125</v>
      </c>
    </row>
    <row r="229" s="14" customFormat="1">
      <c r="A229" s="14"/>
      <c r="B229" s="235"/>
      <c r="C229" s="236"/>
      <c r="D229" s="226" t="s">
        <v>136</v>
      </c>
      <c r="E229" s="237" t="s">
        <v>19</v>
      </c>
      <c r="F229" s="238" t="s">
        <v>569</v>
      </c>
      <c r="G229" s="236"/>
      <c r="H229" s="239">
        <v>7.1399999999999997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136</v>
      </c>
      <c r="AU229" s="245" t="s">
        <v>82</v>
      </c>
      <c r="AV229" s="14" t="s">
        <v>82</v>
      </c>
      <c r="AW229" s="14" t="s">
        <v>33</v>
      </c>
      <c r="AX229" s="14" t="s">
        <v>80</v>
      </c>
      <c r="AY229" s="245" t="s">
        <v>125</v>
      </c>
    </row>
    <row r="230" s="2" customFormat="1" ht="16.5" customHeight="1">
      <c r="A230" s="40"/>
      <c r="B230" s="41"/>
      <c r="C230" s="257" t="s">
        <v>353</v>
      </c>
      <c r="D230" s="257" t="s">
        <v>269</v>
      </c>
      <c r="E230" s="258" t="s">
        <v>344</v>
      </c>
      <c r="F230" s="259" t="s">
        <v>345</v>
      </c>
      <c r="G230" s="260" t="s">
        <v>329</v>
      </c>
      <c r="H230" s="261">
        <v>46.716000000000001</v>
      </c>
      <c r="I230" s="262"/>
      <c r="J230" s="263">
        <f>ROUND(I230*H230,2)</f>
        <v>0</v>
      </c>
      <c r="K230" s="259" t="s">
        <v>19</v>
      </c>
      <c r="L230" s="264"/>
      <c r="M230" s="265" t="s">
        <v>19</v>
      </c>
      <c r="N230" s="266" t="s">
        <v>43</v>
      </c>
      <c r="O230" s="86"/>
      <c r="P230" s="215">
        <f>O230*H230</f>
        <v>0</v>
      </c>
      <c r="Q230" s="215">
        <v>0.048300000000000003</v>
      </c>
      <c r="R230" s="215">
        <f>Q230*H230</f>
        <v>2.2563828000000004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179</v>
      </c>
      <c r="AT230" s="217" t="s">
        <v>269</v>
      </c>
      <c r="AU230" s="217" t="s">
        <v>82</v>
      </c>
      <c r="AY230" s="19" t="s">
        <v>125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132</v>
      </c>
      <c r="BM230" s="217" t="s">
        <v>570</v>
      </c>
    </row>
    <row r="231" s="14" customFormat="1">
      <c r="A231" s="14"/>
      <c r="B231" s="235"/>
      <c r="C231" s="236"/>
      <c r="D231" s="226" t="s">
        <v>136</v>
      </c>
      <c r="E231" s="237" t="s">
        <v>19</v>
      </c>
      <c r="F231" s="238" t="s">
        <v>571</v>
      </c>
      <c r="G231" s="236"/>
      <c r="H231" s="239">
        <v>46.716000000000001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136</v>
      </c>
      <c r="AU231" s="245" t="s">
        <v>82</v>
      </c>
      <c r="AV231" s="14" t="s">
        <v>82</v>
      </c>
      <c r="AW231" s="14" t="s">
        <v>33</v>
      </c>
      <c r="AX231" s="14" t="s">
        <v>80</v>
      </c>
      <c r="AY231" s="245" t="s">
        <v>125</v>
      </c>
    </row>
    <row r="232" s="2" customFormat="1" ht="16.5" customHeight="1">
      <c r="A232" s="40"/>
      <c r="B232" s="41"/>
      <c r="C232" s="206" t="s">
        <v>358</v>
      </c>
      <c r="D232" s="206" t="s">
        <v>127</v>
      </c>
      <c r="E232" s="207" t="s">
        <v>572</v>
      </c>
      <c r="F232" s="208" t="s">
        <v>573</v>
      </c>
      <c r="G232" s="209" t="s">
        <v>329</v>
      </c>
      <c r="H232" s="210">
        <v>42.600000000000001</v>
      </c>
      <c r="I232" s="211"/>
      <c r="J232" s="212">
        <f>ROUND(I232*H232,2)</f>
        <v>0</v>
      </c>
      <c r="K232" s="208" t="s">
        <v>131</v>
      </c>
      <c r="L232" s="46"/>
      <c r="M232" s="213" t="s">
        <v>19</v>
      </c>
      <c r="N232" s="214" t="s">
        <v>43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132</v>
      </c>
      <c r="AT232" s="217" t="s">
        <v>127</v>
      </c>
      <c r="AU232" s="217" t="s">
        <v>82</v>
      </c>
      <c r="AY232" s="19" t="s">
        <v>125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80</v>
      </c>
      <c r="BK232" s="218">
        <f>ROUND(I232*H232,2)</f>
        <v>0</v>
      </c>
      <c r="BL232" s="19" t="s">
        <v>132</v>
      </c>
      <c r="BM232" s="217" t="s">
        <v>574</v>
      </c>
    </row>
    <row r="233" s="2" customFormat="1">
      <c r="A233" s="40"/>
      <c r="B233" s="41"/>
      <c r="C233" s="42"/>
      <c r="D233" s="219" t="s">
        <v>134</v>
      </c>
      <c r="E233" s="42"/>
      <c r="F233" s="220" t="s">
        <v>575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134</v>
      </c>
      <c r="AU233" s="19" t="s">
        <v>82</v>
      </c>
    </row>
    <row r="234" s="2" customFormat="1" ht="24.15" customHeight="1">
      <c r="A234" s="40"/>
      <c r="B234" s="41"/>
      <c r="C234" s="206" t="s">
        <v>364</v>
      </c>
      <c r="D234" s="206" t="s">
        <v>127</v>
      </c>
      <c r="E234" s="207" t="s">
        <v>576</v>
      </c>
      <c r="F234" s="208" t="s">
        <v>577</v>
      </c>
      <c r="G234" s="209" t="s">
        <v>130</v>
      </c>
      <c r="H234" s="210">
        <v>655.10000000000002</v>
      </c>
      <c r="I234" s="211"/>
      <c r="J234" s="212">
        <f>ROUND(I234*H234,2)</f>
        <v>0</v>
      </c>
      <c r="K234" s="208" t="s">
        <v>131</v>
      </c>
      <c r="L234" s="46"/>
      <c r="M234" s="213" t="s">
        <v>19</v>
      </c>
      <c r="N234" s="214" t="s">
        <v>43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0.01</v>
      </c>
      <c r="T234" s="216">
        <f>S234*H234</f>
        <v>6.5510000000000002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132</v>
      </c>
      <c r="AT234" s="217" t="s">
        <v>127</v>
      </c>
      <c r="AU234" s="217" t="s">
        <v>82</v>
      </c>
      <c r="AY234" s="19" t="s">
        <v>125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80</v>
      </c>
      <c r="BK234" s="218">
        <f>ROUND(I234*H234,2)</f>
        <v>0</v>
      </c>
      <c r="BL234" s="19" t="s">
        <v>132</v>
      </c>
      <c r="BM234" s="217" t="s">
        <v>578</v>
      </c>
    </row>
    <row r="235" s="2" customFormat="1">
      <c r="A235" s="40"/>
      <c r="B235" s="41"/>
      <c r="C235" s="42"/>
      <c r="D235" s="219" t="s">
        <v>134</v>
      </c>
      <c r="E235" s="42"/>
      <c r="F235" s="220" t="s">
        <v>579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134</v>
      </c>
      <c r="AU235" s="19" t="s">
        <v>82</v>
      </c>
    </row>
    <row r="236" s="13" customFormat="1">
      <c r="A236" s="13"/>
      <c r="B236" s="224"/>
      <c r="C236" s="225"/>
      <c r="D236" s="226" t="s">
        <v>136</v>
      </c>
      <c r="E236" s="227" t="s">
        <v>19</v>
      </c>
      <c r="F236" s="228" t="s">
        <v>522</v>
      </c>
      <c r="G236" s="225"/>
      <c r="H236" s="227" t="s">
        <v>19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136</v>
      </c>
      <c r="AU236" s="234" t="s">
        <v>82</v>
      </c>
      <c r="AV236" s="13" t="s">
        <v>80</v>
      </c>
      <c r="AW236" s="13" t="s">
        <v>33</v>
      </c>
      <c r="AX236" s="13" t="s">
        <v>72</v>
      </c>
      <c r="AY236" s="234" t="s">
        <v>125</v>
      </c>
    </row>
    <row r="237" s="14" customFormat="1">
      <c r="A237" s="14"/>
      <c r="B237" s="235"/>
      <c r="C237" s="236"/>
      <c r="D237" s="226" t="s">
        <v>136</v>
      </c>
      <c r="E237" s="237" t="s">
        <v>19</v>
      </c>
      <c r="F237" s="238" t="s">
        <v>523</v>
      </c>
      <c r="G237" s="236"/>
      <c r="H237" s="239">
        <v>655.10000000000002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136</v>
      </c>
      <c r="AU237" s="245" t="s">
        <v>82</v>
      </c>
      <c r="AV237" s="14" t="s">
        <v>82</v>
      </c>
      <c r="AW237" s="14" t="s">
        <v>33</v>
      </c>
      <c r="AX237" s="14" t="s">
        <v>80</v>
      </c>
      <c r="AY237" s="245" t="s">
        <v>125</v>
      </c>
    </row>
    <row r="238" s="12" customFormat="1" ht="22.8" customHeight="1">
      <c r="A238" s="12"/>
      <c r="B238" s="190"/>
      <c r="C238" s="191"/>
      <c r="D238" s="192" t="s">
        <v>71</v>
      </c>
      <c r="E238" s="204" t="s">
        <v>373</v>
      </c>
      <c r="F238" s="204" t="s">
        <v>374</v>
      </c>
      <c r="G238" s="191"/>
      <c r="H238" s="191"/>
      <c r="I238" s="194"/>
      <c r="J238" s="205">
        <f>BK238</f>
        <v>0</v>
      </c>
      <c r="K238" s="191"/>
      <c r="L238" s="196"/>
      <c r="M238" s="197"/>
      <c r="N238" s="198"/>
      <c r="O238" s="198"/>
      <c r="P238" s="199">
        <f>SUM(P239:P251)</f>
        <v>0</v>
      </c>
      <c r="Q238" s="198"/>
      <c r="R238" s="199">
        <f>SUM(R239:R251)</f>
        <v>0</v>
      </c>
      <c r="S238" s="198"/>
      <c r="T238" s="200">
        <f>SUM(T239:T251)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1" t="s">
        <v>80</v>
      </c>
      <c r="AT238" s="202" t="s">
        <v>71</v>
      </c>
      <c r="AU238" s="202" t="s">
        <v>80</v>
      </c>
      <c r="AY238" s="201" t="s">
        <v>125</v>
      </c>
      <c r="BK238" s="203">
        <f>SUM(BK239:BK251)</f>
        <v>0</v>
      </c>
    </row>
    <row r="239" s="2" customFormat="1" ht="24.15" customHeight="1">
      <c r="A239" s="40"/>
      <c r="B239" s="41"/>
      <c r="C239" s="206" t="s">
        <v>369</v>
      </c>
      <c r="D239" s="206" t="s">
        <v>127</v>
      </c>
      <c r="E239" s="207" t="s">
        <v>376</v>
      </c>
      <c r="F239" s="208" t="s">
        <v>377</v>
      </c>
      <c r="G239" s="209" t="s">
        <v>200</v>
      </c>
      <c r="H239" s="210">
        <v>186.28200000000001</v>
      </c>
      <c r="I239" s="211"/>
      <c r="J239" s="212">
        <f>ROUND(I239*H239,2)</f>
        <v>0</v>
      </c>
      <c r="K239" s="208" t="s">
        <v>131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132</v>
      </c>
      <c r="AT239" s="217" t="s">
        <v>127</v>
      </c>
      <c r="AU239" s="217" t="s">
        <v>82</v>
      </c>
      <c r="AY239" s="19" t="s">
        <v>125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80</v>
      </c>
      <c r="BK239" s="218">
        <f>ROUND(I239*H239,2)</f>
        <v>0</v>
      </c>
      <c r="BL239" s="19" t="s">
        <v>132</v>
      </c>
      <c r="BM239" s="217" t="s">
        <v>580</v>
      </c>
    </row>
    <row r="240" s="2" customFormat="1">
      <c r="A240" s="40"/>
      <c r="B240" s="41"/>
      <c r="C240" s="42"/>
      <c r="D240" s="219" t="s">
        <v>134</v>
      </c>
      <c r="E240" s="42"/>
      <c r="F240" s="220" t="s">
        <v>379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134</v>
      </c>
      <c r="AU240" s="19" t="s">
        <v>82</v>
      </c>
    </row>
    <row r="241" s="2" customFormat="1" ht="24.15" customHeight="1">
      <c r="A241" s="40"/>
      <c r="B241" s="41"/>
      <c r="C241" s="206" t="s">
        <v>375</v>
      </c>
      <c r="D241" s="206" t="s">
        <v>127</v>
      </c>
      <c r="E241" s="207" t="s">
        <v>381</v>
      </c>
      <c r="F241" s="208" t="s">
        <v>382</v>
      </c>
      <c r="G241" s="209" t="s">
        <v>200</v>
      </c>
      <c r="H241" s="210">
        <v>4470.768</v>
      </c>
      <c r="I241" s="211"/>
      <c r="J241" s="212">
        <f>ROUND(I241*H241,2)</f>
        <v>0</v>
      </c>
      <c r="K241" s="208" t="s">
        <v>131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132</v>
      </c>
      <c r="AT241" s="217" t="s">
        <v>127</v>
      </c>
      <c r="AU241" s="217" t="s">
        <v>82</v>
      </c>
      <c r="AY241" s="19" t="s">
        <v>125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132</v>
      </c>
      <c r="BM241" s="217" t="s">
        <v>581</v>
      </c>
    </row>
    <row r="242" s="2" customFormat="1">
      <c r="A242" s="40"/>
      <c r="B242" s="41"/>
      <c r="C242" s="42"/>
      <c r="D242" s="219" t="s">
        <v>134</v>
      </c>
      <c r="E242" s="42"/>
      <c r="F242" s="220" t="s">
        <v>384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134</v>
      </c>
      <c r="AU242" s="19" t="s">
        <v>82</v>
      </c>
    </row>
    <row r="243" s="14" customFormat="1">
      <c r="A243" s="14"/>
      <c r="B243" s="235"/>
      <c r="C243" s="236"/>
      <c r="D243" s="226" t="s">
        <v>136</v>
      </c>
      <c r="E243" s="237" t="s">
        <v>19</v>
      </c>
      <c r="F243" s="238" t="s">
        <v>582</v>
      </c>
      <c r="G243" s="236"/>
      <c r="H243" s="239">
        <v>4470.768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136</v>
      </c>
      <c r="AU243" s="245" t="s">
        <v>82</v>
      </c>
      <c r="AV243" s="14" t="s">
        <v>82</v>
      </c>
      <c r="AW243" s="14" t="s">
        <v>33</v>
      </c>
      <c r="AX243" s="14" t="s">
        <v>80</v>
      </c>
      <c r="AY243" s="245" t="s">
        <v>125</v>
      </c>
    </row>
    <row r="244" s="2" customFormat="1" ht="16.5" customHeight="1">
      <c r="A244" s="40"/>
      <c r="B244" s="41"/>
      <c r="C244" s="206" t="s">
        <v>380</v>
      </c>
      <c r="D244" s="206" t="s">
        <v>127</v>
      </c>
      <c r="E244" s="207" t="s">
        <v>387</v>
      </c>
      <c r="F244" s="208" t="s">
        <v>388</v>
      </c>
      <c r="G244" s="209" t="s">
        <v>200</v>
      </c>
      <c r="H244" s="210">
        <v>186.28200000000001</v>
      </c>
      <c r="I244" s="211"/>
      <c r="J244" s="212">
        <f>ROUND(I244*H244,2)</f>
        <v>0</v>
      </c>
      <c r="K244" s="208" t="s">
        <v>131</v>
      </c>
      <c r="L244" s="46"/>
      <c r="M244" s="213" t="s">
        <v>19</v>
      </c>
      <c r="N244" s="214" t="s">
        <v>43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132</v>
      </c>
      <c r="AT244" s="217" t="s">
        <v>127</v>
      </c>
      <c r="AU244" s="217" t="s">
        <v>82</v>
      </c>
      <c r="AY244" s="19" t="s">
        <v>125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80</v>
      </c>
      <c r="BK244" s="218">
        <f>ROUND(I244*H244,2)</f>
        <v>0</v>
      </c>
      <c r="BL244" s="19" t="s">
        <v>132</v>
      </c>
      <c r="BM244" s="217" t="s">
        <v>583</v>
      </c>
    </row>
    <row r="245" s="2" customFormat="1">
      <c r="A245" s="40"/>
      <c r="B245" s="41"/>
      <c r="C245" s="42"/>
      <c r="D245" s="219" t="s">
        <v>134</v>
      </c>
      <c r="E245" s="42"/>
      <c r="F245" s="220" t="s">
        <v>390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134</v>
      </c>
      <c r="AU245" s="19" t="s">
        <v>82</v>
      </c>
    </row>
    <row r="246" s="2" customFormat="1" ht="24.15" customHeight="1">
      <c r="A246" s="40"/>
      <c r="B246" s="41"/>
      <c r="C246" s="206" t="s">
        <v>386</v>
      </c>
      <c r="D246" s="206" t="s">
        <v>127</v>
      </c>
      <c r="E246" s="207" t="s">
        <v>392</v>
      </c>
      <c r="F246" s="208" t="s">
        <v>199</v>
      </c>
      <c r="G246" s="209" t="s">
        <v>200</v>
      </c>
      <c r="H246" s="210">
        <v>91.085999999999999</v>
      </c>
      <c r="I246" s="211"/>
      <c r="J246" s="212">
        <f>ROUND(I246*H246,2)</f>
        <v>0</v>
      </c>
      <c r="K246" s="208" t="s">
        <v>131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132</v>
      </c>
      <c r="AT246" s="217" t="s">
        <v>127</v>
      </c>
      <c r="AU246" s="217" t="s">
        <v>82</v>
      </c>
      <c r="AY246" s="19" t="s">
        <v>125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132</v>
      </c>
      <c r="BM246" s="217" t="s">
        <v>584</v>
      </c>
    </row>
    <row r="247" s="2" customFormat="1">
      <c r="A247" s="40"/>
      <c r="B247" s="41"/>
      <c r="C247" s="42"/>
      <c r="D247" s="219" t="s">
        <v>134</v>
      </c>
      <c r="E247" s="42"/>
      <c r="F247" s="220" t="s">
        <v>394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134</v>
      </c>
      <c r="AU247" s="19" t="s">
        <v>82</v>
      </c>
    </row>
    <row r="248" s="14" customFormat="1">
      <c r="A248" s="14"/>
      <c r="B248" s="235"/>
      <c r="C248" s="236"/>
      <c r="D248" s="226" t="s">
        <v>136</v>
      </c>
      <c r="E248" s="237" t="s">
        <v>19</v>
      </c>
      <c r="F248" s="238" t="s">
        <v>585</v>
      </c>
      <c r="G248" s="236"/>
      <c r="H248" s="239">
        <v>91.085999999999999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136</v>
      </c>
      <c r="AU248" s="245" t="s">
        <v>82</v>
      </c>
      <c r="AV248" s="14" t="s">
        <v>82</v>
      </c>
      <c r="AW248" s="14" t="s">
        <v>33</v>
      </c>
      <c r="AX248" s="14" t="s">
        <v>80</v>
      </c>
      <c r="AY248" s="245" t="s">
        <v>125</v>
      </c>
    </row>
    <row r="249" s="2" customFormat="1" ht="24.15" customHeight="1">
      <c r="A249" s="40"/>
      <c r="B249" s="41"/>
      <c r="C249" s="206" t="s">
        <v>391</v>
      </c>
      <c r="D249" s="206" t="s">
        <v>127</v>
      </c>
      <c r="E249" s="207" t="s">
        <v>397</v>
      </c>
      <c r="F249" s="208" t="s">
        <v>398</v>
      </c>
      <c r="G249" s="209" t="s">
        <v>200</v>
      </c>
      <c r="H249" s="210">
        <v>95.195999999999998</v>
      </c>
      <c r="I249" s="211"/>
      <c r="J249" s="212">
        <f>ROUND(I249*H249,2)</f>
        <v>0</v>
      </c>
      <c r="K249" s="208" t="s">
        <v>131</v>
      </c>
      <c r="L249" s="46"/>
      <c r="M249" s="213" t="s">
        <v>19</v>
      </c>
      <c r="N249" s="214" t="s">
        <v>43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132</v>
      </c>
      <c r="AT249" s="217" t="s">
        <v>127</v>
      </c>
      <c r="AU249" s="217" t="s">
        <v>82</v>
      </c>
      <c r="AY249" s="19" t="s">
        <v>125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132</v>
      </c>
      <c r="BM249" s="217" t="s">
        <v>586</v>
      </c>
    </row>
    <row r="250" s="2" customFormat="1">
      <c r="A250" s="40"/>
      <c r="B250" s="41"/>
      <c r="C250" s="42"/>
      <c r="D250" s="219" t="s">
        <v>134</v>
      </c>
      <c r="E250" s="42"/>
      <c r="F250" s="220" t="s">
        <v>400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134</v>
      </c>
      <c r="AU250" s="19" t="s">
        <v>82</v>
      </c>
    </row>
    <row r="251" s="14" customFormat="1">
      <c r="A251" s="14"/>
      <c r="B251" s="235"/>
      <c r="C251" s="236"/>
      <c r="D251" s="226" t="s">
        <v>136</v>
      </c>
      <c r="E251" s="237" t="s">
        <v>19</v>
      </c>
      <c r="F251" s="238" t="s">
        <v>587</v>
      </c>
      <c r="G251" s="236"/>
      <c r="H251" s="239">
        <v>95.195999999999998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136</v>
      </c>
      <c r="AU251" s="245" t="s">
        <v>82</v>
      </c>
      <c r="AV251" s="14" t="s">
        <v>82</v>
      </c>
      <c r="AW251" s="14" t="s">
        <v>33</v>
      </c>
      <c r="AX251" s="14" t="s">
        <v>80</v>
      </c>
      <c r="AY251" s="245" t="s">
        <v>125</v>
      </c>
    </row>
    <row r="252" s="12" customFormat="1" ht="22.8" customHeight="1">
      <c r="A252" s="12"/>
      <c r="B252" s="190"/>
      <c r="C252" s="191"/>
      <c r="D252" s="192" t="s">
        <v>71</v>
      </c>
      <c r="E252" s="204" t="s">
        <v>402</v>
      </c>
      <c r="F252" s="204" t="s">
        <v>403</v>
      </c>
      <c r="G252" s="191"/>
      <c r="H252" s="191"/>
      <c r="I252" s="194"/>
      <c r="J252" s="205">
        <f>BK252</f>
        <v>0</v>
      </c>
      <c r="K252" s="191"/>
      <c r="L252" s="196"/>
      <c r="M252" s="197"/>
      <c r="N252" s="198"/>
      <c r="O252" s="198"/>
      <c r="P252" s="199">
        <f>SUM(P253:P254)</f>
        <v>0</v>
      </c>
      <c r="Q252" s="198"/>
      <c r="R252" s="199">
        <f>SUM(R253:R254)</f>
        <v>0</v>
      </c>
      <c r="S252" s="198"/>
      <c r="T252" s="200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1" t="s">
        <v>80</v>
      </c>
      <c r="AT252" s="202" t="s">
        <v>71</v>
      </c>
      <c r="AU252" s="202" t="s">
        <v>80</v>
      </c>
      <c r="AY252" s="201" t="s">
        <v>125</v>
      </c>
      <c r="BK252" s="203">
        <f>SUM(BK253:BK254)</f>
        <v>0</v>
      </c>
    </row>
    <row r="253" s="2" customFormat="1" ht="24.15" customHeight="1">
      <c r="A253" s="40"/>
      <c r="B253" s="41"/>
      <c r="C253" s="206" t="s">
        <v>396</v>
      </c>
      <c r="D253" s="206" t="s">
        <v>127</v>
      </c>
      <c r="E253" s="207" t="s">
        <v>405</v>
      </c>
      <c r="F253" s="208" t="s">
        <v>406</v>
      </c>
      <c r="G253" s="209" t="s">
        <v>200</v>
      </c>
      <c r="H253" s="210">
        <v>113.093</v>
      </c>
      <c r="I253" s="211"/>
      <c r="J253" s="212">
        <f>ROUND(I253*H253,2)</f>
        <v>0</v>
      </c>
      <c r="K253" s="208" t="s">
        <v>131</v>
      </c>
      <c r="L253" s="46"/>
      <c r="M253" s="213" t="s">
        <v>19</v>
      </c>
      <c r="N253" s="214" t="s">
        <v>43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132</v>
      </c>
      <c r="AT253" s="217" t="s">
        <v>127</v>
      </c>
      <c r="AU253" s="217" t="s">
        <v>82</v>
      </c>
      <c r="AY253" s="19" t="s">
        <v>125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80</v>
      </c>
      <c r="BK253" s="218">
        <f>ROUND(I253*H253,2)</f>
        <v>0</v>
      </c>
      <c r="BL253" s="19" t="s">
        <v>132</v>
      </c>
      <c r="BM253" s="217" t="s">
        <v>588</v>
      </c>
    </row>
    <row r="254" s="2" customFormat="1">
      <c r="A254" s="40"/>
      <c r="B254" s="41"/>
      <c r="C254" s="42"/>
      <c r="D254" s="219" t="s">
        <v>134</v>
      </c>
      <c r="E254" s="42"/>
      <c r="F254" s="220" t="s">
        <v>408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134</v>
      </c>
      <c r="AU254" s="19" t="s">
        <v>82</v>
      </c>
    </row>
    <row r="255" s="12" customFormat="1" ht="25.92" customHeight="1">
      <c r="A255" s="12"/>
      <c r="B255" s="190"/>
      <c r="C255" s="191"/>
      <c r="D255" s="192" t="s">
        <v>71</v>
      </c>
      <c r="E255" s="193" t="s">
        <v>409</v>
      </c>
      <c r="F255" s="193" t="s">
        <v>410</v>
      </c>
      <c r="G255" s="191"/>
      <c r="H255" s="191"/>
      <c r="I255" s="194"/>
      <c r="J255" s="195">
        <f>BK255</f>
        <v>0</v>
      </c>
      <c r="K255" s="191"/>
      <c r="L255" s="196"/>
      <c r="M255" s="197"/>
      <c r="N255" s="198"/>
      <c r="O255" s="198"/>
      <c r="P255" s="199">
        <f>SUM(P256:P257)</f>
        <v>0</v>
      </c>
      <c r="Q255" s="198"/>
      <c r="R255" s="199">
        <f>SUM(R256:R257)</f>
        <v>0</v>
      </c>
      <c r="S255" s="198"/>
      <c r="T255" s="200">
        <f>SUM(T256:T257)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1" t="s">
        <v>132</v>
      </c>
      <c r="AT255" s="202" t="s">
        <v>71</v>
      </c>
      <c r="AU255" s="202" t="s">
        <v>72</v>
      </c>
      <c r="AY255" s="201" t="s">
        <v>125</v>
      </c>
      <c r="BK255" s="203">
        <f>SUM(BK256:BK257)</f>
        <v>0</v>
      </c>
    </row>
    <row r="256" s="2" customFormat="1" ht="16.5" customHeight="1">
      <c r="A256" s="40"/>
      <c r="B256" s="41"/>
      <c r="C256" s="206" t="s">
        <v>404</v>
      </c>
      <c r="D256" s="206" t="s">
        <v>127</v>
      </c>
      <c r="E256" s="207" t="s">
        <v>412</v>
      </c>
      <c r="F256" s="208" t="s">
        <v>413</v>
      </c>
      <c r="G256" s="209" t="s">
        <v>414</v>
      </c>
      <c r="H256" s="210">
        <v>50</v>
      </c>
      <c r="I256" s="211"/>
      <c r="J256" s="212">
        <f>ROUND(I256*H256,2)</f>
        <v>0</v>
      </c>
      <c r="K256" s="208" t="s">
        <v>131</v>
      </c>
      <c r="L256" s="46"/>
      <c r="M256" s="213" t="s">
        <v>19</v>
      </c>
      <c r="N256" s="214" t="s">
        <v>43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415</v>
      </c>
      <c r="AT256" s="217" t="s">
        <v>127</v>
      </c>
      <c r="AU256" s="217" t="s">
        <v>80</v>
      </c>
      <c r="AY256" s="19" t="s">
        <v>125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ROUND(I256*H256,2)</f>
        <v>0</v>
      </c>
      <c r="BL256" s="19" t="s">
        <v>415</v>
      </c>
      <c r="BM256" s="217" t="s">
        <v>589</v>
      </c>
    </row>
    <row r="257" s="2" customFormat="1">
      <c r="A257" s="40"/>
      <c r="B257" s="41"/>
      <c r="C257" s="42"/>
      <c r="D257" s="219" t="s">
        <v>134</v>
      </c>
      <c r="E257" s="42"/>
      <c r="F257" s="220" t="s">
        <v>417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134</v>
      </c>
      <c r="AU257" s="19" t="s">
        <v>80</v>
      </c>
    </row>
    <row r="258" s="12" customFormat="1" ht="25.92" customHeight="1">
      <c r="A258" s="12"/>
      <c r="B258" s="190"/>
      <c r="C258" s="191"/>
      <c r="D258" s="192" t="s">
        <v>71</v>
      </c>
      <c r="E258" s="193" t="s">
        <v>418</v>
      </c>
      <c r="F258" s="193" t="s">
        <v>419</v>
      </c>
      <c r="G258" s="191"/>
      <c r="H258" s="191"/>
      <c r="I258" s="194"/>
      <c r="J258" s="195">
        <f>BK258</f>
        <v>0</v>
      </c>
      <c r="K258" s="191"/>
      <c r="L258" s="196"/>
      <c r="M258" s="197"/>
      <c r="N258" s="198"/>
      <c r="O258" s="198"/>
      <c r="P258" s="199">
        <f>P259+P269+P277</f>
        <v>0</v>
      </c>
      <c r="Q258" s="198"/>
      <c r="R258" s="199">
        <f>R259+R269+R277</f>
        <v>0</v>
      </c>
      <c r="S258" s="198"/>
      <c r="T258" s="200">
        <f>T259+T269+T277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1" t="s">
        <v>157</v>
      </c>
      <c r="AT258" s="202" t="s">
        <v>71</v>
      </c>
      <c r="AU258" s="202" t="s">
        <v>72</v>
      </c>
      <c r="AY258" s="201" t="s">
        <v>125</v>
      </c>
      <c r="BK258" s="203">
        <f>BK259+BK269+BK277</f>
        <v>0</v>
      </c>
    </row>
    <row r="259" s="12" customFormat="1" ht="22.8" customHeight="1">
      <c r="A259" s="12"/>
      <c r="B259" s="190"/>
      <c r="C259" s="191"/>
      <c r="D259" s="192" t="s">
        <v>71</v>
      </c>
      <c r="E259" s="204" t="s">
        <v>420</v>
      </c>
      <c r="F259" s="204" t="s">
        <v>421</v>
      </c>
      <c r="G259" s="191"/>
      <c r="H259" s="191"/>
      <c r="I259" s="194"/>
      <c r="J259" s="205">
        <f>BK259</f>
        <v>0</v>
      </c>
      <c r="K259" s="191"/>
      <c r="L259" s="196"/>
      <c r="M259" s="197"/>
      <c r="N259" s="198"/>
      <c r="O259" s="198"/>
      <c r="P259" s="199">
        <f>SUM(P260:P268)</f>
        <v>0</v>
      </c>
      <c r="Q259" s="198"/>
      <c r="R259" s="199">
        <f>SUM(R260:R268)</f>
        <v>0</v>
      </c>
      <c r="S259" s="198"/>
      <c r="T259" s="200">
        <f>SUM(T260:T268)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1" t="s">
        <v>157</v>
      </c>
      <c r="AT259" s="202" t="s">
        <v>71</v>
      </c>
      <c r="AU259" s="202" t="s">
        <v>80</v>
      </c>
      <c r="AY259" s="201" t="s">
        <v>125</v>
      </c>
      <c r="BK259" s="203">
        <f>SUM(BK260:BK268)</f>
        <v>0</v>
      </c>
    </row>
    <row r="260" s="2" customFormat="1" ht="16.5" customHeight="1">
      <c r="A260" s="40"/>
      <c r="B260" s="41"/>
      <c r="C260" s="206" t="s">
        <v>411</v>
      </c>
      <c r="D260" s="206" t="s">
        <v>127</v>
      </c>
      <c r="E260" s="207" t="s">
        <v>423</v>
      </c>
      <c r="F260" s="208" t="s">
        <v>424</v>
      </c>
      <c r="G260" s="209" t="s">
        <v>425</v>
      </c>
      <c r="H260" s="210">
        <v>15</v>
      </c>
      <c r="I260" s="211"/>
      <c r="J260" s="212">
        <f>ROUND(I260*H260,2)</f>
        <v>0</v>
      </c>
      <c r="K260" s="208" t="s">
        <v>19</v>
      </c>
      <c r="L260" s="46"/>
      <c r="M260" s="213" t="s">
        <v>19</v>
      </c>
      <c r="N260" s="214" t="s">
        <v>43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426</v>
      </c>
      <c r="AT260" s="217" t="s">
        <v>127</v>
      </c>
      <c r="AU260" s="217" t="s">
        <v>82</v>
      </c>
      <c r="AY260" s="19" t="s">
        <v>125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80</v>
      </c>
      <c r="BK260" s="218">
        <f>ROUND(I260*H260,2)</f>
        <v>0</v>
      </c>
      <c r="BL260" s="19" t="s">
        <v>426</v>
      </c>
      <c r="BM260" s="217" t="s">
        <v>590</v>
      </c>
    </row>
    <row r="261" s="13" customFormat="1">
      <c r="A261" s="13"/>
      <c r="B261" s="224"/>
      <c r="C261" s="225"/>
      <c r="D261" s="226" t="s">
        <v>136</v>
      </c>
      <c r="E261" s="227" t="s">
        <v>19</v>
      </c>
      <c r="F261" s="228" t="s">
        <v>428</v>
      </c>
      <c r="G261" s="225"/>
      <c r="H261" s="227" t="s">
        <v>19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136</v>
      </c>
      <c r="AU261" s="234" t="s">
        <v>82</v>
      </c>
      <c r="AV261" s="13" t="s">
        <v>80</v>
      </c>
      <c r="AW261" s="13" t="s">
        <v>33</v>
      </c>
      <c r="AX261" s="13" t="s">
        <v>72</v>
      </c>
      <c r="AY261" s="234" t="s">
        <v>125</v>
      </c>
    </row>
    <row r="262" s="14" customFormat="1">
      <c r="A262" s="14"/>
      <c r="B262" s="235"/>
      <c r="C262" s="236"/>
      <c r="D262" s="226" t="s">
        <v>136</v>
      </c>
      <c r="E262" s="237" t="s">
        <v>19</v>
      </c>
      <c r="F262" s="238" t="s">
        <v>226</v>
      </c>
      <c r="G262" s="236"/>
      <c r="H262" s="239">
        <v>15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136</v>
      </c>
      <c r="AU262" s="245" t="s">
        <v>82</v>
      </c>
      <c r="AV262" s="14" t="s">
        <v>82</v>
      </c>
      <c r="AW262" s="14" t="s">
        <v>33</v>
      </c>
      <c r="AX262" s="14" t="s">
        <v>80</v>
      </c>
      <c r="AY262" s="245" t="s">
        <v>125</v>
      </c>
    </row>
    <row r="263" s="2" customFormat="1" ht="16.5" customHeight="1">
      <c r="A263" s="40"/>
      <c r="B263" s="41"/>
      <c r="C263" s="206" t="s">
        <v>422</v>
      </c>
      <c r="D263" s="206" t="s">
        <v>127</v>
      </c>
      <c r="E263" s="207" t="s">
        <v>430</v>
      </c>
      <c r="F263" s="208" t="s">
        <v>431</v>
      </c>
      <c r="G263" s="209" t="s">
        <v>425</v>
      </c>
      <c r="H263" s="210">
        <v>15</v>
      </c>
      <c r="I263" s="211"/>
      <c r="J263" s="212">
        <f>ROUND(I263*H263,2)</f>
        <v>0</v>
      </c>
      <c r="K263" s="208" t="s">
        <v>19</v>
      </c>
      <c r="L263" s="46"/>
      <c r="M263" s="213" t="s">
        <v>19</v>
      </c>
      <c r="N263" s="214" t="s">
        <v>43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426</v>
      </c>
      <c r="AT263" s="217" t="s">
        <v>127</v>
      </c>
      <c r="AU263" s="217" t="s">
        <v>82</v>
      </c>
      <c r="AY263" s="19" t="s">
        <v>125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80</v>
      </c>
      <c r="BK263" s="218">
        <f>ROUND(I263*H263,2)</f>
        <v>0</v>
      </c>
      <c r="BL263" s="19" t="s">
        <v>426</v>
      </c>
      <c r="BM263" s="217" t="s">
        <v>591</v>
      </c>
    </row>
    <row r="264" s="13" customFormat="1">
      <c r="A264" s="13"/>
      <c r="B264" s="224"/>
      <c r="C264" s="225"/>
      <c r="D264" s="226" t="s">
        <v>136</v>
      </c>
      <c r="E264" s="227" t="s">
        <v>19</v>
      </c>
      <c r="F264" s="228" t="s">
        <v>428</v>
      </c>
      <c r="G264" s="225"/>
      <c r="H264" s="227" t="s">
        <v>19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136</v>
      </c>
      <c r="AU264" s="234" t="s">
        <v>82</v>
      </c>
      <c r="AV264" s="13" t="s">
        <v>80</v>
      </c>
      <c r="AW264" s="13" t="s">
        <v>33</v>
      </c>
      <c r="AX264" s="13" t="s">
        <v>72</v>
      </c>
      <c r="AY264" s="234" t="s">
        <v>125</v>
      </c>
    </row>
    <row r="265" s="14" customFormat="1">
      <c r="A265" s="14"/>
      <c r="B265" s="235"/>
      <c r="C265" s="236"/>
      <c r="D265" s="226" t="s">
        <v>136</v>
      </c>
      <c r="E265" s="237" t="s">
        <v>19</v>
      </c>
      <c r="F265" s="238" t="s">
        <v>226</v>
      </c>
      <c r="G265" s="236"/>
      <c r="H265" s="239">
        <v>15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136</v>
      </c>
      <c r="AU265" s="245" t="s">
        <v>82</v>
      </c>
      <c r="AV265" s="14" t="s">
        <v>82</v>
      </c>
      <c r="AW265" s="14" t="s">
        <v>33</v>
      </c>
      <c r="AX265" s="14" t="s">
        <v>80</v>
      </c>
      <c r="AY265" s="245" t="s">
        <v>125</v>
      </c>
    </row>
    <row r="266" s="2" customFormat="1" ht="16.5" customHeight="1">
      <c r="A266" s="40"/>
      <c r="B266" s="41"/>
      <c r="C266" s="206" t="s">
        <v>429</v>
      </c>
      <c r="D266" s="206" t="s">
        <v>127</v>
      </c>
      <c r="E266" s="207" t="s">
        <v>434</v>
      </c>
      <c r="F266" s="208" t="s">
        <v>435</v>
      </c>
      <c r="G266" s="209" t="s">
        <v>425</v>
      </c>
      <c r="H266" s="210">
        <v>15</v>
      </c>
      <c r="I266" s="211"/>
      <c r="J266" s="212">
        <f>ROUND(I266*H266,2)</f>
        <v>0</v>
      </c>
      <c r="K266" s="208" t="s">
        <v>19</v>
      </c>
      <c r="L266" s="46"/>
      <c r="M266" s="213" t="s">
        <v>19</v>
      </c>
      <c r="N266" s="214" t="s">
        <v>43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426</v>
      </c>
      <c r="AT266" s="217" t="s">
        <v>127</v>
      </c>
      <c r="AU266" s="217" t="s">
        <v>82</v>
      </c>
      <c r="AY266" s="19" t="s">
        <v>125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80</v>
      </c>
      <c r="BK266" s="218">
        <f>ROUND(I266*H266,2)</f>
        <v>0</v>
      </c>
      <c r="BL266" s="19" t="s">
        <v>426</v>
      </c>
      <c r="BM266" s="217" t="s">
        <v>592</v>
      </c>
    </row>
    <row r="267" s="13" customFormat="1">
      <c r="A267" s="13"/>
      <c r="B267" s="224"/>
      <c r="C267" s="225"/>
      <c r="D267" s="226" t="s">
        <v>136</v>
      </c>
      <c r="E267" s="227" t="s">
        <v>19</v>
      </c>
      <c r="F267" s="228" t="s">
        <v>437</v>
      </c>
      <c r="G267" s="225"/>
      <c r="H267" s="227" t="s">
        <v>19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136</v>
      </c>
      <c r="AU267" s="234" t="s">
        <v>82</v>
      </c>
      <c r="AV267" s="13" t="s">
        <v>80</v>
      </c>
      <c r="AW267" s="13" t="s">
        <v>33</v>
      </c>
      <c r="AX267" s="13" t="s">
        <v>72</v>
      </c>
      <c r="AY267" s="234" t="s">
        <v>125</v>
      </c>
    </row>
    <row r="268" s="14" customFormat="1">
      <c r="A268" s="14"/>
      <c r="B268" s="235"/>
      <c r="C268" s="236"/>
      <c r="D268" s="226" t="s">
        <v>136</v>
      </c>
      <c r="E268" s="237" t="s">
        <v>19</v>
      </c>
      <c r="F268" s="238" t="s">
        <v>226</v>
      </c>
      <c r="G268" s="236"/>
      <c r="H268" s="239">
        <v>15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136</v>
      </c>
      <c r="AU268" s="245" t="s">
        <v>82</v>
      </c>
      <c r="AV268" s="14" t="s">
        <v>82</v>
      </c>
      <c r="AW268" s="14" t="s">
        <v>33</v>
      </c>
      <c r="AX268" s="14" t="s">
        <v>80</v>
      </c>
      <c r="AY268" s="245" t="s">
        <v>125</v>
      </c>
    </row>
    <row r="269" s="12" customFormat="1" ht="22.8" customHeight="1">
      <c r="A269" s="12"/>
      <c r="B269" s="190"/>
      <c r="C269" s="191"/>
      <c r="D269" s="192" t="s">
        <v>71</v>
      </c>
      <c r="E269" s="204" t="s">
        <v>438</v>
      </c>
      <c r="F269" s="204" t="s">
        <v>439</v>
      </c>
      <c r="G269" s="191"/>
      <c r="H269" s="191"/>
      <c r="I269" s="194"/>
      <c r="J269" s="205">
        <f>BK269</f>
        <v>0</v>
      </c>
      <c r="K269" s="191"/>
      <c r="L269" s="196"/>
      <c r="M269" s="197"/>
      <c r="N269" s="198"/>
      <c r="O269" s="198"/>
      <c r="P269" s="199">
        <f>SUM(P270:P276)</f>
        <v>0</v>
      </c>
      <c r="Q269" s="198"/>
      <c r="R269" s="199">
        <f>SUM(R270:R276)</f>
        <v>0</v>
      </c>
      <c r="S269" s="198"/>
      <c r="T269" s="200">
        <f>SUM(T270:T276)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1" t="s">
        <v>157</v>
      </c>
      <c r="AT269" s="202" t="s">
        <v>71</v>
      </c>
      <c r="AU269" s="202" t="s">
        <v>80</v>
      </c>
      <c r="AY269" s="201" t="s">
        <v>125</v>
      </c>
      <c r="BK269" s="203">
        <f>SUM(BK270:BK276)</f>
        <v>0</v>
      </c>
    </row>
    <row r="270" s="2" customFormat="1" ht="16.5" customHeight="1">
      <c r="A270" s="40"/>
      <c r="B270" s="41"/>
      <c r="C270" s="206" t="s">
        <v>433</v>
      </c>
      <c r="D270" s="206" t="s">
        <v>127</v>
      </c>
      <c r="E270" s="207" t="s">
        <v>441</v>
      </c>
      <c r="F270" s="208" t="s">
        <v>442</v>
      </c>
      <c r="G270" s="209" t="s">
        <v>443</v>
      </c>
      <c r="H270" s="210">
        <v>1</v>
      </c>
      <c r="I270" s="211"/>
      <c r="J270" s="212">
        <f>ROUND(I270*H270,2)</f>
        <v>0</v>
      </c>
      <c r="K270" s="208" t="s">
        <v>19</v>
      </c>
      <c r="L270" s="46"/>
      <c r="M270" s="213" t="s">
        <v>19</v>
      </c>
      <c r="N270" s="214" t="s">
        <v>43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426</v>
      </c>
      <c r="AT270" s="217" t="s">
        <v>127</v>
      </c>
      <c r="AU270" s="217" t="s">
        <v>82</v>
      </c>
      <c r="AY270" s="19" t="s">
        <v>125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80</v>
      </c>
      <c r="BK270" s="218">
        <f>ROUND(I270*H270,2)</f>
        <v>0</v>
      </c>
      <c r="BL270" s="19" t="s">
        <v>426</v>
      </c>
      <c r="BM270" s="217" t="s">
        <v>593</v>
      </c>
    </row>
    <row r="271" s="2" customFormat="1" ht="16.5" customHeight="1">
      <c r="A271" s="40"/>
      <c r="B271" s="41"/>
      <c r="C271" s="206" t="s">
        <v>440</v>
      </c>
      <c r="D271" s="206" t="s">
        <v>127</v>
      </c>
      <c r="E271" s="207" t="s">
        <v>446</v>
      </c>
      <c r="F271" s="208" t="s">
        <v>447</v>
      </c>
      <c r="G271" s="209" t="s">
        <v>448</v>
      </c>
      <c r="H271" s="210">
        <v>1</v>
      </c>
      <c r="I271" s="211"/>
      <c r="J271" s="212">
        <f>ROUND(I271*H271,2)</f>
        <v>0</v>
      </c>
      <c r="K271" s="208" t="s">
        <v>19</v>
      </c>
      <c r="L271" s="46"/>
      <c r="M271" s="213" t="s">
        <v>19</v>
      </c>
      <c r="N271" s="214" t="s">
        <v>43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426</v>
      </c>
      <c r="AT271" s="217" t="s">
        <v>127</v>
      </c>
      <c r="AU271" s="217" t="s">
        <v>82</v>
      </c>
      <c r="AY271" s="19" t="s">
        <v>125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80</v>
      </c>
      <c r="BK271" s="218">
        <f>ROUND(I271*H271,2)</f>
        <v>0</v>
      </c>
      <c r="BL271" s="19" t="s">
        <v>426</v>
      </c>
      <c r="BM271" s="217" t="s">
        <v>594</v>
      </c>
    </row>
    <row r="272" s="14" customFormat="1">
      <c r="A272" s="14"/>
      <c r="B272" s="235"/>
      <c r="C272" s="236"/>
      <c r="D272" s="226" t="s">
        <v>136</v>
      </c>
      <c r="E272" s="237" t="s">
        <v>19</v>
      </c>
      <c r="F272" s="238" t="s">
        <v>80</v>
      </c>
      <c r="G272" s="236"/>
      <c r="H272" s="239">
        <v>1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136</v>
      </c>
      <c r="AU272" s="245" t="s">
        <v>82</v>
      </c>
      <c r="AV272" s="14" t="s">
        <v>82</v>
      </c>
      <c r="AW272" s="14" t="s">
        <v>33</v>
      </c>
      <c r="AX272" s="14" t="s">
        <v>80</v>
      </c>
      <c r="AY272" s="245" t="s">
        <v>125</v>
      </c>
    </row>
    <row r="273" s="2" customFormat="1" ht="16.5" customHeight="1">
      <c r="A273" s="40"/>
      <c r="B273" s="41"/>
      <c r="C273" s="206" t="s">
        <v>445</v>
      </c>
      <c r="D273" s="206" t="s">
        <v>127</v>
      </c>
      <c r="E273" s="207" t="s">
        <v>451</v>
      </c>
      <c r="F273" s="208" t="s">
        <v>452</v>
      </c>
      <c r="G273" s="209" t="s">
        <v>448</v>
      </c>
      <c r="H273" s="210">
        <v>1</v>
      </c>
      <c r="I273" s="211"/>
      <c r="J273" s="212">
        <f>ROUND(I273*H273,2)</f>
        <v>0</v>
      </c>
      <c r="K273" s="208" t="s">
        <v>19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426</v>
      </c>
      <c r="AT273" s="217" t="s">
        <v>127</v>
      </c>
      <c r="AU273" s="217" t="s">
        <v>82</v>
      </c>
      <c r="AY273" s="19" t="s">
        <v>125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426</v>
      </c>
      <c r="BM273" s="217" t="s">
        <v>595</v>
      </c>
    </row>
    <row r="274" s="13" customFormat="1">
      <c r="A274" s="13"/>
      <c r="B274" s="224"/>
      <c r="C274" s="225"/>
      <c r="D274" s="226" t="s">
        <v>136</v>
      </c>
      <c r="E274" s="227" t="s">
        <v>19</v>
      </c>
      <c r="F274" s="228" t="s">
        <v>454</v>
      </c>
      <c r="G274" s="225"/>
      <c r="H274" s="227" t="s">
        <v>19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136</v>
      </c>
      <c r="AU274" s="234" t="s">
        <v>82</v>
      </c>
      <c r="AV274" s="13" t="s">
        <v>80</v>
      </c>
      <c r="AW274" s="13" t="s">
        <v>33</v>
      </c>
      <c r="AX274" s="13" t="s">
        <v>72</v>
      </c>
      <c r="AY274" s="234" t="s">
        <v>125</v>
      </c>
    </row>
    <row r="275" s="14" customFormat="1">
      <c r="A275" s="14"/>
      <c r="B275" s="235"/>
      <c r="C275" s="236"/>
      <c r="D275" s="226" t="s">
        <v>136</v>
      </c>
      <c r="E275" s="237" t="s">
        <v>19</v>
      </c>
      <c r="F275" s="238" t="s">
        <v>80</v>
      </c>
      <c r="G275" s="236"/>
      <c r="H275" s="239">
        <v>1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136</v>
      </c>
      <c r="AU275" s="245" t="s">
        <v>82</v>
      </c>
      <c r="AV275" s="14" t="s">
        <v>82</v>
      </c>
      <c r="AW275" s="14" t="s">
        <v>33</v>
      </c>
      <c r="AX275" s="14" t="s">
        <v>80</v>
      </c>
      <c r="AY275" s="245" t="s">
        <v>125</v>
      </c>
    </row>
    <row r="276" s="2" customFormat="1" ht="16.5" customHeight="1">
      <c r="A276" s="40"/>
      <c r="B276" s="41"/>
      <c r="C276" s="206" t="s">
        <v>450</v>
      </c>
      <c r="D276" s="206" t="s">
        <v>127</v>
      </c>
      <c r="E276" s="207" t="s">
        <v>456</v>
      </c>
      <c r="F276" s="208" t="s">
        <v>457</v>
      </c>
      <c r="G276" s="209" t="s">
        <v>293</v>
      </c>
      <c r="H276" s="210">
        <v>1</v>
      </c>
      <c r="I276" s="211"/>
      <c r="J276" s="212">
        <f>ROUND(I276*H276,2)</f>
        <v>0</v>
      </c>
      <c r="K276" s="208" t="s">
        <v>19</v>
      </c>
      <c r="L276" s="46"/>
      <c r="M276" s="213" t="s">
        <v>19</v>
      </c>
      <c r="N276" s="214" t="s">
        <v>43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426</v>
      </c>
      <c r="AT276" s="217" t="s">
        <v>127</v>
      </c>
      <c r="AU276" s="217" t="s">
        <v>82</v>
      </c>
      <c r="AY276" s="19" t="s">
        <v>125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80</v>
      </c>
      <c r="BK276" s="218">
        <f>ROUND(I276*H276,2)</f>
        <v>0</v>
      </c>
      <c r="BL276" s="19" t="s">
        <v>426</v>
      </c>
      <c r="BM276" s="217" t="s">
        <v>596</v>
      </c>
    </row>
    <row r="277" s="12" customFormat="1" ht="22.8" customHeight="1">
      <c r="A277" s="12"/>
      <c r="B277" s="190"/>
      <c r="C277" s="191"/>
      <c r="D277" s="192" t="s">
        <v>71</v>
      </c>
      <c r="E277" s="204" t="s">
        <v>459</v>
      </c>
      <c r="F277" s="204" t="s">
        <v>460</v>
      </c>
      <c r="G277" s="191"/>
      <c r="H277" s="191"/>
      <c r="I277" s="194"/>
      <c r="J277" s="205">
        <f>BK277</f>
        <v>0</v>
      </c>
      <c r="K277" s="191"/>
      <c r="L277" s="196"/>
      <c r="M277" s="197"/>
      <c r="N277" s="198"/>
      <c r="O277" s="198"/>
      <c r="P277" s="199">
        <f>P278</f>
        <v>0</v>
      </c>
      <c r="Q277" s="198"/>
      <c r="R277" s="199">
        <f>R278</f>
        <v>0</v>
      </c>
      <c r="S277" s="198"/>
      <c r="T277" s="200">
        <f>T278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1" t="s">
        <v>157</v>
      </c>
      <c r="AT277" s="202" t="s">
        <v>71</v>
      </c>
      <c r="AU277" s="202" t="s">
        <v>80</v>
      </c>
      <c r="AY277" s="201" t="s">
        <v>125</v>
      </c>
      <c r="BK277" s="203">
        <f>BK278</f>
        <v>0</v>
      </c>
    </row>
    <row r="278" s="2" customFormat="1" ht="16.5" customHeight="1">
      <c r="A278" s="40"/>
      <c r="B278" s="41"/>
      <c r="C278" s="206" t="s">
        <v>455</v>
      </c>
      <c r="D278" s="206" t="s">
        <v>127</v>
      </c>
      <c r="E278" s="207" t="s">
        <v>462</v>
      </c>
      <c r="F278" s="208" t="s">
        <v>463</v>
      </c>
      <c r="G278" s="209" t="s">
        <v>443</v>
      </c>
      <c r="H278" s="210">
        <v>3</v>
      </c>
      <c r="I278" s="211"/>
      <c r="J278" s="212">
        <f>ROUND(I278*H278,2)</f>
        <v>0</v>
      </c>
      <c r="K278" s="208" t="s">
        <v>19</v>
      </c>
      <c r="L278" s="46"/>
      <c r="M278" s="267" t="s">
        <v>19</v>
      </c>
      <c r="N278" s="268" t="s">
        <v>43</v>
      </c>
      <c r="O278" s="269"/>
      <c r="P278" s="270">
        <f>O278*H278</f>
        <v>0</v>
      </c>
      <c r="Q278" s="270">
        <v>0</v>
      </c>
      <c r="R278" s="270">
        <f>Q278*H278</f>
        <v>0</v>
      </c>
      <c r="S278" s="270">
        <v>0</v>
      </c>
      <c r="T278" s="271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426</v>
      </c>
      <c r="AT278" s="217" t="s">
        <v>127</v>
      </c>
      <c r="AU278" s="217" t="s">
        <v>82</v>
      </c>
      <c r="AY278" s="19" t="s">
        <v>125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80</v>
      </c>
      <c r="BK278" s="218">
        <f>ROUND(I278*H278,2)</f>
        <v>0</v>
      </c>
      <c r="BL278" s="19" t="s">
        <v>426</v>
      </c>
      <c r="BM278" s="217" t="s">
        <v>597</v>
      </c>
    </row>
    <row r="279" s="2" customFormat="1" ht="6.96" customHeight="1">
      <c r="A279" s="40"/>
      <c r="B279" s="61"/>
      <c r="C279" s="62"/>
      <c r="D279" s="62"/>
      <c r="E279" s="62"/>
      <c r="F279" s="62"/>
      <c r="G279" s="62"/>
      <c r="H279" s="62"/>
      <c r="I279" s="62"/>
      <c r="J279" s="62"/>
      <c r="K279" s="62"/>
      <c r="L279" s="46"/>
      <c r="M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</row>
  </sheetData>
  <sheetProtection sheet="1" autoFilter="0" formatColumns="0" formatRows="0" objects="1" scenarios="1" spinCount="100000" saltValue="EoKAjBYNfxFy++RYgMoFvBrJA8ILRBpg5wW2wkx8YphV17m+VSQsDkbH/jOFOw16ownlU+lOZ8FStXcTB4UwIw==" hashValue="KgRvhdPrS1ujWnDp0zq/7zDwoftbchDjRsWaX1NiyzW8aOydkn0zdGF2TxB95vcaHliFg4F2tQDNp3E6GMcCpQ==" algorithmName="SHA-512" password="CC35"/>
  <autoFilter ref="C89:K278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2/113107222"/>
    <hyperlink ref="F98" r:id="rId2" display="https://podminky.urs.cz/item/CS_URS_2024_02/113107243"/>
    <hyperlink ref="F102" r:id="rId3" display="https://podminky.urs.cz/item/CS_URS_2024_02/113154518"/>
    <hyperlink ref="F104" r:id="rId4" display="https://podminky.urs.cz/item/CS_URS_2024_02/121151113"/>
    <hyperlink ref="F106" r:id="rId5" display="https://podminky.urs.cz/item/CS_URS_2025_02/122252204"/>
    <hyperlink ref="F113" r:id="rId6" display="https://podminky.urs.cz/item/CS_URS_2024_02/162751117"/>
    <hyperlink ref="F118" r:id="rId7" display="https://podminky.urs.cz/item/CS_URS_2024_02/162751119"/>
    <hyperlink ref="F121" r:id="rId8" display="https://podminky.urs.cz/item/CS_URS_2024_02/167151111"/>
    <hyperlink ref="F123" r:id="rId9" display="https://podminky.urs.cz/item/CS_URS_2024_02/171201231"/>
    <hyperlink ref="F126" r:id="rId10" display="https://podminky.urs.cz/item/CS_URS_2024_02/171251201"/>
    <hyperlink ref="F128" r:id="rId11" display="https://podminky.urs.cz/item/CS_URS_2024_02/181152302"/>
    <hyperlink ref="F132" r:id="rId12" display="https://podminky.urs.cz/item/CS_URS_2024_02/564851011"/>
    <hyperlink ref="F137" r:id="rId13" display="https://podminky.urs.cz/item/CS_URS_2024_02/564851111"/>
    <hyperlink ref="F145" r:id="rId14" display="https://podminky.urs.cz/item/CS_URS_2024_02/564861011"/>
    <hyperlink ref="F154" r:id="rId15" display="https://podminky.urs.cz/item/CS_URS_2024_02/564861111"/>
    <hyperlink ref="F159" r:id="rId16" display="https://podminky.urs.cz/item/CS_URS_2024_02/564950413"/>
    <hyperlink ref="F163" r:id="rId17" display="https://podminky.urs.cz/item/CS_URS_2025_02/565155001"/>
    <hyperlink ref="F167" r:id="rId18" display="https://podminky.urs.cz/item/CS_URS_2024_02/573231109"/>
    <hyperlink ref="F171" r:id="rId19" display="https://podminky.urs.cz/item/CS_URS_2025_02/577134031"/>
    <hyperlink ref="F175" r:id="rId20" display="https://podminky.urs.cz/item/CS_URS_2024_02/577154031"/>
    <hyperlink ref="F179" r:id="rId21" display="https://podminky.urs.cz/item/CS_URS_2024_02/596211110"/>
    <hyperlink ref="F186" r:id="rId22" display="https://podminky.urs.cz/item/CS_URS_2024_02/596212212"/>
    <hyperlink ref="F199" r:id="rId23" display="https://podminky.urs.cz/item/CS_URS_2024_02/914111111"/>
    <hyperlink ref="F202" r:id="rId24" display="https://podminky.urs.cz/item/CS_URS_2024_02/914511111"/>
    <hyperlink ref="F205" r:id="rId25" display="https://podminky.urs.cz/item/CS_URS_2024_02/915121112"/>
    <hyperlink ref="F207" r:id="rId26" display="https://podminky.urs.cz/item/CS_URS_2024_02/915131112"/>
    <hyperlink ref="F212" r:id="rId27" display="https://podminky.urs.cz/item/CS_URS_2024_02/915611111"/>
    <hyperlink ref="F214" r:id="rId28" display="https://podminky.urs.cz/item/CS_URS_2024_02/915621111"/>
    <hyperlink ref="F216" r:id="rId29" display="https://podminky.urs.cz/item/CS_URS_2024_02/916131213"/>
    <hyperlink ref="F233" r:id="rId30" display="https://podminky.urs.cz/item/CS_URS_2024_02/919735111"/>
    <hyperlink ref="F235" r:id="rId31" display="https://podminky.urs.cz/item/CS_URS_2024_02/938908421"/>
    <hyperlink ref="F240" r:id="rId32" display="https://podminky.urs.cz/item/CS_URS_2024_02/997221551"/>
    <hyperlink ref="F242" r:id="rId33" display="https://podminky.urs.cz/item/CS_URS_2024_02/997221559"/>
    <hyperlink ref="F245" r:id="rId34" display="https://podminky.urs.cz/item/CS_URS_2024_02/997221611"/>
    <hyperlink ref="F247" r:id="rId35" display="https://podminky.urs.cz/item/CS_URS_2024_02/997221873"/>
    <hyperlink ref="F250" r:id="rId36" display="https://podminky.urs.cz/item/CS_URS_2024_02/997221875"/>
    <hyperlink ref="F254" r:id="rId37" display="https://podminky.urs.cz/item/CS_URS_2024_02/998225111"/>
    <hyperlink ref="F257" r:id="rId38" display="https://podminky.urs.cz/item/CS_URS_2024_02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Tuchlovice, společná stezka - Dřevěnkov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598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ROUND((SUM(BE84:BE113)),  2)</f>
        <v>0</v>
      </c>
      <c r="G33" s="40"/>
      <c r="H33" s="40"/>
      <c r="I33" s="150">
        <v>0.20999999999999999</v>
      </c>
      <c r="J33" s="149">
        <f>ROUND(((SUM(BE84:BE113))*I33),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ROUND((SUM(BF84:BF113)),  2)</f>
        <v>0</v>
      </c>
      <c r="G34" s="40"/>
      <c r="H34" s="40"/>
      <c r="I34" s="150">
        <v>0.12</v>
      </c>
      <c r="J34" s="149">
        <f>ROUND(((SUM(BF84:BF113))*I34),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ROUND((SUM(BG84:BG113)),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ROUND((SUM(BH84:BH113)),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ROUND((SUM(BI84:BI113)),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Tuchlovice, společná stezka - Dřevěnkov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401 - VO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Tuchlovice</v>
      </c>
      <c r="G54" s="42"/>
      <c r="H54" s="42"/>
      <c r="I54" s="34" t="s">
        <v>31</v>
      </c>
      <c r="J54" s="38" t="str">
        <f>E21</f>
        <v>PFPROJEKT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Lukáš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599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600</v>
      </c>
      <c r="E61" s="170"/>
      <c r="F61" s="170"/>
      <c r="G61" s="170"/>
      <c r="H61" s="170"/>
      <c r="I61" s="170"/>
      <c r="J61" s="171">
        <f>J90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601</v>
      </c>
      <c r="E62" s="170"/>
      <c r="F62" s="170"/>
      <c r="G62" s="170"/>
      <c r="H62" s="170"/>
      <c r="I62" s="170"/>
      <c r="J62" s="171">
        <f>J93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602</v>
      </c>
      <c r="E63" s="170"/>
      <c r="F63" s="170"/>
      <c r="G63" s="170"/>
      <c r="H63" s="170"/>
      <c r="I63" s="170"/>
      <c r="J63" s="171">
        <f>J96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603</v>
      </c>
      <c r="E64" s="170"/>
      <c r="F64" s="170"/>
      <c r="G64" s="170"/>
      <c r="H64" s="170"/>
      <c r="I64" s="170"/>
      <c r="J64" s="171">
        <f>J103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110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Tuchlovice, společná stezka - Dřevěnkov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401 - VO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25. 10. 2024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Obec Tuchlovice</v>
      </c>
      <c r="G80" s="42"/>
      <c r="H80" s="42"/>
      <c r="I80" s="34" t="s">
        <v>31</v>
      </c>
      <c r="J80" s="38" t="str">
        <f>E21</f>
        <v>PFPROJEKT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Lukáš Novák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111</v>
      </c>
      <c r="D83" s="182" t="s">
        <v>57</v>
      </c>
      <c r="E83" s="182" t="s">
        <v>53</v>
      </c>
      <c r="F83" s="182" t="s">
        <v>54</v>
      </c>
      <c r="G83" s="182" t="s">
        <v>112</v>
      </c>
      <c r="H83" s="182" t="s">
        <v>113</v>
      </c>
      <c r="I83" s="182" t="s">
        <v>114</v>
      </c>
      <c r="J83" s="182" t="s">
        <v>97</v>
      </c>
      <c r="K83" s="183" t="s">
        <v>115</v>
      </c>
      <c r="L83" s="184"/>
      <c r="M83" s="94" t="s">
        <v>19</v>
      </c>
      <c r="N83" s="95" t="s">
        <v>42</v>
      </c>
      <c r="O83" s="95" t="s">
        <v>116</v>
      </c>
      <c r="P83" s="95" t="s">
        <v>117</v>
      </c>
      <c r="Q83" s="95" t="s">
        <v>118</v>
      </c>
      <c r="R83" s="95" t="s">
        <v>119</v>
      </c>
      <c r="S83" s="95" t="s">
        <v>120</v>
      </c>
      <c r="T83" s="96" t="s">
        <v>121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122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P85+P90+P93+P96+P103</f>
        <v>0</v>
      </c>
      <c r="Q84" s="98"/>
      <c r="R84" s="187">
        <f>R85+R90+R93+R96+R103</f>
        <v>0</v>
      </c>
      <c r="S84" s="98"/>
      <c r="T84" s="188">
        <f>T85+T90+T93+T96+T103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71</v>
      </c>
      <c r="AU84" s="19" t="s">
        <v>98</v>
      </c>
      <c r="BK84" s="189">
        <f>BK85+BK90+BK93+BK96+BK103</f>
        <v>0</v>
      </c>
    </row>
    <row r="85" s="12" customFormat="1" ht="25.92" customHeight="1">
      <c r="A85" s="12"/>
      <c r="B85" s="190"/>
      <c r="C85" s="191"/>
      <c r="D85" s="192" t="s">
        <v>71</v>
      </c>
      <c r="E85" s="193" t="s">
        <v>604</v>
      </c>
      <c r="F85" s="193" t="s">
        <v>605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SUM(P86:P89)</f>
        <v>0</v>
      </c>
      <c r="Q85" s="198"/>
      <c r="R85" s="199">
        <f>SUM(R86:R89)</f>
        <v>0</v>
      </c>
      <c r="S85" s="198"/>
      <c r="T85" s="200">
        <f>SUM(T86:T89)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132</v>
      </c>
      <c r="AT85" s="202" t="s">
        <v>71</v>
      </c>
      <c r="AU85" s="202" t="s">
        <v>72</v>
      </c>
      <c r="AY85" s="201" t="s">
        <v>125</v>
      </c>
      <c r="BK85" s="203">
        <f>SUM(BK86:BK89)</f>
        <v>0</v>
      </c>
    </row>
    <row r="86" s="2" customFormat="1" ht="16.5" customHeight="1">
      <c r="A86" s="40"/>
      <c r="B86" s="41"/>
      <c r="C86" s="257" t="s">
        <v>80</v>
      </c>
      <c r="D86" s="257" t="s">
        <v>269</v>
      </c>
      <c r="E86" s="258" t="s">
        <v>606</v>
      </c>
      <c r="F86" s="259" t="s">
        <v>607</v>
      </c>
      <c r="G86" s="260" t="s">
        <v>608</v>
      </c>
      <c r="H86" s="261">
        <v>198</v>
      </c>
      <c r="I86" s="262"/>
      <c r="J86" s="263">
        <f>ROUND(I86*H86,2)</f>
        <v>0</v>
      </c>
      <c r="K86" s="259" t="s">
        <v>19</v>
      </c>
      <c r="L86" s="264"/>
      <c r="M86" s="265" t="s">
        <v>19</v>
      </c>
      <c r="N86" s="266" t="s">
        <v>43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415</v>
      </c>
      <c r="AT86" s="217" t="s">
        <v>269</v>
      </c>
      <c r="AU86" s="217" t="s">
        <v>80</v>
      </c>
      <c r="AY86" s="19" t="s">
        <v>125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80</v>
      </c>
      <c r="BK86" s="218">
        <f>ROUND(I86*H86,2)</f>
        <v>0</v>
      </c>
      <c r="BL86" s="19" t="s">
        <v>415</v>
      </c>
      <c r="BM86" s="217" t="s">
        <v>609</v>
      </c>
    </row>
    <row r="87" s="2" customFormat="1" ht="16.5" customHeight="1">
      <c r="A87" s="40"/>
      <c r="B87" s="41"/>
      <c r="C87" s="206" t="s">
        <v>82</v>
      </c>
      <c r="D87" s="206" t="s">
        <v>127</v>
      </c>
      <c r="E87" s="207" t="s">
        <v>610</v>
      </c>
      <c r="F87" s="208" t="s">
        <v>611</v>
      </c>
      <c r="G87" s="209" t="s">
        <v>608</v>
      </c>
      <c r="H87" s="210">
        <v>198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415</v>
      </c>
      <c r="AT87" s="217" t="s">
        <v>127</v>
      </c>
      <c r="AU87" s="217" t="s">
        <v>80</v>
      </c>
      <c r="AY87" s="19" t="s">
        <v>125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415</v>
      </c>
      <c r="BM87" s="217" t="s">
        <v>612</v>
      </c>
    </row>
    <row r="88" s="2" customFormat="1" ht="16.5" customHeight="1">
      <c r="A88" s="40"/>
      <c r="B88" s="41"/>
      <c r="C88" s="257" t="s">
        <v>146</v>
      </c>
      <c r="D88" s="257" t="s">
        <v>269</v>
      </c>
      <c r="E88" s="258" t="s">
        <v>613</v>
      </c>
      <c r="F88" s="259" t="s">
        <v>614</v>
      </c>
      <c r="G88" s="260" t="s">
        <v>608</v>
      </c>
      <c r="H88" s="261">
        <v>782</v>
      </c>
      <c r="I88" s="262"/>
      <c r="J88" s="263">
        <f>ROUND(I88*H88,2)</f>
        <v>0</v>
      </c>
      <c r="K88" s="259" t="s">
        <v>19</v>
      </c>
      <c r="L88" s="264"/>
      <c r="M88" s="265" t="s">
        <v>19</v>
      </c>
      <c r="N88" s="266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415</v>
      </c>
      <c r="AT88" s="217" t="s">
        <v>269</v>
      </c>
      <c r="AU88" s="217" t="s">
        <v>80</v>
      </c>
      <c r="AY88" s="19" t="s">
        <v>125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415</v>
      </c>
      <c r="BM88" s="217" t="s">
        <v>615</v>
      </c>
    </row>
    <row r="89" s="2" customFormat="1" ht="16.5" customHeight="1">
      <c r="A89" s="40"/>
      <c r="B89" s="41"/>
      <c r="C89" s="206" t="s">
        <v>132</v>
      </c>
      <c r="D89" s="206" t="s">
        <v>127</v>
      </c>
      <c r="E89" s="207" t="s">
        <v>616</v>
      </c>
      <c r="F89" s="208" t="s">
        <v>617</v>
      </c>
      <c r="G89" s="209" t="s">
        <v>608</v>
      </c>
      <c r="H89" s="210">
        <v>782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415</v>
      </c>
      <c r="AT89" s="217" t="s">
        <v>127</v>
      </c>
      <c r="AU89" s="217" t="s">
        <v>80</v>
      </c>
      <c r="AY89" s="19" t="s">
        <v>125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415</v>
      </c>
      <c r="BM89" s="217" t="s">
        <v>618</v>
      </c>
    </row>
    <row r="90" s="12" customFormat="1" ht="25.92" customHeight="1">
      <c r="A90" s="12"/>
      <c r="B90" s="190"/>
      <c r="C90" s="191"/>
      <c r="D90" s="192" t="s">
        <v>71</v>
      </c>
      <c r="E90" s="193" t="s">
        <v>619</v>
      </c>
      <c r="F90" s="193" t="s">
        <v>620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SUM(P91:P92)</f>
        <v>0</v>
      </c>
      <c r="Q90" s="198"/>
      <c r="R90" s="199">
        <f>SUM(R91:R92)</f>
        <v>0</v>
      </c>
      <c r="S90" s="198"/>
      <c r="T90" s="200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132</v>
      </c>
      <c r="AT90" s="202" t="s">
        <v>71</v>
      </c>
      <c r="AU90" s="202" t="s">
        <v>72</v>
      </c>
      <c r="AY90" s="201" t="s">
        <v>125</v>
      </c>
      <c r="BK90" s="203">
        <f>SUM(BK91:BK92)</f>
        <v>0</v>
      </c>
    </row>
    <row r="91" s="2" customFormat="1" ht="16.5" customHeight="1">
      <c r="A91" s="40"/>
      <c r="B91" s="41"/>
      <c r="C91" s="257" t="s">
        <v>157</v>
      </c>
      <c r="D91" s="257" t="s">
        <v>269</v>
      </c>
      <c r="E91" s="258" t="s">
        <v>621</v>
      </c>
      <c r="F91" s="259" t="s">
        <v>622</v>
      </c>
      <c r="G91" s="260" t="s">
        <v>608</v>
      </c>
      <c r="H91" s="261">
        <v>738</v>
      </c>
      <c r="I91" s="262"/>
      <c r="J91" s="263">
        <f>ROUND(I91*H91,2)</f>
        <v>0</v>
      </c>
      <c r="K91" s="259" t="s">
        <v>19</v>
      </c>
      <c r="L91" s="264"/>
      <c r="M91" s="265" t="s">
        <v>19</v>
      </c>
      <c r="N91" s="266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415</v>
      </c>
      <c r="AT91" s="217" t="s">
        <v>269</v>
      </c>
      <c r="AU91" s="217" t="s">
        <v>80</v>
      </c>
      <c r="AY91" s="19" t="s">
        <v>125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415</v>
      </c>
      <c r="BM91" s="217" t="s">
        <v>623</v>
      </c>
    </row>
    <row r="92" s="2" customFormat="1" ht="16.5" customHeight="1">
      <c r="A92" s="40"/>
      <c r="B92" s="41"/>
      <c r="C92" s="206" t="s">
        <v>162</v>
      </c>
      <c r="D92" s="206" t="s">
        <v>127</v>
      </c>
      <c r="E92" s="207" t="s">
        <v>624</v>
      </c>
      <c r="F92" s="208" t="s">
        <v>625</v>
      </c>
      <c r="G92" s="209" t="s">
        <v>608</v>
      </c>
      <c r="H92" s="210">
        <v>738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415</v>
      </c>
      <c r="AT92" s="217" t="s">
        <v>127</v>
      </c>
      <c r="AU92" s="217" t="s">
        <v>80</v>
      </c>
      <c r="AY92" s="19" t="s">
        <v>125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415</v>
      </c>
      <c r="BM92" s="217" t="s">
        <v>626</v>
      </c>
    </row>
    <row r="93" s="12" customFormat="1" ht="25.92" customHeight="1">
      <c r="A93" s="12"/>
      <c r="B93" s="190"/>
      <c r="C93" s="191"/>
      <c r="D93" s="192" t="s">
        <v>71</v>
      </c>
      <c r="E93" s="193" t="s">
        <v>627</v>
      </c>
      <c r="F93" s="193" t="s">
        <v>628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SUM(P94:P95)</f>
        <v>0</v>
      </c>
      <c r="Q93" s="198"/>
      <c r="R93" s="199">
        <f>SUM(R94:R95)</f>
        <v>0</v>
      </c>
      <c r="S93" s="198"/>
      <c r="T93" s="200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132</v>
      </c>
      <c r="AT93" s="202" t="s">
        <v>71</v>
      </c>
      <c r="AU93" s="202" t="s">
        <v>72</v>
      </c>
      <c r="AY93" s="201" t="s">
        <v>125</v>
      </c>
      <c r="BK93" s="203">
        <f>SUM(BK94:BK95)</f>
        <v>0</v>
      </c>
    </row>
    <row r="94" s="2" customFormat="1" ht="16.5" customHeight="1">
      <c r="A94" s="40"/>
      <c r="B94" s="41"/>
      <c r="C94" s="257" t="s">
        <v>167</v>
      </c>
      <c r="D94" s="257" t="s">
        <v>269</v>
      </c>
      <c r="E94" s="258" t="s">
        <v>629</v>
      </c>
      <c r="F94" s="259" t="s">
        <v>630</v>
      </c>
      <c r="G94" s="260" t="s">
        <v>608</v>
      </c>
      <c r="H94" s="261">
        <v>716</v>
      </c>
      <c r="I94" s="262"/>
      <c r="J94" s="263">
        <f>ROUND(I94*H94,2)</f>
        <v>0</v>
      </c>
      <c r="K94" s="259" t="s">
        <v>19</v>
      </c>
      <c r="L94" s="264"/>
      <c r="M94" s="265" t="s">
        <v>19</v>
      </c>
      <c r="N94" s="266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415</v>
      </c>
      <c r="AT94" s="217" t="s">
        <v>269</v>
      </c>
      <c r="AU94" s="217" t="s">
        <v>80</v>
      </c>
      <c r="AY94" s="19" t="s">
        <v>125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415</v>
      </c>
      <c r="BM94" s="217" t="s">
        <v>631</v>
      </c>
    </row>
    <row r="95" s="2" customFormat="1" ht="16.5" customHeight="1">
      <c r="A95" s="40"/>
      <c r="B95" s="41"/>
      <c r="C95" s="206" t="s">
        <v>179</v>
      </c>
      <c r="D95" s="206" t="s">
        <v>127</v>
      </c>
      <c r="E95" s="207" t="s">
        <v>632</v>
      </c>
      <c r="F95" s="208" t="s">
        <v>633</v>
      </c>
      <c r="G95" s="209" t="s">
        <v>608</v>
      </c>
      <c r="H95" s="210">
        <v>716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415</v>
      </c>
      <c r="AT95" s="217" t="s">
        <v>127</v>
      </c>
      <c r="AU95" s="217" t="s">
        <v>80</v>
      </c>
      <c r="AY95" s="19" t="s">
        <v>125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415</v>
      </c>
      <c r="BM95" s="217" t="s">
        <v>634</v>
      </c>
    </row>
    <row r="96" s="12" customFormat="1" ht="25.92" customHeight="1">
      <c r="A96" s="12"/>
      <c r="B96" s="190"/>
      <c r="C96" s="191"/>
      <c r="D96" s="192" t="s">
        <v>71</v>
      </c>
      <c r="E96" s="193" t="s">
        <v>635</v>
      </c>
      <c r="F96" s="193" t="s">
        <v>636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SUM(P97:P102)</f>
        <v>0</v>
      </c>
      <c r="Q96" s="198"/>
      <c r="R96" s="199">
        <f>SUM(R97:R102)</f>
        <v>0</v>
      </c>
      <c r="S96" s="198"/>
      <c r="T96" s="200">
        <f>SUM(T97:T102)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132</v>
      </c>
      <c r="AT96" s="202" t="s">
        <v>71</v>
      </c>
      <c r="AU96" s="202" t="s">
        <v>72</v>
      </c>
      <c r="AY96" s="201" t="s">
        <v>125</v>
      </c>
      <c r="BK96" s="203">
        <f>SUM(BK97:BK102)</f>
        <v>0</v>
      </c>
    </row>
    <row r="97" s="2" customFormat="1" ht="16.5" customHeight="1">
      <c r="A97" s="40"/>
      <c r="B97" s="41"/>
      <c r="C97" s="206" t="s">
        <v>186</v>
      </c>
      <c r="D97" s="206" t="s">
        <v>127</v>
      </c>
      <c r="E97" s="207" t="s">
        <v>637</v>
      </c>
      <c r="F97" s="208" t="s">
        <v>638</v>
      </c>
      <c r="G97" s="209" t="s">
        <v>639</v>
      </c>
      <c r="H97" s="210">
        <v>22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415</v>
      </c>
      <c r="AT97" s="217" t="s">
        <v>127</v>
      </c>
      <c r="AU97" s="217" t="s">
        <v>80</v>
      </c>
      <c r="AY97" s="19" t="s">
        <v>125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415</v>
      </c>
      <c r="BM97" s="217" t="s">
        <v>640</v>
      </c>
    </row>
    <row r="98" s="2" customFormat="1" ht="16.5" customHeight="1">
      <c r="A98" s="40"/>
      <c r="B98" s="41"/>
      <c r="C98" s="206" t="s">
        <v>192</v>
      </c>
      <c r="D98" s="206" t="s">
        <v>127</v>
      </c>
      <c r="E98" s="207" t="s">
        <v>641</v>
      </c>
      <c r="F98" s="208" t="s">
        <v>642</v>
      </c>
      <c r="G98" s="209" t="s">
        <v>639</v>
      </c>
      <c r="H98" s="210">
        <v>22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415</v>
      </c>
      <c r="AT98" s="217" t="s">
        <v>127</v>
      </c>
      <c r="AU98" s="217" t="s">
        <v>80</v>
      </c>
      <c r="AY98" s="19" t="s">
        <v>125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415</v>
      </c>
      <c r="BM98" s="217" t="s">
        <v>643</v>
      </c>
    </row>
    <row r="99" s="2" customFormat="1" ht="16.5" customHeight="1">
      <c r="A99" s="40"/>
      <c r="B99" s="41"/>
      <c r="C99" s="206" t="s">
        <v>197</v>
      </c>
      <c r="D99" s="206" t="s">
        <v>127</v>
      </c>
      <c r="E99" s="207" t="s">
        <v>644</v>
      </c>
      <c r="F99" s="208" t="s">
        <v>645</v>
      </c>
      <c r="G99" s="209" t="s">
        <v>639</v>
      </c>
      <c r="H99" s="210">
        <v>22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415</v>
      </c>
      <c r="AT99" s="217" t="s">
        <v>127</v>
      </c>
      <c r="AU99" s="217" t="s">
        <v>80</v>
      </c>
      <c r="AY99" s="19" t="s">
        <v>125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415</v>
      </c>
      <c r="BM99" s="217" t="s">
        <v>646</v>
      </c>
    </row>
    <row r="100" s="2" customFormat="1" ht="16.5" customHeight="1">
      <c r="A100" s="40"/>
      <c r="B100" s="41"/>
      <c r="C100" s="206" t="s">
        <v>8</v>
      </c>
      <c r="D100" s="206" t="s">
        <v>127</v>
      </c>
      <c r="E100" s="207" t="s">
        <v>647</v>
      </c>
      <c r="F100" s="208" t="s">
        <v>648</v>
      </c>
      <c r="G100" s="209" t="s">
        <v>639</v>
      </c>
      <c r="H100" s="210">
        <v>22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415</v>
      </c>
      <c r="AT100" s="217" t="s">
        <v>127</v>
      </c>
      <c r="AU100" s="217" t="s">
        <v>80</v>
      </c>
      <c r="AY100" s="19" t="s">
        <v>125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415</v>
      </c>
      <c r="BM100" s="217" t="s">
        <v>649</v>
      </c>
    </row>
    <row r="101" s="2" customFormat="1" ht="16.5" customHeight="1">
      <c r="A101" s="40"/>
      <c r="B101" s="41"/>
      <c r="C101" s="206" t="s">
        <v>208</v>
      </c>
      <c r="D101" s="206" t="s">
        <v>127</v>
      </c>
      <c r="E101" s="207" t="s">
        <v>650</v>
      </c>
      <c r="F101" s="208" t="s">
        <v>651</v>
      </c>
      <c r="G101" s="209" t="s">
        <v>639</v>
      </c>
      <c r="H101" s="210">
        <v>22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415</v>
      </c>
      <c r="AT101" s="217" t="s">
        <v>127</v>
      </c>
      <c r="AU101" s="217" t="s">
        <v>80</v>
      </c>
      <c r="AY101" s="19" t="s">
        <v>125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415</v>
      </c>
      <c r="BM101" s="217" t="s">
        <v>652</v>
      </c>
    </row>
    <row r="102" s="2" customFormat="1" ht="16.5" customHeight="1">
      <c r="A102" s="40"/>
      <c r="B102" s="41"/>
      <c r="C102" s="206" t="s">
        <v>215</v>
      </c>
      <c r="D102" s="206" t="s">
        <v>127</v>
      </c>
      <c r="E102" s="207" t="s">
        <v>653</v>
      </c>
      <c r="F102" s="208" t="s">
        <v>654</v>
      </c>
      <c r="G102" s="209" t="s">
        <v>639</v>
      </c>
      <c r="H102" s="210">
        <v>22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415</v>
      </c>
      <c r="AT102" s="217" t="s">
        <v>127</v>
      </c>
      <c r="AU102" s="217" t="s">
        <v>80</v>
      </c>
      <c r="AY102" s="19" t="s">
        <v>125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415</v>
      </c>
      <c r="BM102" s="217" t="s">
        <v>655</v>
      </c>
    </row>
    <row r="103" s="12" customFormat="1" ht="25.92" customHeight="1">
      <c r="A103" s="12"/>
      <c r="B103" s="190"/>
      <c r="C103" s="191"/>
      <c r="D103" s="192" t="s">
        <v>71</v>
      </c>
      <c r="E103" s="193" t="s">
        <v>656</v>
      </c>
      <c r="F103" s="193" t="s">
        <v>126</v>
      </c>
      <c r="G103" s="191"/>
      <c r="H103" s="191"/>
      <c r="I103" s="194"/>
      <c r="J103" s="195">
        <f>BK103</f>
        <v>0</v>
      </c>
      <c r="K103" s="191"/>
      <c r="L103" s="196"/>
      <c r="M103" s="197"/>
      <c r="N103" s="198"/>
      <c r="O103" s="198"/>
      <c r="P103" s="199">
        <f>SUM(P104:P113)</f>
        <v>0</v>
      </c>
      <c r="Q103" s="198"/>
      <c r="R103" s="199">
        <f>SUM(R104:R113)</f>
        <v>0</v>
      </c>
      <c r="S103" s="198"/>
      <c r="T103" s="200">
        <f>SUM(T104:T113)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132</v>
      </c>
      <c r="AT103" s="202" t="s">
        <v>71</v>
      </c>
      <c r="AU103" s="202" t="s">
        <v>72</v>
      </c>
      <c r="AY103" s="201" t="s">
        <v>125</v>
      </c>
      <c r="BK103" s="203">
        <f>SUM(BK104:BK113)</f>
        <v>0</v>
      </c>
    </row>
    <row r="104" s="2" customFormat="1" ht="16.5" customHeight="1">
      <c r="A104" s="40"/>
      <c r="B104" s="41"/>
      <c r="C104" s="206" t="s">
        <v>226</v>
      </c>
      <c r="D104" s="206" t="s">
        <v>127</v>
      </c>
      <c r="E104" s="207" t="s">
        <v>657</v>
      </c>
      <c r="F104" s="208" t="s">
        <v>658</v>
      </c>
      <c r="G104" s="209" t="s">
        <v>608</v>
      </c>
      <c r="H104" s="210">
        <v>700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415</v>
      </c>
      <c r="AT104" s="217" t="s">
        <v>127</v>
      </c>
      <c r="AU104" s="217" t="s">
        <v>80</v>
      </c>
      <c r="AY104" s="19" t="s">
        <v>125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415</v>
      </c>
      <c r="BM104" s="217" t="s">
        <v>659</v>
      </c>
    </row>
    <row r="105" s="2" customFormat="1" ht="16.5" customHeight="1">
      <c r="A105" s="40"/>
      <c r="B105" s="41"/>
      <c r="C105" s="206" t="s">
        <v>238</v>
      </c>
      <c r="D105" s="206" t="s">
        <v>127</v>
      </c>
      <c r="E105" s="207" t="s">
        <v>660</v>
      </c>
      <c r="F105" s="208" t="s">
        <v>661</v>
      </c>
      <c r="G105" s="209" t="s">
        <v>329</v>
      </c>
      <c r="H105" s="210">
        <v>700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415</v>
      </c>
      <c r="AT105" s="217" t="s">
        <v>127</v>
      </c>
      <c r="AU105" s="217" t="s">
        <v>80</v>
      </c>
      <c r="AY105" s="19" t="s">
        <v>125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415</v>
      </c>
      <c r="BM105" s="217" t="s">
        <v>662</v>
      </c>
    </row>
    <row r="106" s="2" customFormat="1" ht="16.5" customHeight="1">
      <c r="A106" s="40"/>
      <c r="B106" s="41"/>
      <c r="C106" s="206" t="s">
        <v>243</v>
      </c>
      <c r="D106" s="206" t="s">
        <v>127</v>
      </c>
      <c r="E106" s="207" t="s">
        <v>663</v>
      </c>
      <c r="F106" s="208" t="s">
        <v>664</v>
      </c>
      <c r="G106" s="209" t="s">
        <v>639</v>
      </c>
      <c r="H106" s="210">
        <v>22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415</v>
      </c>
      <c r="AT106" s="217" t="s">
        <v>127</v>
      </c>
      <c r="AU106" s="217" t="s">
        <v>80</v>
      </c>
      <c r="AY106" s="19" t="s">
        <v>125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415</v>
      </c>
      <c r="BM106" s="217" t="s">
        <v>665</v>
      </c>
    </row>
    <row r="107" s="2" customFormat="1" ht="16.5" customHeight="1">
      <c r="A107" s="40"/>
      <c r="B107" s="41"/>
      <c r="C107" s="206" t="s">
        <v>248</v>
      </c>
      <c r="D107" s="206" t="s">
        <v>127</v>
      </c>
      <c r="E107" s="207" t="s">
        <v>666</v>
      </c>
      <c r="F107" s="208" t="s">
        <v>667</v>
      </c>
      <c r="G107" s="209" t="s">
        <v>608</v>
      </c>
      <c r="H107" s="210">
        <v>700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415</v>
      </c>
      <c r="AT107" s="217" t="s">
        <v>127</v>
      </c>
      <c r="AU107" s="217" t="s">
        <v>80</v>
      </c>
      <c r="AY107" s="19" t="s">
        <v>125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415</v>
      </c>
      <c r="BM107" s="217" t="s">
        <v>668</v>
      </c>
    </row>
    <row r="108" s="2" customFormat="1" ht="16.5" customHeight="1">
      <c r="A108" s="40"/>
      <c r="B108" s="41"/>
      <c r="C108" s="206" t="s">
        <v>255</v>
      </c>
      <c r="D108" s="206" t="s">
        <v>127</v>
      </c>
      <c r="E108" s="207" t="s">
        <v>669</v>
      </c>
      <c r="F108" s="208" t="s">
        <v>670</v>
      </c>
      <c r="G108" s="209" t="s">
        <v>170</v>
      </c>
      <c r="H108" s="210">
        <v>7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415</v>
      </c>
      <c r="AT108" s="217" t="s">
        <v>127</v>
      </c>
      <c r="AU108" s="217" t="s">
        <v>80</v>
      </c>
      <c r="AY108" s="19" t="s">
        <v>125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415</v>
      </c>
      <c r="BM108" s="217" t="s">
        <v>671</v>
      </c>
    </row>
    <row r="109" s="2" customFormat="1" ht="16.5" customHeight="1">
      <c r="A109" s="40"/>
      <c r="B109" s="41"/>
      <c r="C109" s="206" t="s">
        <v>260</v>
      </c>
      <c r="D109" s="206" t="s">
        <v>127</v>
      </c>
      <c r="E109" s="207" t="s">
        <v>672</v>
      </c>
      <c r="F109" s="208" t="s">
        <v>673</v>
      </c>
      <c r="G109" s="209" t="s">
        <v>170</v>
      </c>
      <c r="H109" s="210">
        <v>10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415</v>
      </c>
      <c r="AT109" s="217" t="s">
        <v>127</v>
      </c>
      <c r="AU109" s="217" t="s">
        <v>80</v>
      </c>
      <c r="AY109" s="19" t="s">
        <v>125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415</v>
      </c>
      <c r="BM109" s="217" t="s">
        <v>674</v>
      </c>
    </row>
    <row r="110" s="2" customFormat="1" ht="16.5" customHeight="1">
      <c r="A110" s="40"/>
      <c r="B110" s="41"/>
      <c r="C110" s="206" t="s">
        <v>7</v>
      </c>
      <c r="D110" s="206" t="s">
        <v>127</v>
      </c>
      <c r="E110" s="207" t="s">
        <v>675</v>
      </c>
      <c r="F110" s="208" t="s">
        <v>676</v>
      </c>
      <c r="G110" s="209" t="s">
        <v>639</v>
      </c>
      <c r="H110" s="210">
        <v>22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415</v>
      </c>
      <c r="AT110" s="217" t="s">
        <v>127</v>
      </c>
      <c r="AU110" s="217" t="s">
        <v>80</v>
      </c>
      <c r="AY110" s="19" t="s">
        <v>125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415</v>
      </c>
      <c r="BM110" s="217" t="s">
        <v>677</v>
      </c>
    </row>
    <row r="111" s="2" customFormat="1" ht="16.5" customHeight="1">
      <c r="A111" s="40"/>
      <c r="B111" s="41"/>
      <c r="C111" s="206" t="s">
        <v>268</v>
      </c>
      <c r="D111" s="206" t="s">
        <v>127</v>
      </c>
      <c r="E111" s="207" t="s">
        <v>678</v>
      </c>
      <c r="F111" s="208" t="s">
        <v>679</v>
      </c>
      <c r="G111" s="209" t="s">
        <v>639</v>
      </c>
      <c r="H111" s="210">
        <v>22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415</v>
      </c>
      <c r="AT111" s="217" t="s">
        <v>127</v>
      </c>
      <c r="AU111" s="217" t="s">
        <v>80</v>
      </c>
      <c r="AY111" s="19" t="s">
        <v>125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415</v>
      </c>
      <c r="BM111" s="217" t="s">
        <v>680</v>
      </c>
    </row>
    <row r="112" s="2" customFormat="1" ht="16.5" customHeight="1">
      <c r="A112" s="40"/>
      <c r="B112" s="41"/>
      <c r="C112" s="206" t="s">
        <v>274</v>
      </c>
      <c r="D112" s="206" t="s">
        <v>127</v>
      </c>
      <c r="E112" s="207" t="s">
        <v>681</v>
      </c>
      <c r="F112" s="208" t="s">
        <v>682</v>
      </c>
      <c r="G112" s="209" t="s">
        <v>170</v>
      </c>
      <c r="H112" s="210">
        <v>67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415</v>
      </c>
      <c r="AT112" s="217" t="s">
        <v>127</v>
      </c>
      <c r="AU112" s="217" t="s">
        <v>80</v>
      </c>
      <c r="AY112" s="19" t="s">
        <v>125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415</v>
      </c>
      <c r="BM112" s="217" t="s">
        <v>683</v>
      </c>
    </row>
    <row r="113" s="2" customFormat="1" ht="16.5" customHeight="1">
      <c r="A113" s="40"/>
      <c r="B113" s="41"/>
      <c r="C113" s="206" t="s">
        <v>279</v>
      </c>
      <c r="D113" s="206" t="s">
        <v>127</v>
      </c>
      <c r="E113" s="207" t="s">
        <v>684</v>
      </c>
      <c r="F113" s="208" t="s">
        <v>685</v>
      </c>
      <c r="G113" s="209" t="s">
        <v>329</v>
      </c>
      <c r="H113" s="210">
        <v>700</v>
      </c>
      <c r="I113" s="211"/>
      <c r="J113" s="212">
        <f>ROUND(I113*H113,2)</f>
        <v>0</v>
      </c>
      <c r="K113" s="208" t="s">
        <v>19</v>
      </c>
      <c r="L113" s="46"/>
      <c r="M113" s="267" t="s">
        <v>19</v>
      </c>
      <c r="N113" s="268" t="s">
        <v>43</v>
      </c>
      <c r="O113" s="269"/>
      <c r="P113" s="270">
        <f>O113*H113</f>
        <v>0</v>
      </c>
      <c r="Q113" s="270">
        <v>0</v>
      </c>
      <c r="R113" s="270">
        <f>Q113*H113</f>
        <v>0</v>
      </c>
      <c r="S113" s="270">
        <v>0</v>
      </c>
      <c r="T113" s="271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415</v>
      </c>
      <c r="AT113" s="217" t="s">
        <v>127</v>
      </c>
      <c r="AU113" s="217" t="s">
        <v>80</v>
      </c>
      <c r="AY113" s="19" t="s">
        <v>125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415</v>
      </c>
      <c r="BM113" s="217" t="s">
        <v>686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46"/>
      <c r="M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UhsN+gWOK2npjCwPLBpe/IVOU7QJA6qk6yg56ERzgkMG90LrbNih68qMXZ2dWQTdRpAbsS58q8X/LkLY9nKeWw==" hashValue="DZASgw3YTqxiOjTzquQky8dYM/QHCvOKbgeXzbZbVPHDGkaYFRaXsJDl1K4zL/wQXobjV8UMLBguoDymZmbu3A==" algorithmName="SHA-512" password="CC35"/>
  <autoFilter ref="C83:K11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Tuchlovice, společná stezka - Dřevěnkov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687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ROUND((SUM(BE83:BE108)),  2)</f>
        <v>0</v>
      </c>
      <c r="G33" s="40"/>
      <c r="H33" s="40"/>
      <c r="I33" s="150">
        <v>0.20999999999999999</v>
      </c>
      <c r="J33" s="149">
        <f>ROUND(((SUM(BE83:BE108))*I33),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ROUND((SUM(BF83:BF108)),  2)</f>
        <v>0</v>
      </c>
      <c r="G34" s="40"/>
      <c r="H34" s="40"/>
      <c r="I34" s="150">
        <v>0.12</v>
      </c>
      <c r="J34" s="149">
        <f>ROUND(((SUM(BF83:BF108))*I34),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ROUND((SUM(BG83:BG108)),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ROUND((SUM(BH83:BH108)),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ROUND((SUM(BI83:BI108)),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Tuchlovice, společná stezka - Dřevěnkov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801 - Sadové úpravy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Tuchlovice</v>
      </c>
      <c r="G54" s="42"/>
      <c r="H54" s="42"/>
      <c r="I54" s="34" t="s">
        <v>31</v>
      </c>
      <c r="J54" s="38" t="str">
        <f>E21</f>
        <v>PFPROJEKT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Lukáš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102</v>
      </c>
      <c r="E62" s="176"/>
      <c r="F62" s="176"/>
      <c r="G62" s="176"/>
      <c r="H62" s="176"/>
      <c r="I62" s="176"/>
      <c r="J62" s="177">
        <f>J103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104</v>
      </c>
      <c r="E63" s="176"/>
      <c r="F63" s="176"/>
      <c r="G63" s="176"/>
      <c r="H63" s="176"/>
      <c r="I63" s="176"/>
      <c r="J63" s="177">
        <f>J106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110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Tuchlovice, společná stezka - Dřevěnkov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801 - Sadové úpravy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25. 10. 2024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Obec Tuchlovice</v>
      </c>
      <c r="G79" s="42"/>
      <c r="H79" s="42"/>
      <c r="I79" s="34" t="s">
        <v>31</v>
      </c>
      <c r="J79" s="38" t="str">
        <f>E21</f>
        <v>PFPROJEKT s.r.o.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Lukáš Novák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111</v>
      </c>
      <c r="D82" s="182" t="s">
        <v>57</v>
      </c>
      <c r="E82" s="182" t="s">
        <v>53</v>
      </c>
      <c r="F82" s="182" t="s">
        <v>54</v>
      </c>
      <c r="G82" s="182" t="s">
        <v>112</v>
      </c>
      <c r="H82" s="182" t="s">
        <v>113</v>
      </c>
      <c r="I82" s="182" t="s">
        <v>114</v>
      </c>
      <c r="J82" s="182" t="s">
        <v>97</v>
      </c>
      <c r="K82" s="183" t="s">
        <v>115</v>
      </c>
      <c r="L82" s="184"/>
      <c r="M82" s="94" t="s">
        <v>19</v>
      </c>
      <c r="N82" s="95" t="s">
        <v>42</v>
      </c>
      <c r="O82" s="95" t="s">
        <v>116</v>
      </c>
      <c r="P82" s="95" t="s">
        <v>117</v>
      </c>
      <c r="Q82" s="95" t="s">
        <v>118</v>
      </c>
      <c r="R82" s="95" t="s">
        <v>119</v>
      </c>
      <c r="S82" s="95" t="s">
        <v>120</v>
      </c>
      <c r="T82" s="96" t="s">
        <v>121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122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258.41614999999996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71</v>
      </c>
      <c r="AU83" s="19" t="s">
        <v>98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71</v>
      </c>
      <c r="E84" s="193" t="s">
        <v>123</v>
      </c>
      <c r="F84" s="193" t="s">
        <v>124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P85+P103+P106</f>
        <v>0</v>
      </c>
      <c r="Q84" s="198"/>
      <c r="R84" s="199">
        <f>R85+R103+R106</f>
        <v>258.41614999999996</v>
      </c>
      <c r="S84" s="198"/>
      <c r="T84" s="200">
        <f>T85+T103+T106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80</v>
      </c>
      <c r="AT84" s="202" t="s">
        <v>71</v>
      </c>
      <c r="AU84" s="202" t="s">
        <v>72</v>
      </c>
      <c r="AY84" s="201" t="s">
        <v>125</v>
      </c>
      <c r="BK84" s="203">
        <f>BK85+BK103+BK106</f>
        <v>0</v>
      </c>
    </row>
    <row r="85" s="12" customFormat="1" ht="22.8" customHeight="1">
      <c r="A85" s="12"/>
      <c r="B85" s="190"/>
      <c r="C85" s="191"/>
      <c r="D85" s="192" t="s">
        <v>71</v>
      </c>
      <c r="E85" s="204" t="s">
        <v>80</v>
      </c>
      <c r="F85" s="204" t="s">
        <v>126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SUM(P86:P102)</f>
        <v>0</v>
      </c>
      <c r="Q85" s="198"/>
      <c r="R85" s="199">
        <f>SUM(R86:R102)</f>
        <v>258.41614999999996</v>
      </c>
      <c r="S85" s="198"/>
      <c r="T85" s="200">
        <f>SUM(T86:T102)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80</v>
      </c>
      <c r="AT85" s="202" t="s">
        <v>71</v>
      </c>
      <c r="AU85" s="202" t="s">
        <v>80</v>
      </c>
      <c r="AY85" s="201" t="s">
        <v>125</v>
      </c>
      <c r="BK85" s="203">
        <f>SUM(BK86:BK102)</f>
        <v>0</v>
      </c>
    </row>
    <row r="86" s="2" customFormat="1" ht="24.15" customHeight="1">
      <c r="A86" s="40"/>
      <c r="B86" s="41"/>
      <c r="C86" s="206" t="s">
        <v>80</v>
      </c>
      <c r="D86" s="206" t="s">
        <v>127</v>
      </c>
      <c r="E86" s="207" t="s">
        <v>688</v>
      </c>
      <c r="F86" s="208" t="s">
        <v>689</v>
      </c>
      <c r="G86" s="209" t="s">
        <v>130</v>
      </c>
      <c r="H86" s="210">
        <v>807.5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43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132</v>
      </c>
      <c r="AT86" s="217" t="s">
        <v>127</v>
      </c>
      <c r="AU86" s="217" t="s">
        <v>82</v>
      </c>
      <c r="AY86" s="19" t="s">
        <v>125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80</v>
      </c>
      <c r="BK86" s="218">
        <f>ROUND(I86*H86,2)</f>
        <v>0</v>
      </c>
      <c r="BL86" s="19" t="s">
        <v>132</v>
      </c>
      <c r="BM86" s="217" t="s">
        <v>690</v>
      </c>
    </row>
    <row r="87" s="13" customFormat="1">
      <c r="A87" s="13"/>
      <c r="B87" s="224"/>
      <c r="C87" s="225"/>
      <c r="D87" s="226" t="s">
        <v>136</v>
      </c>
      <c r="E87" s="227" t="s">
        <v>19</v>
      </c>
      <c r="F87" s="228" t="s">
        <v>77</v>
      </c>
      <c r="G87" s="225"/>
      <c r="H87" s="227" t="s">
        <v>19</v>
      </c>
      <c r="I87" s="229"/>
      <c r="J87" s="225"/>
      <c r="K87" s="225"/>
      <c r="L87" s="230"/>
      <c r="M87" s="231"/>
      <c r="N87" s="232"/>
      <c r="O87" s="232"/>
      <c r="P87" s="232"/>
      <c r="Q87" s="232"/>
      <c r="R87" s="232"/>
      <c r="S87" s="232"/>
      <c r="T87" s="23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4" t="s">
        <v>136</v>
      </c>
      <c r="AU87" s="234" t="s">
        <v>82</v>
      </c>
      <c r="AV87" s="13" t="s">
        <v>80</v>
      </c>
      <c r="AW87" s="13" t="s">
        <v>33</v>
      </c>
      <c r="AX87" s="13" t="s">
        <v>72</v>
      </c>
      <c r="AY87" s="234" t="s">
        <v>125</v>
      </c>
    </row>
    <row r="88" s="13" customFormat="1">
      <c r="A88" s="13"/>
      <c r="B88" s="224"/>
      <c r="C88" s="225"/>
      <c r="D88" s="226" t="s">
        <v>136</v>
      </c>
      <c r="E88" s="227" t="s">
        <v>19</v>
      </c>
      <c r="F88" s="228" t="s">
        <v>691</v>
      </c>
      <c r="G88" s="225"/>
      <c r="H88" s="227" t="s">
        <v>19</v>
      </c>
      <c r="I88" s="229"/>
      <c r="J88" s="225"/>
      <c r="K88" s="225"/>
      <c r="L88" s="230"/>
      <c r="M88" s="231"/>
      <c r="N88" s="232"/>
      <c r="O88" s="232"/>
      <c r="P88" s="232"/>
      <c r="Q88" s="232"/>
      <c r="R88" s="232"/>
      <c r="S88" s="232"/>
      <c r="T88" s="23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4" t="s">
        <v>136</v>
      </c>
      <c r="AU88" s="234" t="s">
        <v>82</v>
      </c>
      <c r="AV88" s="13" t="s">
        <v>80</v>
      </c>
      <c r="AW88" s="13" t="s">
        <v>33</v>
      </c>
      <c r="AX88" s="13" t="s">
        <v>72</v>
      </c>
      <c r="AY88" s="234" t="s">
        <v>125</v>
      </c>
    </row>
    <row r="89" s="14" customFormat="1">
      <c r="A89" s="14"/>
      <c r="B89" s="235"/>
      <c r="C89" s="236"/>
      <c r="D89" s="226" t="s">
        <v>136</v>
      </c>
      <c r="E89" s="237" t="s">
        <v>19</v>
      </c>
      <c r="F89" s="238" t="s">
        <v>692</v>
      </c>
      <c r="G89" s="236"/>
      <c r="H89" s="239">
        <v>549.39999999999998</v>
      </c>
      <c r="I89" s="240"/>
      <c r="J89" s="236"/>
      <c r="K89" s="236"/>
      <c r="L89" s="241"/>
      <c r="M89" s="242"/>
      <c r="N89" s="243"/>
      <c r="O89" s="243"/>
      <c r="P89" s="243"/>
      <c r="Q89" s="243"/>
      <c r="R89" s="243"/>
      <c r="S89" s="243"/>
      <c r="T89" s="24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5" t="s">
        <v>136</v>
      </c>
      <c r="AU89" s="245" t="s">
        <v>82</v>
      </c>
      <c r="AV89" s="14" t="s">
        <v>82</v>
      </c>
      <c r="AW89" s="14" t="s">
        <v>33</v>
      </c>
      <c r="AX89" s="14" t="s">
        <v>72</v>
      </c>
      <c r="AY89" s="245" t="s">
        <v>125</v>
      </c>
    </row>
    <row r="90" s="13" customFormat="1">
      <c r="A90" s="13"/>
      <c r="B90" s="224"/>
      <c r="C90" s="225"/>
      <c r="D90" s="226" t="s">
        <v>136</v>
      </c>
      <c r="E90" s="227" t="s">
        <v>19</v>
      </c>
      <c r="F90" s="228" t="s">
        <v>83</v>
      </c>
      <c r="G90" s="225"/>
      <c r="H90" s="227" t="s">
        <v>19</v>
      </c>
      <c r="I90" s="229"/>
      <c r="J90" s="225"/>
      <c r="K90" s="225"/>
      <c r="L90" s="230"/>
      <c r="M90" s="231"/>
      <c r="N90" s="232"/>
      <c r="O90" s="232"/>
      <c r="P90" s="232"/>
      <c r="Q90" s="232"/>
      <c r="R90" s="232"/>
      <c r="S90" s="232"/>
      <c r="T90" s="23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4" t="s">
        <v>136</v>
      </c>
      <c r="AU90" s="234" t="s">
        <v>82</v>
      </c>
      <c r="AV90" s="13" t="s">
        <v>80</v>
      </c>
      <c r="AW90" s="13" t="s">
        <v>33</v>
      </c>
      <c r="AX90" s="13" t="s">
        <v>72</v>
      </c>
      <c r="AY90" s="234" t="s">
        <v>125</v>
      </c>
    </row>
    <row r="91" s="13" customFormat="1">
      <c r="A91" s="13"/>
      <c r="B91" s="224"/>
      <c r="C91" s="225"/>
      <c r="D91" s="226" t="s">
        <v>136</v>
      </c>
      <c r="E91" s="227" t="s">
        <v>19</v>
      </c>
      <c r="F91" s="228" t="s">
        <v>691</v>
      </c>
      <c r="G91" s="225"/>
      <c r="H91" s="227" t="s">
        <v>19</v>
      </c>
      <c r="I91" s="229"/>
      <c r="J91" s="225"/>
      <c r="K91" s="225"/>
      <c r="L91" s="230"/>
      <c r="M91" s="231"/>
      <c r="N91" s="232"/>
      <c r="O91" s="232"/>
      <c r="P91" s="232"/>
      <c r="Q91" s="232"/>
      <c r="R91" s="232"/>
      <c r="S91" s="232"/>
      <c r="T91" s="23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4" t="s">
        <v>136</v>
      </c>
      <c r="AU91" s="234" t="s">
        <v>82</v>
      </c>
      <c r="AV91" s="13" t="s">
        <v>80</v>
      </c>
      <c r="AW91" s="13" t="s">
        <v>33</v>
      </c>
      <c r="AX91" s="13" t="s">
        <v>72</v>
      </c>
      <c r="AY91" s="234" t="s">
        <v>125</v>
      </c>
    </row>
    <row r="92" s="14" customFormat="1">
      <c r="A92" s="14"/>
      <c r="B92" s="235"/>
      <c r="C92" s="236"/>
      <c r="D92" s="226" t="s">
        <v>136</v>
      </c>
      <c r="E92" s="237" t="s">
        <v>19</v>
      </c>
      <c r="F92" s="238" t="s">
        <v>693</v>
      </c>
      <c r="G92" s="236"/>
      <c r="H92" s="239">
        <v>258.10000000000002</v>
      </c>
      <c r="I92" s="240"/>
      <c r="J92" s="236"/>
      <c r="K92" s="236"/>
      <c r="L92" s="241"/>
      <c r="M92" s="242"/>
      <c r="N92" s="243"/>
      <c r="O92" s="243"/>
      <c r="P92" s="243"/>
      <c r="Q92" s="243"/>
      <c r="R92" s="243"/>
      <c r="S92" s="243"/>
      <c r="T92" s="24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5" t="s">
        <v>136</v>
      </c>
      <c r="AU92" s="245" t="s">
        <v>82</v>
      </c>
      <c r="AV92" s="14" t="s">
        <v>82</v>
      </c>
      <c r="AW92" s="14" t="s">
        <v>33</v>
      </c>
      <c r="AX92" s="14" t="s">
        <v>72</v>
      </c>
      <c r="AY92" s="245" t="s">
        <v>125</v>
      </c>
    </row>
    <row r="93" s="15" customFormat="1">
      <c r="A93" s="15"/>
      <c r="B93" s="246"/>
      <c r="C93" s="247"/>
      <c r="D93" s="226" t="s">
        <v>136</v>
      </c>
      <c r="E93" s="248" t="s">
        <v>19</v>
      </c>
      <c r="F93" s="249" t="s">
        <v>178</v>
      </c>
      <c r="G93" s="247"/>
      <c r="H93" s="250">
        <v>807.5</v>
      </c>
      <c r="I93" s="251"/>
      <c r="J93" s="247"/>
      <c r="K93" s="247"/>
      <c r="L93" s="252"/>
      <c r="M93" s="253"/>
      <c r="N93" s="254"/>
      <c r="O93" s="254"/>
      <c r="P93" s="254"/>
      <c r="Q93" s="254"/>
      <c r="R93" s="254"/>
      <c r="S93" s="254"/>
      <c r="T93" s="25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T93" s="256" t="s">
        <v>136</v>
      </c>
      <c r="AU93" s="256" t="s">
        <v>82</v>
      </c>
      <c r="AV93" s="15" t="s">
        <v>132</v>
      </c>
      <c r="AW93" s="15" t="s">
        <v>33</v>
      </c>
      <c r="AX93" s="15" t="s">
        <v>80</v>
      </c>
      <c r="AY93" s="256" t="s">
        <v>125</v>
      </c>
    </row>
    <row r="94" s="2" customFormat="1" ht="16.5" customHeight="1">
      <c r="A94" s="40"/>
      <c r="B94" s="41"/>
      <c r="C94" s="257" t="s">
        <v>82</v>
      </c>
      <c r="D94" s="257" t="s">
        <v>269</v>
      </c>
      <c r="E94" s="258" t="s">
        <v>694</v>
      </c>
      <c r="F94" s="259" t="s">
        <v>695</v>
      </c>
      <c r="G94" s="260" t="s">
        <v>696</v>
      </c>
      <c r="H94" s="261">
        <v>16.149999999999999</v>
      </c>
      <c r="I94" s="262"/>
      <c r="J94" s="263">
        <f>ROUND(I94*H94,2)</f>
        <v>0</v>
      </c>
      <c r="K94" s="259" t="s">
        <v>19</v>
      </c>
      <c r="L94" s="264"/>
      <c r="M94" s="265" t="s">
        <v>19</v>
      </c>
      <c r="N94" s="266" t="s">
        <v>43</v>
      </c>
      <c r="O94" s="86"/>
      <c r="P94" s="215">
        <f>O94*H94</f>
        <v>0</v>
      </c>
      <c r="Q94" s="215">
        <v>0.001</v>
      </c>
      <c r="R94" s="215">
        <f>Q94*H94</f>
        <v>0.016149999999999998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179</v>
      </c>
      <c r="AT94" s="217" t="s">
        <v>269</v>
      </c>
      <c r="AU94" s="217" t="s">
        <v>82</v>
      </c>
      <c r="AY94" s="19" t="s">
        <v>125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132</v>
      </c>
      <c r="BM94" s="217" t="s">
        <v>697</v>
      </c>
    </row>
    <row r="95" s="14" customFormat="1">
      <c r="A95" s="14"/>
      <c r="B95" s="235"/>
      <c r="C95" s="236"/>
      <c r="D95" s="226" t="s">
        <v>136</v>
      </c>
      <c r="E95" s="237" t="s">
        <v>19</v>
      </c>
      <c r="F95" s="238" t="s">
        <v>698</v>
      </c>
      <c r="G95" s="236"/>
      <c r="H95" s="239">
        <v>16.149999999999999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136</v>
      </c>
      <c r="AU95" s="245" t="s">
        <v>82</v>
      </c>
      <c r="AV95" s="14" t="s">
        <v>82</v>
      </c>
      <c r="AW95" s="14" t="s">
        <v>33</v>
      </c>
      <c r="AX95" s="14" t="s">
        <v>80</v>
      </c>
      <c r="AY95" s="245" t="s">
        <v>125</v>
      </c>
    </row>
    <row r="96" s="2" customFormat="1" ht="21.75" customHeight="1">
      <c r="A96" s="40"/>
      <c r="B96" s="41"/>
      <c r="C96" s="206" t="s">
        <v>146</v>
      </c>
      <c r="D96" s="206" t="s">
        <v>127</v>
      </c>
      <c r="E96" s="207" t="s">
        <v>699</v>
      </c>
      <c r="F96" s="208" t="s">
        <v>700</v>
      </c>
      <c r="G96" s="209" t="s">
        <v>130</v>
      </c>
      <c r="H96" s="210">
        <v>3230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132</v>
      </c>
      <c r="AT96" s="217" t="s">
        <v>127</v>
      </c>
      <c r="AU96" s="217" t="s">
        <v>82</v>
      </c>
      <c r="AY96" s="19" t="s">
        <v>125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132</v>
      </c>
      <c r="BM96" s="217" t="s">
        <v>701</v>
      </c>
    </row>
    <row r="97" s="13" customFormat="1">
      <c r="A97" s="13"/>
      <c r="B97" s="224"/>
      <c r="C97" s="225"/>
      <c r="D97" s="226" t="s">
        <v>136</v>
      </c>
      <c r="E97" s="227" t="s">
        <v>19</v>
      </c>
      <c r="F97" s="228" t="s">
        <v>702</v>
      </c>
      <c r="G97" s="225"/>
      <c r="H97" s="227" t="s">
        <v>19</v>
      </c>
      <c r="I97" s="229"/>
      <c r="J97" s="225"/>
      <c r="K97" s="225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136</v>
      </c>
      <c r="AU97" s="234" t="s">
        <v>82</v>
      </c>
      <c r="AV97" s="13" t="s">
        <v>80</v>
      </c>
      <c r="AW97" s="13" t="s">
        <v>33</v>
      </c>
      <c r="AX97" s="13" t="s">
        <v>72</v>
      </c>
      <c r="AY97" s="234" t="s">
        <v>125</v>
      </c>
    </row>
    <row r="98" s="14" customFormat="1">
      <c r="A98" s="14"/>
      <c r="B98" s="235"/>
      <c r="C98" s="236"/>
      <c r="D98" s="226" t="s">
        <v>136</v>
      </c>
      <c r="E98" s="237" t="s">
        <v>19</v>
      </c>
      <c r="F98" s="238" t="s">
        <v>703</v>
      </c>
      <c r="G98" s="236"/>
      <c r="H98" s="239">
        <v>3230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136</v>
      </c>
      <c r="AU98" s="245" t="s">
        <v>82</v>
      </c>
      <c r="AV98" s="14" t="s">
        <v>82</v>
      </c>
      <c r="AW98" s="14" t="s">
        <v>33</v>
      </c>
      <c r="AX98" s="14" t="s">
        <v>72</v>
      </c>
      <c r="AY98" s="245" t="s">
        <v>125</v>
      </c>
    </row>
    <row r="99" s="15" customFormat="1">
      <c r="A99" s="15"/>
      <c r="B99" s="246"/>
      <c r="C99" s="247"/>
      <c r="D99" s="226" t="s">
        <v>136</v>
      </c>
      <c r="E99" s="248" t="s">
        <v>19</v>
      </c>
      <c r="F99" s="249" t="s">
        <v>178</v>
      </c>
      <c r="G99" s="247"/>
      <c r="H99" s="250">
        <v>3230</v>
      </c>
      <c r="I99" s="251"/>
      <c r="J99" s="247"/>
      <c r="K99" s="247"/>
      <c r="L99" s="252"/>
      <c r="M99" s="253"/>
      <c r="N99" s="254"/>
      <c r="O99" s="254"/>
      <c r="P99" s="254"/>
      <c r="Q99" s="254"/>
      <c r="R99" s="254"/>
      <c r="S99" s="254"/>
      <c r="T99" s="25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6" t="s">
        <v>136</v>
      </c>
      <c r="AU99" s="256" t="s">
        <v>82</v>
      </c>
      <c r="AV99" s="15" t="s">
        <v>132</v>
      </c>
      <c r="AW99" s="15" t="s">
        <v>33</v>
      </c>
      <c r="AX99" s="15" t="s">
        <v>80</v>
      </c>
      <c r="AY99" s="256" t="s">
        <v>125</v>
      </c>
    </row>
    <row r="100" s="2" customFormat="1" ht="16.5" customHeight="1">
      <c r="A100" s="40"/>
      <c r="B100" s="41"/>
      <c r="C100" s="257" t="s">
        <v>132</v>
      </c>
      <c r="D100" s="257" t="s">
        <v>269</v>
      </c>
      <c r="E100" s="258" t="s">
        <v>704</v>
      </c>
      <c r="F100" s="259" t="s">
        <v>705</v>
      </c>
      <c r="G100" s="260" t="s">
        <v>200</v>
      </c>
      <c r="H100" s="261">
        <v>258.39999999999998</v>
      </c>
      <c r="I100" s="262"/>
      <c r="J100" s="263">
        <f>ROUND(I100*H100,2)</f>
        <v>0</v>
      </c>
      <c r="K100" s="259" t="s">
        <v>19</v>
      </c>
      <c r="L100" s="264"/>
      <c r="M100" s="265" t="s">
        <v>19</v>
      </c>
      <c r="N100" s="266" t="s">
        <v>43</v>
      </c>
      <c r="O100" s="86"/>
      <c r="P100" s="215">
        <f>O100*H100</f>
        <v>0</v>
      </c>
      <c r="Q100" s="215">
        <v>1</v>
      </c>
      <c r="R100" s="215">
        <f>Q100*H100</f>
        <v>258.39999999999998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179</v>
      </c>
      <c r="AT100" s="217" t="s">
        <v>269</v>
      </c>
      <c r="AU100" s="217" t="s">
        <v>82</v>
      </c>
      <c r="AY100" s="19" t="s">
        <v>125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132</v>
      </c>
      <c r="BM100" s="217" t="s">
        <v>706</v>
      </c>
    </row>
    <row r="101" s="14" customFormat="1">
      <c r="A101" s="14"/>
      <c r="B101" s="235"/>
      <c r="C101" s="236"/>
      <c r="D101" s="226" t="s">
        <v>136</v>
      </c>
      <c r="E101" s="237" t="s">
        <v>19</v>
      </c>
      <c r="F101" s="238" t="s">
        <v>707</v>
      </c>
      <c r="G101" s="236"/>
      <c r="H101" s="239">
        <v>258.39999999999998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136</v>
      </c>
      <c r="AU101" s="245" t="s">
        <v>82</v>
      </c>
      <c r="AV101" s="14" t="s">
        <v>82</v>
      </c>
      <c r="AW101" s="14" t="s">
        <v>33</v>
      </c>
      <c r="AX101" s="14" t="s">
        <v>72</v>
      </c>
      <c r="AY101" s="245" t="s">
        <v>125</v>
      </c>
    </row>
    <row r="102" s="15" customFormat="1">
      <c r="A102" s="15"/>
      <c r="B102" s="246"/>
      <c r="C102" s="247"/>
      <c r="D102" s="226" t="s">
        <v>136</v>
      </c>
      <c r="E102" s="248" t="s">
        <v>19</v>
      </c>
      <c r="F102" s="249" t="s">
        <v>178</v>
      </c>
      <c r="G102" s="247"/>
      <c r="H102" s="250">
        <v>258.39999999999998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6" t="s">
        <v>136</v>
      </c>
      <c r="AU102" s="256" t="s">
        <v>82</v>
      </c>
      <c r="AV102" s="15" t="s">
        <v>132</v>
      </c>
      <c r="AW102" s="15" t="s">
        <v>33</v>
      </c>
      <c r="AX102" s="15" t="s">
        <v>80</v>
      </c>
      <c r="AY102" s="256" t="s">
        <v>125</v>
      </c>
    </row>
    <row r="103" s="12" customFormat="1" ht="22.8" customHeight="1">
      <c r="A103" s="12"/>
      <c r="B103" s="190"/>
      <c r="C103" s="191"/>
      <c r="D103" s="192" t="s">
        <v>71</v>
      </c>
      <c r="E103" s="204" t="s">
        <v>186</v>
      </c>
      <c r="F103" s="204" t="s">
        <v>289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SUM(P104:P105)</f>
        <v>0</v>
      </c>
      <c r="Q103" s="198"/>
      <c r="R103" s="199">
        <f>SUM(R104:R105)</f>
        <v>0</v>
      </c>
      <c r="S103" s="198"/>
      <c r="T103" s="200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80</v>
      </c>
      <c r="AT103" s="202" t="s">
        <v>71</v>
      </c>
      <c r="AU103" s="202" t="s">
        <v>80</v>
      </c>
      <c r="AY103" s="201" t="s">
        <v>125</v>
      </c>
      <c r="BK103" s="203">
        <f>SUM(BK104:BK105)</f>
        <v>0</v>
      </c>
    </row>
    <row r="104" s="2" customFormat="1" ht="16.5" customHeight="1">
      <c r="A104" s="40"/>
      <c r="B104" s="41"/>
      <c r="C104" s="206" t="s">
        <v>157</v>
      </c>
      <c r="D104" s="206" t="s">
        <v>127</v>
      </c>
      <c r="E104" s="207" t="s">
        <v>708</v>
      </c>
      <c r="F104" s="208" t="s">
        <v>709</v>
      </c>
      <c r="G104" s="209" t="s">
        <v>293</v>
      </c>
      <c r="H104" s="210">
        <v>6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132</v>
      </c>
      <c r="AT104" s="217" t="s">
        <v>127</v>
      </c>
      <c r="AU104" s="217" t="s">
        <v>82</v>
      </c>
      <c r="AY104" s="19" t="s">
        <v>125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132</v>
      </c>
      <c r="BM104" s="217" t="s">
        <v>710</v>
      </c>
    </row>
    <row r="105" s="2" customFormat="1" ht="16.5" customHeight="1">
      <c r="A105" s="40"/>
      <c r="B105" s="41"/>
      <c r="C105" s="206" t="s">
        <v>162</v>
      </c>
      <c r="D105" s="206" t="s">
        <v>127</v>
      </c>
      <c r="E105" s="207" t="s">
        <v>711</v>
      </c>
      <c r="F105" s="208" t="s">
        <v>712</v>
      </c>
      <c r="G105" s="209" t="s">
        <v>293</v>
      </c>
      <c r="H105" s="210">
        <v>19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132</v>
      </c>
      <c r="AT105" s="217" t="s">
        <v>127</v>
      </c>
      <c r="AU105" s="217" t="s">
        <v>82</v>
      </c>
      <c r="AY105" s="19" t="s">
        <v>125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132</v>
      </c>
      <c r="BM105" s="217" t="s">
        <v>713</v>
      </c>
    </row>
    <row r="106" s="12" customFormat="1" ht="22.8" customHeight="1">
      <c r="A106" s="12"/>
      <c r="B106" s="190"/>
      <c r="C106" s="191"/>
      <c r="D106" s="192" t="s">
        <v>71</v>
      </c>
      <c r="E106" s="204" t="s">
        <v>402</v>
      </c>
      <c r="F106" s="204" t="s">
        <v>403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SUM(P107:P108)</f>
        <v>0</v>
      </c>
      <c r="Q106" s="198"/>
      <c r="R106" s="199">
        <f>SUM(R107:R108)</f>
        <v>0</v>
      </c>
      <c r="S106" s="198"/>
      <c r="T106" s="200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80</v>
      </c>
      <c r="AT106" s="202" t="s">
        <v>71</v>
      </c>
      <c r="AU106" s="202" t="s">
        <v>80</v>
      </c>
      <c r="AY106" s="201" t="s">
        <v>125</v>
      </c>
      <c r="BK106" s="203">
        <f>SUM(BK107:BK108)</f>
        <v>0</v>
      </c>
    </row>
    <row r="107" s="2" customFormat="1" ht="16.5" customHeight="1">
      <c r="A107" s="40"/>
      <c r="B107" s="41"/>
      <c r="C107" s="206" t="s">
        <v>167</v>
      </c>
      <c r="D107" s="206" t="s">
        <v>127</v>
      </c>
      <c r="E107" s="207" t="s">
        <v>714</v>
      </c>
      <c r="F107" s="208" t="s">
        <v>715</v>
      </c>
      <c r="G107" s="209" t="s">
        <v>200</v>
      </c>
      <c r="H107" s="210">
        <v>258.416</v>
      </c>
      <c r="I107" s="211"/>
      <c r="J107" s="212">
        <f>ROUND(I107*H107,2)</f>
        <v>0</v>
      </c>
      <c r="K107" s="208" t="s">
        <v>171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132</v>
      </c>
      <c r="AT107" s="217" t="s">
        <v>127</v>
      </c>
      <c r="AU107" s="217" t="s">
        <v>82</v>
      </c>
      <c r="AY107" s="19" t="s">
        <v>125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132</v>
      </c>
      <c r="BM107" s="217" t="s">
        <v>716</v>
      </c>
    </row>
    <row r="108" s="2" customFormat="1">
      <c r="A108" s="40"/>
      <c r="B108" s="41"/>
      <c r="C108" s="42"/>
      <c r="D108" s="219" t="s">
        <v>134</v>
      </c>
      <c r="E108" s="42"/>
      <c r="F108" s="220" t="s">
        <v>717</v>
      </c>
      <c r="G108" s="42"/>
      <c r="H108" s="42"/>
      <c r="I108" s="221"/>
      <c r="J108" s="42"/>
      <c r="K108" s="42"/>
      <c r="L108" s="46"/>
      <c r="M108" s="272"/>
      <c r="N108" s="273"/>
      <c r="O108" s="269"/>
      <c r="P108" s="269"/>
      <c r="Q108" s="269"/>
      <c r="R108" s="269"/>
      <c r="S108" s="269"/>
      <c r="T108" s="274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134</v>
      </c>
      <c r="AU108" s="19" t="s">
        <v>82</v>
      </c>
    </row>
    <row r="109" s="2" customFormat="1" ht="6.96" customHeight="1">
      <c r="A109" s="40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46"/>
      <c r="M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</sheetData>
  <sheetProtection sheet="1" autoFilter="0" formatColumns="0" formatRows="0" objects="1" scenarios="1" spinCount="100000" saltValue="7GVsxOoVZ/hh0xrWzspMgALRWCJumWrsgRYdFvfosCwmdCB3gWwhy5svR2bN739Vgdd7K91gttbnMkRJfFOkCQ==" hashValue="DWZEuI/D77UV8sVUa7/FSQeuct4Ix5CuqE+hJ6N+t/OsgDt3+r+rrPxqHTSzJ3RSxdkJh04i9buTOxI87XYI9w==" algorithmName="SHA-512" password="CC35"/>
  <autoFilter ref="C82:K10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108" r:id="rId1" display="https://podminky.urs.cz/item/CS_URS_2025_02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5" customWidth="1"/>
    <col min="2" max="2" width="1.667969" style="275" customWidth="1"/>
    <col min="3" max="4" width="5" style="275" customWidth="1"/>
    <col min="5" max="5" width="11.66016" style="275" customWidth="1"/>
    <col min="6" max="6" width="9.160156" style="275" customWidth="1"/>
    <col min="7" max="7" width="5" style="275" customWidth="1"/>
    <col min="8" max="8" width="77.83203" style="275" customWidth="1"/>
    <col min="9" max="10" width="20" style="275" customWidth="1"/>
    <col min="11" max="11" width="1.667969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6" customFormat="1" ht="45" customHeight="1">
      <c r="B3" s="279"/>
      <c r="C3" s="280" t="s">
        <v>718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719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720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721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722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723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724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725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726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727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728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79</v>
      </c>
      <c r="F18" s="286" t="s">
        <v>729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730</v>
      </c>
      <c r="F19" s="286" t="s">
        <v>731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732</v>
      </c>
      <c r="F20" s="286" t="s">
        <v>733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734</v>
      </c>
      <c r="F21" s="286" t="s">
        <v>735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736</v>
      </c>
      <c r="F22" s="286" t="s">
        <v>737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738</v>
      </c>
      <c r="F23" s="286" t="s">
        <v>739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740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741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742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743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744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745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746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747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748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111</v>
      </c>
      <c r="F36" s="286"/>
      <c r="G36" s="286" t="s">
        <v>749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750</v>
      </c>
      <c r="F37" s="286"/>
      <c r="G37" s="286" t="s">
        <v>751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53</v>
      </c>
      <c r="F38" s="286"/>
      <c r="G38" s="286" t="s">
        <v>752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54</v>
      </c>
      <c r="F39" s="286"/>
      <c r="G39" s="286" t="s">
        <v>753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112</v>
      </c>
      <c r="F40" s="286"/>
      <c r="G40" s="286" t="s">
        <v>754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113</v>
      </c>
      <c r="F41" s="286"/>
      <c r="G41" s="286" t="s">
        <v>755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756</v>
      </c>
      <c r="F42" s="286"/>
      <c r="G42" s="286" t="s">
        <v>757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758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759</v>
      </c>
      <c r="F44" s="286"/>
      <c r="G44" s="286" t="s">
        <v>760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115</v>
      </c>
      <c r="F45" s="286"/>
      <c r="G45" s="286" t="s">
        <v>761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762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763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764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765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766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767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768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769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770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771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772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773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774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775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776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777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778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779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780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781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782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783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784</v>
      </c>
      <c r="D76" s="304"/>
      <c r="E76" s="304"/>
      <c r="F76" s="304" t="s">
        <v>785</v>
      </c>
      <c r="G76" s="305"/>
      <c r="H76" s="304" t="s">
        <v>54</v>
      </c>
      <c r="I76" s="304" t="s">
        <v>57</v>
      </c>
      <c r="J76" s="304" t="s">
        <v>786</v>
      </c>
      <c r="K76" s="303"/>
    </row>
    <row r="77" s="1" customFormat="1" ht="17.25" customHeight="1">
      <c r="B77" s="301"/>
      <c r="C77" s="306" t="s">
        <v>787</v>
      </c>
      <c r="D77" s="306"/>
      <c r="E77" s="306"/>
      <c r="F77" s="307" t="s">
        <v>788</v>
      </c>
      <c r="G77" s="308"/>
      <c r="H77" s="306"/>
      <c r="I77" s="306"/>
      <c r="J77" s="306" t="s">
        <v>789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53</v>
      </c>
      <c r="D79" s="311"/>
      <c r="E79" s="311"/>
      <c r="F79" s="312" t="s">
        <v>790</v>
      </c>
      <c r="G79" s="313"/>
      <c r="H79" s="289" t="s">
        <v>791</v>
      </c>
      <c r="I79" s="289" t="s">
        <v>792</v>
      </c>
      <c r="J79" s="289">
        <v>20</v>
      </c>
      <c r="K79" s="303"/>
    </row>
    <row r="80" s="1" customFormat="1" ht="15" customHeight="1">
      <c r="B80" s="301"/>
      <c r="C80" s="289" t="s">
        <v>793</v>
      </c>
      <c r="D80" s="289"/>
      <c r="E80" s="289"/>
      <c r="F80" s="312" t="s">
        <v>790</v>
      </c>
      <c r="G80" s="313"/>
      <c r="H80" s="289" t="s">
        <v>794</v>
      </c>
      <c r="I80" s="289" t="s">
        <v>792</v>
      </c>
      <c r="J80" s="289">
        <v>120</v>
      </c>
      <c r="K80" s="303"/>
    </row>
    <row r="81" s="1" customFormat="1" ht="15" customHeight="1">
      <c r="B81" s="314"/>
      <c r="C81" s="289" t="s">
        <v>795</v>
      </c>
      <c r="D81" s="289"/>
      <c r="E81" s="289"/>
      <c r="F81" s="312" t="s">
        <v>796</v>
      </c>
      <c r="G81" s="313"/>
      <c r="H81" s="289" t="s">
        <v>797</v>
      </c>
      <c r="I81" s="289" t="s">
        <v>792</v>
      </c>
      <c r="J81" s="289">
        <v>50</v>
      </c>
      <c r="K81" s="303"/>
    </row>
    <row r="82" s="1" customFormat="1" ht="15" customHeight="1">
      <c r="B82" s="314"/>
      <c r="C82" s="289" t="s">
        <v>798</v>
      </c>
      <c r="D82" s="289"/>
      <c r="E82" s="289"/>
      <c r="F82" s="312" t="s">
        <v>790</v>
      </c>
      <c r="G82" s="313"/>
      <c r="H82" s="289" t="s">
        <v>799</v>
      </c>
      <c r="I82" s="289" t="s">
        <v>800</v>
      </c>
      <c r="J82" s="289"/>
      <c r="K82" s="303"/>
    </row>
    <row r="83" s="1" customFormat="1" ht="15" customHeight="1">
      <c r="B83" s="314"/>
      <c r="C83" s="315" t="s">
        <v>801</v>
      </c>
      <c r="D83" s="315"/>
      <c r="E83" s="315"/>
      <c r="F83" s="316" t="s">
        <v>796</v>
      </c>
      <c r="G83" s="315"/>
      <c r="H83" s="315" t="s">
        <v>802</v>
      </c>
      <c r="I83" s="315" t="s">
        <v>792</v>
      </c>
      <c r="J83" s="315">
        <v>15</v>
      </c>
      <c r="K83" s="303"/>
    </row>
    <row r="84" s="1" customFormat="1" ht="15" customHeight="1">
      <c r="B84" s="314"/>
      <c r="C84" s="315" t="s">
        <v>803</v>
      </c>
      <c r="D84" s="315"/>
      <c r="E84" s="315"/>
      <c r="F84" s="316" t="s">
        <v>796</v>
      </c>
      <c r="G84" s="315"/>
      <c r="H84" s="315" t="s">
        <v>804</v>
      </c>
      <c r="I84" s="315" t="s">
        <v>792</v>
      </c>
      <c r="J84" s="315">
        <v>15</v>
      </c>
      <c r="K84" s="303"/>
    </row>
    <row r="85" s="1" customFormat="1" ht="15" customHeight="1">
      <c r="B85" s="314"/>
      <c r="C85" s="315" t="s">
        <v>805</v>
      </c>
      <c r="D85" s="315"/>
      <c r="E85" s="315"/>
      <c r="F85" s="316" t="s">
        <v>796</v>
      </c>
      <c r="G85" s="315"/>
      <c r="H85" s="315" t="s">
        <v>806</v>
      </c>
      <c r="I85" s="315" t="s">
        <v>792</v>
      </c>
      <c r="J85" s="315">
        <v>20</v>
      </c>
      <c r="K85" s="303"/>
    </row>
    <row r="86" s="1" customFormat="1" ht="15" customHeight="1">
      <c r="B86" s="314"/>
      <c r="C86" s="315" t="s">
        <v>807</v>
      </c>
      <c r="D86" s="315"/>
      <c r="E86" s="315"/>
      <c r="F86" s="316" t="s">
        <v>796</v>
      </c>
      <c r="G86" s="315"/>
      <c r="H86" s="315" t="s">
        <v>808</v>
      </c>
      <c r="I86" s="315" t="s">
        <v>792</v>
      </c>
      <c r="J86" s="315">
        <v>20</v>
      </c>
      <c r="K86" s="303"/>
    </row>
    <row r="87" s="1" customFormat="1" ht="15" customHeight="1">
      <c r="B87" s="314"/>
      <c r="C87" s="289" t="s">
        <v>809</v>
      </c>
      <c r="D87" s="289"/>
      <c r="E87" s="289"/>
      <c r="F87" s="312" t="s">
        <v>796</v>
      </c>
      <c r="G87" s="313"/>
      <c r="H87" s="289" t="s">
        <v>810</v>
      </c>
      <c r="I87" s="289" t="s">
        <v>792</v>
      </c>
      <c r="J87" s="289">
        <v>50</v>
      </c>
      <c r="K87" s="303"/>
    </row>
    <row r="88" s="1" customFormat="1" ht="15" customHeight="1">
      <c r="B88" s="314"/>
      <c r="C88" s="289" t="s">
        <v>811</v>
      </c>
      <c r="D88" s="289"/>
      <c r="E88" s="289"/>
      <c r="F88" s="312" t="s">
        <v>796</v>
      </c>
      <c r="G88" s="313"/>
      <c r="H88" s="289" t="s">
        <v>812</v>
      </c>
      <c r="I88" s="289" t="s">
        <v>792</v>
      </c>
      <c r="J88" s="289">
        <v>20</v>
      </c>
      <c r="K88" s="303"/>
    </row>
    <row r="89" s="1" customFormat="1" ht="15" customHeight="1">
      <c r="B89" s="314"/>
      <c r="C89" s="289" t="s">
        <v>813</v>
      </c>
      <c r="D89" s="289"/>
      <c r="E89" s="289"/>
      <c r="F89" s="312" t="s">
        <v>796</v>
      </c>
      <c r="G89" s="313"/>
      <c r="H89" s="289" t="s">
        <v>814</v>
      </c>
      <c r="I89" s="289" t="s">
        <v>792</v>
      </c>
      <c r="J89" s="289">
        <v>20</v>
      </c>
      <c r="K89" s="303"/>
    </row>
    <row r="90" s="1" customFormat="1" ht="15" customHeight="1">
      <c r="B90" s="314"/>
      <c r="C90" s="289" t="s">
        <v>815</v>
      </c>
      <c r="D90" s="289"/>
      <c r="E90" s="289"/>
      <c r="F90" s="312" t="s">
        <v>796</v>
      </c>
      <c r="G90" s="313"/>
      <c r="H90" s="289" t="s">
        <v>816</v>
      </c>
      <c r="I90" s="289" t="s">
        <v>792</v>
      </c>
      <c r="J90" s="289">
        <v>50</v>
      </c>
      <c r="K90" s="303"/>
    </row>
    <row r="91" s="1" customFormat="1" ht="15" customHeight="1">
      <c r="B91" s="314"/>
      <c r="C91" s="289" t="s">
        <v>817</v>
      </c>
      <c r="D91" s="289"/>
      <c r="E91" s="289"/>
      <c r="F91" s="312" t="s">
        <v>796</v>
      </c>
      <c r="G91" s="313"/>
      <c r="H91" s="289" t="s">
        <v>817</v>
      </c>
      <c r="I91" s="289" t="s">
        <v>792</v>
      </c>
      <c r="J91" s="289">
        <v>50</v>
      </c>
      <c r="K91" s="303"/>
    </row>
    <row r="92" s="1" customFormat="1" ht="15" customHeight="1">
      <c r="B92" s="314"/>
      <c r="C92" s="289" t="s">
        <v>818</v>
      </c>
      <c r="D92" s="289"/>
      <c r="E92" s="289"/>
      <c r="F92" s="312" t="s">
        <v>796</v>
      </c>
      <c r="G92" s="313"/>
      <c r="H92" s="289" t="s">
        <v>819</v>
      </c>
      <c r="I92" s="289" t="s">
        <v>792</v>
      </c>
      <c r="J92" s="289">
        <v>255</v>
      </c>
      <c r="K92" s="303"/>
    </row>
    <row r="93" s="1" customFormat="1" ht="15" customHeight="1">
      <c r="B93" s="314"/>
      <c r="C93" s="289" t="s">
        <v>820</v>
      </c>
      <c r="D93" s="289"/>
      <c r="E93" s="289"/>
      <c r="F93" s="312" t="s">
        <v>790</v>
      </c>
      <c r="G93" s="313"/>
      <c r="H93" s="289" t="s">
        <v>821</v>
      </c>
      <c r="I93" s="289" t="s">
        <v>822</v>
      </c>
      <c r="J93" s="289"/>
      <c r="K93" s="303"/>
    </row>
    <row r="94" s="1" customFormat="1" ht="15" customHeight="1">
      <c r="B94" s="314"/>
      <c r="C94" s="289" t="s">
        <v>823</v>
      </c>
      <c r="D94" s="289"/>
      <c r="E94" s="289"/>
      <c r="F94" s="312" t="s">
        <v>790</v>
      </c>
      <c r="G94" s="313"/>
      <c r="H94" s="289" t="s">
        <v>824</v>
      </c>
      <c r="I94" s="289" t="s">
        <v>825</v>
      </c>
      <c r="J94" s="289"/>
      <c r="K94" s="303"/>
    </row>
    <row r="95" s="1" customFormat="1" ht="15" customHeight="1">
      <c r="B95" s="314"/>
      <c r="C95" s="289" t="s">
        <v>826</v>
      </c>
      <c r="D95" s="289"/>
      <c r="E95" s="289"/>
      <c r="F95" s="312" t="s">
        <v>790</v>
      </c>
      <c r="G95" s="313"/>
      <c r="H95" s="289" t="s">
        <v>826</v>
      </c>
      <c r="I95" s="289" t="s">
        <v>825</v>
      </c>
      <c r="J95" s="289"/>
      <c r="K95" s="303"/>
    </row>
    <row r="96" s="1" customFormat="1" ht="15" customHeight="1">
      <c r="B96" s="314"/>
      <c r="C96" s="289" t="s">
        <v>38</v>
      </c>
      <c r="D96" s="289"/>
      <c r="E96" s="289"/>
      <c r="F96" s="312" t="s">
        <v>790</v>
      </c>
      <c r="G96" s="313"/>
      <c r="H96" s="289" t="s">
        <v>827</v>
      </c>
      <c r="I96" s="289" t="s">
        <v>825</v>
      </c>
      <c r="J96" s="289"/>
      <c r="K96" s="303"/>
    </row>
    <row r="97" s="1" customFormat="1" ht="15" customHeight="1">
      <c r="B97" s="314"/>
      <c r="C97" s="289" t="s">
        <v>48</v>
      </c>
      <c r="D97" s="289"/>
      <c r="E97" s="289"/>
      <c r="F97" s="312" t="s">
        <v>790</v>
      </c>
      <c r="G97" s="313"/>
      <c r="H97" s="289" t="s">
        <v>828</v>
      </c>
      <c r="I97" s="289" t="s">
        <v>825</v>
      </c>
      <c r="J97" s="289"/>
      <c r="K97" s="303"/>
    </row>
    <row r="98" s="1" customFormat="1" ht="15" customHeight="1">
      <c r="B98" s="317"/>
      <c r="C98" s="318"/>
      <c r="D98" s="318"/>
      <c r="E98" s="318"/>
      <c r="F98" s="318"/>
      <c r="G98" s="318"/>
      <c r="H98" s="318"/>
      <c r="I98" s="318"/>
      <c r="J98" s="318"/>
      <c r="K98" s="319"/>
    </row>
    <row r="99" s="1" customFormat="1" ht="18.7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0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829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784</v>
      </c>
      <c r="D103" s="304"/>
      <c r="E103" s="304"/>
      <c r="F103" s="304" t="s">
        <v>785</v>
      </c>
      <c r="G103" s="305"/>
      <c r="H103" s="304" t="s">
        <v>54</v>
      </c>
      <c r="I103" s="304" t="s">
        <v>57</v>
      </c>
      <c r="J103" s="304" t="s">
        <v>786</v>
      </c>
      <c r="K103" s="303"/>
    </row>
    <row r="104" s="1" customFormat="1" ht="17.25" customHeight="1">
      <c r="B104" s="301"/>
      <c r="C104" s="306" t="s">
        <v>787</v>
      </c>
      <c r="D104" s="306"/>
      <c r="E104" s="306"/>
      <c r="F104" s="307" t="s">
        <v>788</v>
      </c>
      <c r="G104" s="308"/>
      <c r="H104" s="306"/>
      <c r="I104" s="306"/>
      <c r="J104" s="306" t="s">
        <v>789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2"/>
      <c r="H105" s="304"/>
      <c r="I105" s="304"/>
      <c r="J105" s="304"/>
      <c r="K105" s="303"/>
    </row>
    <row r="106" s="1" customFormat="1" ht="15" customHeight="1">
      <c r="B106" s="301"/>
      <c r="C106" s="289" t="s">
        <v>53</v>
      </c>
      <c r="D106" s="311"/>
      <c r="E106" s="311"/>
      <c r="F106" s="312" t="s">
        <v>790</v>
      </c>
      <c r="G106" s="289"/>
      <c r="H106" s="289" t="s">
        <v>830</v>
      </c>
      <c r="I106" s="289" t="s">
        <v>792</v>
      </c>
      <c r="J106" s="289">
        <v>20</v>
      </c>
      <c r="K106" s="303"/>
    </row>
    <row r="107" s="1" customFormat="1" ht="15" customHeight="1">
      <c r="B107" s="301"/>
      <c r="C107" s="289" t="s">
        <v>793</v>
      </c>
      <c r="D107" s="289"/>
      <c r="E107" s="289"/>
      <c r="F107" s="312" t="s">
        <v>790</v>
      </c>
      <c r="G107" s="289"/>
      <c r="H107" s="289" t="s">
        <v>830</v>
      </c>
      <c r="I107" s="289" t="s">
        <v>792</v>
      </c>
      <c r="J107" s="289">
        <v>120</v>
      </c>
      <c r="K107" s="303"/>
    </row>
    <row r="108" s="1" customFormat="1" ht="15" customHeight="1">
      <c r="B108" s="314"/>
      <c r="C108" s="289" t="s">
        <v>795</v>
      </c>
      <c r="D108" s="289"/>
      <c r="E108" s="289"/>
      <c r="F108" s="312" t="s">
        <v>796</v>
      </c>
      <c r="G108" s="289"/>
      <c r="H108" s="289" t="s">
        <v>830</v>
      </c>
      <c r="I108" s="289" t="s">
        <v>792</v>
      </c>
      <c r="J108" s="289">
        <v>50</v>
      </c>
      <c r="K108" s="303"/>
    </row>
    <row r="109" s="1" customFormat="1" ht="15" customHeight="1">
      <c r="B109" s="314"/>
      <c r="C109" s="289" t="s">
        <v>798</v>
      </c>
      <c r="D109" s="289"/>
      <c r="E109" s="289"/>
      <c r="F109" s="312" t="s">
        <v>790</v>
      </c>
      <c r="G109" s="289"/>
      <c r="H109" s="289" t="s">
        <v>830</v>
      </c>
      <c r="I109" s="289" t="s">
        <v>800</v>
      </c>
      <c r="J109" s="289"/>
      <c r="K109" s="303"/>
    </row>
    <row r="110" s="1" customFormat="1" ht="15" customHeight="1">
      <c r="B110" s="314"/>
      <c r="C110" s="289" t="s">
        <v>809</v>
      </c>
      <c r="D110" s="289"/>
      <c r="E110" s="289"/>
      <c r="F110" s="312" t="s">
        <v>796</v>
      </c>
      <c r="G110" s="289"/>
      <c r="H110" s="289" t="s">
        <v>830</v>
      </c>
      <c r="I110" s="289" t="s">
        <v>792</v>
      </c>
      <c r="J110" s="289">
        <v>50</v>
      </c>
      <c r="K110" s="303"/>
    </row>
    <row r="111" s="1" customFormat="1" ht="15" customHeight="1">
      <c r="B111" s="314"/>
      <c r="C111" s="289" t="s">
        <v>817</v>
      </c>
      <c r="D111" s="289"/>
      <c r="E111" s="289"/>
      <c r="F111" s="312" t="s">
        <v>796</v>
      </c>
      <c r="G111" s="289"/>
      <c r="H111" s="289" t="s">
        <v>830</v>
      </c>
      <c r="I111" s="289" t="s">
        <v>792</v>
      </c>
      <c r="J111" s="289">
        <v>50</v>
      </c>
      <c r="K111" s="303"/>
    </row>
    <row r="112" s="1" customFormat="1" ht="15" customHeight="1">
      <c r="B112" s="314"/>
      <c r="C112" s="289" t="s">
        <v>815</v>
      </c>
      <c r="D112" s="289"/>
      <c r="E112" s="289"/>
      <c r="F112" s="312" t="s">
        <v>796</v>
      </c>
      <c r="G112" s="289"/>
      <c r="H112" s="289" t="s">
        <v>830</v>
      </c>
      <c r="I112" s="289" t="s">
        <v>792</v>
      </c>
      <c r="J112" s="289">
        <v>50</v>
      </c>
      <c r="K112" s="303"/>
    </row>
    <row r="113" s="1" customFormat="1" ht="15" customHeight="1">
      <c r="B113" s="314"/>
      <c r="C113" s="289" t="s">
        <v>53</v>
      </c>
      <c r="D113" s="289"/>
      <c r="E113" s="289"/>
      <c r="F113" s="312" t="s">
        <v>790</v>
      </c>
      <c r="G113" s="289"/>
      <c r="H113" s="289" t="s">
        <v>831</v>
      </c>
      <c r="I113" s="289" t="s">
        <v>792</v>
      </c>
      <c r="J113" s="289">
        <v>20</v>
      </c>
      <c r="K113" s="303"/>
    </row>
    <row r="114" s="1" customFormat="1" ht="15" customHeight="1">
      <c r="B114" s="314"/>
      <c r="C114" s="289" t="s">
        <v>832</v>
      </c>
      <c r="D114" s="289"/>
      <c r="E114" s="289"/>
      <c r="F114" s="312" t="s">
        <v>790</v>
      </c>
      <c r="G114" s="289"/>
      <c r="H114" s="289" t="s">
        <v>833</v>
      </c>
      <c r="I114" s="289" t="s">
        <v>792</v>
      </c>
      <c r="J114" s="289">
        <v>120</v>
      </c>
      <c r="K114" s="303"/>
    </row>
    <row r="115" s="1" customFormat="1" ht="15" customHeight="1">
      <c r="B115" s="314"/>
      <c r="C115" s="289" t="s">
        <v>38</v>
      </c>
      <c r="D115" s="289"/>
      <c r="E115" s="289"/>
      <c r="F115" s="312" t="s">
        <v>790</v>
      </c>
      <c r="G115" s="289"/>
      <c r="H115" s="289" t="s">
        <v>834</v>
      </c>
      <c r="I115" s="289" t="s">
        <v>825</v>
      </c>
      <c r="J115" s="289"/>
      <c r="K115" s="303"/>
    </row>
    <row r="116" s="1" customFormat="1" ht="15" customHeight="1">
      <c r="B116" s="314"/>
      <c r="C116" s="289" t="s">
        <v>48</v>
      </c>
      <c r="D116" s="289"/>
      <c r="E116" s="289"/>
      <c r="F116" s="312" t="s">
        <v>790</v>
      </c>
      <c r="G116" s="289"/>
      <c r="H116" s="289" t="s">
        <v>835</v>
      </c>
      <c r="I116" s="289" t="s">
        <v>825</v>
      </c>
      <c r="J116" s="289"/>
      <c r="K116" s="303"/>
    </row>
    <row r="117" s="1" customFormat="1" ht="15" customHeight="1">
      <c r="B117" s="314"/>
      <c r="C117" s="289" t="s">
        <v>57</v>
      </c>
      <c r="D117" s="289"/>
      <c r="E117" s="289"/>
      <c r="F117" s="312" t="s">
        <v>790</v>
      </c>
      <c r="G117" s="289"/>
      <c r="H117" s="289" t="s">
        <v>836</v>
      </c>
      <c r="I117" s="289" t="s">
        <v>837</v>
      </c>
      <c r="J117" s="289"/>
      <c r="K117" s="303"/>
    </row>
    <row r="118" s="1" customFormat="1" ht="15" customHeight="1">
      <c r="B118" s="317"/>
      <c r="C118" s="323"/>
      <c r="D118" s="323"/>
      <c r="E118" s="323"/>
      <c r="F118" s="323"/>
      <c r="G118" s="323"/>
      <c r="H118" s="323"/>
      <c r="I118" s="323"/>
      <c r="J118" s="323"/>
      <c r="K118" s="319"/>
    </row>
    <row r="119" s="1" customFormat="1" ht="18.75" customHeight="1">
      <c r="B119" s="324"/>
      <c r="C119" s="325"/>
      <c r="D119" s="325"/>
      <c r="E119" s="325"/>
      <c r="F119" s="326"/>
      <c r="G119" s="325"/>
      <c r="H119" s="325"/>
      <c r="I119" s="325"/>
      <c r="J119" s="325"/>
      <c r="K119" s="324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7"/>
      <c r="C121" s="328"/>
      <c r="D121" s="328"/>
      <c r="E121" s="328"/>
      <c r="F121" s="328"/>
      <c r="G121" s="328"/>
      <c r="H121" s="328"/>
      <c r="I121" s="328"/>
      <c r="J121" s="328"/>
      <c r="K121" s="329"/>
    </row>
    <row r="122" s="1" customFormat="1" ht="45" customHeight="1">
      <c r="B122" s="330"/>
      <c r="C122" s="280" t="s">
        <v>838</v>
      </c>
      <c r="D122" s="280"/>
      <c r="E122" s="280"/>
      <c r="F122" s="280"/>
      <c r="G122" s="280"/>
      <c r="H122" s="280"/>
      <c r="I122" s="280"/>
      <c r="J122" s="280"/>
      <c r="K122" s="331"/>
    </row>
    <row r="123" s="1" customFormat="1" ht="17.25" customHeight="1">
      <c r="B123" s="332"/>
      <c r="C123" s="304" t="s">
        <v>784</v>
      </c>
      <c r="D123" s="304"/>
      <c r="E123" s="304"/>
      <c r="F123" s="304" t="s">
        <v>785</v>
      </c>
      <c r="G123" s="305"/>
      <c r="H123" s="304" t="s">
        <v>54</v>
      </c>
      <c r="I123" s="304" t="s">
        <v>57</v>
      </c>
      <c r="J123" s="304" t="s">
        <v>786</v>
      </c>
      <c r="K123" s="333"/>
    </row>
    <row r="124" s="1" customFormat="1" ht="17.25" customHeight="1">
      <c r="B124" s="332"/>
      <c r="C124" s="306" t="s">
        <v>787</v>
      </c>
      <c r="D124" s="306"/>
      <c r="E124" s="306"/>
      <c r="F124" s="307" t="s">
        <v>788</v>
      </c>
      <c r="G124" s="308"/>
      <c r="H124" s="306"/>
      <c r="I124" s="306"/>
      <c r="J124" s="306" t="s">
        <v>789</v>
      </c>
      <c r="K124" s="333"/>
    </row>
    <row r="125" s="1" customFormat="1" ht="5.25" customHeight="1">
      <c r="B125" s="334"/>
      <c r="C125" s="309"/>
      <c r="D125" s="309"/>
      <c r="E125" s="309"/>
      <c r="F125" s="309"/>
      <c r="G125" s="335"/>
      <c r="H125" s="309"/>
      <c r="I125" s="309"/>
      <c r="J125" s="309"/>
      <c r="K125" s="336"/>
    </row>
    <row r="126" s="1" customFormat="1" ht="15" customHeight="1">
      <c r="B126" s="334"/>
      <c r="C126" s="289" t="s">
        <v>793</v>
      </c>
      <c r="D126" s="311"/>
      <c r="E126" s="311"/>
      <c r="F126" s="312" t="s">
        <v>790</v>
      </c>
      <c r="G126" s="289"/>
      <c r="H126" s="289" t="s">
        <v>830</v>
      </c>
      <c r="I126" s="289" t="s">
        <v>792</v>
      </c>
      <c r="J126" s="289">
        <v>120</v>
      </c>
      <c r="K126" s="337"/>
    </row>
    <row r="127" s="1" customFormat="1" ht="15" customHeight="1">
      <c r="B127" s="334"/>
      <c r="C127" s="289" t="s">
        <v>839</v>
      </c>
      <c r="D127" s="289"/>
      <c r="E127" s="289"/>
      <c r="F127" s="312" t="s">
        <v>790</v>
      </c>
      <c r="G127" s="289"/>
      <c r="H127" s="289" t="s">
        <v>840</v>
      </c>
      <c r="I127" s="289" t="s">
        <v>792</v>
      </c>
      <c r="J127" s="289" t="s">
        <v>841</v>
      </c>
      <c r="K127" s="337"/>
    </row>
    <row r="128" s="1" customFormat="1" ht="15" customHeight="1">
      <c r="B128" s="334"/>
      <c r="C128" s="289" t="s">
        <v>738</v>
      </c>
      <c r="D128" s="289"/>
      <c r="E128" s="289"/>
      <c r="F128" s="312" t="s">
        <v>790</v>
      </c>
      <c r="G128" s="289"/>
      <c r="H128" s="289" t="s">
        <v>842</v>
      </c>
      <c r="I128" s="289" t="s">
        <v>792</v>
      </c>
      <c r="J128" s="289" t="s">
        <v>841</v>
      </c>
      <c r="K128" s="337"/>
    </row>
    <row r="129" s="1" customFormat="1" ht="15" customHeight="1">
      <c r="B129" s="334"/>
      <c r="C129" s="289" t="s">
        <v>801</v>
      </c>
      <c r="D129" s="289"/>
      <c r="E129" s="289"/>
      <c r="F129" s="312" t="s">
        <v>796</v>
      </c>
      <c r="G129" s="289"/>
      <c r="H129" s="289" t="s">
        <v>802</v>
      </c>
      <c r="I129" s="289" t="s">
        <v>792</v>
      </c>
      <c r="J129" s="289">
        <v>15</v>
      </c>
      <c r="K129" s="337"/>
    </row>
    <row r="130" s="1" customFormat="1" ht="15" customHeight="1">
      <c r="B130" s="334"/>
      <c r="C130" s="315" t="s">
        <v>803</v>
      </c>
      <c r="D130" s="315"/>
      <c r="E130" s="315"/>
      <c r="F130" s="316" t="s">
        <v>796</v>
      </c>
      <c r="G130" s="315"/>
      <c r="H130" s="315" t="s">
        <v>804</v>
      </c>
      <c r="I130" s="315" t="s">
        <v>792</v>
      </c>
      <c r="J130" s="315">
        <v>15</v>
      </c>
      <c r="K130" s="337"/>
    </row>
    <row r="131" s="1" customFormat="1" ht="15" customHeight="1">
      <c r="B131" s="334"/>
      <c r="C131" s="315" t="s">
        <v>805</v>
      </c>
      <c r="D131" s="315"/>
      <c r="E131" s="315"/>
      <c r="F131" s="316" t="s">
        <v>796</v>
      </c>
      <c r="G131" s="315"/>
      <c r="H131" s="315" t="s">
        <v>806</v>
      </c>
      <c r="I131" s="315" t="s">
        <v>792</v>
      </c>
      <c r="J131" s="315">
        <v>20</v>
      </c>
      <c r="K131" s="337"/>
    </row>
    <row r="132" s="1" customFormat="1" ht="15" customHeight="1">
      <c r="B132" s="334"/>
      <c r="C132" s="315" t="s">
        <v>807</v>
      </c>
      <c r="D132" s="315"/>
      <c r="E132" s="315"/>
      <c r="F132" s="316" t="s">
        <v>796</v>
      </c>
      <c r="G132" s="315"/>
      <c r="H132" s="315" t="s">
        <v>808</v>
      </c>
      <c r="I132" s="315" t="s">
        <v>792</v>
      </c>
      <c r="J132" s="315">
        <v>20</v>
      </c>
      <c r="K132" s="337"/>
    </row>
    <row r="133" s="1" customFormat="1" ht="15" customHeight="1">
      <c r="B133" s="334"/>
      <c r="C133" s="289" t="s">
        <v>795</v>
      </c>
      <c r="D133" s="289"/>
      <c r="E133" s="289"/>
      <c r="F133" s="312" t="s">
        <v>796</v>
      </c>
      <c r="G133" s="289"/>
      <c r="H133" s="289" t="s">
        <v>830</v>
      </c>
      <c r="I133" s="289" t="s">
        <v>792</v>
      </c>
      <c r="J133" s="289">
        <v>50</v>
      </c>
      <c r="K133" s="337"/>
    </row>
    <row r="134" s="1" customFormat="1" ht="15" customHeight="1">
      <c r="B134" s="334"/>
      <c r="C134" s="289" t="s">
        <v>809</v>
      </c>
      <c r="D134" s="289"/>
      <c r="E134" s="289"/>
      <c r="F134" s="312" t="s">
        <v>796</v>
      </c>
      <c r="G134" s="289"/>
      <c r="H134" s="289" t="s">
        <v>830</v>
      </c>
      <c r="I134" s="289" t="s">
        <v>792</v>
      </c>
      <c r="J134" s="289">
        <v>50</v>
      </c>
      <c r="K134" s="337"/>
    </row>
    <row r="135" s="1" customFormat="1" ht="15" customHeight="1">
      <c r="B135" s="334"/>
      <c r="C135" s="289" t="s">
        <v>815</v>
      </c>
      <c r="D135" s="289"/>
      <c r="E135" s="289"/>
      <c r="F135" s="312" t="s">
        <v>796</v>
      </c>
      <c r="G135" s="289"/>
      <c r="H135" s="289" t="s">
        <v>830</v>
      </c>
      <c r="I135" s="289" t="s">
        <v>792</v>
      </c>
      <c r="J135" s="289">
        <v>50</v>
      </c>
      <c r="K135" s="337"/>
    </row>
    <row r="136" s="1" customFormat="1" ht="15" customHeight="1">
      <c r="B136" s="334"/>
      <c r="C136" s="289" t="s">
        <v>817</v>
      </c>
      <c r="D136" s="289"/>
      <c r="E136" s="289"/>
      <c r="F136" s="312" t="s">
        <v>796</v>
      </c>
      <c r="G136" s="289"/>
      <c r="H136" s="289" t="s">
        <v>830</v>
      </c>
      <c r="I136" s="289" t="s">
        <v>792</v>
      </c>
      <c r="J136" s="289">
        <v>50</v>
      </c>
      <c r="K136" s="337"/>
    </row>
    <row r="137" s="1" customFormat="1" ht="15" customHeight="1">
      <c r="B137" s="334"/>
      <c r="C137" s="289" t="s">
        <v>818</v>
      </c>
      <c r="D137" s="289"/>
      <c r="E137" s="289"/>
      <c r="F137" s="312" t="s">
        <v>796</v>
      </c>
      <c r="G137" s="289"/>
      <c r="H137" s="289" t="s">
        <v>843</v>
      </c>
      <c r="I137" s="289" t="s">
        <v>792</v>
      </c>
      <c r="J137" s="289">
        <v>255</v>
      </c>
      <c r="K137" s="337"/>
    </row>
    <row r="138" s="1" customFormat="1" ht="15" customHeight="1">
      <c r="B138" s="334"/>
      <c r="C138" s="289" t="s">
        <v>820</v>
      </c>
      <c r="D138" s="289"/>
      <c r="E138" s="289"/>
      <c r="F138" s="312" t="s">
        <v>790</v>
      </c>
      <c r="G138" s="289"/>
      <c r="H138" s="289" t="s">
        <v>844</v>
      </c>
      <c r="I138" s="289" t="s">
        <v>822</v>
      </c>
      <c r="J138" s="289"/>
      <c r="K138" s="337"/>
    </row>
    <row r="139" s="1" customFormat="1" ht="15" customHeight="1">
      <c r="B139" s="334"/>
      <c r="C139" s="289" t="s">
        <v>823</v>
      </c>
      <c r="D139" s="289"/>
      <c r="E139" s="289"/>
      <c r="F139" s="312" t="s">
        <v>790</v>
      </c>
      <c r="G139" s="289"/>
      <c r="H139" s="289" t="s">
        <v>845</v>
      </c>
      <c r="I139" s="289" t="s">
        <v>825</v>
      </c>
      <c r="J139" s="289"/>
      <c r="K139" s="337"/>
    </row>
    <row r="140" s="1" customFormat="1" ht="15" customHeight="1">
      <c r="B140" s="334"/>
      <c r="C140" s="289" t="s">
        <v>826</v>
      </c>
      <c r="D140" s="289"/>
      <c r="E140" s="289"/>
      <c r="F140" s="312" t="s">
        <v>790</v>
      </c>
      <c r="G140" s="289"/>
      <c r="H140" s="289" t="s">
        <v>826</v>
      </c>
      <c r="I140" s="289" t="s">
        <v>825</v>
      </c>
      <c r="J140" s="289"/>
      <c r="K140" s="337"/>
    </row>
    <row r="141" s="1" customFormat="1" ht="15" customHeight="1">
      <c r="B141" s="334"/>
      <c r="C141" s="289" t="s">
        <v>38</v>
      </c>
      <c r="D141" s="289"/>
      <c r="E141" s="289"/>
      <c r="F141" s="312" t="s">
        <v>790</v>
      </c>
      <c r="G141" s="289"/>
      <c r="H141" s="289" t="s">
        <v>846</v>
      </c>
      <c r="I141" s="289" t="s">
        <v>825</v>
      </c>
      <c r="J141" s="289"/>
      <c r="K141" s="337"/>
    </row>
    <row r="142" s="1" customFormat="1" ht="15" customHeight="1">
      <c r="B142" s="334"/>
      <c r="C142" s="289" t="s">
        <v>847</v>
      </c>
      <c r="D142" s="289"/>
      <c r="E142" s="289"/>
      <c r="F142" s="312" t="s">
        <v>790</v>
      </c>
      <c r="G142" s="289"/>
      <c r="H142" s="289" t="s">
        <v>848</v>
      </c>
      <c r="I142" s="289" t="s">
        <v>825</v>
      </c>
      <c r="J142" s="289"/>
      <c r="K142" s="337"/>
    </row>
    <row r="143" s="1" customFormat="1" ht="15" customHeight="1">
      <c r="B143" s="338"/>
      <c r="C143" s="339"/>
      <c r="D143" s="339"/>
      <c r="E143" s="339"/>
      <c r="F143" s="339"/>
      <c r="G143" s="339"/>
      <c r="H143" s="339"/>
      <c r="I143" s="339"/>
      <c r="J143" s="339"/>
      <c r="K143" s="340"/>
    </row>
    <row r="144" s="1" customFormat="1" ht="18.75" customHeight="1">
      <c r="B144" s="325"/>
      <c r="C144" s="325"/>
      <c r="D144" s="325"/>
      <c r="E144" s="325"/>
      <c r="F144" s="326"/>
      <c r="G144" s="325"/>
      <c r="H144" s="325"/>
      <c r="I144" s="325"/>
      <c r="J144" s="325"/>
      <c r="K144" s="325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849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784</v>
      </c>
      <c r="D148" s="304"/>
      <c r="E148" s="304"/>
      <c r="F148" s="304" t="s">
        <v>785</v>
      </c>
      <c r="G148" s="305"/>
      <c r="H148" s="304" t="s">
        <v>54</v>
      </c>
      <c r="I148" s="304" t="s">
        <v>57</v>
      </c>
      <c r="J148" s="304" t="s">
        <v>786</v>
      </c>
      <c r="K148" s="303"/>
    </row>
    <row r="149" s="1" customFormat="1" ht="17.25" customHeight="1">
      <c r="B149" s="301"/>
      <c r="C149" s="306" t="s">
        <v>787</v>
      </c>
      <c r="D149" s="306"/>
      <c r="E149" s="306"/>
      <c r="F149" s="307" t="s">
        <v>788</v>
      </c>
      <c r="G149" s="308"/>
      <c r="H149" s="306"/>
      <c r="I149" s="306"/>
      <c r="J149" s="306" t="s">
        <v>789</v>
      </c>
      <c r="K149" s="303"/>
    </row>
    <row r="150" s="1" customFormat="1" ht="5.25" customHeight="1">
      <c r="B150" s="314"/>
      <c r="C150" s="309"/>
      <c r="D150" s="309"/>
      <c r="E150" s="309"/>
      <c r="F150" s="309"/>
      <c r="G150" s="310"/>
      <c r="H150" s="309"/>
      <c r="I150" s="309"/>
      <c r="J150" s="309"/>
      <c r="K150" s="337"/>
    </row>
    <row r="151" s="1" customFormat="1" ht="15" customHeight="1">
      <c r="B151" s="314"/>
      <c r="C151" s="341" t="s">
        <v>793</v>
      </c>
      <c r="D151" s="289"/>
      <c r="E151" s="289"/>
      <c r="F151" s="342" t="s">
        <v>790</v>
      </c>
      <c r="G151" s="289"/>
      <c r="H151" s="341" t="s">
        <v>830</v>
      </c>
      <c r="I151" s="341" t="s">
        <v>792</v>
      </c>
      <c r="J151" s="341">
        <v>120</v>
      </c>
      <c r="K151" s="337"/>
    </row>
    <row r="152" s="1" customFormat="1" ht="15" customHeight="1">
      <c r="B152" s="314"/>
      <c r="C152" s="341" t="s">
        <v>839</v>
      </c>
      <c r="D152" s="289"/>
      <c r="E152" s="289"/>
      <c r="F152" s="342" t="s">
        <v>790</v>
      </c>
      <c r="G152" s="289"/>
      <c r="H152" s="341" t="s">
        <v>850</v>
      </c>
      <c r="I152" s="341" t="s">
        <v>792</v>
      </c>
      <c r="J152" s="341" t="s">
        <v>841</v>
      </c>
      <c r="K152" s="337"/>
    </row>
    <row r="153" s="1" customFormat="1" ht="15" customHeight="1">
      <c r="B153" s="314"/>
      <c r="C153" s="341" t="s">
        <v>738</v>
      </c>
      <c r="D153" s="289"/>
      <c r="E153" s="289"/>
      <c r="F153" s="342" t="s">
        <v>790</v>
      </c>
      <c r="G153" s="289"/>
      <c r="H153" s="341" t="s">
        <v>851</v>
      </c>
      <c r="I153" s="341" t="s">
        <v>792</v>
      </c>
      <c r="J153" s="341" t="s">
        <v>841</v>
      </c>
      <c r="K153" s="337"/>
    </row>
    <row r="154" s="1" customFormat="1" ht="15" customHeight="1">
      <c r="B154" s="314"/>
      <c r="C154" s="341" t="s">
        <v>795</v>
      </c>
      <c r="D154" s="289"/>
      <c r="E154" s="289"/>
      <c r="F154" s="342" t="s">
        <v>796</v>
      </c>
      <c r="G154" s="289"/>
      <c r="H154" s="341" t="s">
        <v>830</v>
      </c>
      <c r="I154" s="341" t="s">
        <v>792</v>
      </c>
      <c r="J154" s="341">
        <v>50</v>
      </c>
      <c r="K154" s="337"/>
    </row>
    <row r="155" s="1" customFormat="1" ht="15" customHeight="1">
      <c r="B155" s="314"/>
      <c r="C155" s="341" t="s">
        <v>798</v>
      </c>
      <c r="D155" s="289"/>
      <c r="E155" s="289"/>
      <c r="F155" s="342" t="s">
        <v>790</v>
      </c>
      <c r="G155" s="289"/>
      <c r="H155" s="341" t="s">
        <v>830</v>
      </c>
      <c r="I155" s="341" t="s">
        <v>800</v>
      </c>
      <c r="J155" s="341"/>
      <c r="K155" s="337"/>
    </row>
    <row r="156" s="1" customFormat="1" ht="15" customHeight="1">
      <c r="B156" s="314"/>
      <c r="C156" s="341" t="s">
        <v>809</v>
      </c>
      <c r="D156" s="289"/>
      <c r="E156" s="289"/>
      <c r="F156" s="342" t="s">
        <v>796</v>
      </c>
      <c r="G156" s="289"/>
      <c r="H156" s="341" t="s">
        <v>830</v>
      </c>
      <c r="I156" s="341" t="s">
        <v>792</v>
      </c>
      <c r="J156" s="341">
        <v>50</v>
      </c>
      <c r="K156" s="337"/>
    </row>
    <row r="157" s="1" customFormat="1" ht="15" customHeight="1">
      <c r="B157" s="314"/>
      <c r="C157" s="341" t="s">
        <v>817</v>
      </c>
      <c r="D157" s="289"/>
      <c r="E157" s="289"/>
      <c r="F157" s="342" t="s">
        <v>796</v>
      </c>
      <c r="G157" s="289"/>
      <c r="H157" s="341" t="s">
        <v>830</v>
      </c>
      <c r="I157" s="341" t="s">
        <v>792</v>
      </c>
      <c r="J157" s="341">
        <v>50</v>
      </c>
      <c r="K157" s="337"/>
    </row>
    <row r="158" s="1" customFormat="1" ht="15" customHeight="1">
      <c r="B158" s="314"/>
      <c r="C158" s="341" t="s">
        <v>815</v>
      </c>
      <c r="D158" s="289"/>
      <c r="E158" s="289"/>
      <c r="F158" s="342" t="s">
        <v>796</v>
      </c>
      <c r="G158" s="289"/>
      <c r="H158" s="341" t="s">
        <v>830</v>
      </c>
      <c r="I158" s="341" t="s">
        <v>792</v>
      </c>
      <c r="J158" s="341">
        <v>50</v>
      </c>
      <c r="K158" s="337"/>
    </row>
    <row r="159" s="1" customFormat="1" ht="15" customHeight="1">
      <c r="B159" s="314"/>
      <c r="C159" s="341" t="s">
        <v>96</v>
      </c>
      <c r="D159" s="289"/>
      <c r="E159" s="289"/>
      <c r="F159" s="342" t="s">
        <v>790</v>
      </c>
      <c r="G159" s="289"/>
      <c r="H159" s="341" t="s">
        <v>852</v>
      </c>
      <c r="I159" s="341" t="s">
        <v>792</v>
      </c>
      <c r="J159" s="341" t="s">
        <v>853</v>
      </c>
      <c r="K159" s="337"/>
    </row>
    <row r="160" s="1" customFormat="1" ht="15" customHeight="1">
      <c r="B160" s="314"/>
      <c r="C160" s="341" t="s">
        <v>854</v>
      </c>
      <c r="D160" s="289"/>
      <c r="E160" s="289"/>
      <c r="F160" s="342" t="s">
        <v>790</v>
      </c>
      <c r="G160" s="289"/>
      <c r="H160" s="341" t="s">
        <v>855</v>
      </c>
      <c r="I160" s="341" t="s">
        <v>825</v>
      </c>
      <c r="J160" s="341"/>
      <c r="K160" s="337"/>
    </row>
    <row r="161" s="1" customFormat="1" ht="15" customHeight="1">
      <c r="B161" s="343"/>
      <c r="C161" s="323"/>
      <c r="D161" s="323"/>
      <c r="E161" s="323"/>
      <c r="F161" s="323"/>
      <c r="G161" s="323"/>
      <c r="H161" s="323"/>
      <c r="I161" s="323"/>
      <c r="J161" s="323"/>
      <c r="K161" s="344"/>
    </row>
    <row r="162" s="1" customFormat="1" ht="18.75" customHeight="1">
      <c r="B162" s="325"/>
      <c r="C162" s="335"/>
      <c r="D162" s="335"/>
      <c r="E162" s="335"/>
      <c r="F162" s="345"/>
      <c r="G162" s="335"/>
      <c r="H162" s="335"/>
      <c r="I162" s="335"/>
      <c r="J162" s="335"/>
      <c r="K162" s="325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856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784</v>
      </c>
      <c r="D166" s="304"/>
      <c r="E166" s="304"/>
      <c r="F166" s="304" t="s">
        <v>785</v>
      </c>
      <c r="G166" s="346"/>
      <c r="H166" s="347" t="s">
        <v>54</v>
      </c>
      <c r="I166" s="347" t="s">
        <v>57</v>
      </c>
      <c r="J166" s="304" t="s">
        <v>786</v>
      </c>
      <c r="K166" s="281"/>
    </row>
    <row r="167" s="1" customFormat="1" ht="17.25" customHeight="1">
      <c r="B167" s="282"/>
      <c r="C167" s="306" t="s">
        <v>787</v>
      </c>
      <c r="D167" s="306"/>
      <c r="E167" s="306"/>
      <c r="F167" s="307" t="s">
        <v>788</v>
      </c>
      <c r="G167" s="348"/>
      <c r="H167" s="349"/>
      <c r="I167" s="349"/>
      <c r="J167" s="306" t="s">
        <v>789</v>
      </c>
      <c r="K167" s="284"/>
    </row>
    <row r="168" s="1" customFormat="1" ht="5.25" customHeight="1">
      <c r="B168" s="314"/>
      <c r="C168" s="309"/>
      <c r="D168" s="309"/>
      <c r="E168" s="309"/>
      <c r="F168" s="309"/>
      <c r="G168" s="310"/>
      <c r="H168" s="309"/>
      <c r="I168" s="309"/>
      <c r="J168" s="309"/>
      <c r="K168" s="337"/>
    </row>
    <row r="169" s="1" customFormat="1" ht="15" customHeight="1">
      <c r="B169" s="314"/>
      <c r="C169" s="289" t="s">
        <v>793</v>
      </c>
      <c r="D169" s="289"/>
      <c r="E169" s="289"/>
      <c r="F169" s="312" t="s">
        <v>790</v>
      </c>
      <c r="G169" s="289"/>
      <c r="H169" s="289" t="s">
        <v>830</v>
      </c>
      <c r="I169" s="289" t="s">
        <v>792</v>
      </c>
      <c r="J169" s="289">
        <v>120</v>
      </c>
      <c r="K169" s="337"/>
    </row>
    <row r="170" s="1" customFormat="1" ht="15" customHeight="1">
      <c r="B170" s="314"/>
      <c r="C170" s="289" t="s">
        <v>839</v>
      </c>
      <c r="D170" s="289"/>
      <c r="E170" s="289"/>
      <c r="F170" s="312" t="s">
        <v>790</v>
      </c>
      <c r="G170" s="289"/>
      <c r="H170" s="289" t="s">
        <v>840</v>
      </c>
      <c r="I170" s="289" t="s">
        <v>792</v>
      </c>
      <c r="J170" s="289" t="s">
        <v>841</v>
      </c>
      <c r="K170" s="337"/>
    </row>
    <row r="171" s="1" customFormat="1" ht="15" customHeight="1">
      <c r="B171" s="314"/>
      <c r="C171" s="289" t="s">
        <v>738</v>
      </c>
      <c r="D171" s="289"/>
      <c r="E171" s="289"/>
      <c r="F171" s="312" t="s">
        <v>790</v>
      </c>
      <c r="G171" s="289"/>
      <c r="H171" s="289" t="s">
        <v>857</v>
      </c>
      <c r="I171" s="289" t="s">
        <v>792</v>
      </c>
      <c r="J171" s="289" t="s">
        <v>841</v>
      </c>
      <c r="K171" s="337"/>
    </row>
    <row r="172" s="1" customFormat="1" ht="15" customHeight="1">
      <c r="B172" s="314"/>
      <c r="C172" s="289" t="s">
        <v>795</v>
      </c>
      <c r="D172" s="289"/>
      <c r="E172" s="289"/>
      <c r="F172" s="312" t="s">
        <v>796</v>
      </c>
      <c r="G172" s="289"/>
      <c r="H172" s="289" t="s">
        <v>857</v>
      </c>
      <c r="I172" s="289" t="s">
        <v>792</v>
      </c>
      <c r="J172" s="289">
        <v>50</v>
      </c>
      <c r="K172" s="337"/>
    </row>
    <row r="173" s="1" customFormat="1" ht="15" customHeight="1">
      <c r="B173" s="314"/>
      <c r="C173" s="289" t="s">
        <v>798</v>
      </c>
      <c r="D173" s="289"/>
      <c r="E173" s="289"/>
      <c r="F173" s="312" t="s">
        <v>790</v>
      </c>
      <c r="G173" s="289"/>
      <c r="H173" s="289" t="s">
        <v>857</v>
      </c>
      <c r="I173" s="289" t="s">
        <v>800</v>
      </c>
      <c r="J173" s="289"/>
      <c r="K173" s="337"/>
    </row>
    <row r="174" s="1" customFormat="1" ht="15" customHeight="1">
      <c r="B174" s="314"/>
      <c r="C174" s="289" t="s">
        <v>809</v>
      </c>
      <c r="D174" s="289"/>
      <c r="E174" s="289"/>
      <c r="F174" s="312" t="s">
        <v>796</v>
      </c>
      <c r="G174" s="289"/>
      <c r="H174" s="289" t="s">
        <v>857</v>
      </c>
      <c r="I174" s="289" t="s">
        <v>792</v>
      </c>
      <c r="J174" s="289">
        <v>50</v>
      </c>
      <c r="K174" s="337"/>
    </row>
    <row r="175" s="1" customFormat="1" ht="15" customHeight="1">
      <c r="B175" s="314"/>
      <c r="C175" s="289" t="s">
        <v>817</v>
      </c>
      <c r="D175" s="289"/>
      <c r="E175" s="289"/>
      <c r="F175" s="312" t="s">
        <v>796</v>
      </c>
      <c r="G175" s="289"/>
      <c r="H175" s="289" t="s">
        <v>857</v>
      </c>
      <c r="I175" s="289" t="s">
        <v>792</v>
      </c>
      <c r="J175" s="289">
        <v>50</v>
      </c>
      <c r="K175" s="337"/>
    </row>
    <row r="176" s="1" customFormat="1" ht="15" customHeight="1">
      <c r="B176" s="314"/>
      <c r="C176" s="289" t="s">
        <v>815</v>
      </c>
      <c r="D176" s="289"/>
      <c r="E176" s="289"/>
      <c r="F176" s="312" t="s">
        <v>796</v>
      </c>
      <c r="G176" s="289"/>
      <c r="H176" s="289" t="s">
        <v>857</v>
      </c>
      <c r="I176" s="289" t="s">
        <v>792</v>
      </c>
      <c r="J176" s="289">
        <v>50</v>
      </c>
      <c r="K176" s="337"/>
    </row>
    <row r="177" s="1" customFormat="1" ht="15" customHeight="1">
      <c r="B177" s="314"/>
      <c r="C177" s="289" t="s">
        <v>111</v>
      </c>
      <c r="D177" s="289"/>
      <c r="E177" s="289"/>
      <c r="F177" s="312" t="s">
        <v>790</v>
      </c>
      <c r="G177" s="289"/>
      <c r="H177" s="289" t="s">
        <v>858</v>
      </c>
      <c r="I177" s="289" t="s">
        <v>859</v>
      </c>
      <c r="J177" s="289"/>
      <c r="K177" s="337"/>
    </row>
    <row r="178" s="1" customFormat="1" ht="15" customHeight="1">
      <c r="B178" s="314"/>
      <c r="C178" s="289" t="s">
        <v>57</v>
      </c>
      <c r="D178" s="289"/>
      <c r="E178" s="289"/>
      <c r="F178" s="312" t="s">
        <v>790</v>
      </c>
      <c r="G178" s="289"/>
      <c r="H178" s="289" t="s">
        <v>860</v>
      </c>
      <c r="I178" s="289" t="s">
        <v>861</v>
      </c>
      <c r="J178" s="289">
        <v>1</v>
      </c>
      <c r="K178" s="337"/>
    </row>
    <row r="179" s="1" customFormat="1" ht="15" customHeight="1">
      <c r="B179" s="314"/>
      <c r="C179" s="289" t="s">
        <v>53</v>
      </c>
      <c r="D179" s="289"/>
      <c r="E179" s="289"/>
      <c r="F179" s="312" t="s">
        <v>790</v>
      </c>
      <c r="G179" s="289"/>
      <c r="H179" s="289" t="s">
        <v>862</v>
      </c>
      <c r="I179" s="289" t="s">
        <v>792</v>
      </c>
      <c r="J179" s="289">
        <v>20</v>
      </c>
      <c r="K179" s="337"/>
    </row>
    <row r="180" s="1" customFormat="1" ht="15" customHeight="1">
      <c r="B180" s="314"/>
      <c r="C180" s="289" t="s">
        <v>54</v>
      </c>
      <c r="D180" s="289"/>
      <c r="E180" s="289"/>
      <c r="F180" s="312" t="s">
        <v>790</v>
      </c>
      <c r="G180" s="289"/>
      <c r="H180" s="289" t="s">
        <v>863</v>
      </c>
      <c r="I180" s="289" t="s">
        <v>792</v>
      </c>
      <c r="J180" s="289">
        <v>255</v>
      </c>
      <c r="K180" s="337"/>
    </row>
    <row r="181" s="1" customFormat="1" ht="15" customHeight="1">
      <c r="B181" s="314"/>
      <c r="C181" s="289" t="s">
        <v>112</v>
      </c>
      <c r="D181" s="289"/>
      <c r="E181" s="289"/>
      <c r="F181" s="312" t="s">
        <v>790</v>
      </c>
      <c r="G181" s="289"/>
      <c r="H181" s="289" t="s">
        <v>754</v>
      </c>
      <c r="I181" s="289" t="s">
        <v>792</v>
      </c>
      <c r="J181" s="289">
        <v>10</v>
      </c>
      <c r="K181" s="337"/>
    </row>
    <row r="182" s="1" customFormat="1" ht="15" customHeight="1">
      <c r="B182" s="314"/>
      <c r="C182" s="289" t="s">
        <v>113</v>
      </c>
      <c r="D182" s="289"/>
      <c r="E182" s="289"/>
      <c r="F182" s="312" t="s">
        <v>790</v>
      </c>
      <c r="G182" s="289"/>
      <c r="H182" s="289" t="s">
        <v>864</v>
      </c>
      <c r="I182" s="289" t="s">
        <v>825</v>
      </c>
      <c r="J182" s="289"/>
      <c r="K182" s="337"/>
    </row>
    <row r="183" s="1" customFormat="1" ht="15" customHeight="1">
      <c r="B183" s="314"/>
      <c r="C183" s="289" t="s">
        <v>865</v>
      </c>
      <c r="D183" s="289"/>
      <c r="E183" s="289"/>
      <c r="F183" s="312" t="s">
        <v>790</v>
      </c>
      <c r="G183" s="289"/>
      <c r="H183" s="289" t="s">
        <v>866</v>
      </c>
      <c r="I183" s="289" t="s">
        <v>825</v>
      </c>
      <c r="J183" s="289"/>
      <c r="K183" s="337"/>
    </row>
    <row r="184" s="1" customFormat="1" ht="15" customHeight="1">
      <c r="B184" s="314"/>
      <c r="C184" s="289" t="s">
        <v>854</v>
      </c>
      <c r="D184" s="289"/>
      <c r="E184" s="289"/>
      <c r="F184" s="312" t="s">
        <v>790</v>
      </c>
      <c r="G184" s="289"/>
      <c r="H184" s="289" t="s">
        <v>867</v>
      </c>
      <c r="I184" s="289" t="s">
        <v>825</v>
      </c>
      <c r="J184" s="289"/>
      <c r="K184" s="337"/>
    </row>
    <row r="185" s="1" customFormat="1" ht="15" customHeight="1">
      <c r="B185" s="314"/>
      <c r="C185" s="289" t="s">
        <v>115</v>
      </c>
      <c r="D185" s="289"/>
      <c r="E185" s="289"/>
      <c r="F185" s="312" t="s">
        <v>796</v>
      </c>
      <c r="G185" s="289"/>
      <c r="H185" s="289" t="s">
        <v>868</v>
      </c>
      <c r="I185" s="289" t="s">
        <v>792</v>
      </c>
      <c r="J185" s="289">
        <v>50</v>
      </c>
      <c r="K185" s="337"/>
    </row>
    <row r="186" s="1" customFormat="1" ht="15" customHeight="1">
      <c r="B186" s="314"/>
      <c r="C186" s="289" t="s">
        <v>869</v>
      </c>
      <c r="D186" s="289"/>
      <c r="E186" s="289"/>
      <c r="F186" s="312" t="s">
        <v>796</v>
      </c>
      <c r="G186" s="289"/>
      <c r="H186" s="289" t="s">
        <v>870</v>
      </c>
      <c r="I186" s="289" t="s">
        <v>871</v>
      </c>
      <c r="J186" s="289"/>
      <c r="K186" s="337"/>
    </row>
    <row r="187" s="1" customFormat="1" ht="15" customHeight="1">
      <c r="B187" s="314"/>
      <c r="C187" s="289" t="s">
        <v>872</v>
      </c>
      <c r="D187" s="289"/>
      <c r="E187" s="289"/>
      <c r="F187" s="312" t="s">
        <v>796</v>
      </c>
      <c r="G187" s="289"/>
      <c r="H187" s="289" t="s">
        <v>873</v>
      </c>
      <c r="I187" s="289" t="s">
        <v>871</v>
      </c>
      <c r="J187" s="289"/>
      <c r="K187" s="337"/>
    </row>
    <row r="188" s="1" customFormat="1" ht="15" customHeight="1">
      <c r="B188" s="314"/>
      <c r="C188" s="289" t="s">
        <v>874</v>
      </c>
      <c r="D188" s="289"/>
      <c r="E188" s="289"/>
      <c r="F188" s="312" t="s">
        <v>796</v>
      </c>
      <c r="G188" s="289"/>
      <c r="H188" s="289" t="s">
        <v>875</v>
      </c>
      <c r="I188" s="289" t="s">
        <v>871</v>
      </c>
      <c r="J188" s="289"/>
      <c r="K188" s="337"/>
    </row>
    <row r="189" s="1" customFormat="1" ht="15" customHeight="1">
      <c r="B189" s="314"/>
      <c r="C189" s="350" t="s">
        <v>876</v>
      </c>
      <c r="D189" s="289"/>
      <c r="E189" s="289"/>
      <c r="F189" s="312" t="s">
        <v>796</v>
      </c>
      <c r="G189" s="289"/>
      <c r="H189" s="289" t="s">
        <v>877</v>
      </c>
      <c r="I189" s="289" t="s">
        <v>878</v>
      </c>
      <c r="J189" s="351" t="s">
        <v>879</v>
      </c>
      <c r="K189" s="337"/>
    </row>
    <row r="190" s="17" customFormat="1" ht="15" customHeight="1">
      <c r="B190" s="352"/>
      <c r="C190" s="353" t="s">
        <v>880</v>
      </c>
      <c r="D190" s="354"/>
      <c r="E190" s="354"/>
      <c r="F190" s="355" t="s">
        <v>796</v>
      </c>
      <c r="G190" s="354"/>
      <c r="H190" s="354" t="s">
        <v>881</v>
      </c>
      <c r="I190" s="354" t="s">
        <v>878</v>
      </c>
      <c r="J190" s="356" t="s">
        <v>879</v>
      </c>
      <c r="K190" s="357"/>
    </row>
    <row r="191" s="1" customFormat="1" ht="15" customHeight="1">
      <c r="B191" s="314"/>
      <c r="C191" s="350" t="s">
        <v>42</v>
      </c>
      <c r="D191" s="289"/>
      <c r="E191" s="289"/>
      <c r="F191" s="312" t="s">
        <v>790</v>
      </c>
      <c r="G191" s="289"/>
      <c r="H191" s="286" t="s">
        <v>882</v>
      </c>
      <c r="I191" s="289" t="s">
        <v>883</v>
      </c>
      <c r="J191" s="289"/>
      <c r="K191" s="337"/>
    </row>
    <row r="192" s="1" customFormat="1" ht="15" customHeight="1">
      <c r="B192" s="314"/>
      <c r="C192" s="350" t="s">
        <v>884</v>
      </c>
      <c r="D192" s="289"/>
      <c r="E192" s="289"/>
      <c r="F192" s="312" t="s">
        <v>790</v>
      </c>
      <c r="G192" s="289"/>
      <c r="H192" s="289" t="s">
        <v>885</v>
      </c>
      <c r="I192" s="289" t="s">
        <v>825</v>
      </c>
      <c r="J192" s="289"/>
      <c r="K192" s="337"/>
    </row>
    <row r="193" s="1" customFormat="1" ht="15" customHeight="1">
      <c r="B193" s="314"/>
      <c r="C193" s="350" t="s">
        <v>886</v>
      </c>
      <c r="D193" s="289"/>
      <c r="E193" s="289"/>
      <c r="F193" s="312" t="s">
        <v>790</v>
      </c>
      <c r="G193" s="289"/>
      <c r="H193" s="289" t="s">
        <v>887</v>
      </c>
      <c r="I193" s="289" t="s">
        <v>825</v>
      </c>
      <c r="J193" s="289"/>
      <c r="K193" s="337"/>
    </row>
    <row r="194" s="1" customFormat="1" ht="15" customHeight="1">
      <c r="B194" s="314"/>
      <c r="C194" s="350" t="s">
        <v>888</v>
      </c>
      <c r="D194" s="289"/>
      <c r="E194" s="289"/>
      <c r="F194" s="312" t="s">
        <v>796</v>
      </c>
      <c r="G194" s="289"/>
      <c r="H194" s="289" t="s">
        <v>889</v>
      </c>
      <c r="I194" s="289" t="s">
        <v>825</v>
      </c>
      <c r="J194" s="289"/>
      <c r="K194" s="337"/>
    </row>
    <row r="195" s="1" customFormat="1" ht="15" customHeight="1">
      <c r="B195" s="343"/>
      <c r="C195" s="358"/>
      <c r="D195" s="323"/>
      <c r="E195" s="323"/>
      <c r="F195" s="323"/>
      <c r="G195" s="323"/>
      <c r="H195" s="323"/>
      <c r="I195" s="323"/>
      <c r="J195" s="323"/>
      <c r="K195" s="344"/>
    </row>
    <row r="196" s="1" customFormat="1" ht="18.75" customHeight="1">
      <c r="B196" s="325"/>
      <c r="C196" s="335"/>
      <c r="D196" s="335"/>
      <c r="E196" s="335"/>
      <c r="F196" s="345"/>
      <c r="G196" s="335"/>
      <c r="H196" s="335"/>
      <c r="I196" s="335"/>
      <c r="J196" s="335"/>
      <c r="K196" s="325"/>
    </row>
    <row r="197" s="1" customFormat="1" ht="18.75" customHeight="1">
      <c r="B197" s="325"/>
      <c r="C197" s="335"/>
      <c r="D197" s="335"/>
      <c r="E197" s="335"/>
      <c r="F197" s="345"/>
      <c r="G197" s="335"/>
      <c r="H197" s="335"/>
      <c r="I197" s="335"/>
      <c r="J197" s="335"/>
      <c r="K197" s="325"/>
    </row>
    <row r="198" s="1" customFormat="1" ht="18.75" customHeight="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</row>
    <row r="199" s="1" customFormat="1" ht="13.5">
      <c r="B199" s="276"/>
      <c r="C199" s="277"/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1">
      <c r="B200" s="279"/>
      <c r="C200" s="280" t="s">
        <v>890</v>
      </c>
      <c r="D200" s="280"/>
      <c r="E200" s="280"/>
      <c r="F200" s="280"/>
      <c r="G200" s="280"/>
      <c r="H200" s="280"/>
      <c r="I200" s="280"/>
      <c r="J200" s="280"/>
      <c r="K200" s="281"/>
    </row>
    <row r="201" s="1" customFormat="1" ht="25.5" customHeight="1">
      <c r="B201" s="279"/>
      <c r="C201" s="359" t="s">
        <v>891</v>
      </c>
      <c r="D201" s="359"/>
      <c r="E201" s="359"/>
      <c r="F201" s="359" t="s">
        <v>892</v>
      </c>
      <c r="G201" s="360"/>
      <c r="H201" s="359" t="s">
        <v>893</v>
      </c>
      <c r="I201" s="359"/>
      <c r="J201" s="359"/>
      <c r="K201" s="281"/>
    </row>
    <row r="202" s="1" customFormat="1" ht="5.25" customHeight="1">
      <c r="B202" s="314"/>
      <c r="C202" s="309"/>
      <c r="D202" s="309"/>
      <c r="E202" s="309"/>
      <c r="F202" s="309"/>
      <c r="G202" s="335"/>
      <c r="H202" s="309"/>
      <c r="I202" s="309"/>
      <c r="J202" s="309"/>
      <c r="K202" s="337"/>
    </row>
    <row r="203" s="1" customFormat="1" ht="15" customHeight="1">
      <c r="B203" s="314"/>
      <c r="C203" s="289" t="s">
        <v>883</v>
      </c>
      <c r="D203" s="289"/>
      <c r="E203" s="289"/>
      <c r="F203" s="312" t="s">
        <v>43</v>
      </c>
      <c r="G203" s="289"/>
      <c r="H203" s="289" t="s">
        <v>894</v>
      </c>
      <c r="I203" s="289"/>
      <c r="J203" s="289"/>
      <c r="K203" s="337"/>
    </row>
    <row r="204" s="1" customFormat="1" ht="15" customHeight="1">
      <c r="B204" s="314"/>
      <c r="C204" s="289"/>
      <c r="D204" s="289"/>
      <c r="E204" s="289"/>
      <c r="F204" s="312" t="s">
        <v>44</v>
      </c>
      <c r="G204" s="289"/>
      <c r="H204" s="289" t="s">
        <v>895</v>
      </c>
      <c r="I204" s="289"/>
      <c r="J204" s="289"/>
      <c r="K204" s="337"/>
    </row>
    <row r="205" s="1" customFormat="1" ht="15" customHeight="1">
      <c r="B205" s="314"/>
      <c r="C205" s="289"/>
      <c r="D205" s="289"/>
      <c r="E205" s="289"/>
      <c r="F205" s="312" t="s">
        <v>47</v>
      </c>
      <c r="G205" s="289"/>
      <c r="H205" s="289" t="s">
        <v>896</v>
      </c>
      <c r="I205" s="289"/>
      <c r="J205" s="289"/>
      <c r="K205" s="337"/>
    </row>
    <row r="206" s="1" customFormat="1" ht="15" customHeight="1">
      <c r="B206" s="314"/>
      <c r="C206" s="289"/>
      <c r="D206" s="289"/>
      <c r="E206" s="289"/>
      <c r="F206" s="312" t="s">
        <v>45</v>
      </c>
      <c r="G206" s="289"/>
      <c r="H206" s="289" t="s">
        <v>897</v>
      </c>
      <c r="I206" s="289"/>
      <c r="J206" s="289"/>
      <c r="K206" s="337"/>
    </row>
    <row r="207" s="1" customFormat="1" ht="15" customHeight="1">
      <c r="B207" s="314"/>
      <c r="C207" s="289"/>
      <c r="D207" s="289"/>
      <c r="E207" s="289"/>
      <c r="F207" s="312" t="s">
        <v>46</v>
      </c>
      <c r="G207" s="289"/>
      <c r="H207" s="289" t="s">
        <v>898</v>
      </c>
      <c r="I207" s="289"/>
      <c r="J207" s="289"/>
      <c r="K207" s="337"/>
    </row>
    <row r="208" s="1" customFormat="1" ht="15" customHeight="1">
      <c r="B208" s="314"/>
      <c r="C208" s="289"/>
      <c r="D208" s="289"/>
      <c r="E208" s="289"/>
      <c r="F208" s="312"/>
      <c r="G208" s="289"/>
      <c r="H208" s="289"/>
      <c r="I208" s="289"/>
      <c r="J208" s="289"/>
      <c r="K208" s="337"/>
    </row>
    <row r="209" s="1" customFormat="1" ht="15" customHeight="1">
      <c r="B209" s="314"/>
      <c r="C209" s="289" t="s">
        <v>837</v>
      </c>
      <c r="D209" s="289"/>
      <c r="E209" s="289"/>
      <c r="F209" s="312" t="s">
        <v>79</v>
      </c>
      <c r="G209" s="289"/>
      <c r="H209" s="289" t="s">
        <v>899</v>
      </c>
      <c r="I209" s="289"/>
      <c r="J209" s="289"/>
      <c r="K209" s="337"/>
    </row>
    <row r="210" s="1" customFormat="1" ht="15" customHeight="1">
      <c r="B210" s="314"/>
      <c r="C210" s="289"/>
      <c r="D210" s="289"/>
      <c r="E210" s="289"/>
      <c r="F210" s="312" t="s">
        <v>732</v>
      </c>
      <c r="G210" s="289"/>
      <c r="H210" s="289" t="s">
        <v>733</v>
      </c>
      <c r="I210" s="289"/>
      <c r="J210" s="289"/>
      <c r="K210" s="337"/>
    </row>
    <row r="211" s="1" customFormat="1" ht="15" customHeight="1">
      <c r="B211" s="314"/>
      <c r="C211" s="289"/>
      <c r="D211" s="289"/>
      <c r="E211" s="289"/>
      <c r="F211" s="312" t="s">
        <v>730</v>
      </c>
      <c r="G211" s="289"/>
      <c r="H211" s="289" t="s">
        <v>900</v>
      </c>
      <c r="I211" s="289"/>
      <c r="J211" s="289"/>
      <c r="K211" s="337"/>
    </row>
    <row r="212" s="1" customFormat="1" ht="15" customHeight="1">
      <c r="B212" s="361"/>
      <c r="C212" s="289"/>
      <c r="D212" s="289"/>
      <c r="E212" s="289"/>
      <c r="F212" s="312" t="s">
        <v>734</v>
      </c>
      <c r="G212" s="350"/>
      <c r="H212" s="341" t="s">
        <v>735</v>
      </c>
      <c r="I212" s="341"/>
      <c r="J212" s="341"/>
      <c r="K212" s="362"/>
    </row>
    <row r="213" s="1" customFormat="1" ht="15" customHeight="1">
      <c r="B213" s="361"/>
      <c r="C213" s="289"/>
      <c r="D213" s="289"/>
      <c r="E213" s="289"/>
      <c r="F213" s="312" t="s">
        <v>736</v>
      </c>
      <c r="G213" s="350"/>
      <c r="H213" s="341" t="s">
        <v>901</v>
      </c>
      <c r="I213" s="341"/>
      <c r="J213" s="341"/>
      <c r="K213" s="362"/>
    </row>
    <row r="214" s="1" customFormat="1" ht="15" customHeight="1">
      <c r="B214" s="361"/>
      <c r="C214" s="289"/>
      <c r="D214" s="289"/>
      <c r="E214" s="289"/>
      <c r="F214" s="312"/>
      <c r="G214" s="350"/>
      <c r="H214" s="341"/>
      <c r="I214" s="341"/>
      <c r="J214" s="341"/>
      <c r="K214" s="362"/>
    </row>
    <row r="215" s="1" customFormat="1" ht="15" customHeight="1">
      <c r="B215" s="361"/>
      <c r="C215" s="289" t="s">
        <v>861</v>
      </c>
      <c r="D215" s="289"/>
      <c r="E215" s="289"/>
      <c r="F215" s="312">
        <v>1</v>
      </c>
      <c r="G215" s="350"/>
      <c r="H215" s="341" t="s">
        <v>902</v>
      </c>
      <c r="I215" s="341"/>
      <c r="J215" s="341"/>
      <c r="K215" s="362"/>
    </row>
    <row r="216" s="1" customFormat="1" ht="15" customHeight="1">
      <c r="B216" s="361"/>
      <c r="C216" s="289"/>
      <c r="D216" s="289"/>
      <c r="E216" s="289"/>
      <c r="F216" s="312">
        <v>2</v>
      </c>
      <c r="G216" s="350"/>
      <c r="H216" s="341" t="s">
        <v>903</v>
      </c>
      <c r="I216" s="341"/>
      <c r="J216" s="341"/>
      <c r="K216" s="362"/>
    </row>
    <row r="217" s="1" customFormat="1" ht="15" customHeight="1">
      <c r="B217" s="361"/>
      <c r="C217" s="289"/>
      <c r="D217" s="289"/>
      <c r="E217" s="289"/>
      <c r="F217" s="312">
        <v>3</v>
      </c>
      <c r="G217" s="350"/>
      <c r="H217" s="341" t="s">
        <v>904</v>
      </c>
      <c r="I217" s="341"/>
      <c r="J217" s="341"/>
      <c r="K217" s="362"/>
    </row>
    <row r="218" s="1" customFormat="1" ht="15" customHeight="1">
      <c r="B218" s="361"/>
      <c r="C218" s="289"/>
      <c r="D218" s="289"/>
      <c r="E218" s="289"/>
      <c r="F218" s="312">
        <v>4</v>
      </c>
      <c r="G218" s="350"/>
      <c r="H218" s="341" t="s">
        <v>905</v>
      </c>
      <c r="I218" s="341"/>
      <c r="J218" s="341"/>
      <c r="K218" s="362"/>
    </row>
    <row r="219" s="1" customFormat="1" ht="12.75" customHeight="1">
      <c r="B219" s="363"/>
      <c r="C219" s="364"/>
      <c r="D219" s="364"/>
      <c r="E219" s="364"/>
      <c r="F219" s="364"/>
      <c r="G219" s="364"/>
      <c r="H219" s="364"/>
      <c r="I219" s="364"/>
      <c r="J219" s="364"/>
      <c r="K219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Novák</dc:creator>
  <cp:lastModifiedBy>Lukáš Novák</cp:lastModifiedBy>
  <dcterms:created xsi:type="dcterms:W3CDTF">2025-08-04T08:50:54Z</dcterms:created>
  <dcterms:modified xsi:type="dcterms:W3CDTF">2025-08-04T08:50:57Z</dcterms:modified>
</cp:coreProperties>
</file>