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 2022\107_2022 VÝMĚNA OTVOROVÝCH VÝPLNÍ KOUNICOVA 73, 83, 85, 87\Rozpočty_export\Export_06_03_2023\"/>
    </mc:Choice>
  </mc:AlternateContent>
  <xr:revisionPtr revIDLastSave="0" documentId="8_{617866B3-8539-4E1A-9CC5-B98435EA2577}" xr6:coauthVersionLast="47" xr6:coauthVersionMax="47" xr10:uidLastSave="{00000000-0000-0000-0000-000000000000}"/>
  <bookViews>
    <workbookView xWindow="-28920" yWindow="-189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99 01 Naklady" sheetId="12" r:id="rId4"/>
    <sheet name="01 D.1.1 Pol" sheetId="13" r:id="rId5"/>
    <sheet name="01 D.1.4.1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 D.1.1 Pol'!$1:$7</definedName>
    <definedName name="_xlnm.Print_Titles" localSheetId="5">'01 D.1.4.1 Pol'!$1:$7</definedName>
    <definedName name="_xlnm.Print_Titles" localSheetId="3">'099 01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 D.1.1 Pol'!$A$1:$Y$802</definedName>
    <definedName name="_xlnm.Print_Area" localSheetId="5">'01 D.1.4.1 Pol'!$A$1:$Y$33</definedName>
    <definedName name="_xlnm.Print_Area" localSheetId="3">'099 01 Naklady'!$A$1:$Y$28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F39" i="1"/>
  <c r="G32" i="14"/>
  <c r="G9" i="14"/>
  <c r="G8" i="14" s="1"/>
  <c r="I9" i="14"/>
  <c r="I8" i="14" s="1"/>
  <c r="K9" i="14"/>
  <c r="K8" i="14" s="1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7" i="14"/>
  <c r="G16" i="14" s="1"/>
  <c r="I17" i="14"/>
  <c r="I16" i="14" s="1"/>
  <c r="K17" i="14"/>
  <c r="K16" i="14" s="1"/>
  <c r="O17" i="14"/>
  <c r="O16" i="14" s="1"/>
  <c r="Q17" i="14"/>
  <c r="Q16" i="14" s="1"/>
  <c r="V17" i="14"/>
  <c r="V16" i="14" s="1"/>
  <c r="G18" i="14"/>
  <c r="I18" i="14"/>
  <c r="O18" i="14"/>
  <c r="Q18" i="14"/>
  <c r="G19" i="14"/>
  <c r="I19" i="14"/>
  <c r="K19" i="14"/>
  <c r="K18" i="14" s="1"/>
  <c r="M19" i="14"/>
  <c r="M18" i="14" s="1"/>
  <c r="O19" i="14"/>
  <c r="Q19" i="14"/>
  <c r="V19" i="14"/>
  <c r="V18" i="14" s="1"/>
  <c r="K20" i="14"/>
  <c r="V20" i="14"/>
  <c r="G21" i="14"/>
  <c r="G20" i="14" s="1"/>
  <c r="I21" i="14"/>
  <c r="I20" i="14" s="1"/>
  <c r="K21" i="14"/>
  <c r="O21" i="14"/>
  <c r="O20" i="14" s="1"/>
  <c r="Q21" i="14"/>
  <c r="Q20" i="14" s="1"/>
  <c r="V21" i="14"/>
  <c r="I22" i="14"/>
  <c r="Q22" i="14"/>
  <c r="G23" i="14"/>
  <c r="I23" i="14"/>
  <c r="K23" i="14"/>
  <c r="K22" i="14" s="1"/>
  <c r="M23" i="14"/>
  <c r="O23" i="14"/>
  <c r="Q23" i="14"/>
  <c r="V23" i="14"/>
  <c r="V22" i="14" s="1"/>
  <c r="G24" i="14"/>
  <c r="G22" i="14" s="1"/>
  <c r="I24" i="14"/>
  <c r="K24" i="14"/>
  <c r="M24" i="14"/>
  <c r="O24" i="14"/>
  <c r="O22" i="14" s="1"/>
  <c r="Q24" i="14"/>
  <c r="V24" i="14"/>
  <c r="G25" i="14"/>
  <c r="M25" i="14" s="1"/>
  <c r="I25" i="14"/>
  <c r="K25" i="14"/>
  <c r="O25" i="14"/>
  <c r="Q25" i="14"/>
  <c r="V25" i="14"/>
  <c r="G27" i="14"/>
  <c r="I27" i="14"/>
  <c r="K27" i="14"/>
  <c r="K26" i="14" s="1"/>
  <c r="M27" i="14"/>
  <c r="M26" i="14" s="1"/>
  <c r="O27" i="14"/>
  <c r="Q27" i="14"/>
  <c r="V27" i="14"/>
  <c r="V26" i="14" s="1"/>
  <c r="G28" i="14"/>
  <c r="G26" i="14" s="1"/>
  <c r="I28" i="14"/>
  <c r="K28" i="14"/>
  <c r="M28" i="14"/>
  <c r="O28" i="14"/>
  <c r="O26" i="14" s="1"/>
  <c r="Q28" i="14"/>
  <c r="V28" i="14"/>
  <c r="G29" i="14"/>
  <c r="M29" i="14" s="1"/>
  <c r="I29" i="14"/>
  <c r="K29" i="14"/>
  <c r="O29" i="14"/>
  <c r="Q29" i="14"/>
  <c r="V29" i="14"/>
  <c r="G30" i="14"/>
  <c r="M30" i="14" s="1"/>
  <c r="I30" i="14"/>
  <c r="I26" i="14" s="1"/>
  <c r="K30" i="14"/>
  <c r="O30" i="14"/>
  <c r="Q30" i="14"/>
  <c r="Q26" i="14" s="1"/>
  <c r="V30" i="14"/>
  <c r="AE32" i="14"/>
  <c r="G801" i="13"/>
  <c r="BA117" i="13"/>
  <c r="BA75" i="13"/>
  <c r="BA10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24" i="13"/>
  <c r="I24" i="13"/>
  <c r="K24" i="13"/>
  <c r="M24" i="13"/>
  <c r="O24" i="13"/>
  <c r="Q24" i="13"/>
  <c r="V24" i="13"/>
  <c r="G39" i="13"/>
  <c r="I39" i="13"/>
  <c r="K39" i="13"/>
  <c r="M39" i="13"/>
  <c r="O39" i="13"/>
  <c r="Q39" i="13"/>
  <c r="V39" i="13"/>
  <c r="G49" i="13"/>
  <c r="M49" i="13" s="1"/>
  <c r="I49" i="13"/>
  <c r="K49" i="13"/>
  <c r="O49" i="13"/>
  <c r="O8" i="13" s="1"/>
  <c r="Q49" i="13"/>
  <c r="V49" i="13"/>
  <c r="G56" i="13"/>
  <c r="M56" i="13" s="1"/>
  <c r="I56" i="13"/>
  <c r="K56" i="13"/>
  <c r="O56" i="13"/>
  <c r="Q56" i="13"/>
  <c r="V56" i="13"/>
  <c r="G74" i="13"/>
  <c r="I74" i="13"/>
  <c r="K74" i="13"/>
  <c r="M74" i="13"/>
  <c r="O74" i="13"/>
  <c r="Q74" i="13"/>
  <c r="V74" i="13"/>
  <c r="G81" i="13"/>
  <c r="G80" i="13" s="1"/>
  <c r="I81" i="13"/>
  <c r="I80" i="13" s="1"/>
  <c r="K81" i="13"/>
  <c r="K80" i="13" s="1"/>
  <c r="O81" i="13"/>
  <c r="O80" i="13" s="1"/>
  <c r="Q81" i="13"/>
  <c r="Q80" i="13" s="1"/>
  <c r="V81" i="13"/>
  <c r="V80" i="13" s="1"/>
  <c r="G84" i="13"/>
  <c r="M84" i="13" s="1"/>
  <c r="I84" i="13"/>
  <c r="K84" i="13"/>
  <c r="O84" i="13"/>
  <c r="Q84" i="13"/>
  <c r="V84" i="13"/>
  <c r="G90" i="13"/>
  <c r="I90" i="13"/>
  <c r="K90" i="13"/>
  <c r="M90" i="13"/>
  <c r="O90" i="13"/>
  <c r="Q90" i="13"/>
  <c r="V90" i="13"/>
  <c r="G116" i="13"/>
  <c r="I116" i="13"/>
  <c r="K116" i="13"/>
  <c r="M116" i="13"/>
  <c r="O116" i="13"/>
  <c r="Q116" i="13"/>
  <c r="V116" i="13"/>
  <c r="G127" i="13"/>
  <c r="M127" i="13" s="1"/>
  <c r="I127" i="13"/>
  <c r="K127" i="13"/>
  <c r="O127" i="13"/>
  <c r="Q127" i="13"/>
  <c r="V127" i="13"/>
  <c r="G154" i="13"/>
  <c r="M154" i="13" s="1"/>
  <c r="I154" i="13"/>
  <c r="K154" i="13"/>
  <c r="O154" i="13"/>
  <c r="Q154" i="13"/>
  <c r="V154" i="13"/>
  <c r="G158" i="13"/>
  <c r="I158" i="13"/>
  <c r="K158" i="13"/>
  <c r="M158" i="13"/>
  <c r="O158" i="13"/>
  <c r="Q158" i="13"/>
  <c r="V158" i="13"/>
  <c r="G209" i="13"/>
  <c r="I209" i="13"/>
  <c r="K209" i="13"/>
  <c r="M209" i="13"/>
  <c r="O209" i="13"/>
  <c r="Q209" i="13"/>
  <c r="V209" i="13"/>
  <c r="G211" i="13"/>
  <c r="M211" i="13" s="1"/>
  <c r="I211" i="13"/>
  <c r="K211" i="13"/>
  <c r="O211" i="13"/>
  <c r="Q211" i="13"/>
  <c r="V211" i="13"/>
  <c r="G246" i="13"/>
  <c r="I246" i="13"/>
  <c r="K246" i="13"/>
  <c r="M246" i="13"/>
  <c r="O246" i="13"/>
  <c r="Q246" i="13"/>
  <c r="V246" i="13"/>
  <c r="G248" i="13"/>
  <c r="I248" i="13"/>
  <c r="K248" i="13"/>
  <c r="M248" i="13"/>
  <c r="O248" i="13"/>
  <c r="Q248" i="13"/>
  <c r="V248" i="13"/>
  <c r="G250" i="13"/>
  <c r="I250" i="13"/>
  <c r="K250" i="13"/>
  <c r="M250" i="13"/>
  <c r="O250" i="13"/>
  <c r="Q250" i="13"/>
  <c r="V250" i="13"/>
  <c r="G253" i="13"/>
  <c r="K253" i="13"/>
  <c r="O253" i="13"/>
  <c r="V253" i="13"/>
  <c r="G254" i="13"/>
  <c r="I254" i="13"/>
  <c r="I253" i="13" s="1"/>
  <c r="K254" i="13"/>
  <c r="M254" i="13"/>
  <c r="M253" i="13" s="1"/>
  <c r="O254" i="13"/>
  <c r="Q254" i="13"/>
  <c r="Q253" i="13" s="1"/>
  <c r="V254" i="13"/>
  <c r="G260" i="13"/>
  <c r="K260" i="13"/>
  <c r="O260" i="13"/>
  <c r="V260" i="13"/>
  <c r="G261" i="13"/>
  <c r="I261" i="13"/>
  <c r="I260" i="13" s="1"/>
  <c r="K261" i="13"/>
  <c r="M261" i="13"/>
  <c r="M260" i="13" s="1"/>
  <c r="O261" i="13"/>
  <c r="Q261" i="13"/>
  <c r="Q260" i="13" s="1"/>
  <c r="V261" i="13"/>
  <c r="G264" i="13"/>
  <c r="O264" i="13"/>
  <c r="G265" i="13"/>
  <c r="I265" i="13"/>
  <c r="I264" i="13" s="1"/>
  <c r="K265" i="13"/>
  <c r="M265" i="13"/>
  <c r="O265" i="13"/>
  <c r="Q265" i="13"/>
  <c r="Q264" i="13" s="1"/>
  <c r="V265" i="13"/>
  <c r="G273" i="13"/>
  <c r="M273" i="13" s="1"/>
  <c r="I273" i="13"/>
  <c r="K273" i="13"/>
  <c r="K264" i="13" s="1"/>
  <c r="O273" i="13"/>
  <c r="Q273" i="13"/>
  <c r="V273" i="13"/>
  <c r="V264" i="13" s="1"/>
  <c r="G277" i="13"/>
  <c r="I277" i="13"/>
  <c r="K277" i="13"/>
  <c r="M277" i="13"/>
  <c r="O277" i="13"/>
  <c r="Q277" i="13"/>
  <c r="V277" i="13"/>
  <c r="G279" i="13"/>
  <c r="K279" i="13"/>
  <c r="O279" i="13"/>
  <c r="V279" i="13"/>
  <c r="G280" i="13"/>
  <c r="I280" i="13"/>
  <c r="I279" i="13" s="1"/>
  <c r="K280" i="13"/>
  <c r="M280" i="13"/>
  <c r="M279" i="13" s="1"/>
  <c r="O280" i="13"/>
  <c r="Q280" i="13"/>
  <c r="Q279" i="13" s="1"/>
  <c r="V280" i="13"/>
  <c r="G304" i="13"/>
  <c r="I304" i="13"/>
  <c r="I303" i="13" s="1"/>
  <c r="K304" i="13"/>
  <c r="M304" i="13"/>
  <c r="O304" i="13"/>
  <c r="Q304" i="13"/>
  <c r="Q303" i="13" s="1"/>
  <c r="V304" i="13"/>
  <c r="G306" i="13"/>
  <c r="G303" i="13" s="1"/>
  <c r="I306" i="13"/>
  <c r="K306" i="13"/>
  <c r="O306" i="13"/>
  <c r="O303" i="13" s="1"/>
  <c r="Q306" i="13"/>
  <c r="V306" i="13"/>
  <c r="G324" i="13"/>
  <c r="I324" i="13"/>
  <c r="K324" i="13"/>
  <c r="M324" i="13"/>
  <c r="O324" i="13"/>
  <c r="Q324" i="13"/>
  <c r="V324" i="13"/>
  <c r="G333" i="13"/>
  <c r="M333" i="13" s="1"/>
  <c r="I333" i="13"/>
  <c r="K333" i="13"/>
  <c r="K303" i="13" s="1"/>
  <c r="O333" i="13"/>
  <c r="Q333" i="13"/>
  <c r="V333" i="13"/>
  <c r="V303" i="13" s="1"/>
  <c r="G351" i="13"/>
  <c r="I351" i="13"/>
  <c r="K351" i="13"/>
  <c r="M351" i="13"/>
  <c r="O351" i="13"/>
  <c r="Q351" i="13"/>
  <c r="V351" i="13"/>
  <c r="G369" i="13"/>
  <c r="M369" i="13" s="1"/>
  <c r="I369" i="13"/>
  <c r="K369" i="13"/>
  <c r="O369" i="13"/>
  <c r="Q369" i="13"/>
  <c r="V369" i="13"/>
  <c r="G381" i="13"/>
  <c r="I381" i="13"/>
  <c r="K381" i="13"/>
  <c r="M381" i="13"/>
  <c r="O381" i="13"/>
  <c r="Q381" i="13"/>
  <c r="V381" i="13"/>
  <c r="G392" i="13"/>
  <c r="M392" i="13" s="1"/>
  <c r="I392" i="13"/>
  <c r="K392" i="13"/>
  <c r="O392" i="13"/>
  <c r="Q392" i="13"/>
  <c r="V392" i="13"/>
  <c r="G394" i="13"/>
  <c r="I394" i="13"/>
  <c r="K394" i="13"/>
  <c r="M394" i="13"/>
  <c r="O394" i="13"/>
  <c r="Q394" i="13"/>
  <c r="V394" i="13"/>
  <c r="G400" i="13"/>
  <c r="M400" i="13" s="1"/>
  <c r="I400" i="13"/>
  <c r="K400" i="13"/>
  <c r="O400" i="13"/>
  <c r="Q400" i="13"/>
  <c r="V400" i="13"/>
  <c r="G420" i="13"/>
  <c r="I420" i="13"/>
  <c r="K420" i="13"/>
  <c r="M420" i="13"/>
  <c r="O420" i="13"/>
  <c r="Q420" i="13"/>
  <c r="V420" i="13"/>
  <c r="G422" i="13"/>
  <c r="M422" i="13" s="1"/>
  <c r="I422" i="13"/>
  <c r="K422" i="13"/>
  <c r="O422" i="13"/>
  <c r="Q422" i="13"/>
  <c r="V422" i="13"/>
  <c r="G428" i="13"/>
  <c r="I428" i="13"/>
  <c r="K428" i="13"/>
  <c r="M428" i="13"/>
  <c r="O428" i="13"/>
  <c r="Q428" i="13"/>
  <c r="V428" i="13"/>
  <c r="G433" i="13"/>
  <c r="M433" i="13" s="1"/>
  <c r="I433" i="13"/>
  <c r="K433" i="13"/>
  <c r="O433" i="13"/>
  <c r="Q433" i="13"/>
  <c r="V433" i="13"/>
  <c r="I437" i="13"/>
  <c r="Q437" i="13"/>
  <c r="G438" i="13"/>
  <c r="M438" i="13" s="1"/>
  <c r="M437" i="13" s="1"/>
  <c r="I438" i="13"/>
  <c r="K438" i="13"/>
  <c r="K437" i="13" s="1"/>
  <c r="O438" i="13"/>
  <c r="O437" i="13" s="1"/>
  <c r="Q438" i="13"/>
  <c r="V438" i="13"/>
  <c r="V437" i="13" s="1"/>
  <c r="G444" i="13"/>
  <c r="G443" i="13" s="1"/>
  <c r="I444" i="13"/>
  <c r="K444" i="13"/>
  <c r="K443" i="13" s="1"/>
  <c r="O444" i="13"/>
  <c r="O443" i="13" s="1"/>
  <c r="Q444" i="13"/>
  <c r="V444" i="13"/>
  <c r="V443" i="13" s="1"/>
  <c r="G447" i="13"/>
  <c r="I447" i="13"/>
  <c r="I443" i="13" s="1"/>
  <c r="K447" i="13"/>
  <c r="M447" i="13"/>
  <c r="O447" i="13"/>
  <c r="Q447" i="13"/>
  <c r="Q443" i="13" s="1"/>
  <c r="V447" i="13"/>
  <c r="G453" i="13"/>
  <c r="M453" i="13" s="1"/>
  <c r="I453" i="13"/>
  <c r="K453" i="13"/>
  <c r="O453" i="13"/>
  <c r="Q453" i="13"/>
  <c r="V453" i="13"/>
  <c r="G461" i="13"/>
  <c r="I461" i="13"/>
  <c r="K461" i="13"/>
  <c r="M461" i="13"/>
  <c r="O461" i="13"/>
  <c r="Q461" i="13"/>
  <c r="V461" i="13"/>
  <c r="G467" i="13"/>
  <c r="M467" i="13" s="1"/>
  <c r="I467" i="13"/>
  <c r="K467" i="13"/>
  <c r="O467" i="13"/>
  <c r="Q467" i="13"/>
  <c r="V467" i="13"/>
  <c r="G472" i="13"/>
  <c r="I472" i="13"/>
  <c r="K472" i="13"/>
  <c r="M472" i="13"/>
  <c r="O472" i="13"/>
  <c r="Q472" i="13"/>
  <c r="V472" i="13"/>
  <c r="G475" i="13"/>
  <c r="M475" i="13" s="1"/>
  <c r="I475" i="13"/>
  <c r="K475" i="13"/>
  <c r="O475" i="13"/>
  <c r="Q475" i="13"/>
  <c r="V475" i="13"/>
  <c r="G477" i="13"/>
  <c r="I477" i="13"/>
  <c r="K477" i="13"/>
  <c r="M477" i="13"/>
  <c r="O477" i="13"/>
  <c r="Q477" i="13"/>
  <c r="V477" i="13"/>
  <c r="G479" i="13"/>
  <c r="M479" i="13" s="1"/>
  <c r="I479" i="13"/>
  <c r="K479" i="13"/>
  <c r="O479" i="13"/>
  <c r="Q479" i="13"/>
  <c r="V479" i="13"/>
  <c r="G485" i="13"/>
  <c r="M485" i="13" s="1"/>
  <c r="I485" i="13"/>
  <c r="K485" i="13"/>
  <c r="K484" i="13" s="1"/>
  <c r="O485" i="13"/>
  <c r="O484" i="13" s="1"/>
  <c r="Q485" i="13"/>
  <c r="V485" i="13"/>
  <c r="V484" i="13" s="1"/>
  <c r="G488" i="13"/>
  <c r="I488" i="13"/>
  <c r="K488" i="13"/>
  <c r="M488" i="13"/>
  <c r="O488" i="13"/>
  <c r="Q488" i="13"/>
  <c r="V488" i="13"/>
  <c r="G491" i="13"/>
  <c r="M491" i="13" s="1"/>
  <c r="I491" i="13"/>
  <c r="K491" i="13"/>
  <c r="O491" i="13"/>
  <c r="Q491" i="13"/>
  <c r="V491" i="13"/>
  <c r="G494" i="13"/>
  <c r="I494" i="13"/>
  <c r="I484" i="13" s="1"/>
  <c r="K494" i="13"/>
  <c r="M494" i="13"/>
  <c r="O494" i="13"/>
  <c r="Q494" i="13"/>
  <c r="Q484" i="13" s="1"/>
  <c r="V494" i="13"/>
  <c r="G498" i="13"/>
  <c r="M498" i="13" s="1"/>
  <c r="I498" i="13"/>
  <c r="K498" i="13"/>
  <c r="O498" i="13"/>
  <c r="Q498" i="13"/>
  <c r="V498" i="13"/>
  <c r="G504" i="13"/>
  <c r="G503" i="13" s="1"/>
  <c r="I504" i="13"/>
  <c r="K504" i="13"/>
  <c r="K503" i="13" s="1"/>
  <c r="O504" i="13"/>
  <c r="O503" i="13" s="1"/>
  <c r="Q504" i="13"/>
  <c r="V504" i="13"/>
  <c r="V503" i="13" s="1"/>
  <c r="G507" i="13"/>
  <c r="I507" i="13"/>
  <c r="I503" i="13" s="1"/>
  <c r="K507" i="13"/>
  <c r="M507" i="13"/>
  <c r="O507" i="13"/>
  <c r="Q507" i="13"/>
  <c r="Q503" i="13" s="1"/>
  <c r="V507" i="13"/>
  <c r="G509" i="13"/>
  <c r="M509" i="13" s="1"/>
  <c r="I509" i="13"/>
  <c r="K509" i="13"/>
  <c r="O509" i="13"/>
  <c r="Q509" i="13"/>
  <c r="V509" i="13"/>
  <c r="G511" i="13"/>
  <c r="I511" i="13"/>
  <c r="K511" i="13"/>
  <c r="M511" i="13"/>
  <c r="O511" i="13"/>
  <c r="Q511" i="13"/>
  <c r="V511" i="13"/>
  <c r="G513" i="13"/>
  <c r="M513" i="13" s="1"/>
  <c r="I513" i="13"/>
  <c r="K513" i="13"/>
  <c r="O513" i="13"/>
  <c r="Q513" i="13"/>
  <c r="V513" i="13"/>
  <c r="G519" i="13"/>
  <c r="M519" i="13" s="1"/>
  <c r="I519" i="13"/>
  <c r="K519" i="13"/>
  <c r="K518" i="13" s="1"/>
  <c r="O519" i="13"/>
  <c r="O518" i="13" s="1"/>
  <c r="Q519" i="13"/>
  <c r="V519" i="13"/>
  <c r="V518" i="13" s="1"/>
  <c r="G522" i="13"/>
  <c r="I522" i="13"/>
  <c r="K522" i="13"/>
  <c r="M522" i="13"/>
  <c r="O522" i="13"/>
  <c r="Q522" i="13"/>
  <c r="V522" i="13"/>
  <c r="G528" i="13"/>
  <c r="M528" i="13" s="1"/>
  <c r="I528" i="13"/>
  <c r="K528" i="13"/>
  <c r="O528" i="13"/>
  <c r="Q528" i="13"/>
  <c r="V528" i="13"/>
  <c r="G532" i="13"/>
  <c r="I532" i="13"/>
  <c r="I518" i="13" s="1"/>
  <c r="K532" i="13"/>
  <c r="M532" i="13"/>
  <c r="O532" i="13"/>
  <c r="Q532" i="13"/>
  <c r="Q518" i="13" s="1"/>
  <c r="V532" i="13"/>
  <c r="G534" i="13"/>
  <c r="M534" i="13" s="1"/>
  <c r="I534" i="13"/>
  <c r="K534" i="13"/>
  <c r="O534" i="13"/>
  <c r="Q534" i="13"/>
  <c r="V534" i="13"/>
  <c r="G536" i="13"/>
  <c r="I536" i="13"/>
  <c r="K536" i="13"/>
  <c r="M536" i="13"/>
  <c r="O536" i="13"/>
  <c r="Q536" i="13"/>
  <c r="V536" i="13"/>
  <c r="G538" i="13"/>
  <c r="M538" i="13" s="1"/>
  <c r="I538" i="13"/>
  <c r="K538" i="13"/>
  <c r="O538" i="13"/>
  <c r="Q538" i="13"/>
  <c r="V538" i="13"/>
  <c r="G544" i="13"/>
  <c r="I544" i="13"/>
  <c r="K544" i="13"/>
  <c r="M544" i="13"/>
  <c r="O544" i="13"/>
  <c r="Q544" i="13"/>
  <c r="V544" i="13"/>
  <c r="G547" i="13"/>
  <c r="M547" i="13" s="1"/>
  <c r="I547" i="13"/>
  <c r="K547" i="13"/>
  <c r="O547" i="13"/>
  <c r="Q547" i="13"/>
  <c r="V547" i="13"/>
  <c r="G549" i="13"/>
  <c r="I549" i="13"/>
  <c r="K549" i="13"/>
  <c r="M549" i="13"/>
  <c r="O549" i="13"/>
  <c r="Q549" i="13"/>
  <c r="V549" i="13"/>
  <c r="G551" i="13"/>
  <c r="M551" i="13" s="1"/>
  <c r="I551" i="13"/>
  <c r="K551" i="13"/>
  <c r="O551" i="13"/>
  <c r="Q551" i="13"/>
  <c r="V551" i="13"/>
  <c r="G554" i="13"/>
  <c r="I554" i="13"/>
  <c r="K554" i="13"/>
  <c r="M554" i="13"/>
  <c r="O554" i="13"/>
  <c r="Q554" i="13"/>
  <c r="V554" i="13"/>
  <c r="G556" i="13"/>
  <c r="M556" i="13" s="1"/>
  <c r="I556" i="13"/>
  <c r="K556" i="13"/>
  <c r="O556" i="13"/>
  <c r="Q556" i="13"/>
  <c r="V556" i="13"/>
  <c r="G559" i="13"/>
  <c r="I559" i="13"/>
  <c r="K559" i="13"/>
  <c r="M559" i="13"/>
  <c r="O559" i="13"/>
  <c r="Q559" i="13"/>
  <c r="V559" i="13"/>
  <c r="G561" i="13"/>
  <c r="M561" i="13" s="1"/>
  <c r="I561" i="13"/>
  <c r="K561" i="13"/>
  <c r="O561" i="13"/>
  <c r="Q561" i="13"/>
  <c r="V561" i="13"/>
  <c r="G567" i="13"/>
  <c r="M567" i="13" s="1"/>
  <c r="I567" i="13"/>
  <c r="K567" i="13"/>
  <c r="K566" i="13" s="1"/>
  <c r="O567" i="13"/>
  <c r="O566" i="13" s="1"/>
  <c r="Q567" i="13"/>
  <c r="V567" i="13"/>
  <c r="V566" i="13" s="1"/>
  <c r="G583" i="13"/>
  <c r="I583" i="13"/>
  <c r="K583" i="13"/>
  <c r="M583" i="13"/>
  <c r="O583" i="13"/>
  <c r="Q583" i="13"/>
  <c r="V583" i="13"/>
  <c r="G584" i="13"/>
  <c r="M584" i="13" s="1"/>
  <c r="I584" i="13"/>
  <c r="K584" i="13"/>
  <c r="O584" i="13"/>
  <c r="Q584" i="13"/>
  <c r="V584" i="13"/>
  <c r="G586" i="13"/>
  <c r="I586" i="13"/>
  <c r="I566" i="13" s="1"/>
  <c r="K586" i="13"/>
  <c r="M586" i="13"/>
  <c r="O586" i="13"/>
  <c r="Q586" i="13"/>
  <c r="Q566" i="13" s="1"/>
  <c r="V586" i="13"/>
  <c r="G587" i="13"/>
  <c r="M587" i="13" s="1"/>
  <c r="I587" i="13"/>
  <c r="K587" i="13"/>
  <c r="O587" i="13"/>
  <c r="Q587" i="13"/>
  <c r="V587" i="13"/>
  <c r="G589" i="13"/>
  <c r="I589" i="13"/>
  <c r="K589" i="13"/>
  <c r="M589" i="13"/>
  <c r="O589" i="13"/>
  <c r="Q589" i="13"/>
  <c r="V589" i="13"/>
  <c r="G590" i="13"/>
  <c r="M590" i="13" s="1"/>
  <c r="I590" i="13"/>
  <c r="K590" i="13"/>
  <c r="O590" i="13"/>
  <c r="Q590" i="13"/>
  <c r="V590" i="13"/>
  <c r="G591" i="13"/>
  <c r="I591" i="13"/>
  <c r="K591" i="13"/>
  <c r="M591" i="13"/>
  <c r="O591" i="13"/>
  <c r="Q591" i="13"/>
  <c r="V591" i="13"/>
  <c r="G592" i="13"/>
  <c r="M592" i="13" s="1"/>
  <c r="I592" i="13"/>
  <c r="K592" i="13"/>
  <c r="O592" i="13"/>
  <c r="Q592" i="13"/>
  <c r="V592" i="13"/>
  <c r="G593" i="13"/>
  <c r="I593" i="13"/>
  <c r="K593" i="13"/>
  <c r="M593" i="13"/>
  <c r="O593" i="13"/>
  <c r="Q593" i="13"/>
  <c r="V593" i="13"/>
  <c r="G594" i="13"/>
  <c r="M594" i="13" s="1"/>
  <c r="I594" i="13"/>
  <c r="K594" i="13"/>
  <c r="O594" i="13"/>
  <c r="Q594" i="13"/>
  <c r="V594" i="13"/>
  <c r="G595" i="13"/>
  <c r="I595" i="13"/>
  <c r="K595" i="13"/>
  <c r="M595" i="13"/>
  <c r="O595" i="13"/>
  <c r="Q595" i="13"/>
  <c r="V595" i="13"/>
  <c r="G596" i="13"/>
  <c r="M596" i="13" s="1"/>
  <c r="I596" i="13"/>
  <c r="K596" i="13"/>
  <c r="O596" i="13"/>
  <c r="Q596" i="13"/>
  <c r="V596" i="13"/>
  <c r="G602" i="13"/>
  <c r="G601" i="13" s="1"/>
  <c r="I602" i="13"/>
  <c r="K602" i="13"/>
  <c r="K601" i="13" s="1"/>
  <c r="O602" i="13"/>
  <c r="O601" i="13" s="1"/>
  <c r="Q602" i="13"/>
  <c r="V602" i="13"/>
  <c r="V601" i="13" s="1"/>
  <c r="G605" i="13"/>
  <c r="I605" i="13"/>
  <c r="I601" i="13" s="1"/>
  <c r="K605" i="13"/>
  <c r="M605" i="13"/>
  <c r="O605" i="13"/>
  <c r="Q605" i="13"/>
  <c r="Q601" i="13" s="1"/>
  <c r="V605" i="13"/>
  <c r="G624" i="13"/>
  <c r="M624" i="13" s="1"/>
  <c r="I624" i="13"/>
  <c r="K624" i="13"/>
  <c r="O624" i="13"/>
  <c r="Q624" i="13"/>
  <c r="V624" i="13"/>
  <c r="G634" i="13"/>
  <c r="I634" i="13"/>
  <c r="K634" i="13"/>
  <c r="M634" i="13"/>
  <c r="O634" i="13"/>
  <c r="Q634" i="13"/>
  <c r="V634" i="13"/>
  <c r="G636" i="13"/>
  <c r="M636" i="13" s="1"/>
  <c r="I636" i="13"/>
  <c r="K636" i="13"/>
  <c r="O636" i="13"/>
  <c r="Q636" i="13"/>
  <c r="V636" i="13"/>
  <c r="G661" i="13"/>
  <c r="I661" i="13"/>
  <c r="K661" i="13"/>
  <c r="M661" i="13"/>
  <c r="O661" i="13"/>
  <c r="Q661" i="13"/>
  <c r="V661" i="13"/>
  <c r="G669" i="13"/>
  <c r="M669" i="13" s="1"/>
  <c r="I669" i="13"/>
  <c r="K669" i="13"/>
  <c r="O669" i="13"/>
  <c r="Q669" i="13"/>
  <c r="V669" i="13"/>
  <c r="G674" i="13"/>
  <c r="I674" i="13"/>
  <c r="K674" i="13"/>
  <c r="M674" i="13"/>
  <c r="O674" i="13"/>
  <c r="Q674" i="13"/>
  <c r="V674" i="13"/>
  <c r="G677" i="13"/>
  <c r="M677" i="13" s="1"/>
  <c r="I677" i="13"/>
  <c r="K677" i="13"/>
  <c r="O677" i="13"/>
  <c r="Q677" i="13"/>
  <c r="V677" i="13"/>
  <c r="G682" i="13"/>
  <c r="I682" i="13"/>
  <c r="K682" i="13"/>
  <c r="M682" i="13"/>
  <c r="O682" i="13"/>
  <c r="Q682" i="13"/>
  <c r="V682" i="13"/>
  <c r="G688" i="13"/>
  <c r="I688" i="13"/>
  <c r="I687" i="13" s="1"/>
  <c r="K688" i="13"/>
  <c r="M688" i="13"/>
  <c r="O688" i="13"/>
  <c r="Q688" i="13"/>
  <c r="Q687" i="13" s="1"/>
  <c r="V688" i="13"/>
  <c r="G690" i="13"/>
  <c r="G687" i="13" s="1"/>
  <c r="I690" i="13"/>
  <c r="K690" i="13"/>
  <c r="O690" i="13"/>
  <c r="O687" i="13" s="1"/>
  <c r="Q690" i="13"/>
  <c r="V690" i="13"/>
  <c r="G692" i="13"/>
  <c r="I692" i="13"/>
  <c r="K692" i="13"/>
  <c r="M692" i="13"/>
  <c r="O692" i="13"/>
  <c r="Q692" i="13"/>
  <c r="V692" i="13"/>
  <c r="G695" i="13"/>
  <c r="M695" i="13" s="1"/>
  <c r="I695" i="13"/>
  <c r="K695" i="13"/>
  <c r="K687" i="13" s="1"/>
  <c r="O695" i="13"/>
  <c r="Q695" i="13"/>
  <c r="V695" i="13"/>
  <c r="V687" i="13" s="1"/>
  <c r="G698" i="13"/>
  <c r="I698" i="13"/>
  <c r="K698" i="13"/>
  <c r="M698" i="13"/>
  <c r="O698" i="13"/>
  <c r="Q698" i="13"/>
  <c r="V698" i="13"/>
  <c r="G703" i="13"/>
  <c r="G704" i="13"/>
  <c r="I704" i="13"/>
  <c r="I703" i="13" s="1"/>
  <c r="K704" i="13"/>
  <c r="M704" i="13"/>
  <c r="O704" i="13"/>
  <c r="Q704" i="13"/>
  <c r="Q703" i="13" s="1"/>
  <c r="V704" i="13"/>
  <c r="G710" i="13"/>
  <c r="M710" i="13" s="1"/>
  <c r="I710" i="13"/>
  <c r="K710" i="13"/>
  <c r="K703" i="13" s="1"/>
  <c r="O710" i="13"/>
  <c r="Q710" i="13"/>
  <c r="V710" i="13"/>
  <c r="V703" i="13" s="1"/>
  <c r="G713" i="13"/>
  <c r="I713" i="13"/>
  <c r="K713" i="13"/>
  <c r="M713" i="13"/>
  <c r="O713" i="13"/>
  <c r="Q713" i="13"/>
  <c r="V713" i="13"/>
  <c r="G719" i="13"/>
  <c r="M719" i="13" s="1"/>
  <c r="I719" i="13"/>
  <c r="K719" i="13"/>
  <c r="O719" i="13"/>
  <c r="O703" i="13" s="1"/>
  <c r="Q719" i="13"/>
  <c r="V719" i="13"/>
  <c r="G722" i="13"/>
  <c r="I722" i="13"/>
  <c r="K722" i="13"/>
  <c r="M722" i="13"/>
  <c r="O722" i="13"/>
  <c r="Q722" i="13"/>
  <c r="V722" i="13"/>
  <c r="G725" i="13"/>
  <c r="M725" i="13" s="1"/>
  <c r="I725" i="13"/>
  <c r="K725" i="13"/>
  <c r="O725" i="13"/>
  <c r="Q725" i="13"/>
  <c r="V725" i="13"/>
  <c r="G728" i="13"/>
  <c r="I728" i="13"/>
  <c r="K728" i="13"/>
  <c r="M728" i="13"/>
  <c r="O728" i="13"/>
  <c r="Q728" i="13"/>
  <c r="V728" i="13"/>
  <c r="G732" i="13"/>
  <c r="O732" i="13"/>
  <c r="G733" i="13"/>
  <c r="I733" i="13"/>
  <c r="I732" i="13" s="1"/>
  <c r="K733" i="13"/>
  <c r="M733" i="13"/>
  <c r="O733" i="13"/>
  <c r="Q733" i="13"/>
  <c r="Q732" i="13" s="1"/>
  <c r="V733" i="13"/>
  <c r="G735" i="13"/>
  <c r="M735" i="13" s="1"/>
  <c r="I735" i="13"/>
  <c r="K735" i="13"/>
  <c r="K732" i="13" s="1"/>
  <c r="O735" i="13"/>
  <c r="Q735" i="13"/>
  <c r="V735" i="13"/>
  <c r="V732" i="13" s="1"/>
  <c r="G752" i="13"/>
  <c r="I752" i="13"/>
  <c r="K752" i="13"/>
  <c r="M752" i="13"/>
  <c r="O752" i="13"/>
  <c r="Q752" i="13"/>
  <c r="V752" i="13"/>
  <c r="G768" i="13"/>
  <c r="I768" i="13"/>
  <c r="I767" i="13" s="1"/>
  <c r="K768" i="13"/>
  <c r="M768" i="13"/>
  <c r="O768" i="13"/>
  <c r="Q768" i="13"/>
  <c r="Q767" i="13" s="1"/>
  <c r="V768" i="13"/>
  <c r="G774" i="13"/>
  <c r="M774" i="13" s="1"/>
  <c r="I774" i="13"/>
  <c r="K774" i="13"/>
  <c r="K767" i="13" s="1"/>
  <c r="O774" i="13"/>
  <c r="Q774" i="13"/>
  <c r="V774" i="13"/>
  <c r="V767" i="13" s="1"/>
  <c r="G777" i="13"/>
  <c r="I777" i="13"/>
  <c r="K777" i="13"/>
  <c r="M777" i="13"/>
  <c r="O777" i="13"/>
  <c r="Q777" i="13"/>
  <c r="V777" i="13"/>
  <c r="G780" i="13"/>
  <c r="G767" i="13" s="1"/>
  <c r="I780" i="13"/>
  <c r="K780" i="13"/>
  <c r="O780" i="13"/>
  <c r="O767" i="13" s="1"/>
  <c r="Q780" i="13"/>
  <c r="V780" i="13"/>
  <c r="G783" i="13"/>
  <c r="I783" i="13"/>
  <c r="K783" i="13"/>
  <c r="M783" i="13"/>
  <c r="O783" i="13"/>
  <c r="Q783" i="13"/>
  <c r="V783" i="13"/>
  <c r="G788" i="13"/>
  <c r="M788" i="13" s="1"/>
  <c r="I788" i="13"/>
  <c r="K788" i="13"/>
  <c r="O788" i="13"/>
  <c r="Q788" i="13"/>
  <c r="V788" i="13"/>
  <c r="G792" i="13"/>
  <c r="I792" i="13"/>
  <c r="K792" i="13"/>
  <c r="M792" i="13"/>
  <c r="O792" i="13"/>
  <c r="Q792" i="13"/>
  <c r="V792" i="13"/>
  <c r="G796" i="13"/>
  <c r="M796" i="13" s="1"/>
  <c r="I796" i="13"/>
  <c r="K796" i="13"/>
  <c r="O796" i="13"/>
  <c r="Q796" i="13"/>
  <c r="V796" i="13"/>
  <c r="AE801" i="13"/>
  <c r="AF801" i="13"/>
  <c r="G27" i="12"/>
  <c r="BA23" i="12"/>
  <c r="BA21" i="12"/>
  <c r="BA16" i="12"/>
  <c r="BA14" i="12"/>
  <c r="BA12" i="12"/>
  <c r="BA10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O8" i="12" s="1"/>
  <c r="Q15" i="12"/>
  <c r="V15" i="12"/>
  <c r="G17" i="12"/>
  <c r="I17" i="12"/>
  <c r="K17" i="12"/>
  <c r="M17" i="12"/>
  <c r="O17" i="12"/>
  <c r="Q17" i="12"/>
  <c r="V17" i="12"/>
  <c r="G20" i="12"/>
  <c r="I20" i="12"/>
  <c r="I19" i="12" s="1"/>
  <c r="K20" i="12"/>
  <c r="M20" i="12"/>
  <c r="O20" i="12"/>
  <c r="Q20" i="12"/>
  <c r="Q19" i="12" s="1"/>
  <c r="V20" i="12"/>
  <c r="G22" i="12"/>
  <c r="G19" i="12" s="1"/>
  <c r="I22" i="12"/>
  <c r="K22" i="12"/>
  <c r="O22" i="12"/>
  <c r="O19" i="12" s="1"/>
  <c r="Q22" i="12"/>
  <c r="V22" i="12"/>
  <c r="G24" i="12"/>
  <c r="I24" i="12"/>
  <c r="K24" i="12"/>
  <c r="M24" i="12"/>
  <c r="O24" i="12"/>
  <c r="Q24" i="12"/>
  <c r="V24" i="12"/>
  <c r="G25" i="12"/>
  <c r="M25" i="12" s="1"/>
  <c r="I25" i="12"/>
  <c r="K25" i="12"/>
  <c r="K19" i="12" s="1"/>
  <c r="O25" i="12"/>
  <c r="Q25" i="12"/>
  <c r="V25" i="12"/>
  <c r="V19" i="12" s="1"/>
  <c r="AE27" i="12"/>
  <c r="AF27" i="12"/>
  <c r="I20" i="1"/>
  <c r="I19" i="1"/>
  <c r="I18" i="1"/>
  <c r="I17" i="1"/>
  <c r="I16" i="1"/>
  <c r="I85" i="1"/>
  <c r="J84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60" i="1" l="1"/>
  <c r="J82" i="1"/>
  <c r="J64" i="1"/>
  <c r="J79" i="1"/>
  <c r="J59" i="1"/>
  <c r="J61" i="1"/>
  <c r="J68" i="1"/>
  <c r="J76" i="1"/>
  <c r="J65" i="1"/>
  <c r="J62" i="1"/>
  <c r="J71" i="1"/>
  <c r="J73" i="1"/>
  <c r="J66" i="1"/>
  <c r="J69" i="1"/>
  <c r="J72" i="1"/>
  <c r="J74" i="1"/>
  <c r="J70" i="1"/>
  <c r="J75" i="1"/>
  <c r="J77" i="1"/>
  <c r="J67" i="1"/>
  <c r="J78" i="1"/>
  <c r="J80" i="1"/>
  <c r="J63" i="1"/>
  <c r="J81" i="1"/>
  <c r="J83" i="1"/>
  <c r="G26" i="1"/>
  <c r="A26" i="1"/>
  <c r="G28" i="1"/>
  <c r="G23" i="1"/>
  <c r="M22" i="14"/>
  <c r="AF32" i="14"/>
  <c r="M21" i="14"/>
  <c r="M20" i="14" s="1"/>
  <c r="M17" i="14"/>
  <c r="M16" i="14" s="1"/>
  <c r="M9" i="14"/>
  <c r="M8" i="14" s="1"/>
  <c r="M8" i="13"/>
  <c r="M518" i="13"/>
  <c r="M484" i="13"/>
  <c r="M566" i="13"/>
  <c r="M732" i="13"/>
  <c r="M703" i="13"/>
  <c r="M264" i="13"/>
  <c r="G8" i="13"/>
  <c r="M780" i="13"/>
  <c r="M767" i="13" s="1"/>
  <c r="M690" i="13"/>
  <c r="M687" i="13" s="1"/>
  <c r="M602" i="13"/>
  <c r="M601" i="13" s="1"/>
  <c r="G566" i="13"/>
  <c r="G518" i="13"/>
  <c r="M504" i="13"/>
  <c r="M503" i="13" s="1"/>
  <c r="G484" i="13"/>
  <c r="M444" i="13"/>
  <c r="M443" i="13" s="1"/>
  <c r="G437" i="13"/>
  <c r="M306" i="13"/>
  <c r="M303" i="13" s="1"/>
  <c r="M81" i="13"/>
  <c r="M80" i="13" s="1"/>
  <c r="M8" i="12"/>
  <c r="G8" i="12"/>
  <c r="M22" i="12"/>
  <c r="M19" i="12" s="1"/>
  <c r="I21" i="1"/>
  <c r="J45" i="1"/>
  <c r="J39" i="1"/>
  <c r="J46" i="1" s="1"/>
  <c r="J43" i="1"/>
  <c r="J41" i="1"/>
  <c r="J44" i="1"/>
  <c r="J40" i="1"/>
  <c r="H46" i="1"/>
  <c r="J85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51C99435-9D11-4BC4-BB45-66D69E46F44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694875A-1C59-4422-940F-3F05FA111D4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B4CDEF8E-A6B7-4933-BBBD-DBE81F4D1C9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4ADDE6F-B973-4045-BF27-43BE2C6D92C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9260AB0D-7515-4378-93D6-22995D5897F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AAFA81C-C299-40C7-99A6-109F4DF63DC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<sst xmlns="http://schemas.openxmlformats.org/spreadsheetml/2006/main" count="2977" uniqueCount="984">
  <si>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</si>
  <si>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</si>
  <si>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</si>
  <si>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</si>
  <si>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</si>
  <si>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</si>
  <si>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</si>
  <si>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</si>
  <si>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</si>
  <si>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</si>
  <si>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</si>
  <si>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</si>
  <si>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</si>
  <si>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</si>
  <si>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</si>
  <si>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</si>
  <si>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</si>
  <si>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</si>
  <si>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</si>
  <si>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</si>
  <si>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</si>
  <si>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</si>
  <si>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</si>
  <si>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</si>
  <si>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</si>
  <si>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</si>
  <si>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</si>
  <si>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</si>
  <si>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</si>
  <si>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</si>
  <si>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</si>
  <si>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</si>
  <si>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</si>
  <si>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</si>
  <si>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</si>
  <si>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</si>
  <si>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</si>
  <si>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</si>
  <si>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</si>
  <si>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</si>
  <si>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</si>
  <si>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</si>
  <si>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</si>
  <si>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rozpocet-stavby.cz</t>
  </si>
  <si>
    <t>107_2022</t>
  </si>
  <si>
    <t>VÝMĚNA OTVOROVÝCH VÝPLNÍ V OBCHODNÍCH PROSTORÁCH MČ BRNO - ŽABOVŘESKY, KOUNICOVA 69, 73, 83, 85, 87</t>
  </si>
  <si>
    <t>Statutární město Brno</t>
  </si>
  <si>
    <t>Dominikánské náměstí 196/1</t>
  </si>
  <si>
    <t>Brno-Brno-město</t>
  </si>
  <si>
    <t>60200</t>
  </si>
  <si>
    <t>44992785</t>
  </si>
  <si>
    <t>CZ44992785</t>
  </si>
  <si>
    <t>Stavba</t>
  </si>
  <si>
    <t>Ostatní a vedlejší náklady</t>
  </si>
  <si>
    <t>01</t>
  </si>
  <si>
    <t>ON, VN</t>
  </si>
  <si>
    <t>Stavební objekt</t>
  </si>
  <si>
    <t>VÝMĚNA OTVOROVÝCH VÝPLNÍ</t>
  </si>
  <si>
    <t>D.1.1</t>
  </si>
  <si>
    <t>Architektonicko - stavební řešení</t>
  </si>
  <si>
    <t>D.1.4.1</t>
  </si>
  <si>
    <t>Elektroinstalace</t>
  </si>
  <si>
    <t>Celkem za stavbu</t>
  </si>
  <si>
    <t>CZK</t>
  </si>
  <si>
    <t>#POPS</t>
  </si>
  <si>
    <t>Popis stavby: 107_2022 - VÝMĚNA OTVOROVÝCH VÝPLNÍ V OBCHODNÍCH PROSTORÁCH MČ BRNO - ŽABOVŘESKY, KOUNICOVA 69, 73, 83, 85, 87</t>
  </si>
  <si>
    <t>#POPO</t>
  </si>
  <si>
    <t>Popis objektu: 01 - VÝMĚNA OTVOROVÝCH VÝPLNÍ</t>
  </si>
  <si>
    <t>#POPR</t>
  </si>
  <si>
    <t>Popis rozpočtu: D.1.1 - Architektonicko - stavební řešení</t>
  </si>
  <si>
    <t>Popis rozpočtu: D.1.4.1 - Elektroinstalace</t>
  </si>
  <si>
    <t>Popis objektu: 099 - Ostatní a vedlejší náklady</t>
  </si>
  <si>
    <t>Popis rozpočtu: 01 - ON, VN</t>
  </si>
  <si>
    <t>Rekapitulace dílů</t>
  </si>
  <si>
    <t>Typ dílu</t>
  </si>
  <si>
    <t>61</t>
  </si>
  <si>
    <t>Úpravy povrchů vnitřní</t>
  </si>
  <si>
    <t>62</t>
  </si>
  <si>
    <t>Úpravy povrchů vnější</t>
  </si>
  <si>
    <t>63</t>
  </si>
  <si>
    <t>Podlahy a podlahové konstrukce</t>
  </si>
  <si>
    <t>900</t>
  </si>
  <si>
    <t>HZS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</si>
  <si>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</si>
  <si>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</si>
  <si>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</si>
  <si>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</si>
  <si>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</si>
  <si>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</si>
  <si>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</si>
  <si>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</si>
  <si>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728</t>
  </si>
  <si>
    <t>Vzduchotechnika</t>
  </si>
  <si>
    <t>764</t>
  </si>
  <si>
    <t>Konstrukce klempířské</t>
  </si>
  <si>
    <t>766</t>
  </si>
  <si>
    <t>Konstrukce truhlářské</t>
  </si>
  <si>
    <t>767</t>
  </si>
  <si>
    <t>Konstrukce zámečnické</t>
  </si>
  <si>
    <t>769A</t>
  </si>
  <si>
    <t>Otvorové prvky z hliníku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</si>
  <si>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</si>
  <si>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</si>
  <si>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</si>
  <si>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</si>
  <si>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</si>
  <si>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</si>
  <si>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</si>
  <si>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</si>
  <si>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Rozvaděč RVS - doplnění</t>
  </si>
  <si>
    <t>02</t>
  </si>
  <si>
    <t>Kabely a vodiče</t>
  </si>
  <si>
    <t>03</t>
  </si>
  <si>
    <t>Instalační materiál II.</t>
  </si>
  <si>
    <t>04</t>
  </si>
  <si>
    <t>Trubky a žlaby</t>
  </si>
  <si>
    <t>05</t>
  </si>
  <si>
    <t>Svítidla</t>
  </si>
  <si>
    <t>06</t>
  </si>
  <si>
    <t>Neuvedené či nezbytné položky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</si>
  <si>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</si>
  <si>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</si>
  <si>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</si>
  <si>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</si>
  <si>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</si>
  <si>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</si>
  <si>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</si>
  <si>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</si>
  <si>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099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</si>
  <si>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</si>
  <si>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</si>
  <si>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</si>
  <si>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</si>
  <si>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</si>
  <si>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</si>
  <si>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</si>
  <si>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</si>
  <si>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</si>
  <si>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</si>
  <si>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</si>
  <si>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</si>
  <si>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</si>
  <si>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</si>
  <si>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</si>
  <si>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</si>
  <si>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</si>
  <si>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</si>
  <si>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</si>
  <si>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</si>
  <si>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</si>
  <si>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</si>
  <si>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</si>
  <si>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</si>
  <si>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</si>
  <si>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</si>
  <si>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</si>
  <si>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</si>
  <si>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</si>
  <si>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</si>
  <si>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23/ I</t>
  </si>
  <si>
    <t>Indiv</t>
  </si>
  <si>
    <t>VRN</t>
  </si>
  <si>
    <t>Běžná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</si>
  <si>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</si>
  <si>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</si>
  <si>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</si>
  <si>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</si>
  <si>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</si>
  <si>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</si>
  <si>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</si>
  <si>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</si>
  <si>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</si>
  <si>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</si>
  <si>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</si>
  <si>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</si>
  <si>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</si>
  <si>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</si>
  <si>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</si>
  <si>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</si>
  <si>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005211040R</t>
  </si>
  <si>
    <t xml:space="preserve">Užívání veřejných ploch a prostranství  </t>
  </si>
  <si>
    <t>POL99_8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</si>
  <si>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</si>
  <si>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</si>
  <si>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</si>
  <si>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</si>
  <si>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00500001</t>
  </si>
  <si>
    <t>Dílenská dokumentace</t>
  </si>
  <si>
    <t>ks</t>
  </si>
  <si>
    <t>Vlastní</t>
  </si>
  <si>
    <t>00500002</t>
  </si>
  <si>
    <t>Vzorkování výrobků, barev, ...</t>
  </si>
  <si>
    <t>SUM</t>
  </si>
  <si>
    <t>END</t>
  </si>
  <si>
    <t>Položkový soupis prací a dodávek</t>
  </si>
  <si>
    <t>610991111R00</t>
  </si>
  <si>
    <t>Zakrývání výplní vnitřních otvorů, předmětů apod. fólií Pe 0,05-0,2 mm</t>
  </si>
  <si>
    <t>m2</t>
  </si>
  <si>
    <t>801-1</t>
  </si>
  <si>
    <t>RTS 22/ II</t>
  </si>
  <si>
    <t>Práce</t>
  </si>
  <si>
    <t>POL1_</t>
  </si>
  <si>
    <t>které se zřizují před úpravami povrchu, a obalení osazených dveřních zárubní před znečištěním při úpravách povrchu nástřikem plastických maltovin včetně pozdějšího odkrytí,</t>
  </si>
  <si>
    <t>SPI</t>
  </si>
  <si>
    <t xml:space="preserve">dle výpisu hliníkových oken a dveří : </t>
  </si>
  <si>
    <t>VV</t>
  </si>
  <si>
    <t>AL01 : 2,98*2,78*5</t>
  </si>
  <si>
    <t>AL02 : 2,98*3,23*1</t>
  </si>
  <si>
    <t>AL03 : 2,98*3,2*2</t>
  </si>
  <si>
    <t>AL04 : 2,98*3,2*1</t>
  </si>
  <si>
    <t>AL05 : 2,98*3,2*1</t>
  </si>
  <si>
    <t>AL06 : 2,98*3,14*1</t>
  </si>
  <si>
    <t>AL07 : 2,98*2,72*1</t>
  </si>
  <si>
    <t>AL08 : 3,93*3,34*1</t>
  </si>
  <si>
    <t>AL09 : 3,4*2,67*1</t>
  </si>
  <si>
    <t xml:space="preserve">Látky, prádlo, … : </t>
  </si>
  <si>
    <t>AL01 : 2,98*2,65*2</t>
  </si>
  <si>
    <t>AL02 : 2,98*3,4*1</t>
  </si>
  <si>
    <t>610991002R00</t>
  </si>
  <si>
    <t>Začišťovací okenní lišta pro omítku tl. 9 mm</t>
  </si>
  <si>
    <t>m</t>
  </si>
  <si>
    <t>nalepení a odříznutí po dokončení omítek</t>
  </si>
  <si>
    <t>AL01 : (2,98+2,78+2,78)*5</t>
  </si>
  <si>
    <t>AL02 : (2,98+3,23+3,23)*1</t>
  </si>
  <si>
    <t>AL03 : (2,98+3,2+3,2)*2</t>
  </si>
  <si>
    <t>AL04 : (2,98+3,2+3,2)*1</t>
  </si>
  <si>
    <t>AL05 : (2,98+3,2+3,2)*1</t>
  </si>
  <si>
    <t>AL06 : (2,98+3,14+3,14)*1</t>
  </si>
  <si>
    <t>AL07 : (2,98+2,72+2,72)*1</t>
  </si>
  <si>
    <t>AL08 : (3,93+3,34+3,34)*1</t>
  </si>
  <si>
    <t>AL09 : (3,4+2,67+2,67)*1</t>
  </si>
  <si>
    <t>AL01 : (2,98+2,65+2,65)*2</t>
  </si>
  <si>
    <t>AL02 : (2,98+3,4+3,4)*1</t>
  </si>
  <si>
    <t>611421133R00</t>
  </si>
  <si>
    <t>Omítky vnitřní stropů vápenné, vápenocementové omítky vnitřní vápenné, vápenocementové stropů rovných štukové</t>
  </si>
  <si>
    <t>s pomocným lešením o výšce podlahy do 1900 mm a pro zatížení do 1,5 kPa,</t>
  </si>
  <si>
    <t xml:space="preserve">nadpraží / podhledu ( řez A-A ) - u výkladů a vstupního potrálu - po dmtž kastlů rolet : </t>
  </si>
  <si>
    <t>Drogerie teta : 1,3*2,98*2</t>
  </si>
  <si>
    <t>0,57*2,98*1</t>
  </si>
  <si>
    <t>Hlavní parter : 1,3*2,97*4</t>
  </si>
  <si>
    <t>0,5*2,98*4</t>
  </si>
  <si>
    <t>Pekárna : 0,26*(2,98+4,0+3,45)</t>
  </si>
  <si>
    <t>Látky, prádlo, … : 1,3*2,98*2</t>
  </si>
  <si>
    <t>612421626R00</t>
  </si>
  <si>
    <t>Omítky vnitřní stěn vápenné nebo vápenocementové v podlaží i ve schodišti hladké</t>
  </si>
  <si>
    <t xml:space="preserve">pod obklady : </t>
  </si>
  <si>
    <t xml:space="preserve">řezník : </t>
  </si>
  <si>
    <t>stěny / ostění ve výlohách - area : 3,8*4</t>
  </si>
  <si>
    <t xml:space="preserve"> - podélné stěny ve výlohách : 2,98*0,3*4</t>
  </si>
  <si>
    <t>stěny / ostění u vstupních dveří : 0,42*3,5*2</t>
  </si>
  <si>
    <t>"schody" ve výlohách vč. vodorovné plochy : (0,29+0,21+0,4+0,5+0,5)*2,98*2</t>
  </si>
  <si>
    <t>612421637R00</t>
  </si>
  <si>
    <t>Omítky vnitřní stěn vápenné nebo vápenocementové v podlaží i ve schodišti štukové</t>
  </si>
  <si>
    <t xml:space="preserve">Drogerie teta : </t>
  </si>
  <si>
    <t>ostění ( řez A-A ) - u výkladů : 1,27*3,53*4</t>
  </si>
  <si>
    <t>u vstupního portálu : 0,57*3,53*2</t>
  </si>
  <si>
    <t>0,3*2,98*2*2</t>
  </si>
  <si>
    <t xml:space="preserve">HLAVNÍ PARTER : </t>
  </si>
  <si>
    <t>Výběrová káva : 0,52*3,2*2</t>
  </si>
  <si>
    <t>Dorty a candy : 0,52*3,2*2</t>
  </si>
  <si>
    <t>Vláčky : 1,38*3,52*2</t>
  </si>
  <si>
    <t>Kdo si hraje nezlobí : 1,38*3,5*2</t>
  </si>
  <si>
    <t>0,3*2,98*2</t>
  </si>
  <si>
    <t>Modely : 0,57*3,53*2</t>
  </si>
  <si>
    <t>PEKÁRNA : 0,26*3,34*6</t>
  </si>
  <si>
    <t>612473186R00</t>
  </si>
  <si>
    <t>Omítky vnitřní zdiva ze suchých směsí příplatek za zabudované rohovníky</t>
  </si>
  <si>
    <t>omítka vápenocementová, strojně nebo ručně nanášená v podlaží i ve schodišti na jakýkoliv druh podkladu, kompletní souvrství</t>
  </si>
  <si>
    <t xml:space="preserve">nadpraží / podhledu ( řez A-A ) - u výkladů - vodorovně : </t>
  </si>
  <si>
    <t>Drogerie teta : 2,98*2</t>
  </si>
  <si>
    <t>Hlavní parter : 2,98*8</t>
  </si>
  <si>
    <t>Látky, prádlo, … : 3,4*2</t>
  </si>
  <si>
    <t>602016187RT5</t>
  </si>
  <si>
    <t xml:space="preserve">Omítka stěn z hotových směsí vrchní tenkovrstvá, silikonová, zatřená, tloušťka vrstvy 1,5 mm,  </t>
  </si>
  <si>
    <t>po jednotlivých vrstvách</t>
  </si>
  <si>
    <t>Odkaz na mn. položky pořadí 14 : 488,84820</t>
  </si>
  <si>
    <t>602016191R00</t>
  </si>
  <si>
    <t>Omítka stěn z hotových směsí Doplňkové práce pro omítky stěn z hotových směsí  penetrační nátěr stěn akrylátový</t>
  </si>
  <si>
    <t xml:space="preserve">před lepidlem s perlinkou : </t>
  </si>
  <si>
    <t xml:space="preserve">před silikonem : </t>
  </si>
  <si>
    <t>Odkaz na mn. položky pořadí 7 : 488,84820</t>
  </si>
  <si>
    <t>620991005R00</t>
  </si>
  <si>
    <t xml:space="preserve">Připojovací í lišty začišťovací okenní lišta, s tkaninou,  </t>
  </si>
  <si>
    <t>AL01 : (2,98+2,78)*2*5</t>
  </si>
  <si>
    <t>AL07 : (2,98+2,72)*2*1</t>
  </si>
  <si>
    <t>AL09 : (3,4+2,67)*2*1</t>
  </si>
  <si>
    <t>AL01 : (2,98+2,65)*2*2</t>
  </si>
  <si>
    <t xml:space="preserve">ponechaná okna a dveře : </t>
  </si>
  <si>
    <t>JV : 1,6*3</t>
  </si>
  <si>
    <t>(3,0+2,72)*2*1</t>
  </si>
  <si>
    <t>(2,0+3,2+3,2)*1</t>
  </si>
  <si>
    <t>SZ : (2,98+2,72)*2*1</t>
  </si>
  <si>
    <t>(2,98+2,7)*2*2</t>
  </si>
  <si>
    <t>(2,98+3,2+3,2)*2</t>
  </si>
  <si>
    <t>(2,98+2,78)*2*5</t>
  </si>
  <si>
    <t>(2,98+2,67)*2*1</t>
  </si>
  <si>
    <t>SZ ( pekárna ) : (3,93+3,34+3,34+2,9)*1</t>
  </si>
  <si>
    <t>(3,4+2,67)*2*1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</si>
  <si>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</si>
  <si>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</si>
  <si>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</si>
  <si>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>Odkaz na mn. položky pořadí 1 : 154,78440</t>
  </si>
  <si>
    <t xml:space="preserve"> + ponechaná okna a dveře : </t>
  </si>
  <si>
    <t>JV : 1,6*1,6</t>
  </si>
  <si>
    <t>3,0*2,72</t>
  </si>
  <si>
    <t>2,0*3,2</t>
  </si>
  <si>
    <t>SZ : 2,98*2,72</t>
  </si>
  <si>
    <t>2,98*2,7*2</t>
  </si>
  <si>
    <t>2,98*3,2*2</t>
  </si>
  <si>
    <t>2,98*2,78*4</t>
  </si>
  <si>
    <t>622421491R00</t>
  </si>
  <si>
    <t>Doplňky zateplovacích systémů rohová lišta</t>
  </si>
  <si>
    <t>Kompletační prvky nad rámec obsahu položek zateplovacích systémů.</t>
  </si>
  <si>
    <t>pod omítku</t>
  </si>
  <si>
    <t xml:space="preserve">Drogerie teta - fasáda : </t>
  </si>
  <si>
    <t>pod oplechováním : 0,68+11,05+0,68</t>
  </si>
  <si>
    <t>nad okny : 0,65+11,0+0,65</t>
  </si>
  <si>
    <t>pod okny : 2,98*2</t>
  </si>
  <si>
    <t xml:space="preserve">Zalená kočka : </t>
  </si>
  <si>
    <t>JV ( římsa ) : 14,06</t>
  </si>
  <si>
    <t xml:space="preserve"> + okno : 1,6</t>
  </si>
  <si>
    <t>SZ - ( část vlevo u schodů ) - římsa : 4,41</t>
  </si>
  <si>
    <t>okno : 2,98</t>
  </si>
  <si>
    <t>římsa pod okapem : 2,3+60,8+2,3</t>
  </si>
  <si>
    <t>nad otvory : 2,98*17</t>
  </si>
  <si>
    <t>podokenní římsy : 2,98*10</t>
  </si>
  <si>
    <t xml:space="preserve">PEKÁRNA : </t>
  </si>
  <si>
    <t xml:space="preserve">SZ : </t>
  </si>
  <si>
    <t>horní plocha římsy : 14,06</t>
  </si>
  <si>
    <t>nadpraží okna : 2,98</t>
  </si>
  <si>
    <t xml:space="preserve">SV : </t>
  </si>
  <si>
    <t>nadpraží oken : 3,93+3,4</t>
  </si>
  <si>
    <t>nadpraží bez okna : 3,93</t>
  </si>
  <si>
    <t xml:space="preserve">Látky, prádlo, … - fasáda : </t>
  </si>
  <si>
    <t>622451131R00</t>
  </si>
  <si>
    <t>Omítky vnější cementové stěn nebo štítů hladké stupeň složitosti I až II</t>
  </si>
  <si>
    <t xml:space="preserve">náhrada za otlučený vnější obklad : </t>
  </si>
  <si>
    <t xml:space="preserve">pekárna : </t>
  </si>
  <si>
    <t>Odkaz na mn. položky pořadí 37 : 2,65340</t>
  </si>
  <si>
    <t>622454311R00</t>
  </si>
  <si>
    <t>Oprava vnějších omítek cementových v množství opravované plochy přes 10  do 30 % , hladkých hlazených dřevěným hladítkem</t>
  </si>
  <si>
    <t>801-4</t>
  </si>
  <si>
    <t xml:space="preserve">omítka exteriér : </t>
  </si>
  <si>
    <t>DROGERIE TETA : (3,28+0,05+1,15+0,025+0,2)*(0,65+11,0+0,65)</t>
  </si>
  <si>
    <t xml:space="preserve"> - otvory : -2,98*2,78*2</t>
  </si>
  <si>
    <t>-2,98*3,23</t>
  </si>
  <si>
    <t xml:space="preserve"> + ostění : 0,15*(2,98+2,78+2,78)*2</t>
  </si>
  <si>
    <t>0,97*(2,98+3,53+3,53)</t>
  </si>
  <si>
    <t xml:space="preserve">ZELENÁ KOČKA : </t>
  </si>
  <si>
    <t>JV - area : 58,4</t>
  </si>
  <si>
    <t>+ boční plochy ( profilace ) : 0,1*(0,11+3,22+3,22+0,11+0,85+3,93+0,84+0,11+2,29+2,29+0,11+0,84+3,4+0,85+0,11+2,29+2,29+0,11+0,84+3,93+0,84+0,11+2,29+2,59+0,11)</t>
  </si>
  <si>
    <t xml:space="preserve"> + spodní plocha římsy : 0,05*14,06</t>
  </si>
  <si>
    <t xml:space="preserve"> - otvory : -1,6*1,6</t>
  </si>
  <si>
    <t>-3,0*2,72</t>
  </si>
  <si>
    <t>-2,0*3,2</t>
  </si>
  <si>
    <t xml:space="preserve"> + ostění okna : 0,1*(1,6+1,6+1,6)</t>
  </si>
  <si>
    <t>SZ - area ( část vlevo u schodů ) : 18,9</t>
  </si>
  <si>
    <t xml:space="preserve"> - otvory : -2,98*2,72</t>
  </si>
  <si>
    <t>+ boční plochy ( profilace ) : 0,1*(0,11+2,77+2,63+0,11)</t>
  </si>
  <si>
    <t xml:space="preserve"> + ostění okna : 0,1*(2,72+2,98+2,72)</t>
  </si>
  <si>
    <t>HLAVNÍ PARTER : (4,1+0,03+0,15)*(2,3+60,8+2,3)</t>
  </si>
  <si>
    <t xml:space="preserve"> - otvory : -2,98*2,7*2</t>
  </si>
  <si>
    <t>-2,98*2,78*7</t>
  </si>
  <si>
    <t>-2,98*3,2*2</t>
  </si>
  <si>
    <t xml:space="preserve"> + ostění : 0,15*(2,98+3,4+3,4)*10</t>
  </si>
  <si>
    <t>0,97*(3,5+3,2+3,2)*6</t>
  </si>
  <si>
    <t>0,15*(3,5+3,2+3,2)*1</t>
  </si>
  <si>
    <t>0,3*2,98*2*6</t>
  </si>
  <si>
    <t>horní a spodní plocha podokenní římsy : 0,03*2,98*10*2</t>
  </si>
  <si>
    <t>SZ - area : 19,0</t>
  </si>
  <si>
    <t>+ boční plochy ( profilace ) : 0,1*(0,11+2,5)*2</t>
  </si>
  <si>
    <t xml:space="preserve"> + spodní a horní plocha římsy : (0,05+0,05)*14,06</t>
  </si>
  <si>
    <t xml:space="preserve"> - otvory : -2,98*2,67</t>
  </si>
  <si>
    <t xml:space="preserve"> + ostění okna : 0,13*(2,98+3,39+3,39)</t>
  </si>
  <si>
    <t xml:space="preserve"> + "parapet" před oknem : 0,05*2,98</t>
  </si>
  <si>
    <t>SV - area : 61,0</t>
  </si>
  <si>
    <t>+ boční plochy ( profilace ) : 0,1*(0,11+2,5)*8</t>
  </si>
  <si>
    <t xml:space="preserve"> - otvory : -1,03*3,34</t>
  </si>
  <si>
    <t>-2,9*2,67</t>
  </si>
  <si>
    <t>-3,4*2,67</t>
  </si>
  <si>
    <t xml:space="preserve"> + ostění oken : 0,35*(3,93+3,34+3,34)</t>
  </si>
  <si>
    <t>0,35*(3,4+2,67+2,67)</t>
  </si>
  <si>
    <t xml:space="preserve"> + ostění bez okna : 0,35*(3,93+3,34+3,34)</t>
  </si>
  <si>
    <t xml:space="preserve"> + "parapety" před oknem : 0,05*(2,9+3,4)</t>
  </si>
  <si>
    <t>Látky, prádlo, … : (3,45+0,05+0,98+0,025+0,2)*(0,6+10,9+0,6)</t>
  </si>
  <si>
    <t xml:space="preserve"> - otvory : -2,98*2,65*2</t>
  </si>
  <si>
    <t>-2,98*3,4</t>
  </si>
  <si>
    <t xml:space="preserve"> + ostění : 0,15*(2,98+2,65+2,65)*2</t>
  </si>
  <si>
    <t>0,85*(2,98+3,4+3,4)</t>
  </si>
  <si>
    <t>622481211RT6</t>
  </si>
  <si>
    <t>Vyztužení povrchových úprav vnějších stěn stěrkou s výztužnou sklotextilní tkaninou, s dodávkou sítě a stěrkového tmelu</t>
  </si>
  <si>
    <t>Odkaz na mn. položky pořadí 13 : 488,84820</t>
  </si>
  <si>
    <t>622481291R00</t>
  </si>
  <si>
    <t>Vyztužení povrchových úprav vnějších stěn montáž výztužné lišty rohové a dilatační- bez dodávky materiálu</t>
  </si>
  <si>
    <t xml:space="preserve">rohová lišta : </t>
  </si>
  <si>
    <t>rohy parteru : (3,28+1,15+0,2)*2</t>
  </si>
  <si>
    <t>kolem oken na dveří : 3,28*6+2,98*2</t>
  </si>
  <si>
    <t>nad vstupem zevnitř : 2,98</t>
  </si>
  <si>
    <t xml:space="preserve">Zelená kočka - JV : </t>
  </si>
  <si>
    <t>rohy parteru : 5,05+4,5</t>
  </si>
  <si>
    <t>kolem oken na dveří : 1,6*2</t>
  </si>
  <si>
    <t>+ boční plochy ( profilace ) : (0,11+3,22+3,22+0,11+0,85+3,93+0,84+0,11+2,29+2,29+0,11+0,84+3,4+0,85+0,11+2,29+2,29+0,11+0,84+3,93+0,84+0,11+2,29+2,59+0,11)</t>
  </si>
  <si>
    <t xml:space="preserve">SZ - area ( část vlevo u schodů ) : </t>
  </si>
  <si>
    <t>+ boční plochy ( profilace ) : (0,11+2,77+2,63+0,11)</t>
  </si>
  <si>
    <t xml:space="preserve"> + ostění okna : 2,72*2</t>
  </si>
  <si>
    <t>rohy parteru : 4,4+4,2</t>
  </si>
  <si>
    <t>kolem otvorů : 3,2*7*2</t>
  </si>
  <si>
    <t>3,4*10*2</t>
  </si>
  <si>
    <t>podokenní římsa vodorovně : 2,98*10</t>
  </si>
  <si>
    <t>nad vstupem uvnitř : 2,98*4</t>
  </si>
  <si>
    <t>SZ - roh budovy : 4,3</t>
  </si>
  <si>
    <t>+ boční plochy ( profilace ) : (0,11+2,5)*2</t>
  </si>
  <si>
    <t xml:space="preserve"> + horní plocha římsy : 14,06</t>
  </si>
  <si>
    <t xml:space="preserve"> + ostění okna : (2,98+3,39+3,39)</t>
  </si>
  <si>
    <t xml:space="preserve"> + "parapet" před oknem : 2,98</t>
  </si>
  <si>
    <t>SV - roh budovy : 4,3</t>
  </si>
  <si>
    <t>+ boční plochy ( profilace ) : (0,11+2,5)*8</t>
  </si>
  <si>
    <t xml:space="preserve"> + ostění oken : (3,93+3,34+3,34)</t>
  </si>
  <si>
    <t>(3,4+2,67+2,67)</t>
  </si>
  <si>
    <t xml:space="preserve"> + ostění bez okna : (3,93+3,34+3,34)</t>
  </si>
  <si>
    <t xml:space="preserve"> + "parapety" před oknem : (2,9+3,4)</t>
  </si>
  <si>
    <t>rohy parteru : (3,45+0,98+0,2)*2</t>
  </si>
  <si>
    <t>kolem oken na dveří : 3,45*6+2,98*2</t>
  </si>
  <si>
    <t>622904112R00</t>
  </si>
  <si>
    <t>Očištění fasád tlakovou vodou, složitost fasády 1 - 2</t>
  </si>
  <si>
    <t>622904121R00</t>
  </si>
  <si>
    <t xml:space="preserve">Očištění fasád ruční čištění ocelovým kartáčem,  </t>
  </si>
  <si>
    <t>Odkaz na mn. položky pořadí 16 : 488,84820</t>
  </si>
  <si>
    <t>55392551.AR</t>
  </si>
  <si>
    <t>lišta rohová, omítková; s tkaninou; materiál Al; 100x100 mm</t>
  </si>
  <si>
    <t>SPCM</t>
  </si>
  <si>
    <t>Specifikace</t>
  </si>
  <si>
    <t>POL3_</t>
  </si>
  <si>
    <t>Odkaz na mn. položky pořadí 15 : 399,15000</t>
  </si>
  <si>
    <t>Koeficient prořez: 0,1</t>
  </si>
  <si>
    <t>632415104RT2</t>
  </si>
  <si>
    <t>Potěr ze suchých směsí cementový samonivelační vyrovnávací, tloušťky 4 mm, včetně penetrace</t>
  </si>
  <si>
    <t>s rozprostřením a uhlazením</t>
  </si>
  <si>
    <t xml:space="preserve">vyrovnání podkladu před položením dlažby : </t>
  </si>
  <si>
    <t>Odkaz na mn. položky pořadí 91 : 44,05300</t>
  </si>
  <si>
    <t xml:space="preserve">vyrovnání podkladu před položením PVC : </t>
  </si>
  <si>
    <t>Odkaz na mn. položky pořadí 98 : 7,15200</t>
  </si>
  <si>
    <t>900      RT2</t>
  </si>
  <si>
    <t>HZS, Práce v tarifní třídě 5 (např. tesař)</t>
  </si>
  <si>
    <t>h</t>
  </si>
  <si>
    <t>Prav.M</t>
  </si>
  <si>
    <t>POL10_</t>
  </si>
  <si>
    <t xml:space="preserve">demontáž a zpětná montáž drobných předmětů na fasádě : </t>
  </si>
  <si>
    <t>čísla popisná apod., infotabulky : 5,0</t>
  </si>
  <si>
    <t>941941031R00</t>
  </si>
  <si>
    <t>Montáž lešení lehkého pracovního řadového s podlahami šířky od 0,80 do 1,00 m, výšky do 10 m</t>
  </si>
  <si>
    <t>800-3</t>
  </si>
  <si>
    <t>včetně kotvení</t>
  </si>
  <si>
    <t>Včetně kotvení lešení.</t>
  </si>
  <si>
    <t>Dogerie teta : 4,0*(1,0+12,0+1,0)</t>
  </si>
  <si>
    <t>Zelená kočka : 4,0*(14,0+4,0)</t>
  </si>
  <si>
    <t>Hlavní parter : 4,0*(2,0+62,0+2,0)</t>
  </si>
  <si>
    <t>Pekárna : 4,0*(4,0+14,0)</t>
  </si>
  <si>
    <t>Látky, prádlo, … : 4,0*(1,0+12,0+1,0)</t>
  </si>
  <si>
    <t>941941191R00</t>
  </si>
  <si>
    <t>Montáž lešení lehkého pracovního řadového s podlahami příplatek za každý další i započatý měsíc použití lešení  šířky šířky od 0,80 do 1,00 m a výšky do 10 m</t>
  </si>
  <si>
    <t xml:space="preserve">1 měsíc : </t>
  </si>
  <si>
    <t>Odkaz na mn. položky pořadí 21 : 520,00000</t>
  </si>
  <si>
    <t>941941831R00</t>
  </si>
  <si>
    <t>Demontáž lešení lehkého řadového s podlahami šířky od 0,8 do 1 m, výšky do 10 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</si>
  <si>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</si>
  <si>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</si>
  <si>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 xml:space="preserve">předpoklad : </t>
  </si>
  <si>
    <t>prodejna : 10,0*9,92</t>
  </si>
  <si>
    <t>0,57*2,98</t>
  </si>
  <si>
    <t>1,27*2,98*2</t>
  </si>
  <si>
    <t>Výběrová káva : 10,0*3,07</t>
  </si>
  <si>
    <t>0,42*2,98</t>
  </si>
  <si>
    <t>Dorty a candy : 10,0*3,03</t>
  </si>
  <si>
    <t>Řezník : 10,0*10,53</t>
  </si>
  <si>
    <t>1,24*2,98*2</t>
  </si>
  <si>
    <t>Vláčky : 10,0*2,98</t>
  </si>
  <si>
    <t>1,12*2,98</t>
  </si>
  <si>
    <t>Kdo si hraje nezlobí + modely : 10,0*6,45</t>
  </si>
  <si>
    <t>1,24*2,98</t>
  </si>
  <si>
    <t>Pekárna : 10,0*13,22</t>
  </si>
  <si>
    <t>prodejna : 10,0*13,22</t>
  </si>
  <si>
    <t>965048150R00</t>
  </si>
  <si>
    <t>Dočištění povrchu po vybourání dlažeb do tmele, plochy do 50%</t>
  </si>
  <si>
    <t>801-3</t>
  </si>
  <si>
    <t>Odkaz na mn. položky pořadí 26 : 30,15300</t>
  </si>
  <si>
    <t>965081713RT1</t>
  </si>
  <si>
    <t>Bourání podlah z keramických dlaždic, tloušťky do 10 mm, plochy přes 1 m2</t>
  </si>
  <si>
    <t>bez podkladního lože, s jakoukoliv výplní spár</t>
  </si>
  <si>
    <t xml:space="preserve">B13 - bourání dlažby : </t>
  </si>
  <si>
    <t>Drogerie teta : 2,98*1,5</t>
  </si>
  <si>
    <t>Výběrová káva : 2,98*1,5</t>
  </si>
  <si>
    <t xml:space="preserve"> + čelo z ulice : 0,2*2,98</t>
  </si>
  <si>
    <t>Dorty a candy : 2,98*1,5</t>
  </si>
  <si>
    <t>Řezník : 2,98*1,5</t>
  </si>
  <si>
    <t>Vláčky : 0,0</t>
  </si>
  <si>
    <t>Kdo si hraje nezlobí : 0,0</t>
  </si>
  <si>
    <t>Modely : 2,98*1,5</t>
  </si>
  <si>
    <t>PEKÁRNA : 0,8</t>
  </si>
  <si>
    <t>Látky, prádlo, … : 2,98*1,5</t>
  </si>
  <si>
    <t xml:space="preserve"> + čelo z ulice : 0,05*2,98</t>
  </si>
  <si>
    <t>965081702R00</t>
  </si>
  <si>
    <t>Soklíků z dlažeb keramických tloušťky do 10 mm, výšky do 100 mm</t>
  </si>
  <si>
    <t>Drogerie teta ( jen uvnitř ) : 0,57*2</t>
  </si>
  <si>
    <t>Výběrová káva ( jen uvnitř ) : 0,5*2</t>
  </si>
  <si>
    <t>Dorty a candy ( jen uvnitř ) : 0,5*2</t>
  </si>
  <si>
    <t>Řezník ( jen uvnitř ) : 0,5*2</t>
  </si>
  <si>
    <t>Modely ( jen uvnitř ) : 0,5*2</t>
  </si>
  <si>
    <t>PEKÁRNA ( jen uvnitř ) : 0,3*2</t>
  </si>
  <si>
    <t>Látky, prádlo, … ( jen uvnitř ) : 0,57*2</t>
  </si>
  <si>
    <t>968061113R00</t>
  </si>
  <si>
    <t>Vyvěšení nebo zavěšení dřevěných křídel oken, plochy přes 1,5 m2</t>
  </si>
  <si>
    <t>kus</t>
  </si>
  <si>
    <t>oken, dveří a vrat, s uložením a opětovným zavěšením po provedení stavebních změn,</t>
  </si>
  <si>
    <t xml:space="preserve">B01 - dmtž dřevěné výlohy : </t>
  </si>
  <si>
    <t>výlohy z venku : 2</t>
  </si>
  <si>
    <t>výlohy zevnitř : 3*2</t>
  </si>
  <si>
    <t xml:space="preserve">Hlavní parter : </t>
  </si>
  <si>
    <t>řezník : 2</t>
  </si>
  <si>
    <t xml:space="preserve">vláčky : </t>
  </si>
  <si>
    <t>výlohy z venku : 1</t>
  </si>
  <si>
    <t>výlohy zevnitř : 2</t>
  </si>
  <si>
    <t xml:space="preserve">kdo si hraje nezlobí : </t>
  </si>
  <si>
    <t>výlohy zevnitř : 3</t>
  </si>
  <si>
    <t>Pekárna : 1</t>
  </si>
  <si>
    <t>968062247R00</t>
  </si>
  <si>
    <t>Vybourání dřevěných rámů oken jednoduchých, plochy přes 4 m2</t>
  </si>
  <si>
    <t>včetně pomocného lešení o výšce podlahy do 1900 mm a pro zatížení do 1,5 kPa  (150 kg/m2),</t>
  </si>
  <si>
    <t>výlohy z venku : 2,98*2,0*2</t>
  </si>
  <si>
    <t>výlohy z venku : 2,98*2,04*2</t>
  </si>
  <si>
    <t>výlohy z venku : 1,98*2,04*1</t>
  </si>
  <si>
    <t>výlohy zevnitř : 1,88*2,04*1</t>
  </si>
  <si>
    <t>výlohy z venku : 2,98*2,04*1</t>
  </si>
  <si>
    <t>výlohy zevnitř : 2,98*2,04*1</t>
  </si>
  <si>
    <t>Pekárna : 2,98*1,98*1</t>
  </si>
  <si>
    <t>výlohy z venku : 2,98*1,87*1</t>
  </si>
  <si>
    <t>výlohy zevnitř : 2,98*1,87*1</t>
  </si>
  <si>
    <t>968071126R00</t>
  </si>
  <si>
    <t>Vyvěšení nebo zavěšení kovových křídel dveří, plochy přes 2 m2</t>
  </si>
  <si>
    <t>s případným uložením a opětovným zavěšením po provedení stavebních změn,</t>
  </si>
  <si>
    <t xml:space="preserve">dveře u vstupních portálů : </t>
  </si>
  <si>
    <t>drogerie teta : 1</t>
  </si>
  <si>
    <t>Výběrová káva : 1</t>
  </si>
  <si>
    <t>Dorty a candy : 1</t>
  </si>
  <si>
    <t>Řezník : 2</t>
  </si>
  <si>
    <t>vláčky : 1</t>
  </si>
  <si>
    <t>modely : 2</t>
  </si>
  <si>
    <t>Látky, prádlo, … : 1</t>
  </si>
  <si>
    <t>968072747R00</t>
  </si>
  <si>
    <t>Vybourání a vyjmutí kovových rámů a rolet rámů, včetně pomocného lešení o výšce podlahy do 1900 mm a pro zatížení do 1,5 kPa  (150 kg/m2) stěn výkladních pevných nebo otvíravých, plochy přes 4 m2</t>
  </si>
  <si>
    <t xml:space="preserve">B02 - dmtž vstupního portálu : </t>
  </si>
  <si>
    <t>Drogerie teta : 2,98*2,5</t>
  </si>
  <si>
    <t xml:space="preserve">HLAVNÍ PORTÁL : </t>
  </si>
  <si>
    <t>Výběrová káva : 2,98*2,46</t>
  </si>
  <si>
    <t>Dorty a candy : 2,98*2,46</t>
  </si>
  <si>
    <t>Řezník : 2,98*2,46</t>
  </si>
  <si>
    <t>vláčky : 1,0*2,4</t>
  </si>
  <si>
    <t>modely : 2,98*2,46</t>
  </si>
  <si>
    <t>Pekárna - area : 11,2+9,1</t>
  </si>
  <si>
    <t>Látky, prádlo, … : 2,98*2,62</t>
  </si>
  <si>
    <t>968095002R00</t>
  </si>
  <si>
    <t xml:space="preserve">Vybourání vnitřních parapetů dřevěných, šířky do 50 cm,  </t>
  </si>
  <si>
    <t>B12 - pekárna : 2,95+3,45</t>
  </si>
  <si>
    <t>978011191R00</t>
  </si>
  <si>
    <t>Otlučení omítek vápenných nebo vápenocementových vnitřních s vyškrabáním spár, s očištěním zdiva stropů, v rozsahu do 100 %</t>
  </si>
  <si>
    <t xml:space="preserve">otlučení nadpraží / podhledu ( řez A-A ) - u výkladů a vstupního potrálu - po dmtž kastlů rolet : </t>
  </si>
  <si>
    <t>Drogerie teta : 1,5*2,98*3</t>
  </si>
  <si>
    <t>Hlavní parter : 1,5*2,98*8</t>
  </si>
  <si>
    <t>Látky, prádlo, … : 1,5*2,98*3</t>
  </si>
  <si>
    <t>978013191R00</t>
  </si>
  <si>
    <t>Otlučení omítek vápenných nebo vápenocementových vnitřních s vyškrabáním spár, s očištěním zdiva stěn, v rozsahu do 100 %</t>
  </si>
  <si>
    <t>otlučení ostění ( řez A-A ) - u výkladů : 1,38*3,53*4</t>
  </si>
  <si>
    <t>0,3*2,98*4</t>
  </si>
  <si>
    <t>Řezník - v místech nad obkladem / za kastlem - výlohy : 10,0</t>
  </si>
  <si>
    <t>978015241R00</t>
  </si>
  <si>
    <t>Otlučení omítek vápenných nebo vápenocementových vnějších s vyškrabáním spár, s očištěním zdiva  1. až 4. stupni složitosti, v rozsahu do 30 %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</si>
  <si>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</si>
  <si>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</si>
  <si>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</si>
  <si>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 xml:space="preserve">B11 : </t>
  </si>
  <si>
    <t>Řezník ( 2 výlohy ) - "schody" ve výloze vč. vodorovných ploch : (0,29+0,21+0,4+0,5+0,5)*2,98*2</t>
  </si>
  <si>
    <t xml:space="preserve"> + ostění u výloh ( area ) - řez B-B : 2,4*4</t>
  </si>
  <si>
    <t xml:space="preserve"> + ostění u vstup. dveří : 0,49*3,5*2</t>
  </si>
  <si>
    <t>978059621R00</t>
  </si>
  <si>
    <t>Odsekání a odebrání obkladů stěn z obkladaček vnějších z jakýchkoliv materiálů, plochy do 2 m2</t>
  </si>
  <si>
    <t>B11 - pekárna : 0,33*2,98</t>
  </si>
  <si>
    <t>0,25*(2,9+3,4)</t>
  </si>
  <si>
    <t xml:space="preserve"> + ostění u dveří : 0,25*(0,29+0,09)</t>
  </si>
  <si>
    <t>960001</t>
  </si>
  <si>
    <t>Prostup stropem a střechou pro CU potrubí - přemístnění venkovní KLM jednotky na střechu, D+M</t>
  </si>
  <si>
    <t xml:space="preserve">B04 / N11 : </t>
  </si>
  <si>
    <t>Kavárna : 1</t>
  </si>
  <si>
    <t>Řezník : 1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</si>
  <si>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</si>
  <si>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</si>
  <si>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</si>
  <si>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</si>
  <si>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</si>
  <si>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</si>
  <si>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</si>
  <si>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1,2,3,4,5,6,7,8,9,10,11,12,13,14,16,18,19,21,22,24,29,31, : </t>
  </si>
  <si>
    <t>Součet: : 41,18053</t>
  </si>
  <si>
    <t>728415812R00</t>
  </si>
  <si>
    <t>Demontáž větrací nebo ventilační mřížky do průřezu 0,1 m2</t>
  </si>
  <si>
    <t>800-728</t>
  </si>
  <si>
    <t xml:space="preserve">B07 - dmtž větr. mřížek : </t>
  </si>
  <si>
    <t>mřížka 300 x 300 mm : 3</t>
  </si>
  <si>
    <t>728415813R00</t>
  </si>
  <si>
    <t>Demontáž větrací nebo ventilační mřížky do průřezu 0,15 m2</t>
  </si>
  <si>
    <t>mřížka 550 x 200 mm : 2</t>
  </si>
  <si>
    <t xml:space="preserve">Pekárna : </t>
  </si>
  <si>
    <t>mřížka 600 x 250 mm : 1</t>
  </si>
  <si>
    <t>728415814R00</t>
  </si>
  <si>
    <t>Demontáž větrací nebo ventilační mřížky do průřezu 0,2 m2</t>
  </si>
  <si>
    <t>mřížka 700 x 250 mm : 4</t>
  </si>
  <si>
    <t>mřížka 700 x 250 mm : 21</t>
  </si>
  <si>
    <t>mřížka 700 x 250 mm : 6</t>
  </si>
  <si>
    <t>KLM_01</t>
  </si>
  <si>
    <t>Demontáž, uskladnění KLM jednotky, odsátí chladiva, zpětná montáž, doplnění chladiva, zprovoznění, vč. přesunů</t>
  </si>
  <si>
    <t xml:space="preserve">B04 / N16 : </t>
  </si>
  <si>
    <t>Zelená kočka : 1</t>
  </si>
  <si>
    <t>KLM_02</t>
  </si>
  <si>
    <t>Cu potrubí, vč. elektrické kabeláže, spojovacího materiálu, vč. přesunů</t>
  </si>
  <si>
    <t>bm</t>
  </si>
  <si>
    <t>včetně prostupu stropem / střechou a oplechování prostupu střechou</t>
  </si>
  <si>
    <t>Kavárna : 1,5</t>
  </si>
  <si>
    <t>Řezník : 1,5</t>
  </si>
  <si>
    <t>OV01</t>
  </si>
  <si>
    <t>Větrací mřížka na fasádu 700 / 250 mm vč. kotvení do stěny, D+M, dle výpisu ostatních výrobků a doplňků</t>
  </si>
  <si>
    <t>OV01 : 28</t>
  </si>
  <si>
    <t xml:space="preserve"> + Látky, prádlo, … : 6</t>
  </si>
  <si>
    <t>OV02</t>
  </si>
  <si>
    <t>Kryt klimatizace "krabice" - rám s výplní z tahokovu, D+M, dle výpisu ostatních výrobků a doplňků</t>
  </si>
  <si>
    <t>OV02 : 2</t>
  </si>
  <si>
    <t>OV03</t>
  </si>
  <si>
    <t>Větrací mřížka na fasádu 300 x 300 mm vč. kotvení do stěny, D+M, dle výpisu ostatních výrobků a doplňků</t>
  </si>
  <si>
    <t>OV03 : 3</t>
  </si>
  <si>
    <t>998728101R00</t>
  </si>
  <si>
    <t>Přesun hmot pro vzduchotechniku v objektech výšky do 6 m</t>
  </si>
  <si>
    <t>vodorovně do 50 m</t>
  </si>
  <si>
    <t xml:space="preserve">45,46, : </t>
  </si>
  <si>
    <t>Součet: : 0,06020</t>
  </si>
  <si>
    <t>764816420Rxx</t>
  </si>
  <si>
    <t>Oplechování  okapnice, z lakovaného pozinkovaného plechu, rš 250 mm, dodávka a montáž</t>
  </si>
  <si>
    <t>800-764</t>
  </si>
  <si>
    <t>včetně zhotovení rohů, spojů a dilatací</t>
  </si>
  <si>
    <t>K02 : 66,8</t>
  </si>
  <si>
    <t>764819213R00</t>
  </si>
  <si>
    <t>Odpadní trouby kruhové, průměr 120 mm, z lakovaného pozinkovaného plechu,  , dodávka a montáž</t>
  </si>
  <si>
    <t>včetně kolena, objímky, spojovacího materiálu a zednické výpomoci.</t>
  </si>
  <si>
    <t>K01 : 11,0</t>
  </si>
  <si>
    <t>764454802R00</t>
  </si>
  <si>
    <t>Demontáž odpadních trub nebo součástí trub kruhových , o průměru 120 mm</t>
  </si>
  <si>
    <t xml:space="preserve">B10 : </t>
  </si>
  <si>
    <t>hl. parter : 2*5,0</t>
  </si>
  <si>
    <t>7640001</t>
  </si>
  <si>
    <t>Tvarovka - oplechování / prostup plechovou krytinou pro průchod Cu potrubí klimatizace, D+M</t>
  </si>
  <si>
    <t>998764101R00</t>
  </si>
  <si>
    <t>Přesun hmot pro konstrukce klempířské v objektech výšky do 6 m</t>
  </si>
  <si>
    <t>50 m vodorovně</t>
  </si>
  <si>
    <t xml:space="preserve">49,50,52, : </t>
  </si>
  <si>
    <t>Součet: : 0,15914</t>
  </si>
  <si>
    <t>766111820R00</t>
  </si>
  <si>
    <t>Demontáž dřevěných stěn plných</t>
  </si>
  <si>
    <t>800-766</t>
  </si>
  <si>
    <t>včetně demontáže lišt a vysklení,</t>
  </si>
  <si>
    <t>Vláčky - výloha/vstup : 1,2*3,5</t>
  </si>
  <si>
    <t>OV04</t>
  </si>
  <si>
    <t>Vnitřní parapet 2980 x 420 mm vč. 3 ks větracích mřížek 400 x 100 mm, D+M, dle výpisu ostatních výrobků a doplňků</t>
  </si>
  <si>
    <t>OV04 : 1</t>
  </si>
  <si>
    <t>OV05</t>
  </si>
  <si>
    <t>Vnitřní parapet 2900 x 315 mm vč. 3 ks větracích mřížek 400 x 100 mm, D+M, dle výpisu ostatních výrobků a doplňků</t>
  </si>
  <si>
    <t>OV05 : 1</t>
  </si>
  <si>
    <t>OV06</t>
  </si>
  <si>
    <t>Vnitřní parapet 3400 x 315 mm vč. 3 ks větracích mřížek 400 x 100 mm, D+M, dle výpisu ostatních výrobků a doplňků</t>
  </si>
  <si>
    <t>OV06 : 1</t>
  </si>
  <si>
    <t>998766101R00</t>
  </si>
  <si>
    <t>Přesun hmot pro konstrukce truhlářské v objektech výšky do 6 m</t>
  </si>
  <si>
    <t xml:space="preserve">55,56,57, : </t>
  </si>
  <si>
    <t>Součet: : 0,04500</t>
  </si>
  <si>
    <t>767586101RT1</t>
  </si>
  <si>
    <t xml:space="preserve">Montáž podhledů lamelových a kazetových Podhledy nosný rošt pro podhledy  rošt pro rovnou, částečně zapuštěnou a poloskrytou hranu desek, v modulu 600 x 600 mm,  </t>
  </si>
  <si>
    <t>800-767</t>
  </si>
  <si>
    <t>Dodávka a montáž hlavního profilu, příčných profilů, obvodového profilu a zavěšovacího prvku.</t>
  </si>
  <si>
    <t>Odkaz na mn. položky pořadí 60 : 17,00820</t>
  </si>
  <si>
    <t>767586201RT3</t>
  </si>
  <si>
    <t>Montáž podhledů lamelových a kazetových Podhledy podhled minerální, s rovnou hranou</t>
  </si>
  <si>
    <t xml:space="preserve">N02 - doplnění sdk kazetového podhledu : </t>
  </si>
  <si>
    <t>Drogerie teta : 0,6*9,92</t>
  </si>
  <si>
    <t xml:space="preserve">   + čelo : 0,23*2,98*3</t>
  </si>
  <si>
    <t>Řezník : 0,6*10,53</t>
  </si>
  <si>
    <t xml:space="preserve">   + čelo : 0,3*2,98*3</t>
  </si>
  <si>
    <t>767581801R00</t>
  </si>
  <si>
    <t>Demontáž podhledů kazet</t>
  </si>
  <si>
    <t xml:space="preserve">B14 - dmtž sdk kazetového podhledu : </t>
  </si>
  <si>
    <t>767582800R00</t>
  </si>
  <si>
    <t>Demontáž podhledů roštů</t>
  </si>
  <si>
    <t>Odkaz na mn. položky pořadí 61 : 12,27000</t>
  </si>
  <si>
    <t>767999801R00</t>
  </si>
  <si>
    <t>Demontáž ostatních doplňků staveb doplňků staveb  o hmotnosti přes 20 do 50 kg</t>
  </si>
  <si>
    <t>kg</t>
  </si>
  <si>
    <t>B08 - dmtž vlajkového držáku - odhad : 5,0</t>
  </si>
  <si>
    <t>B03</t>
  </si>
  <si>
    <t>Demontáž stávající výsuvné látkové markýzi na OK</t>
  </si>
  <si>
    <t>Řezník : 3</t>
  </si>
  <si>
    <t>B06</t>
  </si>
  <si>
    <t>Demontáž kastlů s rolovacími mřížemi vč. ocelové konstrukce, kotvení, mříží a vodích lišt na fasádě</t>
  </si>
  <si>
    <t xml:space="preserve">B06 - dmtž kastlů rolovacích mříží - odhad ( 50 kg ) : </t>
  </si>
  <si>
    <t>Drogerie teta : 3</t>
  </si>
  <si>
    <t>Hlavní parter : 8</t>
  </si>
  <si>
    <t>Látky, prádlo, … : 3</t>
  </si>
  <si>
    <t>B09</t>
  </si>
  <si>
    <t>Demontáž a likvidace podsvícených reklam, včetně odpojení el.</t>
  </si>
  <si>
    <t>zelená kočka : 1</t>
  </si>
  <si>
    <t>B15/N05</t>
  </si>
  <si>
    <t>Demontáž, uskladnění a zpětná montáž reklamních tabulí a vývěsních štítů ( drogerie teta ), včetně odpojení a připojení el., vč. přesunů</t>
  </si>
  <si>
    <t>Drogerie teta - komplet tabule a štíty : 1</t>
  </si>
  <si>
    <t>B16/N14</t>
  </si>
  <si>
    <t>Demontáž, uskladnění a zpětná montáž ocel. mříží, vč. přesunů</t>
  </si>
  <si>
    <t>pohled JV - Zelená kočka : 1</t>
  </si>
  <si>
    <t>B17/N15</t>
  </si>
  <si>
    <t>Demontáž, uskladnění a zpětná montáž reklamních tabulí a vývěsních štítů ( zelená kočka ), včetně odpojení a připojení el., vč. přesunů</t>
  </si>
  <si>
    <t xml:space="preserve">Demontáž, uskladnění a zpětná montáž reklamních tabulí a vývěsních štítů ( drogerie teta ) : </t>
  </si>
  <si>
    <t>OV08</t>
  </si>
  <si>
    <t>Sendvičové reklamní desky 9000 x 500 mm, D+M, dle výpisu ostatních výrobků a doplňků</t>
  </si>
  <si>
    <t>hlavní parter : 3</t>
  </si>
  <si>
    <t>OV09</t>
  </si>
  <si>
    <t>Sendvičové reklamní desky 5000 x 500 mm, D+M, dle výpisu ostatních výrobků a doplňků</t>
  </si>
  <si>
    <t>OV10</t>
  </si>
  <si>
    <t>Sendvičové reklamní desky 2000 x 500 mm, D+M, dle výpisu ostatních výrobků a doplňků</t>
  </si>
  <si>
    <t>hlavní parter : 2</t>
  </si>
  <si>
    <t>998767101R00</t>
  </si>
  <si>
    <t>Přesun hmot pro kovové stavební doplňk. konstrukce v objektech výšky do 6 m</t>
  </si>
  <si>
    <t xml:space="preserve">59,60,63,65,70,71,72, : </t>
  </si>
  <si>
    <t>Součet: : 1,13262</t>
  </si>
  <si>
    <t>766601213Rxx</t>
  </si>
  <si>
    <t>Těsnění připojovací spáry spára ostění, interiér - fólie parotěsná šířky 100 mm samolepicí, výplň PUR komprimační, impregnovanou těsnící páskou</t>
  </si>
  <si>
    <t>dle detailů - v.č.401 a 402 ( detaily ostění a nadpraží )</t>
  </si>
  <si>
    <t>Bez použití PUR pěny</t>
  </si>
  <si>
    <t>AL02 : (2,98+3,23)*2*1</t>
  </si>
  <si>
    <t>AL03 : (2,98+3,2)*2*2</t>
  </si>
  <si>
    <t>AL04 : (2,98+3,2)*2*1</t>
  </si>
  <si>
    <t>AL05 : (2,98+3,2)*2*1</t>
  </si>
  <si>
    <t>AL06 : (2,98+3,14)*2*1</t>
  </si>
  <si>
    <t>AL08 : (3,93+3,34)*2*1</t>
  </si>
  <si>
    <t>AL01A : (2,98+2,65)*2*2</t>
  </si>
  <si>
    <t>AL02A : (2,98+3,4)*2*1</t>
  </si>
  <si>
    <t>AL01</t>
  </si>
  <si>
    <t>Hliníkové okno 2980 x 2780 mm, techn.parametry a přísl. dle výpisu hliníkových oken a dveří, D+M</t>
  </si>
  <si>
    <t>AL01_A</t>
  </si>
  <si>
    <t>Hliníkové okno 2980 x 2650 mm, techn.parametry a přísl. dle výpisu hliníkových oken a dveří, D+M</t>
  </si>
  <si>
    <t>Látky, prádlo, … : 2</t>
  </si>
  <si>
    <t>AL02</t>
  </si>
  <si>
    <t>Hliníkové vstupní dveře 2980 x 3230 mm, techn.parametry a přísl. dle výpisu hliníkových oken a dveří, D+M</t>
  </si>
  <si>
    <t>AL02_A</t>
  </si>
  <si>
    <t>Hliníkové vstupní dveře 2980 x 3400 mm, techn.parametry a přísl. dle výpisu hliníkových oken a dveří, D+M</t>
  </si>
  <si>
    <t>AL03</t>
  </si>
  <si>
    <t>Hliníkové vstupní dveře 2980 x 3200 mm, techn.parametry a přísl. dle výpisu hliníkových oken a dveří, D+M</t>
  </si>
  <si>
    <t>AL04</t>
  </si>
  <si>
    <t>AL05</t>
  </si>
  <si>
    <t>AL06</t>
  </si>
  <si>
    <t>Hliníkové vstupní dveře 2980 x 3140 mm, techn.parametry a přísl. dle výpisu hliníkových oken a dveří, D+M</t>
  </si>
  <si>
    <t>AL07</t>
  </si>
  <si>
    <t>Hliníkové okno 2980 x 2720 mm, techn.parametry a přísl. dle výpisu hliníkových oken a dveří, D+M</t>
  </si>
  <si>
    <t>AL08</t>
  </si>
  <si>
    <t>Hliníkové vstupní dveře 3930 x 3340 mm, techn.parametry a přísl. dle výpisu hliníkových oken a dveří, D+M</t>
  </si>
  <si>
    <t>AL09</t>
  </si>
  <si>
    <t>Hliníkové okno 3400 x 2670 mm, techn.parametry a přísl. dle výpisu hliníkových oken a dveří, D+M</t>
  </si>
  <si>
    <t xml:space="preserve">75,76,77,78,79,80,81,82,83,84,85, : </t>
  </si>
  <si>
    <t>Součet: : 3,87000</t>
  </si>
  <si>
    <t>771101210R00</t>
  </si>
  <si>
    <t>Příprava podkladu pod dlažby penetrace podkladu pod dlažby</t>
  </si>
  <si>
    <t>800-771</t>
  </si>
  <si>
    <t xml:space="preserve"> + soklíky : 19,45*0,1</t>
  </si>
  <si>
    <t>771475014RU1</t>
  </si>
  <si>
    <t>Montáž soklíků z dlaždic keramických výšky 100 mm, soklíků vodorovných, kladených do flexibilního tmele</t>
  </si>
  <si>
    <t xml:space="preserve">N04 : </t>
  </si>
  <si>
    <t>Drogerie teta - podlaha uvnitř : 0,57*2</t>
  </si>
  <si>
    <t>Drogerie teta - podlaha vně : 0,85*2</t>
  </si>
  <si>
    <t>Výběrová káva - podlaha uvnitř : 0,42*2</t>
  </si>
  <si>
    <t>Výběrová káva - podlaha vně : 0,97*2</t>
  </si>
  <si>
    <t>Dorty a candy - podlaha uvnitř : 0,42*2</t>
  </si>
  <si>
    <t>Dorty a candy - podlaha vně : 0,97*2</t>
  </si>
  <si>
    <t>Řezník - podlaha uvnitř - obklad : 0,0</t>
  </si>
  <si>
    <t>Řezník - podlaha vně : 0,97*2</t>
  </si>
  <si>
    <t>Vláčky - podlaha uvnitř : 1,12*2</t>
  </si>
  <si>
    <t>Vláčky - podlaha vně : 0,05*2</t>
  </si>
  <si>
    <t>Modely - podlaha uvnitř : 0,42*2</t>
  </si>
  <si>
    <t>Modely - podlaha vně : 0,97*2</t>
  </si>
  <si>
    <t>PEKÁRNA - podlaha uvnitř : 0,05+0,05+0,24+0,32</t>
  </si>
  <si>
    <t>PEKÁRNA - podlaha vně : 0,29+0,1+0,1</t>
  </si>
  <si>
    <t>Látky, prádlo, … - podlaha uvnitř : 0,57*2</t>
  </si>
  <si>
    <t>Látky, prádlo, … - podlaha vně : 0,85*2</t>
  </si>
  <si>
    <t>771478001R00</t>
  </si>
  <si>
    <t>Montáž lišt schodišťových</t>
  </si>
  <si>
    <t xml:space="preserve">dlažba vnější před vstupem : </t>
  </si>
  <si>
    <t>Drogerie teta : 2,98</t>
  </si>
  <si>
    <t>Výběrová káva : 2,98</t>
  </si>
  <si>
    <t>Dorty a candy : 2,98</t>
  </si>
  <si>
    <t>Řezník : 2,98</t>
  </si>
  <si>
    <t>Vláčky : 1,03</t>
  </si>
  <si>
    <t>Modely : 2,98</t>
  </si>
  <si>
    <t>Látky, prádlo, … : 2,98</t>
  </si>
  <si>
    <t>771479001R00</t>
  </si>
  <si>
    <t>Řezání dlaždic pro soklíky</t>
  </si>
  <si>
    <t>Odkaz na mn. položky pořadí 88 : 19,45000</t>
  </si>
  <si>
    <t>771575109RU1</t>
  </si>
  <si>
    <t>Montáž podlah z dlaždic keramických 300 x 300 mm, režných nebo glazovaných, hladkých, kladených do flexibilního tmele</t>
  </si>
  <si>
    <t>N04 - podlaha : 2,98*1,5</t>
  </si>
  <si>
    <t>N13 - parapet : 2,98*1,15*2</t>
  </si>
  <si>
    <t xml:space="preserve">Výběrová káva : </t>
  </si>
  <si>
    <t xml:space="preserve">Dorty a candy : </t>
  </si>
  <si>
    <t xml:space="preserve">Řezník : </t>
  </si>
  <si>
    <t xml:space="preserve">Vláčky : </t>
  </si>
  <si>
    <t>N04 - podlaha : 1,03*1,23</t>
  </si>
  <si>
    <t xml:space="preserve"> + čelo z ulice : 0,25*1,03</t>
  </si>
  <si>
    <t>N13 - parapet : 1,95*1,12</t>
  </si>
  <si>
    <t xml:space="preserve">Kdo si hraje nezlobí : </t>
  </si>
  <si>
    <t>N13 - parapet : 1,12*2,98</t>
  </si>
  <si>
    <t>771578011R00</t>
  </si>
  <si>
    <t>Zvláštní úpravy spár spára podlaha-stěna silikonem</t>
  </si>
  <si>
    <t>vč. dodávky a montáže silikonu.</t>
  </si>
  <si>
    <t xml:space="preserve">podlahy - dle soklů : </t>
  </si>
  <si>
    <t xml:space="preserve">parapety : </t>
  </si>
  <si>
    <t>Drogerie teta : (1,15*2+2,98)*2</t>
  </si>
  <si>
    <t>Vláčky : 1,12+1,95</t>
  </si>
  <si>
    <t>Kdo si hraje nezlobí : 1,12+2,98+1,12</t>
  </si>
  <si>
    <t>781497111RS3</t>
  </si>
  <si>
    <t xml:space="preserve">Lišty k obkladům profil ukončovací leštěný hliník, uložení do tmele, výška profilu 10 mm,  </t>
  </si>
  <si>
    <t xml:space="preserve">N13 - ukončení parapetu : </t>
  </si>
  <si>
    <t>Kdo si hraje nezlobí : 2,98</t>
  </si>
  <si>
    <t>55300000</t>
  </si>
  <si>
    <t>schodišťová hliníková lišta k dlažbě</t>
  </si>
  <si>
    <t>Odkaz na mn. položky pořadí 89 : 18,91000</t>
  </si>
  <si>
    <t>Koeficient prořez: 0,15</t>
  </si>
  <si>
    <t>DLAZBA</t>
  </si>
  <si>
    <t>dlažba keramická š = 300 mm; l = 300 mm; h = 9,0 mm; protiskluzová úprava; pro interiér i exteriér, dle stávající dlažby</t>
  </si>
  <si>
    <t>dle stávající</t>
  </si>
  <si>
    <t xml:space="preserve"> + soklíky : 19,45*0,2</t>
  </si>
  <si>
    <t>998771101R00</t>
  </si>
  <si>
    <t>Přesun hmot pro podlahy z dlaždic v objektech výšky do 6 m</t>
  </si>
  <si>
    <t xml:space="preserve">87,88,91,92,93,94,95, : </t>
  </si>
  <si>
    <t>Součet: : 1,21693</t>
  </si>
  <si>
    <t>776421100R00</t>
  </si>
  <si>
    <t>Lepení soklíků PVC a napojení krytiny na stěnu lepení podlahových soklíků z PVC a vinylu</t>
  </si>
  <si>
    <t>800-775</t>
  </si>
  <si>
    <t>Látky, prádlo, … - na parapetech : (2,98+1,2)*2*2</t>
  </si>
  <si>
    <t>776521110R00</t>
  </si>
  <si>
    <t xml:space="preserve">Lepení povlakových podlah z plastů  Lepení povlakových podlah z plastů - pásy z PVC, montáž,  </t>
  </si>
  <si>
    <t>Látky, prádlo, … - na parapetech : 1,2*2,98*2</t>
  </si>
  <si>
    <t>28342401.AR</t>
  </si>
  <si>
    <t>lišta soklová; podlahová; materiál PVC; tl. 1,50 mm; š = 64,0 mm</t>
  </si>
  <si>
    <t>Odkaz na mn. položky pořadí 97 : 16,72000</t>
  </si>
  <si>
    <t>284000001</t>
  </si>
  <si>
    <t>Podlahovina PVC dle výběru investora</t>
  </si>
  <si>
    <t>998776101R00</t>
  </si>
  <si>
    <t>Přesun hmot pro podlahy povlakové v objektech výšky do 6 m</t>
  </si>
  <si>
    <t xml:space="preserve">97,98,99,100, : </t>
  </si>
  <si>
    <t>Součet: : 0,03012</t>
  </si>
  <si>
    <t xml:space="preserve">silikon u obkladů : </t>
  </si>
  <si>
    <t>řezník : 1,27*4</t>
  </si>
  <si>
    <t>3,5*8</t>
  </si>
  <si>
    <t>2,98*6*2</t>
  </si>
  <si>
    <t>781101210R00</t>
  </si>
  <si>
    <t>Příprava podkladu pod obklady penetrace podkladu pod obklady</t>
  </si>
  <si>
    <t>včetně dodávky materiálu.</t>
  </si>
  <si>
    <t>Odkaz na mn. položky pořadí 104 : 33,04000</t>
  </si>
  <si>
    <t>781475118RU1</t>
  </si>
  <si>
    <t>Montáž obkladů vnitřních z dlaždic keramických 450 x 450 mm,  , kladených do flexibilního tmele</t>
  </si>
  <si>
    <t>781491001RT1</t>
  </si>
  <si>
    <t>Lišty k obkladům bez dodávky materiálu</t>
  </si>
  <si>
    <t>řezník : 2,98*6</t>
  </si>
  <si>
    <t>3,5*4</t>
  </si>
  <si>
    <t>283xxx</t>
  </si>
  <si>
    <t>lišta obkladová plastová - roh vnější, bílá</t>
  </si>
  <si>
    <t>Odkaz na mn. položky pořadí 105 : 31,88000</t>
  </si>
  <si>
    <t>OBKL_ŘEZ</t>
  </si>
  <si>
    <t>obklad keramický 200 x 400 mm, červená barva, dle stávajícího obkladu ( Řeznictví )</t>
  </si>
  <si>
    <t>998781101R00</t>
  </si>
  <si>
    <t>Přesun hmot pro obklady keramické v objektech výšky do 6 m</t>
  </si>
  <si>
    <t xml:space="preserve">102,103,104,107, : </t>
  </si>
  <si>
    <t>Součet: : 0,63316</t>
  </si>
  <si>
    <t>784191101R00</t>
  </si>
  <si>
    <t>Příprava povrchu Penetrace (napouštění) podkladu disperzní, jednonásobná</t>
  </si>
  <si>
    <t>800-784</t>
  </si>
  <si>
    <t>Odkaz na mn. položky pořadí 110 : 328,93860</t>
  </si>
  <si>
    <t>784195212R00</t>
  </si>
  <si>
    <t>Malby z malířských směsí otěruvzdorných,  , bělost 82 %, dvojnásobné</t>
  </si>
  <si>
    <t>stěna prodejny s okny : 3,5*9,92</t>
  </si>
  <si>
    <t>stěna prodejny s okny : 3,5*3,07</t>
  </si>
  <si>
    <t>stěna prodejny s okny : 3,5*3,03</t>
  </si>
  <si>
    <t>stěna prodejny s okny : 3,5*2,98</t>
  </si>
  <si>
    <t xml:space="preserve">Kdo si hraje nezlobí + modely : </t>
  </si>
  <si>
    <t>stěna prodejny s okny : 3,5*6,45</t>
  </si>
  <si>
    <t>stěny prodejny s okny : 4,5*(2,98+8,8)</t>
  </si>
  <si>
    <t>stěna prodejny s okny : 4,08*13,22</t>
  </si>
  <si>
    <t>Odkaz na mn. položky pořadí 5 : 89,90700</t>
  </si>
  <si>
    <t>Odkaz na mn. položky pořadí 3 : 43,00900</t>
  </si>
  <si>
    <t>784011222RT2</t>
  </si>
  <si>
    <t>Ostatní práce zakrytí podlah,  , včetně papírové lepenky</t>
  </si>
  <si>
    <t xml:space="preserve">zakrytí stávajících v prodejnách ( v místech prováděných prací ) : </t>
  </si>
  <si>
    <t>Drogerie teta : 2,0*9,92</t>
  </si>
  <si>
    <t>Výběrová káva : 2,0*3,07</t>
  </si>
  <si>
    <t>Dorty a candy : 2,0*3,03</t>
  </si>
  <si>
    <t>Řezník : 2,0*10,53</t>
  </si>
  <si>
    <t>Vláčky : 2,0*2,98</t>
  </si>
  <si>
    <t>Kdo si hraje nezlobí + modely : 2,0*6,45</t>
  </si>
  <si>
    <t>PEKÁRNA : 2,0*(2,98+9,0)</t>
  </si>
  <si>
    <t xml:space="preserve">zakrytí chodníku : </t>
  </si>
  <si>
    <t>Dogerie teta : 2,0*(1,0+12,0+1,0)</t>
  </si>
  <si>
    <t>Zelená kočka : 2,0*(14,0+4,0)</t>
  </si>
  <si>
    <t>Hlavní parter : 2,0*(2,0+62,0+2,0)</t>
  </si>
  <si>
    <t>Pekárna : 2,0*(4,0+14,0)</t>
  </si>
  <si>
    <t>Látky, prádlo, … : 2,0*9,92</t>
  </si>
  <si>
    <t>979990001R00</t>
  </si>
  <si>
    <t>Poplatek za skládku za skládku stavební suti</t>
  </si>
  <si>
    <t>RTS 20/ I</t>
  </si>
  <si>
    <t>suť celkem : 26,26955</t>
  </si>
  <si>
    <t xml:space="preserve"> - ostatní suti : </t>
  </si>
  <si>
    <t>Odkaz na mn. položky pořadí 113 : 0,16764*-1</t>
  </si>
  <si>
    <t>Odkaz na mn. položky pořadí 114 : 2,96661*-1</t>
  </si>
  <si>
    <t>Odkaz na mn. položky pořadí 115 : 1,27834*-1</t>
  </si>
  <si>
    <t>979990161R00</t>
  </si>
  <si>
    <t>Poplatek za skládku za uložení, dřevo,  , skupina 17 02 01 z Katalogu odpadů</t>
  </si>
  <si>
    <t>Odkaz na dem. hmot. položky pořadí 32 : 0,09645</t>
  </si>
  <si>
    <t>Odkaz na dem. hmot. položky pořadí 54 : 0,07119</t>
  </si>
  <si>
    <t>979990162R00</t>
  </si>
  <si>
    <t>Poplatek za skládku za uložení, dřevo+sklo,  , skupina 17 09 04 z Katalogu odpadů</t>
  </si>
  <si>
    <t>Odkaz na dem. hmot. položky pořadí 29 : 1,40661</t>
  </si>
  <si>
    <t>Odkaz na dem. hmot. položky pořadí 28 : 1,56000</t>
  </si>
  <si>
    <t>979990163Rxx</t>
  </si>
  <si>
    <t>Poplatek za uložení suti, hliník+sklo</t>
  </si>
  <si>
    <t>Odkaz na dem. hmot. položky pořadí 31 : 1,27834</t>
  </si>
  <si>
    <t>Odkaz na dem. hmot. položky pořadí 30 : 0,00000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</si>
  <si>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</si>
  <si>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</si>
  <si>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</si>
  <si>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</si>
  <si>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</si>
  <si>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 xml:space="preserve">Demontážní hmotnosti z položek s pořadovými čísly: : </t>
  </si>
  <si>
    <t xml:space="preserve">25,26,27,28,29,31,32,33,34,35,36,37,38,40,41,42,51,54,61,62,63,64,65,66, : </t>
  </si>
  <si>
    <t>Součet: : 26,26955</t>
  </si>
  <si>
    <t>979081121R00</t>
  </si>
  <si>
    <t>Odvoz suti a vybouraných hmot na skládku příplatek za každý další 1 km</t>
  </si>
  <si>
    <t>Součet: : 210,15638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</si>
  <si>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</si>
  <si>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</si>
  <si>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</si>
  <si>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</si>
  <si>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Součet: : 157,61729</t>
  </si>
  <si>
    <t>Pol__0001</t>
  </si>
  <si>
    <t>Jistič 10A/1/C</t>
  </si>
  <si>
    <t>POL1_1</t>
  </si>
  <si>
    <t>Pol__0002</t>
  </si>
  <si>
    <t>Modulový stykač 16A/1p, Uc = 230V</t>
  </si>
  <si>
    <t>Pol__0003</t>
  </si>
  <si>
    <t>Modulový podsvícený přepínač A-0-R, In = 16A</t>
  </si>
  <si>
    <t>Pol__0004</t>
  </si>
  <si>
    <t>Jednokanálové astrohodiny In=16A, Uc=230V</t>
  </si>
  <si>
    <t>Pol__0005</t>
  </si>
  <si>
    <t>Montáže v rozvaděči, úprava zapojení</t>
  </si>
  <si>
    <t>hod</t>
  </si>
  <si>
    <t>Pol__0006</t>
  </si>
  <si>
    <t>Propojky, pomocný materiál</t>
  </si>
  <si>
    <t>Pol__0007</t>
  </si>
  <si>
    <t>Revize</t>
  </si>
  <si>
    <t>Pol__0008</t>
  </si>
  <si>
    <t>Kabel CYKY-J 3x1,5</t>
  </si>
  <si>
    <t>Pol__0009</t>
  </si>
  <si>
    <t>Krabice fasádní 200/200mm, přebarvené víko (nebo do vnitřního prostoru)</t>
  </si>
  <si>
    <t>Pol__0010</t>
  </si>
  <si>
    <t>El.inst.oheb.trubka DN 23, UV odolná</t>
  </si>
  <si>
    <t>Pol__0011</t>
  </si>
  <si>
    <t>LED pásek 15W/m, venkovní s Al korpusem a prisma difuzorem - širokozářič, včetně kotvení a příchytek</t>
  </si>
  <si>
    <t>Pol__0012</t>
  </si>
  <si>
    <t>Napájecí modul</t>
  </si>
  <si>
    <t>Pol__0013</t>
  </si>
  <si>
    <t>Trafo systémové s vývodem 1m, 230/12(24)V, IP65, 450VA</t>
  </si>
  <si>
    <t>Pol__0014</t>
  </si>
  <si>
    <t>Sekací a vrtací práce a ostatní stavební výpomoci</t>
  </si>
  <si>
    <t>Pol__0015</t>
  </si>
  <si>
    <t>Pol__0016</t>
  </si>
  <si>
    <t>Likvidace odpadu</t>
  </si>
  <si>
    <t>Pol__0017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</si>
</sst>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E/qa/ObYGihRnZ0WpmzhLL107EbLLDqwbXNS/AdRsQftZi5fSy+YGJBQJ8+T3InIhMfhj4S1ufMIkq5RtAWD6g==" saltValue="VmPFP00RtshxiOj9hOl9r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8"/>
  <sheetViews>
    <sheetView showGridLines="0" tabSelected="1" topLeftCell="B1" zoomScaleNormal="100" zoomScaleSheetLayoutView="75" workbookViewId="0">
      <selection activeCell="D14" sqref="D14:G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06" t="s">
        <v>22</v>
      </c>
      <c r="C2" s="107"/>
      <c r="D2" s="108" t="s">
        <v>44</v>
      </c>
      <c r="E2" s="109" t="s">
        <v>45</v>
      </c>
      <c r="F2" s="110"/>
      <c r="G2" s="110"/>
      <c r="H2" s="110"/>
      <c r="I2" s="110"/>
      <c r="J2" s="111"/>
      <c r="O2" s="1"/>
    </row>
    <row r="3" spans="1:15" ht="27" hidden="1" customHeight="1" x14ac:dyDescent="0.2">
      <c r="A3" s="2"/>
      <c r="B3" s="112"/>
      <c r="C3" s="107"/>
      <c r="D3" s="113"/>
      <c r="E3" s="114"/>
      <c r="F3" s="115"/>
      <c r="G3" s="115"/>
      <c r="H3" s="115"/>
      <c r="I3" s="115"/>
      <c r="J3" s="116"/>
    </row>
    <row r="4" spans="1:15" ht="23.25" customHeight="1" x14ac:dyDescent="0.2">
      <c r="A4" s="2"/>
      <c r="B4" s="117"/>
      <c r="C4" s="118"/>
      <c r="D4" s="119"/>
      <c r="E4" s="120"/>
      <c r="F4" s="120"/>
      <c r="G4" s="120"/>
      <c r="H4" s="120"/>
      <c r="I4" s="120"/>
      <c r="J4" s="121"/>
    </row>
    <row r="5" spans="1:15" ht="24" customHeight="1" x14ac:dyDescent="0.2">
      <c r="A5" s="2"/>
      <c r="B5" s="31" t="s">
        <v>42</v>
      </c>
      <c r="D5" s="122" t="s">
        <v>46</v>
      </c>
      <c r="E5" s="89"/>
      <c r="F5" s="89"/>
      <c r="G5" s="89"/>
      <c r="H5" s="18" t="s">
        <v>40</v>
      </c>
      <c r="I5" s="126" t="s">
        <v>50</v>
      </c>
      <c r="J5" s="8"/>
    </row>
    <row r="6" spans="1:15" ht="15.75" customHeight="1" x14ac:dyDescent="0.2">
      <c r="A6" s="2"/>
      <c r="B6" s="28"/>
      <c r="C6" s="55"/>
      <c r="D6" s="123" t="s">
        <v>47</v>
      </c>
      <c r="E6" s="90"/>
      <c r="F6" s="90"/>
      <c r="G6" s="90"/>
      <c r="H6" s="18" t="s">
        <v>34</v>
      </c>
      <c r="I6" s="126" t="s">
        <v>51</v>
      </c>
      <c r="J6" s="8"/>
    </row>
    <row r="7" spans="1:15" ht="15.75" customHeight="1" x14ac:dyDescent="0.2">
      <c r="A7" s="2"/>
      <c r="B7" s="29"/>
      <c r="C7" s="56"/>
      <c r="D7" s="125" t="s">
        <v>49</v>
      </c>
      <c r="E7" s="124" t="s">
        <v>48</v>
      </c>
      <c r="F7" s="91"/>
      <c r="G7" s="9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262" t="s">
        <v>43</v>
      </c>
      <c r="E14" s="262"/>
      <c r="F14" s="262"/>
      <c r="G14" s="262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4"/>
      <c r="E15" s="84"/>
      <c r="F15" s="84"/>
      <c r="G15" s="85"/>
      <c r="H15" s="85"/>
      <c r="I15" s="85" t="s">
        <v>29</v>
      </c>
      <c r="J15" s="86"/>
    </row>
    <row r="16" spans="1:15" ht="23.25" customHeight="1" x14ac:dyDescent="0.2">
      <c r="A16" s="194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SUMIF(F59:F84,A16,I59:I84)+SUMIF(F59:F84,"PSU",I59:I84)</f>
        <v>0</v>
      </c>
      <c r="J16" s="83"/>
    </row>
    <row r="17" spans="1:10" ht="23.25" customHeight="1" x14ac:dyDescent="0.2">
      <c r="A17" s="194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SUMIF(F59:F84,A17,I59:I84)</f>
        <v>0</v>
      </c>
      <c r="J17" s="83"/>
    </row>
    <row r="18" spans="1:10" ht="23.25" customHeight="1" x14ac:dyDescent="0.2">
      <c r="A18" s="194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SUMIF(F59:F84,A18,I59:I84)</f>
        <v>0</v>
      </c>
      <c r="J18" s="83"/>
    </row>
    <row r="19" spans="1:10" ht="23.25" customHeight="1" x14ac:dyDescent="0.2">
      <c r="A19" s="194" t="s">
        <v>123</v>
      </c>
      <c r="B19" s="38" t="s">
        <v>27</v>
      </c>
      <c r="C19" s="60"/>
      <c r="D19" s="61"/>
      <c r="E19" s="81"/>
      <c r="F19" s="82"/>
      <c r="G19" s="81"/>
      <c r="H19" s="82"/>
      <c r="I19" s="81">
        <f>SUMIF(F59:F84,A19,I59:I84)</f>
        <v>0</v>
      </c>
      <c r="J19" s="83"/>
    </row>
    <row r="20" spans="1:10" ht="23.25" customHeight="1" x14ac:dyDescent="0.2">
      <c r="A20" s="194" t="s">
        <v>124</v>
      </c>
      <c r="B20" s="38" t="s">
        <v>28</v>
      </c>
      <c r="C20" s="60"/>
      <c r="D20" s="61"/>
      <c r="E20" s="81"/>
      <c r="F20" s="82"/>
      <c r="G20" s="81"/>
      <c r="H20" s="82"/>
      <c r="I20" s="81">
        <f>SUMIF(F59:F84,A20,I59:I84)</f>
        <v>0</v>
      </c>
      <c r="J20" s="83"/>
    </row>
    <row r="21" spans="1:10" ht="23.25" customHeight="1" x14ac:dyDescent="0.2">
      <c r="A21" s="2"/>
      <c r="B21" s="48" t="s">
        <v>29</v>
      </c>
      <c r="C21" s="62"/>
      <c r="D21" s="63"/>
      <c r="E21" s="87"/>
      <c r="F21" s="88"/>
      <c r="G21" s="87"/>
      <c r="H21" s="88"/>
      <c r="I21" s="87">
        <f>SUM(I16:J20)</f>
        <v>0</v>
      </c>
      <c r="J21" s="97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15</v>
      </c>
      <c r="F23" s="39" t="s">
        <v>0</v>
      </c>
      <c r="G23" s="95">
        <f>ZakladDPHSniVypocet</f>
        <v>0</v>
      </c>
      <c r="H23" s="96"/>
      <c r="I23" s="9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15</v>
      </c>
      <c r="F24" s="39" t="s">
        <v>0</v>
      </c>
      <c r="G24" s="93">
        <f>A23</f>
        <v>0</v>
      </c>
      <c r="H24" s="94"/>
      <c r="I24" s="9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5">
        <f>ZakladDPHZaklVypocet</f>
        <v>0</v>
      </c>
      <c r="H25" s="96"/>
      <c r="I25" s="9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4"/>
      <c r="E26" s="67">
        <f>SazbaDPH2</f>
        <v>21</v>
      </c>
      <c r="F26" s="30" t="s">
        <v>0</v>
      </c>
      <c r="G26" s="78">
        <f>A25</f>
        <v>0</v>
      </c>
      <c r="H26" s="79"/>
      <c r="I26" s="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63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98"/>
      <c r="E34" s="99"/>
      <c r="G34" s="100"/>
      <c r="H34" s="101"/>
      <c r="I34" s="101"/>
      <c r="J34" s="25"/>
    </row>
    <row r="35" spans="1:10" ht="12.75" customHeight="1" x14ac:dyDescent="0.2">
      <c r="A35" s="2"/>
      <c r="B35" s="2"/>
      <c r="D35" s="92" t="s">
        <v>2</v>
      </c>
      <c r="E35" s="92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52</v>
      </c>
      <c r="C39" s="145"/>
      <c r="D39" s="145"/>
      <c r="E39" s="145"/>
      <c r="F39" s="146">
        <f>'099 01 Naklady'!AE27+'01 D.1.1 Pol'!AE801+'01 D.1.4.1 Pol'!AE32</f>
        <v>0</v>
      </c>
      <c r="G39" s="147">
        <f>'099 01 Naklady'!AF27+'01 D.1.1 Pol'!AF801+'01 D.1.4.1 Pol'!AF32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53</v>
      </c>
      <c r="D40" s="151"/>
      <c r="E40" s="151"/>
      <c r="F40" s="152">
        <f>'099 01 Naklady'!AE27</f>
        <v>0</v>
      </c>
      <c r="G40" s="153">
        <f>'099 01 Naklady'!AF27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54</v>
      </c>
      <c r="C41" s="145" t="s">
        <v>55</v>
      </c>
      <c r="D41" s="145"/>
      <c r="E41" s="145"/>
      <c r="F41" s="156">
        <f>'099 01 Naklady'!AE27</f>
        <v>0</v>
      </c>
      <c r="G41" s="148">
        <f>'099 01 Naklady'!AF27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56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54</v>
      </c>
      <c r="C43" s="151" t="s">
        <v>57</v>
      </c>
      <c r="D43" s="151"/>
      <c r="E43" s="151"/>
      <c r="F43" s="152">
        <f>'01 D.1.1 Pol'!AE801+'01 D.1.4.1 Pol'!AE32</f>
        <v>0</v>
      </c>
      <c r="G43" s="153">
        <f>'01 D.1.1 Pol'!AF801+'01 D.1.4.1 Pol'!AF32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58</v>
      </c>
      <c r="C44" s="145" t="s">
        <v>59</v>
      </c>
      <c r="D44" s="145"/>
      <c r="E44" s="145"/>
      <c r="F44" s="156">
        <f>'01 D.1.1 Pol'!AE801</f>
        <v>0</v>
      </c>
      <c r="G44" s="148">
        <f>'01 D.1.1 Pol'!AF801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60</v>
      </c>
      <c r="C45" s="145" t="s">
        <v>61</v>
      </c>
      <c r="D45" s="145"/>
      <c r="E45" s="145"/>
      <c r="F45" s="156">
        <f>'01 D.1.4.1 Pol'!AE32</f>
        <v>0</v>
      </c>
      <c r="G45" s="148">
        <f>'01 D.1.4.1 Pol'!AF32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/>
      <c r="B46" s="157" t="s">
        <v>62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">
      <c r="A48" t="s">
        <v>64</v>
      </c>
      <c r="B48" t="s">
        <v>65</v>
      </c>
    </row>
    <row r="49" spans="1:10" x14ac:dyDescent="0.2">
      <c r="A49" t="s">
        <v>66</v>
      </c>
      <c r="B49" t="s">
        <v>67</v>
      </c>
    </row>
    <row r="50" spans="1:10" x14ac:dyDescent="0.2">
      <c r="A50" t="s">
        <v>68</v>
      </c>
      <c r="B50" t="s">
        <v>69</v>
      </c>
    </row>
    <row r="51" spans="1:10" x14ac:dyDescent="0.2">
      <c r="A51" t="s">
        <v>68</v>
      </c>
      <c r="B51" t="s">
        <v>70</v>
      </c>
    </row>
    <row r="52" spans="1:10" x14ac:dyDescent="0.2">
      <c r="A52" t="s">
        <v>66</v>
      </c>
      <c r="B52" t="s">
        <v>71</v>
      </c>
    </row>
    <row r="53" spans="1:10" x14ac:dyDescent="0.2">
      <c r="A53" t="s">
        <v>68</v>
      </c>
      <c r="B53" t="s">
        <v>72</v>
      </c>
    </row>
    <row r="56" spans="1:10" ht="15.75" x14ac:dyDescent="0.25">
      <c r="B56" s="173" t="s">
        <v>73</v>
      </c>
    </row>
    <row r="58" spans="1:10" ht="25.5" customHeight="1" x14ac:dyDescent="0.2">
      <c r="A58" s="175"/>
      <c r="B58" s="178" t="s">
        <v>17</v>
      </c>
      <c r="C58" s="178" t="s">
        <v>5</v>
      </c>
      <c r="D58" s="179"/>
      <c r="E58" s="179"/>
      <c r="F58" s="180" t="s">
        <v>74</v>
      </c>
      <c r="G58" s="180"/>
      <c r="H58" s="180"/>
      <c r="I58" s="180" t="s">
        <v>29</v>
      </c>
      <c r="J58" s="180" t="s">
        <v>0</v>
      </c>
    </row>
    <row r="59" spans="1:10" ht="36.75" customHeight="1" x14ac:dyDescent="0.2">
      <c r="A59" s="176"/>
      <c r="B59" s="181" t="s">
        <v>75</v>
      </c>
      <c r="C59" s="182" t="s">
        <v>76</v>
      </c>
      <c r="D59" s="183"/>
      <c r="E59" s="183"/>
      <c r="F59" s="190" t="s">
        <v>24</v>
      </c>
      <c r="G59" s="191"/>
      <c r="H59" s="191"/>
      <c r="I59" s="191">
        <f>'01 D.1.1 Pol'!G8</f>
        <v>0</v>
      </c>
      <c r="J59" s="187" t="str">
        <f>IF(I85=0,"",I59/I85*100)</f>
        <v/>
      </c>
    </row>
    <row r="60" spans="1:10" ht="36.75" customHeight="1" x14ac:dyDescent="0.2">
      <c r="A60" s="176"/>
      <c r="B60" s="181" t="s">
        <v>77</v>
      </c>
      <c r="C60" s="182" t="s">
        <v>78</v>
      </c>
      <c r="D60" s="183"/>
      <c r="E60" s="183"/>
      <c r="F60" s="190" t="s">
        <v>24</v>
      </c>
      <c r="G60" s="191"/>
      <c r="H60" s="191"/>
      <c r="I60" s="191">
        <f>'01 D.1.1 Pol'!G80</f>
        <v>0</v>
      </c>
      <c r="J60" s="187" t="str">
        <f>IF(I85=0,"",I60/I85*100)</f>
        <v/>
      </c>
    </row>
    <row r="61" spans="1:10" ht="36.75" customHeight="1" x14ac:dyDescent="0.2">
      <c r="A61" s="176"/>
      <c r="B61" s="181" t="s">
        <v>79</v>
      </c>
      <c r="C61" s="182" t="s">
        <v>80</v>
      </c>
      <c r="D61" s="183"/>
      <c r="E61" s="183"/>
      <c r="F61" s="190" t="s">
        <v>24</v>
      </c>
      <c r="G61" s="191"/>
      <c r="H61" s="191"/>
      <c r="I61" s="191">
        <f>'01 D.1.1 Pol'!G253</f>
        <v>0</v>
      </c>
      <c r="J61" s="187" t="str">
        <f>IF(I85=0,"",I61/I85*100)</f>
        <v/>
      </c>
    </row>
    <row r="62" spans="1:10" ht="36.75" customHeight="1" x14ac:dyDescent="0.2">
      <c r="A62" s="176"/>
      <c r="B62" s="181" t="s">
        <v>81</v>
      </c>
      <c r="C62" s="182" t="s">
        <v>82</v>
      </c>
      <c r="D62" s="183"/>
      <c r="E62" s="183"/>
      <c r="F62" s="190" t="s">
        <v>24</v>
      </c>
      <c r="G62" s="191"/>
      <c r="H62" s="191"/>
      <c r="I62" s="191">
        <f>'01 D.1.1 Pol'!G260</f>
        <v>0</v>
      </c>
      <c r="J62" s="187" t="str">
        <f>IF(I85=0,"",I62/I85*100)</f>
        <v/>
      </c>
    </row>
    <row r="63" spans="1:10" ht="36.75" customHeight="1" x14ac:dyDescent="0.2">
      <c r="A63" s="176"/>
      <c r="B63" s="181" t="s">
        <v>83</v>
      </c>
      <c r="C63" s="182" t="s">
        <v>84</v>
      </c>
      <c r="D63" s="183"/>
      <c r="E63" s="183"/>
      <c r="F63" s="190" t="s">
        <v>24</v>
      </c>
      <c r="G63" s="191"/>
      <c r="H63" s="191"/>
      <c r="I63" s="191">
        <f>'01 D.1.1 Pol'!G264</f>
        <v>0</v>
      </c>
      <c r="J63" s="187" t="str">
        <f>IF(I85=0,"",I63/I85*100)</f>
        <v/>
      </c>
    </row>
    <row r="64" spans="1:10" ht="36.75" customHeight="1" x14ac:dyDescent="0.2">
      <c r="A64" s="176"/>
      <c r="B64" s="181" t="s">
        <v>85</v>
      </c>
      <c r="C64" s="182" t="s">
        <v>86</v>
      </c>
      <c r="D64" s="183"/>
      <c r="E64" s="183"/>
      <c r="F64" s="190" t="s">
        <v>24</v>
      </c>
      <c r="G64" s="191"/>
      <c r="H64" s="191"/>
      <c r="I64" s="191">
        <f>'01 D.1.1 Pol'!G279</f>
        <v>0</v>
      </c>
      <c r="J64" s="187" t="str">
        <f>IF(I85=0,"",I64/I85*100)</f>
        <v/>
      </c>
    </row>
    <row r="65" spans="1:10" ht="36.75" customHeight="1" x14ac:dyDescent="0.2">
      <c r="A65" s="176"/>
      <c r="B65" s="181" t="s">
        <v>87</v>
      </c>
      <c r="C65" s="182" t="s">
        <v>88</v>
      </c>
      <c r="D65" s="183"/>
      <c r="E65" s="183"/>
      <c r="F65" s="190" t="s">
        <v>24</v>
      </c>
      <c r="G65" s="191"/>
      <c r="H65" s="191"/>
      <c r="I65" s="191">
        <f>'01 D.1.1 Pol'!G303</f>
        <v>0</v>
      </c>
      <c r="J65" s="187" t="str">
        <f>IF(I85=0,"",I65/I85*100)</f>
        <v/>
      </c>
    </row>
    <row r="66" spans="1:10" ht="36.75" customHeight="1" x14ac:dyDescent="0.2">
      <c r="A66" s="176"/>
      <c r="B66" s="181" t="s">
        <v>89</v>
      </c>
      <c r="C66" s="182" t="s">
        <v>90</v>
      </c>
      <c r="D66" s="183"/>
      <c r="E66" s="183"/>
      <c r="F66" s="190" t="s">
        <v>24</v>
      </c>
      <c r="G66" s="191"/>
      <c r="H66" s="191"/>
      <c r="I66" s="191">
        <f>'01 D.1.1 Pol'!G437</f>
        <v>0</v>
      </c>
      <c r="J66" s="187" t="str">
        <f>IF(I85=0,"",I66/I85*100)</f>
        <v/>
      </c>
    </row>
    <row r="67" spans="1:10" ht="36.75" customHeight="1" x14ac:dyDescent="0.2">
      <c r="A67" s="176"/>
      <c r="B67" s="181" t="s">
        <v>91</v>
      </c>
      <c r="C67" s="182" t="s">
        <v>92</v>
      </c>
      <c r="D67" s="183"/>
      <c r="E67" s="183"/>
      <c r="F67" s="190" t="s">
        <v>25</v>
      </c>
      <c r="G67" s="191"/>
      <c r="H67" s="191"/>
      <c r="I67" s="191">
        <f>'01 D.1.1 Pol'!G443</f>
        <v>0</v>
      </c>
      <c r="J67" s="187" t="str">
        <f>IF(I85=0,"",I67/I85*100)</f>
        <v/>
      </c>
    </row>
    <row r="68" spans="1:10" ht="36.75" customHeight="1" x14ac:dyDescent="0.2">
      <c r="A68" s="176"/>
      <c r="B68" s="181" t="s">
        <v>93</v>
      </c>
      <c r="C68" s="182" t="s">
        <v>94</v>
      </c>
      <c r="D68" s="183"/>
      <c r="E68" s="183"/>
      <c r="F68" s="190" t="s">
        <v>25</v>
      </c>
      <c r="G68" s="191"/>
      <c r="H68" s="191"/>
      <c r="I68" s="191">
        <f>'01 D.1.1 Pol'!G484</f>
        <v>0</v>
      </c>
      <c r="J68" s="187" t="str">
        <f>IF(I85=0,"",I68/I85*100)</f>
        <v/>
      </c>
    </row>
    <row r="69" spans="1:10" ht="36.75" customHeight="1" x14ac:dyDescent="0.2">
      <c r="A69" s="176"/>
      <c r="B69" s="181" t="s">
        <v>95</v>
      </c>
      <c r="C69" s="182" t="s">
        <v>96</v>
      </c>
      <c r="D69" s="183"/>
      <c r="E69" s="183"/>
      <c r="F69" s="190" t="s">
        <v>25</v>
      </c>
      <c r="G69" s="191"/>
      <c r="H69" s="191"/>
      <c r="I69" s="191">
        <f>'01 D.1.1 Pol'!G503</f>
        <v>0</v>
      </c>
      <c r="J69" s="187" t="str">
        <f>IF(I85=0,"",I69/I85*100)</f>
        <v/>
      </c>
    </row>
    <row r="70" spans="1:10" ht="36.75" customHeight="1" x14ac:dyDescent="0.2">
      <c r="A70" s="176"/>
      <c r="B70" s="181" t="s">
        <v>97</v>
      </c>
      <c r="C70" s="182" t="s">
        <v>98</v>
      </c>
      <c r="D70" s="183"/>
      <c r="E70" s="183"/>
      <c r="F70" s="190" t="s">
        <v>25</v>
      </c>
      <c r="G70" s="191"/>
      <c r="H70" s="191"/>
      <c r="I70" s="191">
        <f>'01 D.1.1 Pol'!G518</f>
        <v>0</v>
      </c>
      <c r="J70" s="187" t="str">
        <f>IF(I85=0,"",I70/I85*100)</f>
        <v/>
      </c>
    </row>
    <row r="71" spans="1:10" ht="36.75" customHeight="1" x14ac:dyDescent="0.2">
      <c r="A71" s="176"/>
      <c r="B71" s="181" t="s">
        <v>99</v>
      </c>
      <c r="C71" s="182" t="s">
        <v>100</v>
      </c>
      <c r="D71" s="183"/>
      <c r="E71" s="183"/>
      <c r="F71" s="190" t="s">
        <v>25</v>
      </c>
      <c r="G71" s="191"/>
      <c r="H71" s="191"/>
      <c r="I71" s="191">
        <f>'01 D.1.1 Pol'!G566</f>
        <v>0</v>
      </c>
      <c r="J71" s="187" t="str">
        <f>IF(I85=0,"",I71/I85*100)</f>
        <v/>
      </c>
    </row>
    <row r="72" spans="1:10" ht="36.75" customHeight="1" x14ac:dyDescent="0.2">
      <c r="A72" s="176"/>
      <c r="B72" s="181" t="s">
        <v>101</v>
      </c>
      <c r="C72" s="182" t="s">
        <v>102</v>
      </c>
      <c r="D72" s="183"/>
      <c r="E72" s="183"/>
      <c r="F72" s="190" t="s">
        <v>25</v>
      </c>
      <c r="G72" s="191"/>
      <c r="H72" s="191"/>
      <c r="I72" s="191">
        <f>'01 D.1.1 Pol'!G601</f>
        <v>0</v>
      </c>
      <c r="J72" s="187" t="str">
        <f>IF(I85=0,"",I72/I85*100)</f>
        <v/>
      </c>
    </row>
    <row r="73" spans="1:10" ht="36.75" customHeight="1" x14ac:dyDescent="0.2">
      <c r="A73" s="176"/>
      <c r="B73" s="181" t="s">
        <v>103</v>
      </c>
      <c r="C73" s="182" t="s">
        <v>104</v>
      </c>
      <c r="D73" s="183"/>
      <c r="E73" s="183"/>
      <c r="F73" s="190" t="s">
        <v>25</v>
      </c>
      <c r="G73" s="191"/>
      <c r="H73" s="191"/>
      <c r="I73" s="191">
        <f>'01 D.1.1 Pol'!G687</f>
        <v>0</v>
      </c>
      <c r="J73" s="187" t="str">
        <f>IF(I85=0,"",I73/I85*100)</f>
        <v/>
      </c>
    </row>
    <row r="74" spans="1:10" ht="36.75" customHeight="1" x14ac:dyDescent="0.2">
      <c r="A74" s="176"/>
      <c r="B74" s="181" t="s">
        <v>105</v>
      </c>
      <c r="C74" s="182" t="s">
        <v>106</v>
      </c>
      <c r="D74" s="183"/>
      <c r="E74" s="183"/>
      <c r="F74" s="190" t="s">
        <v>25</v>
      </c>
      <c r="G74" s="191"/>
      <c r="H74" s="191"/>
      <c r="I74" s="191">
        <f>'01 D.1.1 Pol'!G703</f>
        <v>0</v>
      </c>
      <c r="J74" s="187" t="str">
        <f>IF(I85=0,"",I74/I85*100)</f>
        <v/>
      </c>
    </row>
    <row r="75" spans="1:10" ht="36.75" customHeight="1" x14ac:dyDescent="0.2">
      <c r="A75" s="176"/>
      <c r="B75" s="181" t="s">
        <v>107</v>
      </c>
      <c r="C75" s="182" t="s">
        <v>108</v>
      </c>
      <c r="D75" s="183"/>
      <c r="E75" s="183"/>
      <c r="F75" s="190" t="s">
        <v>25</v>
      </c>
      <c r="G75" s="191"/>
      <c r="H75" s="191"/>
      <c r="I75" s="191">
        <f>'01 D.1.1 Pol'!G732</f>
        <v>0</v>
      </c>
      <c r="J75" s="187" t="str">
        <f>IF(I85=0,"",I75/I85*100)</f>
        <v/>
      </c>
    </row>
    <row r="76" spans="1:10" ht="36.75" customHeight="1" x14ac:dyDescent="0.2">
      <c r="A76" s="176"/>
      <c r="B76" s="181" t="s">
        <v>54</v>
      </c>
      <c r="C76" s="182" t="s">
        <v>109</v>
      </c>
      <c r="D76" s="183"/>
      <c r="E76" s="183"/>
      <c r="F76" s="190" t="s">
        <v>26</v>
      </c>
      <c r="G76" s="191"/>
      <c r="H76" s="191"/>
      <c r="I76" s="191">
        <f>'01 D.1.4.1 Pol'!G8</f>
        <v>0</v>
      </c>
      <c r="J76" s="187" t="str">
        <f>IF(I85=0,"",I76/I85*100)</f>
        <v/>
      </c>
    </row>
    <row r="77" spans="1:10" ht="36.75" customHeight="1" x14ac:dyDescent="0.2">
      <c r="A77" s="176"/>
      <c r="B77" s="181" t="s">
        <v>110</v>
      </c>
      <c r="C77" s="182" t="s">
        <v>111</v>
      </c>
      <c r="D77" s="183"/>
      <c r="E77" s="183"/>
      <c r="F77" s="190" t="s">
        <v>26</v>
      </c>
      <c r="G77" s="191"/>
      <c r="H77" s="191"/>
      <c r="I77" s="191">
        <f>'01 D.1.4.1 Pol'!G16</f>
        <v>0</v>
      </c>
      <c r="J77" s="187" t="str">
        <f>IF(I85=0,"",I77/I85*100)</f>
        <v/>
      </c>
    </row>
    <row r="78" spans="1:10" ht="36.75" customHeight="1" x14ac:dyDescent="0.2">
      <c r="A78" s="176"/>
      <c r="B78" s="181" t="s">
        <v>112</v>
      </c>
      <c r="C78" s="182" t="s">
        <v>113</v>
      </c>
      <c r="D78" s="183"/>
      <c r="E78" s="183"/>
      <c r="F78" s="190" t="s">
        <v>26</v>
      </c>
      <c r="G78" s="191"/>
      <c r="H78" s="191"/>
      <c r="I78" s="191">
        <f>'01 D.1.4.1 Pol'!G18</f>
        <v>0</v>
      </c>
      <c r="J78" s="187" t="str">
        <f>IF(I85=0,"",I78/I85*100)</f>
        <v/>
      </c>
    </row>
    <row r="79" spans="1:10" ht="36.75" customHeight="1" x14ac:dyDescent="0.2">
      <c r="A79" s="176"/>
      <c r="B79" s="181" t="s">
        <v>114</v>
      </c>
      <c r="C79" s="182" t="s">
        <v>115</v>
      </c>
      <c r="D79" s="183"/>
      <c r="E79" s="183"/>
      <c r="F79" s="190" t="s">
        <v>26</v>
      </c>
      <c r="G79" s="191"/>
      <c r="H79" s="191"/>
      <c r="I79" s="191">
        <f>'01 D.1.4.1 Pol'!G20</f>
        <v>0</v>
      </c>
      <c r="J79" s="187" t="str">
        <f>IF(I85=0,"",I79/I85*100)</f>
        <v/>
      </c>
    </row>
    <row r="80" spans="1:10" ht="36.75" customHeight="1" x14ac:dyDescent="0.2">
      <c r="A80" s="176"/>
      <c r="B80" s="181" t="s">
        <v>116</v>
      </c>
      <c r="C80" s="182" t="s">
        <v>117</v>
      </c>
      <c r="D80" s="183"/>
      <c r="E80" s="183"/>
      <c r="F80" s="190" t="s">
        <v>26</v>
      </c>
      <c r="G80" s="191"/>
      <c r="H80" s="191"/>
      <c r="I80" s="191">
        <f>'01 D.1.4.1 Pol'!G22</f>
        <v>0</v>
      </c>
      <c r="J80" s="187" t="str">
        <f>IF(I85=0,"",I80/I85*100)</f>
        <v/>
      </c>
    </row>
    <row r="81" spans="1:10" ht="36.75" customHeight="1" x14ac:dyDescent="0.2">
      <c r="A81" s="176"/>
      <c r="B81" s="181" t="s">
        <v>118</v>
      </c>
      <c r="C81" s="182" t="s">
        <v>119</v>
      </c>
      <c r="D81" s="183"/>
      <c r="E81" s="183"/>
      <c r="F81" s="190" t="s">
        <v>26</v>
      </c>
      <c r="G81" s="191"/>
      <c r="H81" s="191"/>
      <c r="I81" s="191">
        <f>'01 D.1.4.1 Pol'!G26</f>
        <v>0</v>
      </c>
      <c r="J81" s="187" t="str">
        <f>IF(I85=0,"",I81/I85*100)</f>
        <v/>
      </c>
    </row>
    <row r="82" spans="1:10" ht="36.75" customHeight="1" x14ac:dyDescent="0.2">
      <c r="A82" s="176"/>
      <c r="B82" s="181" t="s">
        <v>120</v>
      </c>
      <c r="C82" s="182" t="s">
        <v>121</v>
      </c>
      <c r="D82" s="183"/>
      <c r="E82" s="183"/>
      <c r="F82" s="190" t="s">
        <v>122</v>
      </c>
      <c r="G82" s="191"/>
      <c r="H82" s="191"/>
      <c r="I82" s="191">
        <f>'01 D.1.1 Pol'!G767</f>
        <v>0</v>
      </c>
      <c r="J82" s="187" t="str">
        <f>IF(I85=0,"",I82/I85*100)</f>
        <v/>
      </c>
    </row>
    <row r="83" spans="1:10" ht="36.75" customHeight="1" x14ac:dyDescent="0.2">
      <c r="A83" s="176"/>
      <c r="B83" s="181" t="s">
        <v>123</v>
      </c>
      <c r="C83" s="182" t="s">
        <v>27</v>
      </c>
      <c r="D83" s="183"/>
      <c r="E83" s="183"/>
      <c r="F83" s="190" t="s">
        <v>123</v>
      </c>
      <c r="G83" s="191"/>
      <c r="H83" s="191"/>
      <c r="I83" s="191">
        <f>'099 01 Naklady'!G8</f>
        <v>0</v>
      </c>
      <c r="J83" s="187" t="str">
        <f>IF(I85=0,"",I83/I85*100)</f>
        <v/>
      </c>
    </row>
    <row r="84" spans="1:10" ht="36.75" customHeight="1" x14ac:dyDescent="0.2">
      <c r="A84" s="176"/>
      <c r="B84" s="181" t="s">
        <v>124</v>
      </c>
      <c r="C84" s="182" t="s">
        <v>28</v>
      </c>
      <c r="D84" s="183"/>
      <c r="E84" s="183"/>
      <c r="F84" s="190" t="s">
        <v>124</v>
      </c>
      <c r="G84" s="191"/>
      <c r="H84" s="191"/>
      <c r="I84" s="191">
        <f>'099 01 Naklady'!G19</f>
        <v>0</v>
      </c>
      <c r="J84" s="187" t="str">
        <f>IF(I85=0,"",I84/I85*100)</f>
        <v/>
      </c>
    </row>
    <row r="85" spans="1:10" ht="25.5" customHeight="1" x14ac:dyDescent="0.2">
      <c r="A85" s="177"/>
      <c r="B85" s="184" t="s">
        <v>1</v>
      </c>
      <c r="C85" s="185"/>
      <c r="D85" s="186"/>
      <c r="E85" s="186"/>
      <c r="F85" s="192"/>
      <c r="G85" s="193"/>
      <c r="H85" s="193"/>
      <c r="I85" s="193">
        <f>SUM(I59:I84)</f>
        <v>0</v>
      </c>
      <c r="J85" s="188">
        <f>SUM(J59:J84)</f>
        <v>0</v>
      </c>
    </row>
    <row r="86" spans="1:10" x14ac:dyDescent="0.2">
      <c r="F86" s="133"/>
      <c r="G86" s="133"/>
      <c r="H86" s="133"/>
      <c r="I86" s="133"/>
      <c r="J86" s="189"/>
    </row>
    <row r="87" spans="1:10" x14ac:dyDescent="0.2">
      <c r="F87" s="133"/>
      <c r="G87" s="133"/>
      <c r="H87" s="133"/>
      <c r="I87" s="133"/>
      <c r="J87" s="189"/>
    </row>
    <row r="88" spans="1:10" x14ac:dyDescent="0.2">
      <c r="F88" s="133"/>
      <c r="G88" s="133"/>
      <c r="H88" s="133"/>
      <c r="I88" s="133"/>
      <c r="J88" s="189"/>
    </row>
  </sheetData>
  <sheetProtection algorithmName="SHA-512" hashValue="j+6bgzuqjRaStN2rRNRZDgu6D2wJ7m04FXRloBD9TyZcF7wTVRKy5u2BC6IjUCmexFVNSFOuNf71pr2I8bzTOg==" saltValue="sFYxaY0ZnZpIPsfMER1gc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6">
    <mergeCell ref="C81:E81"/>
    <mergeCell ref="C82:E82"/>
    <mergeCell ref="C83:E83"/>
    <mergeCell ref="C84:E84"/>
    <mergeCell ref="D14:G14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2" t="s">
        <v>6</v>
      </c>
      <c r="B1" s="102"/>
      <c r="C1" s="103"/>
      <c r="D1" s="102"/>
      <c r="E1" s="102"/>
      <c r="F1" s="102"/>
      <c r="G1" s="102"/>
    </row>
    <row r="2" spans="1:7" ht="24.95" customHeight="1" x14ac:dyDescent="0.2">
      <c r="A2" s="50" t="s">
        <v>7</v>
      </c>
      <c r="B2" s="49"/>
      <c r="C2" s="104"/>
      <c r="D2" s="104"/>
      <c r="E2" s="104"/>
      <c r="F2" s="104"/>
      <c r="G2" s="105"/>
    </row>
    <row r="3" spans="1:7" ht="24.95" customHeight="1" x14ac:dyDescent="0.2">
      <c r="A3" s="50" t="s">
        <v>8</v>
      </c>
      <c r="B3" s="49"/>
      <c r="C3" s="104"/>
      <c r="D3" s="104"/>
      <c r="E3" s="104"/>
      <c r="F3" s="104"/>
      <c r="G3" s="105"/>
    </row>
    <row r="4" spans="1:7" ht="24.95" customHeight="1" x14ac:dyDescent="0.2">
      <c r="A4" s="50" t="s">
        <v>9</v>
      </c>
      <c r="B4" s="49"/>
      <c r="C4" s="104"/>
      <c r="D4" s="104"/>
      <c r="E4" s="104"/>
      <c r="F4" s="104"/>
      <c r="G4" s="105"/>
    </row>
    <row r="5" spans="1:7" x14ac:dyDescent="0.2">
      <c r="B5" s="4"/>
      <c r="C5" s="5"/>
      <c r="D5" s="6"/>
    </row>
  </sheetData>
  <sheetProtection algorithmName="SHA-512" hashValue="aCSlW0Oej3ND8av08ha6J1r9oLxfvFMuvFWuZ25+ry1Ef54bhYllJRB/Nb9H+aDqI0uxx/6vBve2vTIABw5NsQ==" saltValue="RDfu6y9S6fGohR0SnwqG+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CBDD-1BBD-4A22-BF2D-C92DC28A8F2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125</v>
      </c>
      <c r="B1" s="195"/>
      <c r="C1" s="195"/>
      <c r="D1" s="195"/>
      <c r="E1" s="195"/>
      <c r="F1" s="195"/>
      <c r="G1" s="195"/>
      <c r="AG1" t="s">
        <v>126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127</v>
      </c>
    </row>
    <row r="3" spans="1:60" ht="24.95" customHeight="1" x14ac:dyDescent="0.2">
      <c r="A3" s="196" t="s">
        <v>8</v>
      </c>
      <c r="B3" s="49" t="s">
        <v>128</v>
      </c>
      <c r="C3" s="199" t="s">
        <v>53</v>
      </c>
      <c r="D3" s="197"/>
      <c r="E3" s="197"/>
      <c r="F3" s="197"/>
      <c r="G3" s="198"/>
      <c r="AC3" s="174" t="s">
        <v>129</v>
      </c>
      <c r="AG3" t="s">
        <v>130</v>
      </c>
    </row>
    <row r="4" spans="1:60" ht="24.95" customHeight="1" x14ac:dyDescent="0.2">
      <c r="A4" s="200" t="s">
        <v>9</v>
      </c>
      <c r="B4" s="201" t="s">
        <v>54</v>
      </c>
      <c r="C4" s="202" t="s">
        <v>55</v>
      </c>
      <c r="D4" s="203"/>
      <c r="E4" s="203"/>
      <c r="F4" s="203"/>
      <c r="G4" s="204"/>
      <c r="AG4" t="s">
        <v>131</v>
      </c>
    </row>
    <row r="5" spans="1:60" x14ac:dyDescent="0.2">
      <c r="D5" s="10"/>
    </row>
    <row r="6" spans="1:60" ht="38.25" x14ac:dyDescent="0.2">
      <c r="A6" s="206" t="s">
        <v>132</v>
      </c>
      <c r="B6" s="208" t="s">
        <v>133</v>
      </c>
      <c r="C6" s="208" t="s">
        <v>134</v>
      </c>
      <c r="D6" s="207" t="s">
        <v>135</v>
      </c>
      <c r="E6" s="206" t="s">
        <v>136</v>
      </c>
      <c r="F6" s="205" t="s">
        <v>137</v>
      </c>
      <c r="G6" s="206" t="s">
        <v>29</v>
      </c>
      <c r="H6" s="209" t="s">
        <v>30</v>
      </c>
      <c r="I6" s="209" t="s">
        <v>138</v>
      </c>
      <c r="J6" s="209" t="s">
        <v>31</v>
      </c>
      <c r="K6" s="209" t="s">
        <v>139</v>
      </c>
      <c r="L6" s="209" t="s">
        <v>140</v>
      </c>
      <c r="M6" s="209" t="s">
        <v>141</v>
      </c>
      <c r="N6" s="209" t="s">
        <v>142</v>
      </c>
      <c r="O6" s="209" t="s">
        <v>143</v>
      </c>
      <c r="P6" s="209" t="s">
        <v>144</v>
      </c>
      <c r="Q6" s="209" t="s">
        <v>145</v>
      </c>
      <c r="R6" s="209" t="s">
        <v>146</v>
      </c>
      <c r="S6" s="209" t="s">
        <v>147</v>
      </c>
      <c r="T6" s="209" t="s">
        <v>148</v>
      </c>
      <c r="U6" s="209" t="s">
        <v>149</v>
      </c>
      <c r="V6" s="209" t="s">
        <v>150</v>
      </c>
      <c r="W6" s="209" t="s">
        <v>151</v>
      </c>
      <c r="X6" s="209" t="s">
        <v>152</v>
      </c>
      <c r="Y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154</v>
      </c>
      <c r="B8" s="223" t="s">
        <v>123</v>
      </c>
      <c r="C8" s="245" t="s">
        <v>27</v>
      </c>
      <c r="D8" s="224"/>
      <c r="E8" s="225"/>
      <c r="F8" s="226"/>
      <c r="G8" s="226">
        <f>SUMIF(AG9:AG18,"&lt;&gt;NOR",G9:G18)</f>
        <v>0</v>
      </c>
      <c r="H8" s="226"/>
      <c r="I8" s="226">
        <f>SUM(I9:I18)</f>
        <v>0</v>
      </c>
      <c r="J8" s="226"/>
      <c r="K8" s="226">
        <f>SUM(K9:K18)</f>
        <v>0</v>
      </c>
      <c r="L8" s="226"/>
      <c r="M8" s="226">
        <f>SUM(M9:M18)</f>
        <v>0</v>
      </c>
      <c r="N8" s="225"/>
      <c r="O8" s="225">
        <f>SUM(O9:O18)</f>
        <v>0</v>
      </c>
      <c r="P8" s="225"/>
      <c r="Q8" s="225">
        <f>SUM(Q9:Q18)</f>
        <v>0</v>
      </c>
      <c r="R8" s="226"/>
      <c r="S8" s="226"/>
      <c r="T8" s="227"/>
      <c r="U8" s="221"/>
      <c r="V8" s="221">
        <f>SUM(V9:V18)</f>
        <v>0</v>
      </c>
      <c r="W8" s="221"/>
      <c r="X8" s="221"/>
      <c r="Y8" s="221"/>
      <c r="AG8" t="s">
        <v>155</v>
      </c>
    </row>
    <row r="9" spans="1:60" outlineLevel="1" x14ac:dyDescent="0.2">
      <c r="A9" s="229">
        <v>1</v>
      </c>
      <c r="B9" s="230" t="s">
        <v>156</v>
      </c>
      <c r="C9" s="246" t="s">
        <v>157</v>
      </c>
      <c r="D9" s="231" t="s">
        <v>158</v>
      </c>
      <c r="E9" s="232">
        <v>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159</v>
      </c>
      <c r="T9" s="235" t="s">
        <v>160</v>
      </c>
      <c r="U9" s="220">
        <v>0</v>
      </c>
      <c r="V9" s="220">
        <f>ROUND(E9*U9,2)</f>
        <v>0</v>
      </c>
      <c r="W9" s="220"/>
      <c r="X9" s="220" t="s">
        <v>161</v>
      </c>
      <c r="Y9" s="220" t="s">
        <v>162</v>
      </c>
      <c r="Z9" s="210"/>
      <c r="AA9" s="210"/>
      <c r="AB9" s="210"/>
      <c r="AC9" s="210"/>
      <c r="AD9" s="210"/>
      <c r="AE9" s="210"/>
      <c r="AF9" s="210"/>
      <c r="AG9" s="210" t="s">
        <v>163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17"/>
      <c r="B10" s="218"/>
      <c r="C10" s="247" t="s">
        <v>164</v>
      </c>
      <c r="D10" s="237"/>
      <c r="E10" s="237"/>
      <c r="F10" s="237"/>
      <c r="G10" s="237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165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6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29">
        <v>2</v>
      </c>
      <c r="B11" s="230" t="s">
        <v>166</v>
      </c>
      <c r="C11" s="246" t="s">
        <v>167</v>
      </c>
      <c r="D11" s="231" t="s">
        <v>158</v>
      </c>
      <c r="E11" s="232">
        <v>1</v>
      </c>
      <c r="F11" s="233"/>
      <c r="G11" s="234">
        <f>ROUND(E11*F11,2)</f>
        <v>0</v>
      </c>
      <c r="H11" s="233"/>
      <c r="I11" s="234">
        <f>ROUND(E11*H11,2)</f>
        <v>0</v>
      </c>
      <c r="J11" s="233"/>
      <c r="K11" s="234">
        <f>ROUND(E11*J11,2)</f>
        <v>0</v>
      </c>
      <c r="L11" s="234">
        <v>21</v>
      </c>
      <c r="M11" s="234">
        <f>G11*(1+L11/100)</f>
        <v>0</v>
      </c>
      <c r="N11" s="232">
        <v>0</v>
      </c>
      <c r="O11" s="232">
        <f>ROUND(E11*N11,2)</f>
        <v>0</v>
      </c>
      <c r="P11" s="232">
        <v>0</v>
      </c>
      <c r="Q11" s="232">
        <f>ROUND(E11*P11,2)</f>
        <v>0</v>
      </c>
      <c r="R11" s="234"/>
      <c r="S11" s="234" t="s">
        <v>159</v>
      </c>
      <c r="T11" s="235" t="s">
        <v>160</v>
      </c>
      <c r="U11" s="220">
        <v>0</v>
      </c>
      <c r="V11" s="220">
        <f>ROUND(E11*U11,2)</f>
        <v>0</v>
      </c>
      <c r="W11" s="220"/>
      <c r="X11" s="220" t="s">
        <v>161</v>
      </c>
      <c r="Y11" s="220" t="s">
        <v>162</v>
      </c>
      <c r="Z11" s="210"/>
      <c r="AA11" s="210"/>
      <c r="AB11" s="210"/>
      <c r="AC11" s="210"/>
      <c r="AD11" s="210"/>
      <c r="AE11" s="210"/>
      <c r="AF11" s="210"/>
      <c r="AG11" s="210" t="s">
        <v>163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33.75" outlineLevel="2" x14ac:dyDescent="0.2">
      <c r="A12" s="217"/>
      <c r="B12" s="218"/>
      <c r="C12" s="247" t="s">
        <v>168</v>
      </c>
      <c r="D12" s="237"/>
      <c r="E12" s="237"/>
      <c r="F12" s="237"/>
      <c r="G12" s="237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165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36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29">
        <v>3</v>
      </c>
      <c r="B13" s="230" t="s">
        <v>169</v>
      </c>
      <c r="C13" s="246" t="s">
        <v>170</v>
      </c>
      <c r="D13" s="231" t="s">
        <v>158</v>
      </c>
      <c r="E13" s="232">
        <v>1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4"/>
      <c r="S13" s="234" t="s">
        <v>159</v>
      </c>
      <c r="T13" s="235" t="s">
        <v>160</v>
      </c>
      <c r="U13" s="220">
        <v>0</v>
      </c>
      <c r="V13" s="220">
        <f>ROUND(E13*U13,2)</f>
        <v>0</v>
      </c>
      <c r="W13" s="220"/>
      <c r="X13" s="220" t="s">
        <v>161</v>
      </c>
      <c r="Y13" s="220" t="s">
        <v>162</v>
      </c>
      <c r="Z13" s="210"/>
      <c r="AA13" s="210"/>
      <c r="AB13" s="210"/>
      <c r="AC13" s="210"/>
      <c r="AD13" s="210"/>
      <c r="AE13" s="210"/>
      <c r="AF13" s="210"/>
      <c r="AG13" s="210" t="s">
        <v>163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2" x14ac:dyDescent="0.2">
      <c r="A14" s="217"/>
      <c r="B14" s="218"/>
      <c r="C14" s="247" t="s">
        <v>171</v>
      </c>
      <c r="D14" s="237"/>
      <c r="E14" s="237"/>
      <c r="F14" s="237"/>
      <c r="G14" s="237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165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6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29">
        <v>4</v>
      </c>
      <c r="B15" s="230" t="s">
        <v>172</v>
      </c>
      <c r="C15" s="246" t="s">
        <v>173</v>
      </c>
      <c r="D15" s="231" t="s">
        <v>158</v>
      </c>
      <c r="E15" s="232">
        <v>1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21</v>
      </c>
      <c r="M15" s="234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4"/>
      <c r="S15" s="234" t="s">
        <v>159</v>
      </c>
      <c r="T15" s="235" t="s">
        <v>160</v>
      </c>
      <c r="U15" s="220">
        <v>0</v>
      </c>
      <c r="V15" s="220">
        <f>ROUND(E15*U15,2)</f>
        <v>0</v>
      </c>
      <c r="W15" s="220"/>
      <c r="X15" s="220" t="s">
        <v>161</v>
      </c>
      <c r="Y15" s="220" t="s">
        <v>162</v>
      </c>
      <c r="Z15" s="210"/>
      <c r="AA15" s="210"/>
      <c r="AB15" s="210"/>
      <c r="AC15" s="210"/>
      <c r="AD15" s="210"/>
      <c r="AE15" s="210"/>
      <c r="AF15" s="210"/>
      <c r="AG15" s="210" t="s">
        <v>174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2" x14ac:dyDescent="0.2">
      <c r="A16" s="217"/>
      <c r="B16" s="218"/>
      <c r="C16" s="247" t="s">
        <v>175</v>
      </c>
      <c r="D16" s="237"/>
      <c r="E16" s="237"/>
      <c r="F16" s="237"/>
      <c r="G16" s="237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165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6" t="str">
        <f>C16</f>
        <v>Náklady na ztížené provádění stavebních prací v důsledku nepřerušeného provozu na staveništi nebo v případech nepřerušeného provozu v objektech v nichž se stavební práce provádí.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9">
        <v>5</v>
      </c>
      <c r="B17" s="230" t="s">
        <v>176</v>
      </c>
      <c r="C17" s="246" t="s">
        <v>177</v>
      </c>
      <c r="D17" s="231" t="s">
        <v>158</v>
      </c>
      <c r="E17" s="232">
        <v>1</v>
      </c>
      <c r="F17" s="233"/>
      <c r="G17" s="234">
        <f>ROUND(E17*F17,2)</f>
        <v>0</v>
      </c>
      <c r="H17" s="233"/>
      <c r="I17" s="234">
        <f>ROUND(E17*H17,2)</f>
        <v>0</v>
      </c>
      <c r="J17" s="233"/>
      <c r="K17" s="234">
        <f>ROUND(E17*J17,2)</f>
        <v>0</v>
      </c>
      <c r="L17" s="234">
        <v>21</v>
      </c>
      <c r="M17" s="234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4"/>
      <c r="S17" s="234" t="s">
        <v>159</v>
      </c>
      <c r="T17" s="235" t="s">
        <v>160</v>
      </c>
      <c r="U17" s="220">
        <v>0</v>
      </c>
      <c r="V17" s="220">
        <f>ROUND(E17*U17,2)</f>
        <v>0</v>
      </c>
      <c r="W17" s="220"/>
      <c r="X17" s="220" t="s">
        <v>161</v>
      </c>
      <c r="Y17" s="220" t="s">
        <v>162</v>
      </c>
      <c r="Z17" s="210"/>
      <c r="AA17" s="210"/>
      <c r="AB17" s="210"/>
      <c r="AC17" s="210"/>
      <c r="AD17" s="210"/>
      <c r="AE17" s="210"/>
      <c r="AF17" s="210"/>
      <c r="AG17" s="210" t="s">
        <v>163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47" t="s">
        <v>178</v>
      </c>
      <c r="D18" s="237"/>
      <c r="E18" s="237"/>
      <c r="F18" s="237"/>
      <c r="G18" s="237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165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22" t="s">
        <v>154</v>
      </c>
      <c r="B19" s="223" t="s">
        <v>124</v>
      </c>
      <c r="C19" s="245" t="s">
        <v>28</v>
      </c>
      <c r="D19" s="224"/>
      <c r="E19" s="225"/>
      <c r="F19" s="226"/>
      <c r="G19" s="226">
        <f>SUMIF(AG20:AG25,"&lt;&gt;NOR",G20:G25)</f>
        <v>0</v>
      </c>
      <c r="H19" s="226"/>
      <c r="I19" s="226">
        <f>SUM(I20:I25)</f>
        <v>0</v>
      </c>
      <c r="J19" s="226"/>
      <c r="K19" s="226">
        <f>SUM(K20:K25)</f>
        <v>0</v>
      </c>
      <c r="L19" s="226"/>
      <c r="M19" s="226">
        <f>SUM(M20:M25)</f>
        <v>0</v>
      </c>
      <c r="N19" s="225"/>
      <c r="O19" s="225">
        <f>SUM(O20:O25)</f>
        <v>0</v>
      </c>
      <c r="P19" s="225"/>
      <c r="Q19" s="225">
        <f>SUM(Q20:Q25)</f>
        <v>0</v>
      </c>
      <c r="R19" s="226"/>
      <c r="S19" s="226"/>
      <c r="T19" s="227"/>
      <c r="U19" s="221"/>
      <c r="V19" s="221">
        <f>SUM(V20:V25)</f>
        <v>0</v>
      </c>
      <c r="W19" s="221"/>
      <c r="X19" s="221"/>
      <c r="Y19" s="221"/>
      <c r="AG19" t="s">
        <v>155</v>
      </c>
    </row>
    <row r="20" spans="1:60" outlineLevel="1" x14ac:dyDescent="0.2">
      <c r="A20" s="229">
        <v>6</v>
      </c>
      <c r="B20" s="230" t="s">
        <v>179</v>
      </c>
      <c r="C20" s="246" t="s">
        <v>180</v>
      </c>
      <c r="D20" s="231" t="s">
        <v>158</v>
      </c>
      <c r="E20" s="232">
        <v>1</v>
      </c>
      <c r="F20" s="233"/>
      <c r="G20" s="234">
        <f>ROUND(E20*F20,2)</f>
        <v>0</v>
      </c>
      <c r="H20" s="233"/>
      <c r="I20" s="234">
        <f>ROUND(E20*H20,2)</f>
        <v>0</v>
      </c>
      <c r="J20" s="233"/>
      <c r="K20" s="234">
        <f>ROUND(E20*J20,2)</f>
        <v>0</v>
      </c>
      <c r="L20" s="234">
        <v>21</v>
      </c>
      <c r="M20" s="234">
        <f>G20*(1+L20/100)</f>
        <v>0</v>
      </c>
      <c r="N20" s="232">
        <v>0</v>
      </c>
      <c r="O20" s="232">
        <f>ROUND(E20*N20,2)</f>
        <v>0</v>
      </c>
      <c r="P20" s="232">
        <v>0</v>
      </c>
      <c r="Q20" s="232">
        <f>ROUND(E20*P20,2)</f>
        <v>0</v>
      </c>
      <c r="R20" s="234"/>
      <c r="S20" s="234" t="s">
        <v>159</v>
      </c>
      <c r="T20" s="235" t="s">
        <v>160</v>
      </c>
      <c r="U20" s="220">
        <v>0</v>
      </c>
      <c r="V20" s="220">
        <f>ROUND(E20*U20,2)</f>
        <v>0</v>
      </c>
      <c r="W20" s="220"/>
      <c r="X20" s="220" t="s">
        <v>161</v>
      </c>
      <c r="Y20" s="220" t="s">
        <v>162</v>
      </c>
      <c r="Z20" s="210"/>
      <c r="AA20" s="210"/>
      <c r="AB20" s="210"/>
      <c r="AC20" s="210"/>
      <c r="AD20" s="210"/>
      <c r="AE20" s="210"/>
      <c r="AF20" s="210"/>
      <c r="AG20" s="210" t="s">
        <v>181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2" x14ac:dyDescent="0.2">
      <c r="A21" s="217"/>
      <c r="B21" s="218"/>
      <c r="C21" s="247" t="s">
        <v>182</v>
      </c>
      <c r="D21" s="237"/>
      <c r="E21" s="237"/>
      <c r="F21" s="237"/>
      <c r="G21" s="237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165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36" t="str">
        <f>C21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29">
        <v>7</v>
      </c>
      <c r="B22" s="230" t="s">
        <v>183</v>
      </c>
      <c r="C22" s="246" t="s">
        <v>184</v>
      </c>
      <c r="D22" s="231" t="s">
        <v>158</v>
      </c>
      <c r="E22" s="232">
        <v>1</v>
      </c>
      <c r="F22" s="233"/>
      <c r="G22" s="234">
        <f>ROUND(E22*F22,2)</f>
        <v>0</v>
      </c>
      <c r="H22" s="233"/>
      <c r="I22" s="234">
        <f>ROUND(E22*H22,2)</f>
        <v>0</v>
      </c>
      <c r="J22" s="233"/>
      <c r="K22" s="234">
        <f>ROUND(E22*J22,2)</f>
        <v>0</v>
      </c>
      <c r="L22" s="234">
        <v>21</v>
      </c>
      <c r="M22" s="234">
        <f>G22*(1+L22/100)</f>
        <v>0</v>
      </c>
      <c r="N22" s="232">
        <v>0</v>
      </c>
      <c r="O22" s="232">
        <f>ROUND(E22*N22,2)</f>
        <v>0</v>
      </c>
      <c r="P22" s="232">
        <v>0</v>
      </c>
      <c r="Q22" s="232">
        <f>ROUND(E22*P22,2)</f>
        <v>0</v>
      </c>
      <c r="R22" s="234"/>
      <c r="S22" s="234" t="s">
        <v>159</v>
      </c>
      <c r="T22" s="235" t="s">
        <v>160</v>
      </c>
      <c r="U22" s="220">
        <v>0</v>
      </c>
      <c r="V22" s="220">
        <f>ROUND(E22*U22,2)</f>
        <v>0</v>
      </c>
      <c r="W22" s="220"/>
      <c r="X22" s="220" t="s">
        <v>161</v>
      </c>
      <c r="Y22" s="220" t="s">
        <v>162</v>
      </c>
      <c r="Z22" s="210"/>
      <c r="AA22" s="210"/>
      <c r="AB22" s="210"/>
      <c r="AC22" s="210"/>
      <c r="AD22" s="210"/>
      <c r="AE22" s="210"/>
      <c r="AF22" s="210"/>
      <c r="AG22" s="210" t="s">
        <v>181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47" t="s">
        <v>185</v>
      </c>
      <c r="D23" s="237"/>
      <c r="E23" s="237"/>
      <c r="F23" s="237"/>
      <c r="G23" s="237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165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36" t="str">
        <f>C23</f>
        <v>Náklady na vyhotovení dokumentace skutečného provedení stavby a její předání objednateli v požadované formě a požadovaném počtu.</v>
      </c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38">
        <v>8</v>
      </c>
      <c r="B24" s="239" t="s">
        <v>186</v>
      </c>
      <c r="C24" s="248" t="s">
        <v>187</v>
      </c>
      <c r="D24" s="240" t="s">
        <v>188</v>
      </c>
      <c r="E24" s="241">
        <v>1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189</v>
      </c>
      <c r="T24" s="244" t="s">
        <v>160</v>
      </c>
      <c r="U24" s="220">
        <v>0</v>
      </c>
      <c r="V24" s="220">
        <f>ROUND(E24*U24,2)</f>
        <v>0</v>
      </c>
      <c r="W24" s="220"/>
      <c r="X24" s="220" t="s">
        <v>161</v>
      </c>
      <c r="Y24" s="220" t="s">
        <v>162</v>
      </c>
      <c r="Z24" s="210"/>
      <c r="AA24" s="210"/>
      <c r="AB24" s="210"/>
      <c r="AC24" s="210"/>
      <c r="AD24" s="210"/>
      <c r="AE24" s="210"/>
      <c r="AF24" s="210"/>
      <c r="AG24" s="210" t="s">
        <v>181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29">
        <v>9</v>
      </c>
      <c r="B25" s="230" t="s">
        <v>190</v>
      </c>
      <c r="C25" s="246" t="s">
        <v>191</v>
      </c>
      <c r="D25" s="231" t="s">
        <v>188</v>
      </c>
      <c r="E25" s="232">
        <v>1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21</v>
      </c>
      <c r="M25" s="234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4"/>
      <c r="S25" s="234" t="s">
        <v>189</v>
      </c>
      <c r="T25" s="235" t="s">
        <v>160</v>
      </c>
      <c r="U25" s="220">
        <v>0</v>
      </c>
      <c r="V25" s="220">
        <f>ROUND(E25*U25,2)</f>
        <v>0</v>
      </c>
      <c r="W25" s="220"/>
      <c r="X25" s="220" t="s">
        <v>161</v>
      </c>
      <c r="Y25" s="220" t="s">
        <v>162</v>
      </c>
      <c r="Z25" s="210"/>
      <c r="AA25" s="210"/>
      <c r="AB25" s="210"/>
      <c r="AC25" s="210"/>
      <c r="AD25" s="210"/>
      <c r="AE25" s="210"/>
      <c r="AF25" s="210"/>
      <c r="AG25" s="210" t="s">
        <v>181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">
      <c r="A26" s="3"/>
      <c r="B26" s="4"/>
      <c r="C26" s="249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15</v>
      </c>
      <c r="AF26">
        <v>21</v>
      </c>
      <c r="AG26" t="s">
        <v>140</v>
      </c>
    </row>
    <row r="27" spans="1:60" x14ac:dyDescent="0.2">
      <c r="A27" s="213"/>
      <c r="B27" s="214" t="s">
        <v>29</v>
      </c>
      <c r="C27" s="250"/>
      <c r="D27" s="215"/>
      <c r="E27" s="216"/>
      <c r="F27" s="216"/>
      <c r="G27" s="228">
        <f>G8+G19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192</v>
      </c>
    </row>
    <row r="28" spans="1:60" x14ac:dyDescent="0.2">
      <c r="C28" s="251"/>
      <c r="D28" s="10"/>
      <c r="AG28" t="s">
        <v>193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BcEXHfzMb0/xwJi4w8emsTw22bIdjBBPH0rtujPpce4wB2EVmZn5a+UTJC9+fgonTd5w/0Dypje8dernI8MWLQ==" saltValue="V5jKtaFh1rYt8astZ4NGnA==" spinCount="100000" sheet="1" formatRows="0"/>
  <mergeCells count="11">
    <mergeCell ref="C14:G14"/>
    <mergeCell ref="C16:G16"/>
    <mergeCell ref="C18:G18"/>
    <mergeCell ref="C21:G21"/>
    <mergeCell ref="C23:G23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7929-922B-4593-832B-31B17CF706D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194</v>
      </c>
      <c r="B1" s="195"/>
      <c r="C1" s="195"/>
      <c r="D1" s="195"/>
      <c r="E1" s="195"/>
      <c r="F1" s="195"/>
      <c r="G1" s="195"/>
      <c r="AG1" t="s">
        <v>126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127</v>
      </c>
    </row>
    <row r="3" spans="1:60" ht="24.95" customHeight="1" x14ac:dyDescent="0.2">
      <c r="A3" s="196" t="s">
        <v>8</v>
      </c>
      <c r="B3" s="49" t="s">
        <v>54</v>
      </c>
      <c r="C3" s="199" t="s">
        <v>57</v>
      </c>
      <c r="D3" s="197"/>
      <c r="E3" s="197"/>
      <c r="F3" s="197"/>
      <c r="G3" s="198"/>
      <c r="AC3" s="174" t="s">
        <v>127</v>
      </c>
      <c r="AG3" t="s">
        <v>130</v>
      </c>
    </row>
    <row r="4" spans="1:60" ht="24.95" customHeight="1" x14ac:dyDescent="0.2">
      <c r="A4" s="200" t="s">
        <v>9</v>
      </c>
      <c r="B4" s="201" t="s">
        <v>58</v>
      </c>
      <c r="C4" s="202" t="s">
        <v>59</v>
      </c>
      <c r="D4" s="203"/>
      <c r="E4" s="203"/>
      <c r="F4" s="203"/>
      <c r="G4" s="204"/>
      <c r="AG4" t="s">
        <v>131</v>
      </c>
    </row>
    <row r="5" spans="1:60" x14ac:dyDescent="0.2">
      <c r="D5" s="10"/>
    </row>
    <row r="6" spans="1:60" ht="38.25" x14ac:dyDescent="0.2">
      <c r="A6" s="206" t="s">
        <v>132</v>
      </c>
      <c r="B6" s="208" t="s">
        <v>133</v>
      </c>
      <c r="C6" s="208" t="s">
        <v>134</v>
      </c>
      <c r="D6" s="207" t="s">
        <v>135</v>
      </c>
      <c r="E6" s="206" t="s">
        <v>136</v>
      </c>
      <c r="F6" s="205" t="s">
        <v>137</v>
      </c>
      <c r="G6" s="206" t="s">
        <v>29</v>
      </c>
      <c r="H6" s="209" t="s">
        <v>30</v>
      </c>
      <c r="I6" s="209" t="s">
        <v>138</v>
      </c>
      <c r="J6" s="209" t="s">
        <v>31</v>
      </c>
      <c r="K6" s="209" t="s">
        <v>139</v>
      </c>
      <c r="L6" s="209" t="s">
        <v>140</v>
      </c>
      <c r="M6" s="209" t="s">
        <v>141</v>
      </c>
      <c r="N6" s="209" t="s">
        <v>142</v>
      </c>
      <c r="O6" s="209" t="s">
        <v>143</v>
      </c>
      <c r="P6" s="209" t="s">
        <v>144</v>
      </c>
      <c r="Q6" s="209" t="s">
        <v>145</v>
      </c>
      <c r="R6" s="209" t="s">
        <v>146</v>
      </c>
      <c r="S6" s="209" t="s">
        <v>147</v>
      </c>
      <c r="T6" s="209" t="s">
        <v>148</v>
      </c>
      <c r="U6" s="209" t="s">
        <v>149</v>
      </c>
      <c r="V6" s="209" t="s">
        <v>150</v>
      </c>
      <c r="W6" s="209" t="s">
        <v>151</v>
      </c>
      <c r="X6" s="209" t="s">
        <v>152</v>
      </c>
      <c r="Y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154</v>
      </c>
      <c r="B8" s="223" t="s">
        <v>75</v>
      </c>
      <c r="C8" s="245" t="s">
        <v>76</v>
      </c>
      <c r="D8" s="224"/>
      <c r="E8" s="225"/>
      <c r="F8" s="226"/>
      <c r="G8" s="226">
        <f>SUMIF(AG9:AG79,"&lt;&gt;NOR",G9:G79)</f>
        <v>0</v>
      </c>
      <c r="H8" s="226"/>
      <c r="I8" s="226">
        <f>SUM(I9:I79)</f>
        <v>0</v>
      </c>
      <c r="J8" s="226"/>
      <c r="K8" s="226">
        <f>SUM(K9:K79)</f>
        <v>0</v>
      </c>
      <c r="L8" s="226"/>
      <c r="M8" s="226">
        <f>SUM(M9:M79)</f>
        <v>0</v>
      </c>
      <c r="N8" s="225"/>
      <c r="O8" s="225">
        <f>SUM(O9:O79)</f>
        <v>7.99</v>
      </c>
      <c r="P8" s="225"/>
      <c r="Q8" s="225">
        <f>SUM(Q9:Q79)</f>
        <v>0</v>
      </c>
      <c r="R8" s="226"/>
      <c r="S8" s="226"/>
      <c r="T8" s="227"/>
      <c r="U8" s="221"/>
      <c r="V8" s="221">
        <f>SUM(V9:V79)</f>
        <v>154.11000000000001</v>
      </c>
      <c r="W8" s="221"/>
      <c r="X8" s="221"/>
      <c r="Y8" s="221"/>
      <c r="AG8" t="s">
        <v>155</v>
      </c>
    </row>
    <row r="9" spans="1:60" outlineLevel="1" x14ac:dyDescent="0.2">
      <c r="A9" s="229">
        <v>1</v>
      </c>
      <c r="B9" s="230" t="s">
        <v>195</v>
      </c>
      <c r="C9" s="246" t="s">
        <v>196</v>
      </c>
      <c r="D9" s="231" t="s">
        <v>197</v>
      </c>
      <c r="E9" s="232">
        <v>154.78440000000001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4.0000000000000003E-5</v>
      </c>
      <c r="O9" s="232">
        <f>ROUND(E9*N9,2)</f>
        <v>0.01</v>
      </c>
      <c r="P9" s="232">
        <v>0</v>
      </c>
      <c r="Q9" s="232">
        <f>ROUND(E9*P9,2)</f>
        <v>0</v>
      </c>
      <c r="R9" s="234" t="s">
        <v>198</v>
      </c>
      <c r="S9" s="234" t="s">
        <v>159</v>
      </c>
      <c r="T9" s="235" t="s">
        <v>199</v>
      </c>
      <c r="U9" s="220">
        <v>7.8E-2</v>
      </c>
      <c r="V9" s="220">
        <f>ROUND(E9*U9,2)</f>
        <v>12.07</v>
      </c>
      <c r="W9" s="220"/>
      <c r="X9" s="220" t="s">
        <v>200</v>
      </c>
      <c r="Y9" s="220" t="s">
        <v>162</v>
      </c>
      <c r="Z9" s="210"/>
      <c r="AA9" s="210"/>
      <c r="AB9" s="210"/>
      <c r="AC9" s="210"/>
      <c r="AD9" s="210"/>
      <c r="AE9" s="210"/>
      <c r="AF9" s="210"/>
      <c r="AG9" s="210" t="s">
        <v>201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17"/>
      <c r="B10" s="218"/>
      <c r="C10" s="258" t="s">
        <v>202</v>
      </c>
      <c r="D10" s="256"/>
      <c r="E10" s="256"/>
      <c r="F10" s="256"/>
      <c r="G10" s="256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203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6" t="str">
        <f>C10</f>
        <v>které se zřizují před úpravami povrchu, a obalení osazených dveřních zárubní před znečištěním při úpravách povrchu nástřikem plastických maltovin včetně pozdějšího odkrytí,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59" t="s">
        <v>204</v>
      </c>
      <c r="D11" s="252"/>
      <c r="E11" s="253"/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205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17"/>
      <c r="B12" s="218"/>
      <c r="C12" s="259" t="s">
        <v>206</v>
      </c>
      <c r="D12" s="252"/>
      <c r="E12" s="253">
        <v>41.421999999999997</v>
      </c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205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17"/>
      <c r="B13" s="218"/>
      <c r="C13" s="259" t="s">
        <v>207</v>
      </c>
      <c r="D13" s="252"/>
      <c r="E13" s="253">
        <v>9.6254000000000008</v>
      </c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205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17"/>
      <c r="B14" s="218"/>
      <c r="C14" s="259" t="s">
        <v>208</v>
      </c>
      <c r="D14" s="252"/>
      <c r="E14" s="253">
        <v>19.071999999999999</v>
      </c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205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">
      <c r="A15" s="217"/>
      <c r="B15" s="218"/>
      <c r="C15" s="259" t="s">
        <v>209</v>
      </c>
      <c r="D15" s="252"/>
      <c r="E15" s="253">
        <v>9.5359999999999996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205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17"/>
      <c r="B16" s="218"/>
      <c r="C16" s="259" t="s">
        <v>210</v>
      </c>
      <c r="D16" s="252"/>
      <c r="E16" s="253">
        <v>9.5359999999999996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205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17"/>
      <c r="B17" s="218"/>
      <c r="C17" s="259" t="s">
        <v>211</v>
      </c>
      <c r="D17" s="252"/>
      <c r="E17" s="253">
        <v>9.3572000000000006</v>
      </c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205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59" t="s">
        <v>212</v>
      </c>
      <c r="D18" s="252"/>
      <c r="E18" s="253">
        <v>8.1056000000000008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205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59" t="s">
        <v>213</v>
      </c>
      <c r="D19" s="252"/>
      <c r="E19" s="253">
        <v>13.126200000000001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205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17"/>
      <c r="B20" s="218"/>
      <c r="C20" s="259" t="s">
        <v>214</v>
      </c>
      <c r="D20" s="252"/>
      <c r="E20" s="253">
        <v>9.0779999999999994</v>
      </c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205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59" t="s">
        <v>215</v>
      </c>
      <c r="D21" s="252"/>
      <c r="E21" s="253"/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205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17"/>
      <c r="B22" s="218"/>
      <c r="C22" s="259" t="s">
        <v>216</v>
      </c>
      <c r="D22" s="252"/>
      <c r="E22" s="253">
        <v>15.794</v>
      </c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205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17"/>
      <c r="B23" s="218"/>
      <c r="C23" s="259" t="s">
        <v>217</v>
      </c>
      <c r="D23" s="252"/>
      <c r="E23" s="253">
        <v>10.132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205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29">
        <v>2</v>
      </c>
      <c r="B24" s="230" t="s">
        <v>218</v>
      </c>
      <c r="C24" s="246" t="s">
        <v>219</v>
      </c>
      <c r="D24" s="231" t="s">
        <v>220</v>
      </c>
      <c r="E24" s="232">
        <v>153.03</v>
      </c>
      <c r="F24" s="233"/>
      <c r="G24" s="234">
        <f>ROUND(E24*F24,2)</f>
        <v>0</v>
      </c>
      <c r="H24" s="233"/>
      <c r="I24" s="234">
        <f>ROUND(E24*H24,2)</f>
        <v>0</v>
      </c>
      <c r="J24" s="233"/>
      <c r="K24" s="234">
        <f>ROUND(E24*J24,2)</f>
        <v>0</v>
      </c>
      <c r="L24" s="234">
        <v>21</v>
      </c>
      <c r="M24" s="234">
        <f>G24*(1+L24/100)</f>
        <v>0</v>
      </c>
      <c r="N24" s="232">
        <v>1.4999999999999999E-4</v>
      </c>
      <c r="O24" s="232">
        <f>ROUND(E24*N24,2)</f>
        <v>0.02</v>
      </c>
      <c r="P24" s="232">
        <v>0</v>
      </c>
      <c r="Q24" s="232">
        <f>ROUND(E24*P24,2)</f>
        <v>0</v>
      </c>
      <c r="R24" s="234" t="s">
        <v>198</v>
      </c>
      <c r="S24" s="234" t="s">
        <v>159</v>
      </c>
      <c r="T24" s="235" t="s">
        <v>199</v>
      </c>
      <c r="U24" s="220">
        <v>0.05</v>
      </c>
      <c r="V24" s="220">
        <f>ROUND(E24*U24,2)</f>
        <v>7.65</v>
      </c>
      <c r="W24" s="220"/>
      <c r="X24" s="220" t="s">
        <v>200</v>
      </c>
      <c r="Y24" s="220" t="s">
        <v>162</v>
      </c>
      <c r="Z24" s="210"/>
      <c r="AA24" s="210"/>
      <c r="AB24" s="210"/>
      <c r="AC24" s="210"/>
      <c r="AD24" s="210"/>
      <c r="AE24" s="210"/>
      <c r="AF24" s="210"/>
      <c r="AG24" s="210" t="s">
        <v>201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58" t="s">
        <v>221</v>
      </c>
      <c r="D25" s="256"/>
      <c r="E25" s="256"/>
      <c r="F25" s="256"/>
      <c r="G25" s="256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203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59" t="s">
        <v>204</v>
      </c>
      <c r="D26" s="252"/>
      <c r="E26" s="253"/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205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17"/>
      <c r="B27" s="218"/>
      <c r="C27" s="259" t="s">
        <v>222</v>
      </c>
      <c r="D27" s="252"/>
      <c r="E27" s="253">
        <v>42.7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205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59" t="s">
        <v>223</v>
      </c>
      <c r="D28" s="252"/>
      <c r="E28" s="253">
        <v>9.44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205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59" t="s">
        <v>224</v>
      </c>
      <c r="D29" s="252"/>
      <c r="E29" s="253">
        <v>18.760000000000002</v>
      </c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205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59" t="s">
        <v>225</v>
      </c>
      <c r="D30" s="252"/>
      <c r="E30" s="253">
        <v>9.3800000000000008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205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59" t="s">
        <v>226</v>
      </c>
      <c r="D31" s="252"/>
      <c r="E31" s="253">
        <v>9.3800000000000008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205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17"/>
      <c r="B32" s="218"/>
      <c r="C32" s="259" t="s">
        <v>227</v>
      </c>
      <c r="D32" s="252"/>
      <c r="E32" s="253">
        <v>9.26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205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59" t="s">
        <v>228</v>
      </c>
      <c r="D33" s="252"/>
      <c r="E33" s="253">
        <v>8.42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205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59" t="s">
        <v>229</v>
      </c>
      <c r="D34" s="252"/>
      <c r="E34" s="253">
        <v>10.61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205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17"/>
      <c r="B35" s="218"/>
      <c r="C35" s="259" t="s">
        <v>230</v>
      </c>
      <c r="D35" s="252"/>
      <c r="E35" s="253">
        <v>8.74</v>
      </c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205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3" x14ac:dyDescent="0.2">
      <c r="A36" s="217"/>
      <c r="B36" s="218"/>
      <c r="C36" s="259" t="s">
        <v>215</v>
      </c>
      <c r="D36" s="252"/>
      <c r="E36" s="253"/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205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17"/>
      <c r="B37" s="218"/>
      <c r="C37" s="259" t="s">
        <v>231</v>
      </c>
      <c r="D37" s="252"/>
      <c r="E37" s="253">
        <v>16.559999999999999</v>
      </c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205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17"/>
      <c r="B38" s="218"/>
      <c r="C38" s="259" t="s">
        <v>232</v>
      </c>
      <c r="D38" s="252"/>
      <c r="E38" s="253">
        <v>9.7799999999999994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205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29">
        <v>3</v>
      </c>
      <c r="B39" s="230" t="s">
        <v>233</v>
      </c>
      <c r="C39" s="246" t="s">
        <v>234</v>
      </c>
      <c r="D39" s="231" t="s">
        <v>197</v>
      </c>
      <c r="E39" s="232">
        <v>43.009</v>
      </c>
      <c r="F39" s="233"/>
      <c r="G39" s="234">
        <f>ROUND(E39*F39,2)</f>
        <v>0</v>
      </c>
      <c r="H39" s="233"/>
      <c r="I39" s="234">
        <f>ROUND(E39*H39,2)</f>
        <v>0</v>
      </c>
      <c r="J39" s="233"/>
      <c r="K39" s="234">
        <f>ROUND(E39*J39,2)</f>
        <v>0</v>
      </c>
      <c r="L39" s="234">
        <v>21</v>
      </c>
      <c r="M39" s="234">
        <f>G39*(1+L39/100)</f>
        <v>0</v>
      </c>
      <c r="N39" s="232">
        <v>5.1229999999999998E-2</v>
      </c>
      <c r="O39" s="232">
        <f>ROUND(E39*N39,2)</f>
        <v>2.2000000000000002</v>
      </c>
      <c r="P39" s="232">
        <v>0</v>
      </c>
      <c r="Q39" s="232">
        <f>ROUND(E39*P39,2)</f>
        <v>0</v>
      </c>
      <c r="R39" s="234" t="s">
        <v>198</v>
      </c>
      <c r="S39" s="234" t="s">
        <v>159</v>
      </c>
      <c r="T39" s="235" t="s">
        <v>199</v>
      </c>
      <c r="U39" s="220">
        <v>0.90800000000000003</v>
      </c>
      <c r="V39" s="220">
        <f>ROUND(E39*U39,2)</f>
        <v>39.049999999999997</v>
      </c>
      <c r="W39" s="220"/>
      <c r="X39" s="220" t="s">
        <v>200</v>
      </c>
      <c r="Y39" s="220" t="s">
        <v>162</v>
      </c>
      <c r="Z39" s="210"/>
      <c r="AA39" s="210"/>
      <c r="AB39" s="210"/>
      <c r="AC39" s="210"/>
      <c r="AD39" s="210"/>
      <c r="AE39" s="210"/>
      <c r="AF39" s="210"/>
      <c r="AG39" s="210" t="s">
        <v>201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58" t="s">
        <v>235</v>
      </c>
      <c r="D40" s="256"/>
      <c r="E40" s="256"/>
      <c r="F40" s="256"/>
      <c r="G40" s="256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203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17"/>
      <c r="B41" s="218"/>
      <c r="C41" s="259" t="s">
        <v>236</v>
      </c>
      <c r="D41" s="252"/>
      <c r="E41" s="253"/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205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17"/>
      <c r="B42" s="218"/>
      <c r="C42" s="259" t="s">
        <v>237</v>
      </c>
      <c r="D42" s="252"/>
      <c r="E42" s="253">
        <v>7.7480000000000002</v>
      </c>
      <c r="F42" s="220"/>
      <c r="G42" s="22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205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59" t="s">
        <v>238</v>
      </c>
      <c r="D43" s="252"/>
      <c r="E43" s="253">
        <v>1.6986000000000001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205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59" t="s">
        <v>239</v>
      </c>
      <c r="D44" s="252"/>
      <c r="E44" s="253">
        <v>15.444000000000001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205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59" t="s">
        <v>240</v>
      </c>
      <c r="D45" s="252"/>
      <c r="E45" s="253">
        <v>5.96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205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17"/>
      <c r="B46" s="218"/>
      <c r="C46" s="259" t="s">
        <v>241</v>
      </c>
      <c r="D46" s="252"/>
      <c r="E46" s="253">
        <v>2.7118000000000002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205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17"/>
      <c r="B47" s="218"/>
      <c r="C47" s="259" t="s">
        <v>242</v>
      </c>
      <c r="D47" s="252"/>
      <c r="E47" s="253">
        <v>7.7480000000000002</v>
      </c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205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">
      <c r="A48" s="217"/>
      <c r="B48" s="218"/>
      <c r="C48" s="259" t="s">
        <v>238</v>
      </c>
      <c r="D48" s="252"/>
      <c r="E48" s="253">
        <v>1.6986000000000001</v>
      </c>
      <c r="F48" s="220"/>
      <c r="G48" s="220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205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9">
        <v>4</v>
      </c>
      <c r="B49" s="230" t="s">
        <v>243</v>
      </c>
      <c r="C49" s="246" t="s">
        <v>244</v>
      </c>
      <c r="D49" s="231" t="s">
        <v>197</v>
      </c>
      <c r="E49" s="232">
        <v>33.04</v>
      </c>
      <c r="F49" s="233"/>
      <c r="G49" s="234">
        <f>ROUND(E49*F49,2)</f>
        <v>0</v>
      </c>
      <c r="H49" s="233"/>
      <c r="I49" s="234">
        <f>ROUND(E49*H49,2)</f>
        <v>0</v>
      </c>
      <c r="J49" s="233"/>
      <c r="K49" s="234">
        <f>ROUND(E49*J49,2)</f>
        <v>0</v>
      </c>
      <c r="L49" s="234">
        <v>21</v>
      </c>
      <c r="M49" s="234">
        <f>G49*(1+L49/100)</f>
        <v>0</v>
      </c>
      <c r="N49" s="232">
        <v>4.4139999999999999E-2</v>
      </c>
      <c r="O49" s="232">
        <f>ROUND(E49*N49,2)</f>
        <v>1.46</v>
      </c>
      <c r="P49" s="232">
        <v>0</v>
      </c>
      <c r="Q49" s="232">
        <f>ROUND(E49*P49,2)</f>
        <v>0</v>
      </c>
      <c r="R49" s="234" t="s">
        <v>198</v>
      </c>
      <c r="S49" s="234" t="s">
        <v>159</v>
      </c>
      <c r="T49" s="235" t="s">
        <v>199</v>
      </c>
      <c r="U49" s="220">
        <v>0.6</v>
      </c>
      <c r="V49" s="220">
        <f>ROUND(E49*U49,2)</f>
        <v>19.82</v>
      </c>
      <c r="W49" s="220"/>
      <c r="X49" s="220" t="s">
        <v>200</v>
      </c>
      <c r="Y49" s="220" t="s">
        <v>162</v>
      </c>
      <c r="Z49" s="210"/>
      <c r="AA49" s="210"/>
      <c r="AB49" s="210"/>
      <c r="AC49" s="210"/>
      <c r="AD49" s="210"/>
      <c r="AE49" s="210"/>
      <c r="AF49" s="210"/>
      <c r="AG49" s="210" t="s">
        <v>201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59" t="s">
        <v>245</v>
      </c>
      <c r="D50" s="252"/>
      <c r="E50" s="253"/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205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17"/>
      <c r="B51" s="218"/>
      <c r="C51" s="259" t="s">
        <v>246</v>
      </c>
      <c r="D51" s="252"/>
      <c r="E51" s="253"/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205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17"/>
      <c r="B52" s="218"/>
      <c r="C52" s="259" t="s">
        <v>247</v>
      </c>
      <c r="D52" s="252"/>
      <c r="E52" s="253">
        <v>15.2</v>
      </c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205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17"/>
      <c r="B53" s="218"/>
      <c r="C53" s="259" t="s">
        <v>248</v>
      </c>
      <c r="D53" s="252"/>
      <c r="E53" s="253">
        <v>3.5760000000000001</v>
      </c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205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17"/>
      <c r="B54" s="218"/>
      <c r="C54" s="259" t="s">
        <v>249</v>
      </c>
      <c r="D54" s="252"/>
      <c r="E54" s="253">
        <v>2.94</v>
      </c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205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17"/>
      <c r="B55" s="218"/>
      <c r="C55" s="259" t="s">
        <v>250</v>
      </c>
      <c r="D55" s="252"/>
      <c r="E55" s="253">
        <v>11.324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205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29">
        <v>5</v>
      </c>
      <c r="B56" s="230" t="s">
        <v>251</v>
      </c>
      <c r="C56" s="246" t="s">
        <v>252</v>
      </c>
      <c r="D56" s="231" t="s">
        <v>197</v>
      </c>
      <c r="E56" s="232">
        <v>89.906999999999996</v>
      </c>
      <c r="F56" s="233"/>
      <c r="G56" s="234">
        <f>ROUND(E56*F56,2)</f>
        <v>0</v>
      </c>
      <c r="H56" s="233"/>
      <c r="I56" s="234">
        <f>ROUND(E56*H56,2)</f>
        <v>0</v>
      </c>
      <c r="J56" s="233"/>
      <c r="K56" s="234">
        <f>ROUND(E56*J56,2)</f>
        <v>0</v>
      </c>
      <c r="L56" s="234">
        <v>21</v>
      </c>
      <c r="M56" s="234">
        <f>G56*(1+L56/100)</f>
        <v>0</v>
      </c>
      <c r="N56" s="232">
        <v>4.7660000000000001E-2</v>
      </c>
      <c r="O56" s="232">
        <f>ROUND(E56*N56,2)</f>
        <v>4.28</v>
      </c>
      <c r="P56" s="232">
        <v>0</v>
      </c>
      <c r="Q56" s="232">
        <f>ROUND(E56*P56,2)</f>
        <v>0</v>
      </c>
      <c r="R56" s="234" t="s">
        <v>198</v>
      </c>
      <c r="S56" s="234" t="s">
        <v>159</v>
      </c>
      <c r="T56" s="235" t="s">
        <v>199</v>
      </c>
      <c r="U56" s="220">
        <v>0.84</v>
      </c>
      <c r="V56" s="220">
        <f>ROUND(E56*U56,2)</f>
        <v>75.52</v>
      </c>
      <c r="W56" s="220"/>
      <c r="X56" s="220" t="s">
        <v>200</v>
      </c>
      <c r="Y56" s="220" t="s">
        <v>162</v>
      </c>
      <c r="Z56" s="210"/>
      <c r="AA56" s="210"/>
      <c r="AB56" s="210"/>
      <c r="AC56" s="210"/>
      <c r="AD56" s="210"/>
      <c r="AE56" s="210"/>
      <c r="AF56" s="210"/>
      <c r="AG56" s="210" t="s">
        <v>201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2" x14ac:dyDescent="0.2">
      <c r="A57" s="217"/>
      <c r="B57" s="218"/>
      <c r="C57" s="259" t="s">
        <v>253</v>
      </c>
      <c r="D57" s="252"/>
      <c r="E57" s="253"/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205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59" t="s">
        <v>254</v>
      </c>
      <c r="D58" s="252"/>
      <c r="E58" s="253">
        <v>17.932400000000001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205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59" t="s">
        <v>255</v>
      </c>
      <c r="D59" s="252"/>
      <c r="E59" s="253">
        <v>4.0242000000000004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205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59" t="s">
        <v>256</v>
      </c>
      <c r="D60" s="252"/>
      <c r="E60" s="253">
        <v>3.5760000000000001</v>
      </c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205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17"/>
      <c r="B61" s="218"/>
      <c r="C61" s="259" t="s">
        <v>257</v>
      </c>
      <c r="D61" s="252"/>
      <c r="E61" s="253"/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205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17"/>
      <c r="B62" s="218"/>
      <c r="C62" s="259" t="s">
        <v>258</v>
      </c>
      <c r="D62" s="252"/>
      <c r="E62" s="253">
        <v>3.3279999999999998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205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59" t="s">
        <v>259</v>
      </c>
      <c r="D63" s="252"/>
      <c r="E63" s="253">
        <v>3.3279999999999998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205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17"/>
      <c r="B64" s="218"/>
      <c r="C64" s="259" t="s">
        <v>260</v>
      </c>
      <c r="D64" s="252"/>
      <c r="E64" s="253">
        <v>9.7151999999999994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205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17"/>
      <c r="B65" s="218"/>
      <c r="C65" s="259" t="s">
        <v>261</v>
      </c>
      <c r="D65" s="252"/>
      <c r="E65" s="253">
        <v>9.66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205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">
      <c r="A66" s="217"/>
      <c r="B66" s="218"/>
      <c r="C66" s="259" t="s">
        <v>262</v>
      </c>
      <c r="D66" s="252"/>
      <c r="E66" s="253">
        <v>1.788</v>
      </c>
      <c r="F66" s="220"/>
      <c r="G66" s="220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205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17"/>
      <c r="B67" s="218"/>
      <c r="C67" s="259" t="s">
        <v>263</v>
      </c>
      <c r="D67" s="252"/>
      <c r="E67" s="253">
        <v>4.0242000000000004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205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">
      <c r="A68" s="217"/>
      <c r="B68" s="218"/>
      <c r="C68" s="259" t="s">
        <v>264</v>
      </c>
      <c r="D68" s="252"/>
      <c r="E68" s="253">
        <v>5.2103999999999999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205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59" t="s">
        <v>262</v>
      </c>
      <c r="D69" s="252"/>
      <c r="E69" s="253">
        <v>1.788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205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17"/>
      <c r="B70" s="218"/>
      <c r="C70" s="259" t="s">
        <v>215</v>
      </c>
      <c r="D70" s="252"/>
      <c r="E70" s="253"/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205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3" x14ac:dyDescent="0.2">
      <c r="A71" s="217"/>
      <c r="B71" s="218"/>
      <c r="C71" s="259" t="s">
        <v>254</v>
      </c>
      <c r="D71" s="252"/>
      <c r="E71" s="253">
        <v>17.932400000000001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205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3" x14ac:dyDescent="0.2">
      <c r="A72" s="217"/>
      <c r="B72" s="218"/>
      <c r="C72" s="259" t="s">
        <v>255</v>
      </c>
      <c r="D72" s="252"/>
      <c r="E72" s="253">
        <v>4.0242000000000004</v>
      </c>
      <c r="F72" s="220"/>
      <c r="G72" s="22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205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17"/>
      <c r="B73" s="218"/>
      <c r="C73" s="259" t="s">
        <v>256</v>
      </c>
      <c r="D73" s="252"/>
      <c r="E73" s="253">
        <v>3.5760000000000001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205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29">
        <v>6</v>
      </c>
      <c r="B74" s="230" t="s">
        <v>265</v>
      </c>
      <c r="C74" s="246" t="s">
        <v>266</v>
      </c>
      <c r="D74" s="231" t="s">
        <v>220</v>
      </c>
      <c r="E74" s="232">
        <v>36.6</v>
      </c>
      <c r="F74" s="233"/>
      <c r="G74" s="234">
        <f>ROUND(E74*F74,2)</f>
        <v>0</v>
      </c>
      <c r="H74" s="233"/>
      <c r="I74" s="234">
        <f>ROUND(E74*H74,2)</f>
        <v>0</v>
      </c>
      <c r="J74" s="233"/>
      <c r="K74" s="234">
        <f>ROUND(E74*J74,2)</f>
        <v>0</v>
      </c>
      <c r="L74" s="234">
        <v>21</v>
      </c>
      <c r="M74" s="234">
        <f>G74*(1+L74/100)</f>
        <v>0</v>
      </c>
      <c r="N74" s="232">
        <v>4.6000000000000001E-4</v>
      </c>
      <c r="O74" s="232">
        <f>ROUND(E74*N74,2)</f>
        <v>0.02</v>
      </c>
      <c r="P74" s="232">
        <v>0</v>
      </c>
      <c r="Q74" s="232">
        <f>ROUND(E74*P74,2)</f>
        <v>0</v>
      </c>
      <c r="R74" s="234" t="s">
        <v>198</v>
      </c>
      <c r="S74" s="234" t="s">
        <v>159</v>
      </c>
      <c r="T74" s="235" t="s">
        <v>199</v>
      </c>
      <c r="U74" s="220">
        <v>0</v>
      </c>
      <c r="V74" s="220">
        <f>ROUND(E74*U74,2)</f>
        <v>0</v>
      </c>
      <c r="W74" s="220"/>
      <c r="X74" s="220" t="s">
        <v>200</v>
      </c>
      <c r="Y74" s="220" t="s">
        <v>162</v>
      </c>
      <c r="Z74" s="210"/>
      <c r="AA74" s="210"/>
      <c r="AB74" s="210"/>
      <c r="AC74" s="210"/>
      <c r="AD74" s="210"/>
      <c r="AE74" s="210"/>
      <c r="AF74" s="210"/>
      <c r="AG74" s="210" t="s">
        <v>201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58" t="s">
        <v>267</v>
      </c>
      <c r="D75" s="256"/>
      <c r="E75" s="256"/>
      <c r="F75" s="256"/>
      <c r="G75" s="256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203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36" t="str">
        <f>C75</f>
        <v>omítka vápenocementová, strojně nebo ručně nanášená v podlaží i ve schodišti na jakýkoliv druh podkladu, kompletní souvrství</v>
      </c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17"/>
      <c r="B76" s="218"/>
      <c r="C76" s="259" t="s">
        <v>268</v>
      </c>
      <c r="D76" s="252"/>
      <c r="E76" s="253"/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205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">
      <c r="A77" s="217"/>
      <c r="B77" s="218"/>
      <c r="C77" s="259" t="s">
        <v>269</v>
      </c>
      <c r="D77" s="252"/>
      <c r="E77" s="253">
        <v>5.96</v>
      </c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205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">
      <c r="A78" s="217"/>
      <c r="B78" s="218"/>
      <c r="C78" s="259" t="s">
        <v>270</v>
      </c>
      <c r="D78" s="252"/>
      <c r="E78" s="253">
        <v>23.84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205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">
      <c r="A79" s="217"/>
      <c r="B79" s="218"/>
      <c r="C79" s="259" t="s">
        <v>271</v>
      </c>
      <c r="D79" s="252"/>
      <c r="E79" s="253">
        <v>6.8</v>
      </c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205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x14ac:dyDescent="0.2">
      <c r="A80" s="222" t="s">
        <v>154</v>
      </c>
      <c r="B80" s="223" t="s">
        <v>77</v>
      </c>
      <c r="C80" s="245" t="s">
        <v>78</v>
      </c>
      <c r="D80" s="224"/>
      <c r="E80" s="225"/>
      <c r="F80" s="226"/>
      <c r="G80" s="226">
        <f>SUMIF(AG81:AG252,"&lt;&gt;NOR",G81:G252)</f>
        <v>0</v>
      </c>
      <c r="H80" s="226"/>
      <c r="I80" s="226">
        <f>SUM(I81:I252)</f>
        <v>0</v>
      </c>
      <c r="J80" s="226"/>
      <c r="K80" s="226">
        <f>SUM(K81:K252)</f>
        <v>0</v>
      </c>
      <c r="L80" s="226"/>
      <c r="M80" s="226">
        <f>SUM(M81:M252)</f>
        <v>0</v>
      </c>
      <c r="N80" s="225"/>
      <c r="O80" s="225">
        <f>SUM(O81:O252)</f>
        <v>22.72</v>
      </c>
      <c r="P80" s="225"/>
      <c r="Q80" s="225">
        <f>SUM(Q81:Q252)</f>
        <v>0</v>
      </c>
      <c r="R80" s="226"/>
      <c r="S80" s="226"/>
      <c r="T80" s="227"/>
      <c r="U80" s="221"/>
      <c r="V80" s="221">
        <f>SUM(V81:V252)</f>
        <v>903.83999999999992</v>
      </c>
      <c r="W80" s="221"/>
      <c r="X80" s="221"/>
      <c r="Y80" s="221"/>
      <c r="AG80" t="s">
        <v>155</v>
      </c>
    </row>
    <row r="81" spans="1:60" ht="22.5" outlineLevel="1" x14ac:dyDescent="0.2">
      <c r="A81" s="229">
        <v>7</v>
      </c>
      <c r="B81" s="230" t="s">
        <v>272</v>
      </c>
      <c r="C81" s="246" t="s">
        <v>273</v>
      </c>
      <c r="D81" s="231" t="s">
        <v>197</v>
      </c>
      <c r="E81" s="232">
        <v>488.84820000000002</v>
      </c>
      <c r="F81" s="233"/>
      <c r="G81" s="234">
        <f>ROUND(E81*F81,2)</f>
        <v>0</v>
      </c>
      <c r="H81" s="233"/>
      <c r="I81" s="234">
        <f>ROUND(E81*H81,2)</f>
        <v>0</v>
      </c>
      <c r="J81" s="233"/>
      <c r="K81" s="234">
        <f>ROUND(E81*J81,2)</f>
        <v>0</v>
      </c>
      <c r="L81" s="234">
        <v>21</v>
      </c>
      <c r="M81" s="234">
        <f>G81*(1+L81/100)</f>
        <v>0</v>
      </c>
      <c r="N81" s="232">
        <v>2.5200000000000001E-3</v>
      </c>
      <c r="O81" s="232">
        <f>ROUND(E81*N81,2)</f>
        <v>1.23</v>
      </c>
      <c r="P81" s="232">
        <v>0</v>
      </c>
      <c r="Q81" s="232">
        <f>ROUND(E81*P81,2)</f>
        <v>0</v>
      </c>
      <c r="R81" s="234" t="s">
        <v>198</v>
      </c>
      <c r="S81" s="234" t="s">
        <v>159</v>
      </c>
      <c r="T81" s="235" t="s">
        <v>199</v>
      </c>
      <c r="U81" s="220">
        <v>0.22400999999999999</v>
      </c>
      <c r="V81" s="220">
        <f>ROUND(E81*U81,2)</f>
        <v>109.51</v>
      </c>
      <c r="W81" s="220"/>
      <c r="X81" s="220" t="s">
        <v>200</v>
      </c>
      <c r="Y81" s="220" t="s">
        <v>162</v>
      </c>
      <c r="Z81" s="210"/>
      <c r="AA81" s="210"/>
      <c r="AB81" s="210"/>
      <c r="AC81" s="210"/>
      <c r="AD81" s="210"/>
      <c r="AE81" s="210"/>
      <c r="AF81" s="210"/>
      <c r="AG81" s="210" t="s">
        <v>201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58" t="s">
        <v>274</v>
      </c>
      <c r="D82" s="256"/>
      <c r="E82" s="256"/>
      <c r="F82" s="256"/>
      <c r="G82" s="256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203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17"/>
      <c r="B83" s="218"/>
      <c r="C83" s="259" t="s">
        <v>275</v>
      </c>
      <c r="D83" s="252"/>
      <c r="E83" s="253">
        <v>488.84820000000002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205</v>
      </c>
      <c r="AH83" s="210">
        <v>5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1" x14ac:dyDescent="0.2">
      <c r="A84" s="229">
        <v>8</v>
      </c>
      <c r="B84" s="230" t="s">
        <v>276</v>
      </c>
      <c r="C84" s="246" t="s">
        <v>277</v>
      </c>
      <c r="D84" s="231" t="s">
        <v>197</v>
      </c>
      <c r="E84" s="232">
        <v>977.69640000000004</v>
      </c>
      <c r="F84" s="233"/>
      <c r="G84" s="234">
        <f>ROUND(E84*F84,2)</f>
        <v>0</v>
      </c>
      <c r="H84" s="233"/>
      <c r="I84" s="234">
        <f>ROUND(E84*H84,2)</f>
        <v>0</v>
      </c>
      <c r="J84" s="233"/>
      <c r="K84" s="234">
        <f>ROUND(E84*J84,2)</f>
        <v>0</v>
      </c>
      <c r="L84" s="234">
        <v>21</v>
      </c>
      <c r="M84" s="234">
        <f>G84*(1+L84/100)</f>
        <v>0</v>
      </c>
      <c r="N84" s="232">
        <v>2.9999999999999997E-4</v>
      </c>
      <c r="O84" s="232">
        <f>ROUND(E84*N84,2)</f>
        <v>0.28999999999999998</v>
      </c>
      <c r="P84" s="232">
        <v>0</v>
      </c>
      <c r="Q84" s="232">
        <f>ROUND(E84*P84,2)</f>
        <v>0</v>
      </c>
      <c r="R84" s="234" t="s">
        <v>198</v>
      </c>
      <c r="S84" s="234" t="s">
        <v>159</v>
      </c>
      <c r="T84" s="235" t="s">
        <v>199</v>
      </c>
      <c r="U84" s="220">
        <v>7.0000000000000007E-2</v>
      </c>
      <c r="V84" s="220">
        <f>ROUND(E84*U84,2)</f>
        <v>68.44</v>
      </c>
      <c r="W84" s="220"/>
      <c r="X84" s="220" t="s">
        <v>200</v>
      </c>
      <c r="Y84" s="220" t="s">
        <v>162</v>
      </c>
      <c r="Z84" s="210"/>
      <c r="AA84" s="210"/>
      <c r="AB84" s="210"/>
      <c r="AC84" s="210"/>
      <c r="AD84" s="210"/>
      <c r="AE84" s="210"/>
      <c r="AF84" s="210"/>
      <c r="AG84" s="210" t="s">
        <v>201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58" t="s">
        <v>274</v>
      </c>
      <c r="D85" s="256"/>
      <c r="E85" s="256"/>
      <c r="F85" s="256"/>
      <c r="G85" s="256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203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">
      <c r="A86" s="217"/>
      <c r="B86" s="218"/>
      <c r="C86" s="259" t="s">
        <v>278</v>
      </c>
      <c r="D86" s="252"/>
      <c r="E86" s="253"/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205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17"/>
      <c r="B87" s="218"/>
      <c r="C87" s="259" t="s">
        <v>275</v>
      </c>
      <c r="D87" s="252"/>
      <c r="E87" s="253">
        <v>488.84820000000002</v>
      </c>
      <c r="F87" s="220"/>
      <c r="G87" s="22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205</v>
      </c>
      <c r="AH87" s="210">
        <v>5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17"/>
      <c r="B88" s="218"/>
      <c r="C88" s="259" t="s">
        <v>279</v>
      </c>
      <c r="D88" s="252"/>
      <c r="E88" s="253"/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205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17"/>
      <c r="B89" s="218"/>
      <c r="C89" s="259" t="s">
        <v>280</v>
      </c>
      <c r="D89" s="252"/>
      <c r="E89" s="253">
        <v>488.84820000000002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205</v>
      </c>
      <c r="AH89" s="210">
        <v>5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29">
        <v>9</v>
      </c>
      <c r="B90" s="230" t="s">
        <v>281</v>
      </c>
      <c r="C90" s="246" t="s">
        <v>282</v>
      </c>
      <c r="D90" s="231" t="s">
        <v>220</v>
      </c>
      <c r="E90" s="232">
        <v>352.34</v>
      </c>
      <c r="F90" s="233"/>
      <c r="G90" s="234">
        <f>ROUND(E90*F90,2)</f>
        <v>0</v>
      </c>
      <c r="H90" s="233"/>
      <c r="I90" s="234">
        <f>ROUND(E90*H90,2)</f>
        <v>0</v>
      </c>
      <c r="J90" s="233"/>
      <c r="K90" s="234">
        <f>ROUND(E90*J90,2)</f>
        <v>0</v>
      </c>
      <c r="L90" s="234">
        <v>21</v>
      </c>
      <c r="M90" s="234">
        <f>G90*(1+L90/100)</f>
        <v>0</v>
      </c>
      <c r="N90" s="232">
        <v>1.2E-4</v>
      </c>
      <c r="O90" s="232">
        <f>ROUND(E90*N90,2)</f>
        <v>0.04</v>
      </c>
      <c r="P90" s="232">
        <v>0</v>
      </c>
      <c r="Q90" s="232">
        <f>ROUND(E90*P90,2)</f>
        <v>0</v>
      </c>
      <c r="R90" s="234" t="s">
        <v>198</v>
      </c>
      <c r="S90" s="234" t="s">
        <v>159</v>
      </c>
      <c r="T90" s="235" t="s">
        <v>199</v>
      </c>
      <c r="U90" s="220">
        <v>0.05</v>
      </c>
      <c r="V90" s="220">
        <f>ROUND(E90*U90,2)</f>
        <v>17.62</v>
      </c>
      <c r="W90" s="220"/>
      <c r="X90" s="220" t="s">
        <v>200</v>
      </c>
      <c r="Y90" s="220" t="s">
        <v>162</v>
      </c>
      <c r="Z90" s="210"/>
      <c r="AA90" s="210"/>
      <c r="AB90" s="210"/>
      <c r="AC90" s="210"/>
      <c r="AD90" s="210"/>
      <c r="AE90" s="210"/>
      <c r="AF90" s="210"/>
      <c r="AG90" s="210" t="s">
        <v>201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17"/>
      <c r="B91" s="218"/>
      <c r="C91" s="258" t="s">
        <v>221</v>
      </c>
      <c r="D91" s="256"/>
      <c r="E91" s="256"/>
      <c r="F91" s="256"/>
      <c r="G91" s="256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203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59" t="s">
        <v>204</v>
      </c>
      <c r="D92" s="252"/>
      <c r="E92" s="253"/>
      <c r="F92" s="220"/>
      <c r="G92" s="220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205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3" x14ac:dyDescent="0.2">
      <c r="A93" s="217"/>
      <c r="B93" s="218"/>
      <c r="C93" s="259" t="s">
        <v>283</v>
      </c>
      <c r="D93" s="252"/>
      <c r="E93" s="253">
        <v>57.6</v>
      </c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205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">
      <c r="A94" s="217"/>
      <c r="B94" s="218"/>
      <c r="C94" s="259" t="s">
        <v>223</v>
      </c>
      <c r="D94" s="252"/>
      <c r="E94" s="253">
        <v>9.44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205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">
      <c r="A95" s="217"/>
      <c r="B95" s="218"/>
      <c r="C95" s="259" t="s">
        <v>224</v>
      </c>
      <c r="D95" s="252"/>
      <c r="E95" s="253">
        <v>18.760000000000002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205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17"/>
      <c r="B96" s="218"/>
      <c r="C96" s="259" t="s">
        <v>225</v>
      </c>
      <c r="D96" s="252"/>
      <c r="E96" s="253">
        <v>9.3800000000000008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205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59" t="s">
        <v>226</v>
      </c>
      <c r="D97" s="252"/>
      <c r="E97" s="253">
        <v>9.3800000000000008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205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59" t="s">
        <v>227</v>
      </c>
      <c r="D98" s="252"/>
      <c r="E98" s="253">
        <v>9.26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205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">
      <c r="A99" s="217"/>
      <c r="B99" s="218"/>
      <c r="C99" s="259" t="s">
        <v>284</v>
      </c>
      <c r="D99" s="252"/>
      <c r="E99" s="253">
        <v>11.4</v>
      </c>
      <c r="F99" s="220"/>
      <c r="G99" s="22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205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">
      <c r="A100" s="217"/>
      <c r="B100" s="218"/>
      <c r="C100" s="259" t="s">
        <v>229</v>
      </c>
      <c r="D100" s="252"/>
      <c r="E100" s="253">
        <v>10.61</v>
      </c>
      <c r="F100" s="220"/>
      <c r="G100" s="220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205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">
      <c r="A101" s="217"/>
      <c r="B101" s="218"/>
      <c r="C101" s="259" t="s">
        <v>285</v>
      </c>
      <c r="D101" s="252"/>
      <c r="E101" s="253">
        <v>12.14</v>
      </c>
      <c r="F101" s="220"/>
      <c r="G101" s="22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205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">
      <c r="A102" s="217"/>
      <c r="B102" s="218"/>
      <c r="C102" s="259" t="s">
        <v>215</v>
      </c>
      <c r="D102" s="252"/>
      <c r="E102" s="253"/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205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">
      <c r="A103" s="217"/>
      <c r="B103" s="218"/>
      <c r="C103" s="259" t="s">
        <v>286</v>
      </c>
      <c r="D103" s="252"/>
      <c r="E103" s="253">
        <v>22.52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205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17"/>
      <c r="B104" s="218"/>
      <c r="C104" s="259" t="s">
        <v>232</v>
      </c>
      <c r="D104" s="252"/>
      <c r="E104" s="253">
        <v>9.7799999999999994</v>
      </c>
      <c r="F104" s="220"/>
      <c r="G104" s="22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205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">
      <c r="A105" s="217"/>
      <c r="B105" s="218"/>
      <c r="C105" s="259" t="s">
        <v>287</v>
      </c>
      <c r="D105" s="252"/>
      <c r="E105" s="253"/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205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">
      <c r="A106" s="217"/>
      <c r="B106" s="218"/>
      <c r="C106" s="259" t="s">
        <v>288</v>
      </c>
      <c r="D106" s="252"/>
      <c r="E106" s="253">
        <v>4.8</v>
      </c>
      <c r="F106" s="220"/>
      <c r="G106" s="22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205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3" x14ac:dyDescent="0.2">
      <c r="A107" s="217"/>
      <c r="B107" s="218"/>
      <c r="C107" s="259" t="s">
        <v>289</v>
      </c>
      <c r="D107" s="252"/>
      <c r="E107" s="253">
        <v>11.44</v>
      </c>
      <c r="F107" s="220"/>
      <c r="G107" s="220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205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3" x14ac:dyDescent="0.2">
      <c r="A108" s="217"/>
      <c r="B108" s="218"/>
      <c r="C108" s="259" t="s">
        <v>290</v>
      </c>
      <c r="D108" s="252"/>
      <c r="E108" s="253">
        <v>8.4</v>
      </c>
      <c r="F108" s="220"/>
      <c r="G108" s="220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205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">
      <c r="A109" s="217"/>
      <c r="B109" s="218"/>
      <c r="C109" s="259" t="s">
        <v>291</v>
      </c>
      <c r="D109" s="252"/>
      <c r="E109" s="253">
        <v>11.4</v>
      </c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205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3" x14ac:dyDescent="0.2">
      <c r="A110" s="217"/>
      <c r="B110" s="218"/>
      <c r="C110" s="259" t="s">
        <v>292</v>
      </c>
      <c r="D110" s="252"/>
      <c r="E110" s="253">
        <v>22.72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205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">
      <c r="A111" s="217"/>
      <c r="B111" s="218"/>
      <c r="C111" s="259" t="s">
        <v>293</v>
      </c>
      <c r="D111" s="252"/>
      <c r="E111" s="253">
        <v>18.760000000000002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205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17"/>
      <c r="B112" s="218"/>
      <c r="C112" s="259" t="s">
        <v>294</v>
      </c>
      <c r="D112" s="252"/>
      <c r="E112" s="253">
        <v>57.6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205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17"/>
      <c r="B113" s="218"/>
      <c r="C113" s="259" t="s">
        <v>295</v>
      </c>
      <c r="D113" s="252"/>
      <c r="E113" s="253">
        <v>11.3</v>
      </c>
      <c r="F113" s="220"/>
      <c r="G113" s="22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205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17"/>
      <c r="B114" s="218"/>
      <c r="C114" s="259" t="s">
        <v>296</v>
      </c>
      <c r="D114" s="252"/>
      <c r="E114" s="253">
        <v>13.51</v>
      </c>
      <c r="F114" s="220"/>
      <c r="G114" s="220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205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">
      <c r="A115" s="217"/>
      <c r="B115" s="218"/>
      <c r="C115" s="259" t="s">
        <v>297</v>
      </c>
      <c r="D115" s="252"/>
      <c r="E115" s="253">
        <v>12.14</v>
      </c>
      <c r="F115" s="220"/>
      <c r="G115" s="22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205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29">
        <v>10</v>
      </c>
      <c r="B116" s="230" t="s">
        <v>298</v>
      </c>
      <c r="C116" s="246" t="s">
        <v>299</v>
      </c>
      <c r="D116" s="231" t="s">
        <v>197</v>
      </c>
      <c r="E116" s="232">
        <v>248.3116</v>
      </c>
      <c r="F116" s="233"/>
      <c r="G116" s="234">
        <f>ROUND(E116*F116,2)</f>
        <v>0</v>
      </c>
      <c r="H116" s="233"/>
      <c r="I116" s="234">
        <f>ROUND(E116*H116,2)</f>
        <v>0</v>
      </c>
      <c r="J116" s="233"/>
      <c r="K116" s="234">
        <f>ROUND(E116*J116,2)</f>
        <v>0</v>
      </c>
      <c r="L116" s="234">
        <v>21</v>
      </c>
      <c r="M116" s="234">
        <f>G116*(1+L116/100)</f>
        <v>0</v>
      </c>
      <c r="N116" s="232">
        <v>4.0000000000000003E-5</v>
      </c>
      <c r="O116" s="232">
        <f>ROUND(E116*N116,2)</f>
        <v>0.01</v>
      </c>
      <c r="P116" s="232">
        <v>0</v>
      </c>
      <c r="Q116" s="232">
        <f>ROUND(E116*P116,2)</f>
        <v>0</v>
      </c>
      <c r="R116" s="234" t="s">
        <v>198</v>
      </c>
      <c r="S116" s="234" t="s">
        <v>159</v>
      </c>
      <c r="T116" s="235" t="s">
        <v>199</v>
      </c>
      <c r="U116" s="220">
        <v>7.8E-2</v>
      </c>
      <c r="V116" s="220">
        <f>ROUND(E116*U116,2)</f>
        <v>19.37</v>
      </c>
      <c r="W116" s="220"/>
      <c r="X116" s="220" t="s">
        <v>200</v>
      </c>
      <c r="Y116" s="220" t="s">
        <v>162</v>
      </c>
      <c r="Z116" s="210"/>
      <c r="AA116" s="210"/>
      <c r="AB116" s="210"/>
      <c r="AC116" s="210"/>
      <c r="AD116" s="210"/>
      <c r="AE116" s="210"/>
      <c r="AF116" s="210"/>
      <c r="AG116" s="210" t="s">
        <v>201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2.5" outlineLevel="2" x14ac:dyDescent="0.2">
      <c r="A117" s="217"/>
      <c r="B117" s="218"/>
      <c r="C117" s="258" t="s">
        <v>300</v>
      </c>
      <c r="D117" s="256"/>
      <c r="E117" s="256"/>
      <c r="F117" s="256"/>
      <c r="G117" s="256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203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36" t="str">
        <f>C117</f>
        <v>s rámy a zárubněmi, zábradlí, předmětů oplechování apod., které se zřizují ještě před úpravami povrchu, před jejich znečištěním při úpravách povrchu nástřikem plastických (lepivých) maltovin</v>
      </c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59" t="s">
        <v>301</v>
      </c>
      <c r="D118" s="252"/>
      <c r="E118" s="253">
        <v>154.78440000000001</v>
      </c>
      <c r="F118" s="220"/>
      <c r="G118" s="220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205</v>
      </c>
      <c r="AH118" s="210">
        <v>5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">
      <c r="A119" s="217"/>
      <c r="B119" s="218"/>
      <c r="C119" s="259" t="s">
        <v>302</v>
      </c>
      <c r="D119" s="252"/>
      <c r="E119" s="253"/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205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17"/>
      <c r="B120" s="218"/>
      <c r="C120" s="259" t="s">
        <v>303</v>
      </c>
      <c r="D120" s="252"/>
      <c r="E120" s="253">
        <v>2.56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205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">
      <c r="A121" s="217"/>
      <c r="B121" s="218"/>
      <c r="C121" s="259" t="s">
        <v>304</v>
      </c>
      <c r="D121" s="252"/>
      <c r="E121" s="253">
        <v>8.16</v>
      </c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205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17"/>
      <c r="B122" s="218"/>
      <c r="C122" s="259" t="s">
        <v>305</v>
      </c>
      <c r="D122" s="252"/>
      <c r="E122" s="253">
        <v>6.4</v>
      </c>
      <c r="F122" s="220"/>
      <c r="G122" s="220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205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">
      <c r="A123" s="217"/>
      <c r="B123" s="218"/>
      <c r="C123" s="259" t="s">
        <v>306</v>
      </c>
      <c r="D123" s="252"/>
      <c r="E123" s="253">
        <v>8.1056000000000008</v>
      </c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205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59" t="s">
        <v>307</v>
      </c>
      <c r="D124" s="252"/>
      <c r="E124" s="253">
        <v>16.091999999999999</v>
      </c>
      <c r="F124" s="220"/>
      <c r="G124" s="22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205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3" x14ac:dyDescent="0.2">
      <c r="A125" s="217"/>
      <c r="B125" s="218"/>
      <c r="C125" s="259" t="s">
        <v>308</v>
      </c>
      <c r="D125" s="252"/>
      <c r="E125" s="253">
        <v>19.071999999999999</v>
      </c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205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">
      <c r="A126" s="217"/>
      <c r="B126" s="218"/>
      <c r="C126" s="259" t="s">
        <v>309</v>
      </c>
      <c r="D126" s="252"/>
      <c r="E126" s="253">
        <v>33.137599999999999</v>
      </c>
      <c r="F126" s="220"/>
      <c r="G126" s="22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205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29">
        <v>11</v>
      </c>
      <c r="B127" s="230" t="s">
        <v>310</v>
      </c>
      <c r="C127" s="246" t="s">
        <v>311</v>
      </c>
      <c r="D127" s="231" t="s">
        <v>220</v>
      </c>
      <c r="E127" s="232">
        <v>258.55</v>
      </c>
      <c r="F127" s="233"/>
      <c r="G127" s="234">
        <f>ROUND(E127*F127,2)</f>
        <v>0</v>
      </c>
      <c r="H127" s="233"/>
      <c r="I127" s="234">
        <f>ROUND(E127*H127,2)</f>
        <v>0</v>
      </c>
      <c r="J127" s="233"/>
      <c r="K127" s="234">
        <f>ROUND(E127*J127,2)</f>
        <v>0</v>
      </c>
      <c r="L127" s="234">
        <v>21</v>
      </c>
      <c r="M127" s="234">
        <f>G127*(1+L127/100)</f>
        <v>0</v>
      </c>
      <c r="N127" s="232">
        <v>2.0000000000000002E-5</v>
      </c>
      <c r="O127" s="232">
        <f>ROUND(E127*N127,2)</f>
        <v>0.01</v>
      </c>
      <c r="P127" s="232">
        <v>0</v>
      </c>
      <c r="Q127" s="232">
        <f>ROUND(E127*P127,2)</f>
        <v>0</v>
      </c>
      <c r="R127" s="234" t="s">
        <v>198</v>
      </c>
      <c r="S127" s="234" t="s">
        <v>159</v>
      </c>
      <c r="T127" s="235" t="s">
        <v>199</v>
      </c>
      <c r="U127" s="220">
        <v>0.16</v>
      </c>
      <c r="V127" s="220">
        <f>ROUND(E127*U127,2)</f>
        <v>41.37</v>
      </c>
      <c r="W127" s="220"/>
      <c r="X127" s="220" t="s">
        <v>200</v>
      </c>
      <c r="Y127" s="220" t="s">
        <v>162</v>
      </c>
      <c r="Z127" s="210"/>
      <c r="AA127" s="210"/>
      <c r="AB127" s="210"/>
      <c r="AC127" s="210"/>
      <c r="AD127" s="210"/>
      <c r="AE127" s="210"/>
      <c r="AF127" s="210"/>
      <c r="AG127" s="210" t="s">
        <v>201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">
      <c r="A128" s="217"/>
      <c r="B128" s="218"/>
      <c r="C128" s="258" t="s">
        <v>312</v>
      </c>
      <c r="D128" s="256"/>
      <c r="E128" s="256"/>
      <c r="F128" s="256"/>
      <c r="G128" s="256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203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60" t="s">
        <v>313</v>
      </c>
      <c r="D129" s="257"/>
      <c r="E129" s="257"/>
      <c r="F129" s="257"/>
      <c r="G129" s="257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165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59" t="s">
        <v>314</v>
      </c>
      <c r="D130" s="252"/>
      <c r="E130" s="253"/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205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3" x14ac:dyDescent="0.2">
      <c r="A131" s="217"/>
      <c r="B131" s="218"/>
      <c r="C131" s="259" t="s">
        <v>315</v>
      </c>
      <c r="D131" s="252"/>
      <c r="E131" s="253">
        <v>12.41</v>
      </c>
      <c r="F131" s="220"/>
      <c r="G131" s="220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205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">
      <c r="A132" s="217"/>
      <c r="B132" s="218"/>
      <c r="C132" s="259" t="s">
        <v>316</v>
      </c>
      <c r="D132" s="252"/>
      <c r="E132" s="253">
        <v>12.3</v>
      </c>
      <c r="F132" s="220"/>
      <c r="G132" s="22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10"/>
      <c r="AA132" s="210"/>
      <c r="AB132" s="210"/>
      <c r="AC132" s="210"/>
      <c r="AD132" s="210"/>
      <c r="AE132" s="210"/>
      <c r="AF132" s="210"/>
      <c r="AG132" s="210" t="s">
        <v>205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3" x14ac:dyDescent="0.2">
      <c r="A133" s="217"/>
      <c r="B133" s="218"/>
      <c r="C133" s="259" t="s">
        <v>317</v>
      </c>
      <c r="D133" s="252"/>
      <c r="E133" s="253">
        <v>5.96</v>
      </c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205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17"/>
      <c r="B134" s="218"/>
      <c r="C134" s="259" t="s">
        <v>318</v>
      </c>
      <c r="D134" s="252"/>
      <c r="E134" s="253"/>
      <c r="F134" s="220"/>
      <c r="G134" s="22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205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17"/>
      <c r="B135" s="218"/>
      <c r="C135" s="259" t="s">
        <v>319</v>
      </c>
      <c r="D135" s="252"/>
      <c r="E135" s="253">
        <v>14.06</v>
      </c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205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">
      <c r="A136" s="217"/>
      <c r="B136" s="218"/>
      <c r="C136" s="259" t="s">
        <v>320</v>
      </c>
      <c r="D136" s="252"/>
      <c r="E136" s="253">
        <v>1.6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205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">
      <c r="A137" s="217"/>
      <c r="B137" s="218"/>
      <c r="C137" s="259" t="s">
        <v>321</v>
      </c>
      <c r="D137" s="252"/>
      <c r="E137" s="253">
        <v>4.41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205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">
      <c r="A138" s="217"/>
      <c r="B138" s="218"/>
      <c r="C138" s="259" t="s">
        <v>322</v>
      </c>
      <c r="D138" s="252"/>
      <c r="E138" s="253">
        <v>2.98</v>
      </c>
      <c r="F138" s="220"/>
      <c r="G138" s="22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205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3" x14ac:dyDescent="0.2">
      <c r="A139" s="217"/>
      <c r="B139" s="218"/>
      <c r="C139" s="259" t="s">
        <v>257</v>
      </c>
      <c r="D139" s="252"/>
      <c r="E139" s="253"/>
      <c r="F139" s="220"/>
      <c r="G139" s="220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205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">
      <c r="A140" s="217"/>
      <c r="B140" s="218"/>
      <c r="C140" s="259" t="s">
        <v>323</v>
      </c>
      <c r="D140" s="252"/>
      <c r="E140" s="253">
        <v>65.400000000000006</v>
      </c>
      <c r="F140" s="220"/>
      <c r="G140" s="220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205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">
      <c r="A141" s="217"/>
      <c r="B141" s="218"/>
      <c r="C141" s="259" t="s">
        <v>324</v>
      </c>
      <c r="D141" s="252"/>
      <c r="E141" s="253">
        <v>50.66</v>
      </c>
      <c r="F141" s="220"/>
      <c r="G141" s="22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10"/>
      <c r="AA141" s="210"/>
      <c r="AB141" s="210"/>
      <c r="AC141" s="210"/>
      <c r="AD141" s="210"/>
      <c r="AE141" s="210"/>
      <c r="AF141" s="210"/>
      <c r="AG141" s="210" t="s">
        <v>205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">
      <c r="A142" s="217"/>
      <c r="B142" s="218"/>
      <c r="C142" s="259" t="s">
        <v>325</v>
      </c>
      <c r="D142" s="252"/>
      <c r="E142" s="253">
        <v>29.8</v>
      </c>
      <c r="F142" s="220"/>
      <c r="G142" s="22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205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3" x14ac:dyDescent="0.2">
      <c r="A143" s="217"/>
      <c r="B143" s="218"/>
      <c r="C143" s="259" t="s">
        <v>326</v>
      </c>
      <c r="D143" s="252"/>
      <c r="E143" s="253"/>
      <c r="F143" s="220"/>
      <c r="G143" s="220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10"/>
      <c r="AA143" s="210"/>
      <c r="AB143" s="210"/>
      <c r="AC143" s="210"/>
      <c r="AD143" s="210"/>
      <c r="AE143" s="210"/>
      <c r="AF143" s="210"/>
      <c r="AG143" s="210" t="s">
        <v>205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3" x14ac:dyDescent="0.2">
      <c r="A144" s="217"/>
      <c r="B144" s="218"/>
      <c r="C144" s="259" t="s">
        <v>327</v>
      </c>
      <c r="D144" s="252"/>
      <c r="E144" s="253"/>
      <c r="F144" s="220"/>
      <c r="G144" s="22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205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3" x14ac:dyDescent="0.2">
      <c r="A145" s="217"/>
      <c r="B145" s="218"/>
      <c r="C145" s="259" t="s">
        <v>328</v>
      </c>
      <c r="D145" s="252"/>
      <c r="E145" s="253">
        <v>14.06</v>
      </c>
      <c r="F145" s="220"/>
      <c r="G145" s="220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205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">
      <c r="A146" s="217"/>
      <c r="B146" s="218"/>
      <c r="C146" s="259" t="s">
        <v>329</v>
      </c>
      <c r="D146" s="252"/>
      <c r="E146" s="253">
        <v>2.98</v>
      </c>
      <c r="F146" s="220"/>
      <c r="G146" s="220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205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">
      <c r="A147" s="217"/>
      <c r="B147" s="218"/>
      <c r="C147" s="259" t="s">
        <v>330</v>
      </c>
      <c r="D147" s="252"/>
      <c r="E147" s="253"/>
      <c r="F147" s="220"/>
      <c r="G147" s="22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10"/>
      <c r="AA147" s="210"/>
      <c r="AB147" s="210"/>
      <c r="AC147" s="210"/>
      <c r="AD147" s="210"/>
      <c r="AE147" s="210"/>
      <c r="AF147" s="210"/>
      <c r="AG147" s="210" t="s">
        <v>205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3" x14ac:dyDescent="0.2">
      <c r="A148" s="217"/>
      <c r="B148" s="218"/>
      <c r="C148" s="259" t="s">
        <v>331</v>
      </c>
      <c r="D148" s="252"/>
      <c r="E148" s="253">
        <v>7.33</v>
      </c>
      <c r="F148" s="220"/>
      <c r="G148" s="22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205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">
      <c r="A149" s="217"/>
      <c r="B149" s="218"/>
      <c r="C149" s="259" t="s">
        <v>332</v>
      </c>
      <c r="D149" s="252"/>
      <c r="E149" s="253">
        <v>3.93</v>
      </c>
      <c r="F149" s="220"/>
      <c r="G149" s="220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205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">
      <c r="A150" s="217"/>
      <c r="B150" s="218"/>
      <c r="C150" s="259" t="s">
        <v>333</v>
      </c>
      <c r="D150" s="252"/>
      <c r="E150" s="253"/>
      <c r="F150" s="220"/>
      <c r="G150" s="220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10"/>
      <c r="AA150" s="210"/>
      <c r="AB150" s="210"/>
      <c r="AC150" s="210"/>
      <c r="AD150" s="210"/>
      <c r="AE150" s="210"/>
      <c r="AF150" s="210"/>
      <c r="AG150" s="210" t="s">
        <v>205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3" x14ac:dyDescent="0.2">
      <c r="A151" s="217"/>
      <c r="B151" s="218"/>
      <c r="C151" s="259" t="s">
        <v>315</v>
      </c>
      <c r="D151" s="252"/>
      <c r="E151" s="253">
        <v>12.41</v>
      </c>
      <c r="F151" s="220"/>
      <c r="G151" s="22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205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3" x14ac:dyDescent="0.2">
      <c r="A152" s="217"/>
      <c r="B152" s="218"/>
      <c r="C152" s="259" t="s">
        <v>316</v>
      </c>
      <c r="D152" s="252"/>
      <c r="E152" s="253">
        <v>12.3</v>
      </c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205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">
      <c r="A153" s="217"/>
      <c r="B153" s="218"/>
      <c r="C153" s="259" t="s">
        <v>317</v>
      </c>
      <c r="D153" s="252"/>
      <c r="E153" s="253">
        <v>5.96</v>
      </c>
      <c r="F153" s="220"/>
      <c r="G153" s="220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205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29">
        <v>12</v>
      </c>
      <c r="B154" s="230" t="s">
        <v>334</v>
      </c>
      <c r="C154" s="246" t="s">
        <v>335</v>
      </c>
      <c r="D154" s="231" t="s">
        <v>197</v>
      </c>
      <c r="E154" s="232">
        <v>2.6534</v>
      </c>
      <c r="F154" s="233"/>
      <c r="G154" s="234">
        <f>ROUND(E154*F154,2)</f>
        <v>0</v>
      </c>
      <c r="H154" s="233"/>
      <c r="I154" s="234">
        <f>ROUND(E154*H154,2)</f>
        <v>0</v>
      </c>
      <c r="J154" s="233"/>
      <c r="K154" s="234">
        <f>ROUND(E154*J154,2)</f>
        <v>0</v>
      </c>
      <c r="L154" s="234">
        <v>21</v>
      </c>
      <c r="M154" s="234">
        <f>G154*(1+L154/100)</f>
        <v>0</v>
      </c>
      <c r="N154" s="232">
        <v>5.2650000000000002E-2</v>
      </c>
      <c r="O154" s="232">
        <f>ROUND(E154*N154,2)</f>
        <v>0.14000000000000001</v>
      </c>
      <c r="P154" s="232">
        <v>0</v>
      </c>
      <c r="Q154" s="232">
        <f>ROUND(E154*P154,2)</f>
        <v>0</v>
      </c>
      <c r="R154" s="234" t="s">
        <v>198</v>
      </c>
      <c r="S154" s="234" t="s">
        <v>159</v>
      </c>
      <c r="T154" s="235" t="s">
        <v>199</v>
      </c>
      <c r="U154" s="220">
        <v>0.87472000000000005</v>
      </c>
      <c r="V154" s="220">
        <f>ROUND(E154*U154,2)</f>
        <v>2.3199999999999998</v>
      </c>
      <c r="W154" s="220"/>
      <c r="X154" s="220" t="s">
        <v>200</v>
      </c>
      <c r="Y154" s="220" t="s">
        <v>162</v>
      </c>
      <c r="Z154" s="210"/>
      <c r="AA154" s="210"/>
      <c r="AB154" s="210"/>
      <c r="AC154" s="210"/>
      <c r="AD154" s="210"/>
      <c r="AE154" s="210"/>
      <c r="AF154" s="210"/>
      <c r="AG154" s="210" t="s">
        <v>201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17"/>
      <c r="B155" s="218"/>
      <c r="C155" s="259" t="s">
        <v>336</v>
      </c>
      <c r="D155" s="252"/>
      <c r="E155" s="253"/>
      <c r="F155" s="220"/>
      <c r="G155" s="220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10"/>
      <c r="AA155" s="210"/>
      <c r="AB155" s="210"/>
      <c r="AC155" s="210"/>
      <c r="AD155" s="210"/>
      <c r="AE155" s="210"/>
      <c r="AF155" s="210"/>
      <c r="AG155" s="210" t="s">
        <v>205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3" x14ac:dyDescent="0.2">
      <c r="A156" s="217"/>
      <c r="B156" s="218"/>
      <c r="C156" s="259" t="s">
        <v>337</v>
      </c>
      <c r="D156" s="252"/>
      <c r="E156" s="253"/>
      <c r="F156" s="220"/>
      <c r="G156" s="220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205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3" x14ac:dyDescent="0.2">
      <c r="A157" s="217"/>
      <c r="B157" s="218"/>
      <c r="C157" s="259" t="s">
        <v>338</v>
      </c>
      <c r="D157" s="252"/>
      <c r="E157" s="253">
        <v>2.6534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205</v>
      </c>
      <c r="AH157" s="210">
        <v>5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ht="22.5" outlineLevel="1" x14ac:dyDescent="0.2">
      <c r="A158" s="229">
        <v>13</v>
      </c>
      <c r="B158" s="230" t="s">
        <v>339</v>
      </c>
      <c r="C158" s="246" t="s">
        <v>340</v>
      </c>
      <c r="D158" s="231" t="s">
        <v>197</v>
      </c>
      <c r="E158" s="232">
        <v>488.84820000000002</v>
      </c>
      <c r="F158" s="233"/>
      <c r="G158" s="234">
        <f>ROUND(E158*F158,2)</f>
        <v>0</v>
      </c>
      <c r="H158" s="233"/>
      <c r="I158" s="234">
        <f>ROUND(E158*H158,2)</f>
        <v>0</v>
      </c>
      <c r="J158" s="233"/>
      <c r="K158" s="234">
        <f>ROUND(E158*J158,2)</f>
        <v>0</v>
      </c>
      <c r="L158" s="234">
        <v>21</v>
      </c>
      <c r="M158" s="234">
        <f>G158*(1+L158/100)</f>
        <v>0</v>
      </c>
      <c r="N158" s="232">
        <v>3.8109999999999998E-2</v>
      </c>
      <c r="O158" s="232">
        <f>ROUND(E158*N158,2)</f>
        <v>18.63</v>
      </c>
      <c r="P158" s="232">
        <v>0</v>
      </c>
      <c r="Q158" s="232">
        <f>ROUND(E158*P158,2)</f>
        <v>0</v>
      </c>
      <c r="R158" s="234" t="s">
        <v>341</v>
      </c>
      <c r="S158" s="234" t="s">
        <v>159</v>
      </c>
      <c r="T158" s="235" t="s">
        <v>199</v>
      </c>
      <c r="U158" s="220">
        <v>0.33622000000000002</v>
      </c>
      <c r="V158" s="220">
        <f>ROUND(E158*U158,2)</f>
        <v>164.36</v>
      </c>
      <c r="W158" s="220"/>
      <c r="X158" s="220" t="s">
        <v>200</v>
      </c>
      <c r="Y158" s="220" t="s">
        <v>162</v>
      </c>
      <c r="Z158" s="210"/>
      <c r="AA158" s="210"/>
      <c r="AB158" s="210"/>
      <c r="AC158" s="210"/>
      <c r="AD158" s="210"/>
      <c r="AE158" s="210"/>
      <c r="AF158" s="210"/>
      <c r="AG158" s="210" t="s">
        <v>201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2" x14ac:dyDescent="0.2">
      <c r="A159" s="217"/>
      <c r="B159" s="218"/>
      <c r="C159" s="259" t="s">
        <v>342</v>
      </c>
      <c r="D159" s="252"/>
      <c r="E159" s="253"/>
      <c r="F159" s="220"/>
      <c r="G159" s="220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10"/>
      <c r="AA159" s="210"/>
      <c r="AB159" s="210"/>
      <c r="AC159" s="210"/>
      <c r="AD159" s="210"/>
      <c r="AE159" s="210"/>
      <c r="AF159" s="210"/>
      <c r="AG159" s="210" t="s">
        <v>205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3" x14ac:dyDescent="0.2">
      <c r="A160" s="217"/>
      <c r="B160" s="218"/>
      <c r="C160" s="259" t="s">
        <v>343</v>
      </c>
      <c r="D160" s="252"/>
      <c r="E160" s="253">
        <v>57.871499999999997</v>
      </c>
      <c r="F160" s="220"/>
      <c r="G160" s="22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205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3" x14ac:dyDescent="0.2">
      <c r="A161" s="217"/>
      <c r="B161" s="218"/>
      <c r="C161" s="259" t="s">
        <v>344</v>
      </c>
      <c r="D161" s="252"/>
      <c r="E161" s="253">
        <v>-16.5688</v>
      </c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205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3" x14ac:dyDescent="0.2">
      <c r="A162" s="217"/>
      <c r="B162" s="218"/>
      <c r="C162" s="259" t="s">
        <v>345</v>
      </c>
      <c r="D162" s="252"/>
      <c r="E162" s="253">
        <v>-9.6254000000000008</v>
      </c>
      <c r="F162" s="220"/>
      <c r="G162" s="220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205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3" x14ac:dyDescent="0.2">
      <c r="A163" s="217"/>
      <c r="B163" s="218"/>
      <c r="C163" s="259" t="s">
        <v>346</v>
      </c>
      <c r="D163" s="252"/>
      <c r="E163" s="253">
        <v>2.5619999999999998</v>
      </c>
      <c r="F163" s="220"/>
      <c r="G163" s="220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10"/>
      <c r="AA163" s="210"/>
      <c r="AB163" s="210"/>
      <c r="AC163" s="210"/>
      <c r="AD163" s="210"/>
      <c r="AE163" s="210"/>
      <c r="AF163" s="210"/>
      <c r="AG163" s="210" t="s">
        <v>205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3" x14ac:dyDescent="0.2">
      <c r="A164" s="217"/>
      <c r="B164" s="218"/>
      <c r="C164" s="259" t="s">
        <v>347</v>
      </c>
      <c r="D164" s="252"/>
      <c r="E164" s="253">
        <v>9.7387999999999995</v>
      </c>
      <c r="F164" s="220"/>
      <c r="G164" s="220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205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3" x14ac:dyDescent="0.2">
      <c r="A165" s="217"/>
      <c r="B165" s="218"/>
      <c r="C165" s="259" t="s">
        <v>262</v>
      </c>
      <c r="D165" s="252"/>
      <c r="E165" s="253">
        <v>1.788</v>
      </c>
      <c r="F165" s="220"/>
      <c r="G165" s="220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205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3" x14ac:dyDescent="0.2">
      <c r="A166" s="217"/>
      <c r="B166" s="218"/>
      <c r="C166" s="259" t="s">
        <v>348</v>
      </c>
      <c r="D166" s="252"/>
      <c r="E166" s="253"/>
      <c r="F166" s="220"/>
      <c r="G166" s="220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205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3" x14ac:dyDescent="0.2">
      <c r="A167" s="217"/>
      <c r="B167" s="218"/>
      <c r="C167" s="259" t="s">
        <v>349</v>
      </c>
      <c r="D167" s="252"/>
      <c r="E167" s="253">
        <v>58.4</v>
      </c>
      <c r="F167" s="220"/>
      <c r="G167" s="220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20"/>
      <c r="Z167" s="210"/>
      <c r="AA167" s="210"/>
      <c r="AB167" s="210"/>
      <c r="AC167" s="210"/>
      <c r="AD167" s="210"/>
      <c r="AE167" s="210"/>
      <c r="AF167" s="210"/>
      <c r="AG167" s="210" t="s">
        <v>205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33.75" outlineLevel="3" x14ac:dyDescent="0.2">
      <c r="A168" s="217"/>
      <c r="B168" s="218"/>
      <c r="C168" s="259" t="s">
        <v>350</v>
      </c>
      <c r="D168" s="252"/>
      <c r="E168" s="253">
        <v>3.7679999999999998</v>
      </c>
      <c r="F168" s="220"/>
      <c r="G168" s="220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205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3" x14ac:dyDescent="0.2">
      <c r="A169" s="217"/>
      <c r="B169" s="218"/>
      <c r="C169" s="259" t="s">
        <v>351</v>
      </c>
      <c r="D169" s="252"/>
      <c r="E169" s="253">
        <v>0.70299999999999996</v>
      </c>
      <c r="F169" s="220"/>
      <c r="G169" s="22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205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3" x14ac:dyDescent="0.2">
      <c r="A170" s="217"/>
      <c r="B170" s="218"/>
      <c r="C170" s="259" t="s">
        <v>352</v>
      </c>
      <c r="D170" s="252"/>
      <c r="E170" s="253">
        <v>-2.56</v>
      </c>
      <c r="F170" s="220"/>
      <c r="G170" s="220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10"/>
      <c r="AA170" s="210"/>
      <c r="AB170" s="210"/>
      <c r="AC170" s="210"/>
      <c r="AD170" s="210"/>
      <c r="AE170" s="210"/>
      <c r="AF170" s="210"/>
      <c r="AG170" s="210" t="s">
        <v>205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">
      <c r="A171" s="217"/>
      <c r="B171" s="218"/>
      <c r="C171" s="259" t="s">
        <v>353</v>
      </c>
      <c r="D171" s="252"/>
      <c r="E171" s="253">
        <v>-8.16</v>
      </c>
      <c r="F171" s="220"/>
      <c r="G171" s="220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10"/>
      <c r="AA171" s="210"/>
      <c r="AB171" s="210"/>
      <c r="AC171" s="210"/>
      <c r="AD171" s="210"/>
      <c r="AE171" s="210"/>
      <c r="AF171" s="210"/>
      <c r="AG171" s="210" t="s">
        <v>205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">
      <c r="A172" s="217"/>
      <c r="B172" s="218"/>
      <c r="C172" s="259" t="s">
        <v>354</v>
      </c>
      <c r="D172" s="252"/>
      <c r="E172" s="253">
        <v>-6.4</v>
      </c>
      <c r="F172" s="220"/>
      <c r="G172" s="22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205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">
      <c r="A173" s="217"/>
      <c r="B173" s="218"/>
      <c r="C173" s="259" t="s">
        <v>355</v>
      </c>
      <c r="D173" s="252"/>
      <c r="E173" s="253">
        <v>0.48</v>
      </c>
      <c r="F173" s="220"/>
      <c r="G173" s="220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20"/>
      <c r="Z173" s="210"/>
      <c r="AA173" s="210"/>
      <c r="AB173" s="210"/>
      <c r="AC173" s="210"/>
      <c r="AD173" s="210"/>
      <c r="AE173" s="210"/>
      <c r="AF173" s="210"/>
      <c r="AG173" s="210" t="s">
        <v>205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">
      <c r="A174" s="217"/>
      <c r="B174" s="218"/>
      <c r="C174" s="259" t="s">
        <v>356</v>
      </c>
      <c r="D174" s="252"/>
      <c r="E174" s="253">
        <v>18.899999999999999</v>
      </c>
      <c r="F174" s="220"/>
      <c r="G174" s="220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205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">
      <c r="A175" s="217"/>
      <c r="B175" s="218"/>
      <c r="C175" s="259" t="s">
        <v>357</v>
      </c>
      <c r="D175" s="252"/>
      <c r="E175" s="253">
        <v>-8.1056000000000008</v>
      </c>
      <c r="F175" s="220"/>
      <c r="G175" s="220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10"/>
      <c r="AA175" s="210"/>
      <c r="AB175" s="210"/>
      <c r="AC175" s="210"/>
      <c r="AD175" s="210"/>
      <c r="AE175" s="210"/>
      <c r="AF175" s="210"/>
      <c r="AG175" s="210" t="s">
        <v>205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17"/>
      <c r="B176" s="218"/>
      <c r="C176" s="259" t="s">
        <v>358</v>
      </c>
      <c r="D176" s="252"/>
      <c r="E176" s="253">
        <v>0.56200000000000006</v>
      </c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10"/>
      <c r="AA176" s="210"/>
      <c r="AB176" s="210"/>
      <c r="AC176" s="210"/>
      <c r="AD176" s="210"/>
      <c r="AE176" s="210"/>
      <c r="AF176" s="210"/>
      <c r="AG176" s="210" t="s">
        <v>205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17"/>
      <c r="B177" s="218"/>
      <c r="C177" s="259" t="s">
        <v>359</v>
      </c>
      <c r="D177" s="252"/>
      <c r="E177" s="253">
        <v>0.84199999999999997</v>
      </c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205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">
      <c r="A178" s="217"/>
      <c r="B178" s="218"/>
      <c r="C178" s="259" t="s">
        <v>360</v>
      </c>
      <c r="D178" s="252"/>
      <c r="E178" s="253">
        <v>279.91199999999998</v>
      </c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205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">
      <c r="A179" s="217"/>
      <c r="B179" s="218"/>
      <c r="C179" s="259" t="s">
        <v>361</v>
      </c>
      <c r="D179" s="252"/>
      <c r="E179" s="253">
        <v>-16.091999999999999</v>
      </c>
      <c r="F179" s="220"/>
      <c r="G179" s="220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205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3" x14ac:dyDescent="0.2">
      <c r="A180" s="217"/>
      <c r="B180" s="218"/>
      <c r="C180" s="259" t="s">
        <v>362</v>
      </c>
      <c r="D180" s="252"/>
      <c r="E180" s="253">
        <v>-57.9908</v>
      </c>
      <c r="F180" s="220"/>
      <c r="G180" s="220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205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">
      <c r="A181" s="217"/>
      <c r="B181" s="218"/>
      <c r="C181" s="259" t="s">
        <v>363</v>
      </c>
      <c r="D181" s="252"/>
      <c r="E181" s="253">
        <v>-19.071999999999999</v>
      </c>
      <c r="F181" s="220"/>
      <c r="G181" s="220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10"/>
      <c r="AA181" s="210"/>
      <c r="AB181" s="210"/>
      <c r="AC181" s="210"/>
      <c r="AD181" s="210"/>
      <c r="AE181" s="210"/>
      <c r="AF181" s="210"/>
      <c r="AG181" s="210" t="s">
        <v>205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3" x14ac:dyDescent="0.2">
      <c r="A182" s="217"/>
      <c r="B182" s="218"/>
      <c r="C182" s="259" t="s">
        <v>364</v>
      </c>
      <c r="D182" s="252"/>
      <c r="E182" s="253">
        <v>14.67</v>
      </c>
      <c r="F182" s="220"/>
      <c r="G182" s="220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20"/>
      <c r="Z182" s="210"/>
      <c r="AA182" s="210"/>
      <c r="AB182" s="210"/>
      <c r="AC182" s="210"/>
      <c r="AD182" s="210"/>
      <c r="AE182" s="210"/>
      <c r="AF182" s="210"/>
      <c r="AG182" s="210" t="s">
        <v>205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3" x14ac:dyDescent="0.2">
      <c r="A183" s="217"/>
      <c r="B183" s="218"/>
      <c r="C183" s="259" t="s">
        <v>365</v>
      </c>
      <c r="D183" s="252"/>
      <c r="E183" s="253">
        <v>57.618000000000002</v>
      </c>
      <c r="F183" s="220"/>
      <c r="G183" s="220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205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">
      <c r="A184" s="217"/>
      <c r="B184" s="218"/>
      <c r="C184" s="259" t="s">
        <v>366</v>
      </c>
      <c r="D184" s="252"/>
      <c r="E184" s="253">
        <v>1.4850000000000001</v>
      </c>
      <c r="F184" s="220"/>
      <c r="G184" s="220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10"/>
      <c r="AA184" s="210"/>
      <c r="AB184" s="210"/>
      <c r="AC184" s="210"/>
      <c r="AD184" s="210"/>
      <c r="AE184" s="210"/>
      <c r="AF184" s="210"/>
      <c r="AG184" s="210" t="s">
        <v>205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">
      <c r="A185" s="217"/>
      <c r="B185" s="218"/>
      <c r="C185" s="259" t="s">
        <v>367</v>
      </c>
      <c r="D185" s="252"/>
      <c r="E185" s="253">
        <v>10.728</v>
      </c>
      <c r="F185" s="220"/>
      <c r="G185" s="220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10"/>
      <c r="AA185" s="210"/>
      <c r="AB185" s="210"/>
      <c r="AC185" s="210"/>
      <c r="AD185" s="210"/>
      <c r="AE185" s="210"/>
      <c r="AF185" s="210"/>
      <c r="AG185" s="210" t="s">
        <v>205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17"/>
      <c r="B186" s="218"/>
      <c r="C186" s="259" t="s">
        <v>368</v>
      </c>
      <c r="D186" s="252"/>
      <c r="E186" s="253">
        <v>1.788</v>
      </c>
      <c r="F186" s="220"/>
      <c r="G186" s="220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205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">
      <c r="A187" s="217"/>
      <c r="B187" s="218"/>
      <c r="C187" s="259" t="s">
        <v>326</v>
      </c>
      <c r="D187" s="252"/>
      <c r="E187" s="253"/>
      <c r="F187" s="220"/>
      <c r="G187" s="220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205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">
      <c r="A188" s="217"/>
      <c r="B188" s="218"/>
      <c r="C188" s="259" t="s">
        <v>369</v>
      </c>
      <c r="D188" s="252"/>
      <c r="E188" s="253">
        <v>19</v>
      </c>
      <c r="F188" s="220"/>
      <c r="G188" s="220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205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">
      <c r="A189" s="217"/>
      <c r="B189" s="218"/>
      <c r="C189" s="259" t="s">
        <v>370</v>
      </c>
      <c r="D189" s="252"/>
      <c r="E189" s="253">
        <v>0.52200000000000002</v>
      </c>
      <c r="F189" s="220"/>
      <c r="G189" s="220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10"/>
      <c r="AA189" s="210"/>
      <c r="AB189" s="210"/>
      <c r="AC189" s="210"/>
      <c r="AD189" s="210"/>
      <c r="AE189" s="210"/>
      <c r="AF189" s="210"/>
      <c r="AG189" s="210" t="s">
        <v>205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17"/>
      <c r="B190" s="218"/>
      <c r="C190" s="259" t="s">
        <v>371</v>
      </c>
      <c r="D190" s="252"/>
      <c r="E190" s="253">
        <v>1.4059999999999999</v>
      </c>
      <c r="F190" s="220"/>
      <c r="G190" s="220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205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3" x14ac:dyDescent="0.2">
      <c r="A191" s="217"/>
      <c r="B191" s="218"/>
      <c r="C191" s="259" t="s">
        <v>372</v>
      </c>
      <c r="D191" s="252"/>
      <c r="E191" s="253">
        <v>-7.9565999999999999</v>
      </c>
      <c r="F191" s="220"/>
      <c r="G191" s="220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20"/>
      <c r="Z191" s="210"/>
      <c r="AA191" s="210"/>
      <c r="AB191" s="210"/>
      <c r="AC191" s="210"/>
      <c r="AD191" s="210"/>
      <c r="AE191" s="210"/>
      <c r="AF191" s="210"/>
      <c r="AG191" s="210" t="s">
        <v>205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3" x14ac:dyDescent="0.2">
      <c r="A192" s="217"/>
      <c r="B192" s="218"/>
      <c r="C192" s="259" t="s">
        <v>373</v>
      </c>
      <c r="D192" s="252"/>
      <c r="E192" s="253">
        <v>1.2687999999999999</v>
      </c>
      <c r="F192" s="220"/>
      <c r="G192" s="220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10"/>
      <c r="AA192" s="210"/>
      <c r="AB192" s="210"/>
      <c r="AC192" s="210"/>
      <c r="AD192" s="210"/>
      <c r="AE192" s="210"/>
      <c r="AF192" s="210"/>
      <c r="AG192" s="210" t="s">
        <v>205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3" x14ac:dyDescent="0.2">
      <c r="A193" s="217"/>
      <c r="B193" s="218"/>
      <c r="C193" s="259" t="s">
        <v>374</v>
      </c>
      <c r="D193" s="252"/>
      <c r="E193" s="253">
        <v>0.14899999999999999</v>
      </c>
      <c r="F193" s="220"/>
      <c r="G193" s="220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10"/>
      <c r="AA193" s="210"/>
      <c r="AB193" s="210"/>
      <c r="AC193" s="210"/>
      <c r="AD193" s="210"/>
      <c r="AE193" s="210"/>
      <c r="AF193" s="210"/>
      <c r="AG193" s="210" t="s">
        <v>205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3" x14ac:dyDescent="0.2">
      <c r="A194" s="217"/>
      <c r="B194" s="218"/>
      <c r="C194" s="259" t="s">
        <v>375</v>
      </c>
      <c r="D194" s="252"/>
      <c r="E194" s="253">
        <v>61</v>
      </c>
      <c r="F194" s="220"/>
      <c r="G194" s="220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10"/>
      <c r="AA194" s="210"/>
      <c r="AB194" s="210"/>
      <c r="AC194" s="210"/>
      <c r="AD194" s="210"/>
      <c r="AE194" s="210"/>
      <c r="AF194" s="210"/>
      <c r="AG194" s="210" t="s">
        <v>205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3" x14ac:dyDescent="0.2">
      <c r="A195" s="217"/>
      <c r="B195" s="218"/>
      <c r="C195" s="259" t="s">
        <v>376</v>
      </c>
      <c r="D195" s="252"/>
      <c r="E195" s="253">
        <v>2.0880000000000001</v>
      </c>
      <c r="F195" s="220"/>
      <c r="G195" s="220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20"/>
      <c r="Z195" s="210"/>
      <c r="AA195" s="210"/>
      <c r="AB195" s="210"/>
      <c r="AC195" s="210"/>
      <c r="AD195" s="210"/>
      <c r="AE195" s="210"/>
      <c r="AF195" s="210"/>
      <c r="AG195" s="210" t="s">
        <v>205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3" x14ac:dyDescent="0.2">
      <c r="A196" s="217"/>
      <c r="B196" s="218"/>
      <c r="C196" s="259" t="s">
        <v>377</v>
      </c>
      <c r="D196" s="252"/>
      <c r="E196" s="253">
        <v>-3.4401999999999999</v>
      </c>
      <c r="F196" s="220"/>
      <c r="G196" s="220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10"/>
      <c r="AA196" s="210"/>
      <c r="AB196" s="210"/>
      <c r="AC196" s="210"/>
      <c r="AD196" s="210"/>
      <c r="AE196" s="210"/>
      <c r="AF196" s="210"/>
      <c r="AG196" s="210" t="s">
        <v>205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3" x14ac:dyDescent="0.2">
      <c r="A197" s="217"/>
      <c r="B197" s="218"/>
      <c r="C197" s="259" t="s">
        <v>378</v>
      </c>
      <c r="D197" s="252"/>
      <c r="E197" s="253">
        <v>-7.7430000000000003</v>
      </c>
      <c r="F197" s="220"/>
      <c r="G197" s="220"/>
      <c r="H197" s="220"/>
      <c r="I197" s="220"/>
      <c r="J197" s="220"/>
      <c r="K197" s="220"/>
      <c r="L197" s="220"/>
      <c r="M197" s="220"/>
      <c r="N197" s="219"/>
      <c r="O197" s="219"/>
      <c r="P197" s="219"/>
      <c r="Q197" s="219"/>
      <c r="R197" s="220"/>
      <c r="S197" s="220"/>
      <c r="T197" s="220"/>
      <c r="U197" s="220"/>
      <c r="V197" s="220"/>
      <c r="W197" s="220"/>
      <c r="X197" s="220"/>
      <c r="Y197" s="220"/>
      <c r="Z197" s="210"/>
      <c r="AA197" s="210"/>
      <c r="AB197" s="210"/>
      <c r="AC197" s="210"/>
      <c r="AD197" s="210"/>
      <c r="AE197" s="210"/>
      <c r="AF197" s="210"/>
      <c r="AG197" s="210" t="s">
        <v>205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3" x14ac:dyDescent="0.2">
      <c r="A198" s="217"/>
      <c r="B198" s="218"/>
      <c r="C198" s="259" t="s">
        <v>379</v>
      </c>
      <c r="D198" s="252"/>
      <c r="E198" s="253">
        <v>-9.0779999999999994</v>
      </c>
      <c r="F198" s="220"/>
      <c r="G198" s="220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10"/>
      <c r="AA198" s="210"/>
      <c r="AB198" s="210"/>
      <c r="AC198" s="210"/>
      <c r="AD198" s="210"/>
      <c r="AE198" s="210"/>
      <c r="AF198" s="210"/>
      <c r="AG198" s="210" t="s">
        <v>205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">
      <c r="A199" s="217"/>
      <c r="B199" s="218"/>
      <c r="C199" s="259" t="s">
        <v>380</v>
      </c>
      <c r="D199" s="252"/>
      <c r="E199" s="253">
        <v>3.7134999999999998</v>
      </c>
      <c r="F199" s="220"/>
      <c r="G199" s="220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205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">
      <c r="A200" s="217"/>
      <c r="B200" s="218"/>
      <c r="C200" s="259" t="s">
        <v>381</v>
      </c>
      <c r="D200" s="252"/>
      <c r="E200" s="253">
        <v>3.0590000000000002</v>
      </c>
      <c r="F200" s="220"/>
      <c r="G200" s="220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205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3" x14ac:dyDescent="0.2">
      <c r="A201" s="217"/>
      <c r="B201" s="218"/>
      <c r="C201" s="259" t="s">
        <v>382</v>
      </c>
      <c r="D201" s="252"/>
      <c r="E201" s="253">
        <v>3.7134999999999998</v>
      </c>
      <c r="F201" s="220"/>
      <c r="G201" s="220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20"/>
      <c r="Z201" s="210"/>
      <c r="AA201" s="210"/>
      <c r="AB201" s="210"/>
      <c r="AC201" s="210"/>
      <c r="AD201" s="210"/>
      <c r="AE201" s="210"/>
      <c r="AF201" s="210"/>
      <c r="AG201" s="210" t="s">
        <v>205</v>
      </c>
      <c r="AH201" s="210">
        <v>0</v>
      </c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3" x14ac:dyDescent="0.2">
      <c r="A202" s="217"/>
      <c r="B202" s="218"/>
      <c r="C202" s="259" t="s">
        <v>383</v>
      </c>
      <c r="D202" s="252"/>
      <c r="E202" s="253">
        <v>0.315</v>
      </c>
      <c r="F202" s="220"/>
      <c r="G202" s="220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20"/>
      <c r="Z202" s="210"/>
      <c r="AA202" s="210"/>
      <c r="AB202" s="210"/>
      <c r="AC202" s="210"/>
      <c r="AD202" s="210"/>
      <c r="AE202" s="210"/>
      <c r="AF202" s="210"/>
      <c r="AG202" s="210" t="s">
        <v>205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3" x14ac:dyDescent="0.2">
      <c r="A203" s="217"/>
      <c r="B203" s="218"/>
      <c r="C203" s="259" t="s">
        <v>384</v>
      </c>
      <c r="D203" s="252"/>
      <c r="E203" s="253">
        <v>56.930500000000002</v>
      </c>
      <c r="F203" s="220"/>
      <c r="G203" s="220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20"/>
      <c r="Z203" s="210"/>
      <c r="AA203" s="210"/>
      <c r="AB203" s="210"/>
      <c r="AC203" s="210"/>
      <c r="AD203" s="210"/>
      <c r="AE203" s="210"/>
      <c r="AF203" s="210"/>
      <c r="AG203" s="210" t="s">
        <v>205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3" x14ac:dyDescent="0.2">
      <c r="A204" s="217"/>
      <c r="B204" s="218"/>
      <c r="C204" s="259" t="s">
        <v>385</v>
      </c>
      <c r="D204" s="252"/>
      <c r="E204" s="253">
        <v>-15.794</v>
      </c>
      <c r="F204" s="220"/>
      <c r="G204" s="220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10"/>
      <c r="AA204" s="210"/>
      <c r="AB204" s="210"/>
      <c r="AC204" s="210"/>
      <c r="AD204" s="210"/>
      <c r="AE204" s="210"/>
      <c r="AF204" s="210"/>
      <c r="AG204" s="210" t="s">
        <v>205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3" x14ac:dyDescent="0.2">
      <c r="A205" s="217"/>
      <c r="B205" s="218"/>
      <c r="C205" s="259" t="s">
        <v>386</v>
      </c>
      <c r="D205" s="252"/>
      <c r="E205" s="253">
        <v>-10.132</v>
      </c>
      <c r="F205" s="220"/>
      <c r="G205" s="220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10"/>
      <c r="AA205" s="210"/>
      <c r="AB205" s="210"/>
      <c r="AC205" s="210"/>
      <c r="AD205" s="210"/>
      <c r="AE205" s="210"/>
      <c r="AF205" s="210"/>
      <c r="AG205" s="210" t="s">
        <v>205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3" x14ac:dyDescent="0.2">
      <c r="A206" s="217"/>
      <c r="B206" s="218"/>
      <c r="C206" s="259" t="s">
        <v>387</v>
      </c>
      <c r="D206" s="252"/>
      <c r="E206" s="253">
        <v>2.484</v>
      </c>
      <c r="F206" s="220"/>
      <c r="G206" s="220"/>
      <c r="H206" s="220"/>
      <c r="I206" s="220"/>
      <c r="J206" s="220"/>
      <c r="K206" s="220"/>
      <c r="L206" s="220"/>
      <c r="M206" s="220"/>
      <c r="N206" s="219"/>
      <c r="O206" s="219"/>
      <c r="P206" s="219"/>
      <c r="Q206" s="219"/>
      <c r="R206" s="220"/>
      <c r="S206" s="220"/>
      <c r="T206" s="220"/>
      <c r="U206" s="220"/>
      <c r="V206" s="220"/>
      <c r="W206" s="220"/>
      <c r="X206" s="220"/>
      <c r="Y206" s="220"/>
      <c r="Z206" s="210"/>
      <c r="AA206" s="210"/>
      <c r="AB206" s="210"/>
      <c r="AC206" s="210"/>
      <c r="AD206" s="210"/>
      <c r="AE206" s="210"/>
      <c r="AF206" s="210"/>
      <c r="AG206" s="210" t="s">
        <v>205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">
      <c r="A207" s="217"/>
      <c r="B207" s="218"/>
      <c r="C207" s="259" t="s">
        <v>388</v>
      </c>
      <c r="D207" s="252"/>
      <c r="E207" s="253">
        <v>8.3130000000000006</v>
      </c>
      <c r="F207" s="220"/>
      <c r="G207" s="220"/>
      <c r="H207" s="220"/>
      <c r="I207" s="220"/>
      <c r="J207" s="220"/>
      <c r="K207" s="220"/>
      <c r="L207" s="220"/>
      <c r="M207" s="220"/>
      <c r="N207" s="219"/>
      <c r="O207" s="219"/>
      <c r="P207" s="219"/>
      <c r="Q207" s="219"/>
      <c r="R207" s="220"/>
      <c r="S207" s="220"/>
      <c r="T207" s="220"/>
      <c r="U207" s="220"/>
      <c r="V207" s="220"/>
      <c r="W207" s="220"/>
      <c r="X207" s="220"/>
      <c r="Y207" s="220"/>
      <c r="Z207" s="210"/>
      <c r="AA207" s="210"/>
      <c r="AB207" s="210"/>
      <c r="AC207" s="210"/>
      <c r="AD207" s="210"/>
      <c r="AE207" s="210"/>
      <c r="AF207" s="210"/>
      <c r="AG207" s="210" t="s">
        <v>205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3" x14ac:dyDescent="0.2">
      <c r="A208" s="217"/>
      <c r="B208" s="218"/>
      <c r="C208" s="259" t="s">
        <v>262</v>
      </c>
      <c r="D208" s="252"/>
      <c r="E208" s="253">
        <v>1.788</v>
      </c>
      <c r="F208" s="220"/>
      <c r="G208" s="220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10"/>
      <c r="AA208" s="210"/>
      <c r="AB208" s="210"/>
      <c r="AC208" s="210"/>
      <c r="AD208" s="210"/>
      <c r="AE208" s="210"/>
      <c r="AF208" s="210"/>
      <c r="AG208" s="210" t="s">
        <v>205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ht="22.5" outlineLevel="1" x14ac:dyDescent="0.2">
      <c r="A209" s="229">
        <v>14</v>
      </c>
      <c r="B209" s="230" t="s">
        <v>389</v>
      </c>
      <c r="C209" s="246" t="s">
        <v>390</v>
      </c>
      <c r="D209" s="231" t="s">
        <v>197</v>
      </c>
      <c r="E209" s="232">
        <v>488.84820000000002</v>
      </c>
      <c r="F209" s="233"/>
      <c r="G209" s="234">
        <f>ROUND(E209*F209,2)</f>
        <v>0</v>
      </c>
      <c r="H209" s="233"/>
      <c r="I209" s="234">
        <f>ROUND(E209*H209,2)</f>
        <v>0</v>
      </c>
      <c r="J209" s="233"/>
      <c r="K209" s="234">
        <f>ROUND(E209*J209,2)</f>
        <v>0</v>
      </c>
      <c r="L209" s="234">
        <v>21</v>
      </c>
      <c r="M209" s="234">
        <f>G209*(1+L209/100)</f>
        <v>0</v>
      </c>
      <c r="N209" s="232">
        <v>4.3800000000000002E-3</v>
      </c>
      <c r="O209" s="232">
        <f>ROUND(E209*N209,2)</f>
        <v>2.14</v>
      </c>
      <c r="P209" s="232">
        <v>0</v>
      </c>
      <c r="Q209" s="232">
        <f>ROUND(E209*P209,2)</f>
        <v>0</v>
      </c>
      <c r="R209" s="234" t="s">
        <v>198</v>
      </c>
      <c r="S209" s="234" t="s">
        <v>159</v>
      </c>
      <c r="T209" s="235" t="s">
        <v>199</v>
      </c>
      <c r="U209" s="220">
        <v>0.36199999999999999</v>
      </c>
      <c r="V209" s="220">
        <f>ROUND(E209*U209,2)</f>
        <v>176.96</v>
      </c>
      <c r="W209" s="220"/>
      <c r="X209" s="220" t="s">
        <v>200</v>
      </c>
      <c r="Y209" s="220" t="s">
        <v>162</v>
      </c>
      <c r="Z209" s="210"/>
      <c r="AA209" s="210"/>
      <c r="AB209" s="210"/>
      <c r="AC209" s="210"/>
      <c r="AD209" s="210"/>
      <c r="AE209" s="210"/>
      <c r="AF209" s="210"/>
      <c r="AG209" s="210" t="s">
        <v>201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2" x14ac:dyDescent="0.2">
      <c r="A210" s="217"/>
      <c r="B210" s="218"/>
      <c r="C210" s="259" t="s">
        <v>391</v>
      </c>
      <c r="D210" s="252"/>
      <c r="E210" s="253">
        <v>488.84820000000002</v>
      </c>
      <c r="F210" s="220"/>
      <c r="G210" s="220"/>
      <c r="H210" s="220"/>
      <c r="I210" s="220"/>
      <c r="J210" s="220"/>
      <c r="K210" s="220"/>
      <c r="L210" s="220"/>
      <c r="M210" s="220"/>
      <c r="N210" s="219"/>
      <c r="O210" s="219"/>
      <c r="P210" s="219"/>
      <c r="Q210" s="219"/>
      <c r="R210" s="220"/>
      <c r="S210" s="220"/>
      <c r="T210" s="220"/>
      <c r="U210" s="220"/>
      <c r="V210" s="220"/>
      <c r="W210" s="220"/>
      <c r="X210" s="220"/>
      <c r="Y210" s="220"/>
      <c r="Z210" s="210"/>
      <c r="AA210" s="210"/>
      <c r="AB210" s="210"/>
      <c r="AC210" s="210"/>
      <c r="AD210" s="210"/>
      <c r="AE210" s="210"/>
      <c r="AF210" s="210"/>
      <c r="AG210" s="210" t="s">
        <v>205</v>
      </c>
      <c r="AH210" s="210">
        <v>5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ht="22.5" outlineLevel="1" x14ac:dyDescent="0.2">
      <c r="A211" s="229">
        <v>15</v>
      </c>
      <c r="B211" s="230" t="s">
        <v>392</v>
      </c>
      <c r="C211" s="246" t="s">
        <v>393</v>
      </c>
      <c r="D211" s="231" t="s">
        <v>220</v>
      </c>
      <c r="E211" s="232">
        <v>399.15</v>
      </c>
      <c r="F211" s="233"/>
      <c r="G211" s="234">
        <f>ROUND(E211*F211,2)</f>
        <v>0</v>
      </c>
      <c r="H211" s="233"/>
      <c r="I211" s="234">
        <f>ROUND(E211*H211,2)</f>
        <v>0</v>
      </c>
      <c r="J211" s="233"/>
      <c r="K211" s="234">
        <f>ROUND(E211*J211,2)</f>
        <v>0</v>
      </c>
      <c r="L211" s="234">
        <v>21</v>
      </c>
      <c r="M211" s="234">
        <f>G211*(1+L211/100)</f>
        <v>0</v>
      </c>
      <c r="N211" s="232">
        <v>0</v>
      </c>
      <c r="O211" s="232">
        <f>ROUND(E211*N211,2)</f>
        <v>0</v>
      </c>
      <c r="P211" s="232">
        <v>0</v>
      </c>
      <c r="Q211" s="232">
        <f>ROUND(E211*P211,2)</f>
        <v>0</v>
      </c>
      <c r="R211" s="234" t="s">
        <v>198</v>
      </c>
      <c r="S211" s="234" t="s">
        <v>159</v>
      </c>
      <c r="T211" s="235" t="s">
        <v>199</v>
      </c>
      <c r="U211" s="220">
        <v>0.1</v>
      </c>
      <c r="V211" s="220">
        <f>ROUND(E211*U211,2)</f>
        <v>39.92</v>
      </c>
      <c r="W211" s="220"/>
      <c r="X211" s="220" t="s">
        <v>200</v>
      </c>
      <c r="Y211" s="220" t="s">
        <v>162</v>
      </c>
      <c r="Z211" s="210"/>
      <c r="AA211" s="210"/>
      <c r="AB211" s="210"/>
      <c r="AC211" s="210"/>
      <c r="AD211" s="210"/>
      <c r="AE211" s="210"/>
      <c r="AF211" s="210"/>
      <c r="AG211" s="210" t="s">
        <v>201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2" x14ac:dyDescent="0.2">
      <c r="A212" s="217"/>
      <c r="B212" s="218"/>
      <c r="C212" s="259" t="s">
        <v>394</v>
      </c>
      <c r="D212" s="252"/>
      <c r="E212" s="253"/>
      <c r="F212" s="220"/>
      <c r="G212" s="220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10"/>
      <c r="AA212" s="210"/>
      <c r="AB212" s="210"/>
      <c r="AC212" s="210"/>
      <c r="AD212" s="210"/>
      <c r="AE212" s="210"/>
      <c r="AF212" s="210"/>
      <c r="AG212" s="210" t="s">
        <v>205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3" x14ac:dyDescent="0.2">
      <c r="A213" s="217"/>
      <c r="B213" s="218"/>
      <c r="C213" s="259" t="s">
        <v>314</v>
      </c>
      <c r="D213" s="252"/>
      <c r="E213" s="253"/>
      <c r="F213" s="220"/>
      <c r="G213" s="22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10"/>
      <c r="AA213" s="210"/>
      <c r="AB213" s="210"/>
      <c r="AC213" s="210"/>
      <c r="AD213" s="210"/>
      <c r="AE213" s="210"/>
      <c r="AF213" s="210"/>
      <c r="AG213" s="210" t="s">
        <v>205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">
      <c r="A214" s="217"/>
      <c r="B214" s="218"/>
      <c r="C214" s="259" t="s">
        <v>395</v>
      </c>
      <c r="D214" s="252"/>
      <c r="E214" s="253">
        <v>9.26</v>
      </c>
      <c r="F214" s="220"/>
      <c r="G214" s="220"/>
      <c r="H214" s="220"/>
      <c r="I214" s="220"/>
      <c r="J214" s="220"/>
      <c r="K214" s="220"/>
      <c r="L214" s="220"/>
      <c r="M214" s="220"/>
      <c r="N214" s="219"/>
      <c r="O214" s="219"/>
      <c r="P214" s="219"/>
      <c r="Q214" s="219"/>
      <c r="R214" s="220"/>
      <c r="S214" s="220"/>
      <c r="T214" s="220"/>
      <c r="U214" s="220"/>
      <c r="V214" s="220"/>
      <c r="W214" s="220"/>
      <c r="X214" s="220"/>
      <c r="Y214" s="220"/>
      <c r="Z214" s="210"/>
      <c r="AA214" s="210"/>
      <c r="AB214" s="210"/>
      <c r="AC214" s="210"/>
      <c r="AD214" s="210"/>
      <c r="AE214" s="210"/>
      <c r="AF214" s="210"/>
      <c r="AG214" s="210" t="s">
        <v>205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3" x14ac:dyDescent="0.2">
      <c r="A215" s="217"/>
      <c r="B215" s="218"/>
      <c r="C215" s="259" t="s">
        <v>396</v>
      </c>
      <c r="D215" s="252"/>
      <c r="E215" s="253">
        <v>25.64</v>
      </c>
      <c r="F215" s="220"/>
      <c r="G215" s="220"/>
      <c r="H215" s="220"/>
      <c r="I215" s="220"/>
      <c r="J215" s="220"/>
      <c r="K215" s="220"/>
      <c r="L215" s="220"/>
      <c r="M215" s="220"/>
      <c r="N215" s="219"/>
      <c r="O215" s="219"/>
      <c r="P215" s="219"/>
      <c r="Q215" s="219"/>
      <c r="R215" s="220"/>
      <c r="S215" s="220"/>
      <c r="T215" s="220"/>
      <c r="U215" s="220"/>
      <c r="V215" s="220"/>
      <c r="W215" s="220"/>
      <c r="X215" s="220"/>
      <c r="Y215" s="220"/>
      <c r="Z215" s="210"/>
      <c r="AA215" s="210"/>
      <c r="AB215" s="210"/>
      <c r="AC215" s="210"/>
      <c r="AD215" s="210"/>
      <c r="AE215" s="210"/>
      <c r="AF215" s="210"/>
      <c r="AG215" s="210" t="s">
        <v>205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">
      <c r="A216" s="217"/>
      <c r="B216" s="218"/>
      <c r="C216" s="259" t="s">
        <v>397</v>
      </c>
      <c r="D216" s="252"/>
      <c r="E216" s="253">
        <v>2.98</v>
      </c>
      <c r="F216" s="220"/>
      <c r="G216" s="220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10"/>
      <c r="AA216" s="210"/>
      <c r="AB216" s="210"/>
      <c r="AC216" s="210"/>
      <c r="AD216" s="210"/>
      <c r="AE216" s="210"/>
      <c r="AF216" s="210"/>
      <c r="AG216" s="210" t="s">
        <v>205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3" x14ac:dyDescent="0.2">
      <c r="A217" s="217"/>
      <c r="B217" s="218"/>
      <c r="C217" s="259" t="s">
        <v>398</v>
      </c>
      <c r="D217" s="252"/>
      <c r="E217" s="253"/>
      <c r="F217" s="220"/>
      <c r="G217" s="220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10"/>
      <c r="AA217" s="210"/>
      <c r="AB217" s="210"/>
      <c r="AC217" s="210"/>
      <c r="AD217" s="210"/>
      <c r="AE217" s="210"/>
      <c r="AF217" s="210"/>
      <c r="AG217" s="210" t="s">
        <v>205</v>
      </c>
      <c r="AH217" s="210">
        <v>0</v>
      </c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3" x14ac:dyDescent="0.2">
      <c r="A218" s="217"/>
      <c r="B218" s="218"/>
      <c r="C218" s="259" t="s">
        <v>399</v>
      </c>
      <c r="D218" s="252"/>
      <c r="E218" s="253">
        <v>9.5500000000000007</v>
      </c>
      <c r="F218" s="220"/>
      <c r="G218" s="220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10"/>
      <c r="AA218" s="210"/>
      <c r="AB218" s="210"/>
      <c r="AC218" s="210"/>
      <c r="AD218" s="210"/>
      <c r="AE218" s="210"/>
      <c r="AF218" s="210"/>
      <c r="AG218" s="210" t="s">
        <v>205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3" x14ac:dyDescent="0.2">
      <c r="A219" s="217"/>
      <c r="B219" s="218"/>
      <c r="C219" s="259" t="s">
        <v>400</v>
      </c>
      <c r="D219" s="252"/>
      <c r="E219" s="253">
        <v>3.2</v>
      </c>
      <c r="F219" s="220"/>
      <c r="G219" s="220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20"/>
      <c r="Z219" s="210"/>
      <c r="AA219" s="210"/>
      <c r="AB219" s="210"/>
      <c r="AC219" s="210"/>
      <c r="AD219" s="210"/>
      <c r="AE219" s="210"/>
      <c r="AF219" s="210"/>
      <c r="AG219" s="210" t="s">
        <v>205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ht="33.75" outlineLevel="3" x14ac:dyDescent="0.2">
      <c r="A220" s="217"/>
      <c r="B220" s="218"/>
      <c r="C220" s="259" t="s">
        <v>401</v>
      </c>
      <c r="D220" s="252"/>
      <c r="E220" s="253">
        <v>37.68</v>
      </c>
      <c r="F220" s="220"/>
      <c r="G220" s="220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10"/>
      <c r="AA220" s="210"/>
      <c r="AB220" s="210"/>
      <c r="AC220" s="210"/>
      <c r="AD220" s="210"/>
      <c r="AE220" s="210"/>
      <c r="AF220" s="210"/>
      <c r="AG220" s="210" t="s">
        <v>205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">
      <c r="A221" s="217"/>
      <c r="B221" s="218"/>
      <c r="C221" s="259" t="s">
        <v>402</v>
      </c>
      <c r="D221" s="252"/>
      <c r="E221" s="253"/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205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">
      <c r="A222" s="217"/>
      <c r="B222" s="218"/>
      <c r="C222" s="259" t="s">
        <v>403</v>
      </c>
      <c r="D222" s="252"/>
      <c r="E222" s="253">
        <v>5.62</v>
      </c>
      <c r="F222" s="220"/>
      <c r="G222" s="220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10"/>
      <c r="AA222" s="210"/>
      <c r="AB222" s="210"/>
      <c r="AC222" s="210"/>
      <c r="AD222" s="210"/>
      <c r="AE222" s="210"/>
      <c r="AF222" s="210"/>
      <c r="AG222" s="210" t="s">
        <v>205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3" x14ac:dyDescent="0.2">
      <c r="A223" s="217"/>
      <c r="B223" s="218"/>
      <c r="C223" s="259" t="s">
        <v>404</v>
      </c>
      <c r="D223" s="252"/>
      <c r="E223" s="253">
        <v>5.44</v>
      </c>
      <c r="F223" s="220"/>
      <c r="G223" s="220"/>
      <c r="H223" s="220"/>
      <c r="I223" s="220"/>
      <c r="J223" s="220"/>
      <c r="K223" s="220"/>
      <c r="L223" s="220"/>
      <c r="M223" s="220"/>
      <c r="N223" s="219"/>
      <c r="O223" s="219"/>
      <c r="P223" s="219"/>
      <c r="Q223" s="219"/>
      <c r="R223" s="220"/>
      <c r="S223" s="220"/>
      <c r="T223" s="220"/>
      <c r="U223" s="220"/>
      <c r="V223" s="220"/>
      <c r="W223" s="220"/>
      <c r="X223" s="220"/>
      <c r="Y223" s="220"/>
      <c r="Z223" s="210"/>
      <c r="AA223" s="210"/>
      <c r="AB223" s="210"/>
      <c r="AC223" s="210"/>
      <c r="AD223" s="210"/>
      <c r="AE223" s="210"/>
      <c r="AF223" s="210"/>
      <c r="AG223" s="210" t="s">
        <v>205</v>
      </c>
      <c r="AH223" s="210">
        <v>0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3" x14ac:dyDescent="0.2">
      <c r="A224" s="217"/>
      <c r="B224" s="218"/>
      <c r="C224" s="259" t="s">
        <v>257</v>
      </c>
      <c r="D224" s="252"/>
      <c r="E224" s="253"/>
      <c r="F224" s="220"/>
      <c r="G224" s="220"/>
      <c r="H224" s="220"/>
      <c r="I224" s="220"/>
      <c r="J224" s="220"/>
      <c r="K224" s="220"/>
      <c r="L224" s="220"/>
      <c r="M224" s="220"/>
      <c r="N224" s="219"/>
      <c r="O224" s="219"/>
      <c r="P224" s="219"/>
      <c r="Q224" s="219"/>
      <c r="R224" s="220"/>
      <c r="S224" s="220"/>
      <c r="T224" s="220"/>
      <c r="U224" s="220"/>
      <c r="V224" s="220"/>
      <c r="W224" s="220"/>
      <c r="X224" s="220"/>
      <c r="Y224" s="220"/>
      <c r="Z224" s="210"/>
      <c r="AA224" s="210"/>
      <c r="AB224" s="210"/>
      <c r="AC224" s="210"/>
      <c r="AD224" s="210"/>
      <c r="AE224" s="210"/>
      <c r="AF224" s="210"/>
      <c r="AG224" s="210" t="s">
        <v>205</v>
      </c>
      <c r="AH224" s="210">
        <v>0</v>
      </c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3" x14ac:dyDescent="0.2">
      <c r="A225" s="217"/>
      <c r="B225" s="218"/>
      <c r="C225" s="259" t="s">
        <v>405</v>
      </c>
      <c r="D225" s="252"/>
      <c r="E225" s="253">
        <v>8.6</v>
      </c>
      <c r="F225" s="220"/>
      <c r="G225" s="220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205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3" x14ac:dyDescent="0.2">
      <c r="A226" s="217"/>
      <c r="B226" s="218"/>
      <c r="C226" s="259" t="s">
        <v>406</v>
      </c>
      <c r="D226" s="252"/>
      <c r="E226" s="253">
        <v>44.8</v>
      </c>
      <c r="F226" s="220"/>
      <c r="G226" s="220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20"/>
      <c r="Z226" s="210"/>
      <c r="AA226" s="210"/>
      <c r="AB226" s="210"/>
      <c r="AC226" s="210"/>
      <c r="AD226" s="210"/>
      <c r="AE226" s="210"/>
      <c r="AF226" s="210"/>
      <c r="AG226" s="210" t="s">
        <v>205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3" x14ac:dyDescent="0.2">
      <c r="A227" s="217"/>
      <c r="B227" s="218"/>
      <c r="C227" s="259" t="s">
        <v>407</v>
      </c>
      <c r="D227" s="252"/>
      <c r="E227" s="253">
        <v>68</v>
      </c>
      <c r="F227" s="220"/>
      <c r="G227" s="220"/>
      <c r="H227" s="220"/>
      <c r="I227" s="220"/>
      <c r="J227" s="220"/>
      <c r="K227" s="220"/>
      <c r="L227" s="220"/>
      <c r="M227" s="220"/>
      <c r="N227" s="219"/>
      <c r="O227" s="219"/>
      <c r="P227" s="219"/>
      <c r="Q227" s="219"/>
      <c r="R227" s="220"/>
      <c r="S227" s="220"/>
      <c r="T227" s="220"/>
      <c r="U227" s="220"/>
      <c r="V227" s="220"/>
      <c r="W227" s="220"/>
      <c r="X227" s="220"/>
      <c r="Y227" s="220"/>
      <c r="Z227" s="210"/>
      <c r="AA227" s="210"/>
      <c r="AB227" s="210"/>
      <c r="AC227" s="210"/>
      <c r="AD227" s="210"/>
      <c r="AE227" s="210"/>
      <c r="AF227" s="210"/>
      <c r="AG227" s="210" t="s">
        <v>205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3" x14ac:dyDescent="0.2">
      <c r="A228" s="217"/>
      <c r="B228" s="218"/>
      <c r="C228" s="259" t="s">
        <v>408</v>
      </c>
      <c r="D228" s="252"/>
      <c r="E228" s="253">
        <v>29.8</v>
      </c>
      <c r="F228" s="220"/>
      <c r="G228" s="220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205</v>
      </c>
      <c r="AH228" s="210">
        <v>0</v>
      </c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3" x14ac:dyDescent="0.2">
      <c r="A229" s="217"/>
      <c r="B229" s="218"/>
      <c r="C229" s="259" t="s">
        <v>409</v>
      </c>
      <c r="D229" s="252"/>
      <c r="E229" s="253">
        <v>11.92</v>
      </c>
      <c r="F229" s="220"/>
      <c r="G229" s="220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10"/>
      <c r="AA229" s="210"/>
      <c r="AB229" s="210"/>
      <c r="AC229" s="210"/>
      <c r="AD229" s="210"/>
      <c r="AE229" s="210"/>
      <c r="AF229" s="210"/>
      <c r="AG229" s="210" t="s">
        <v>205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3" x14ac:dyDescent="0.2">
      <c r="A230" s="217"/>
      <c r="B230" s="218"/>
      <c r="C230" s="259" t="s">
        <v>326</v>
      </c>
      <c r="D230" s="252"/>
      <c r="E230" s="253"/>
      <c r="F230" s="220"/>
      <c r="G230" s="220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20"/>
      <c r="Z230" s="210"/>
      <c r="AA230" s="210"/>
      <c r="AB230" s="210"/>
      <c r="AC230" s="210"/>
      <c r="AD230" s="210"/>
      <c r="AE230" s="210"/>
      <c r="AF230" s="210"/>
      <c r="AG230" s="210" t="s">
        <v>205</v>
      </c>
      <c r="AH230" s="210">
        <v>0</v>
      </c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3" x14ac:dyDescent="0.2">
      <c r="A231" s="217"/>
      <c r="B231" s="218"/>
      <c r="C231" s="259" t="s">
        <v>410</v>
      </c>
      <c r="D231" s="252"/>
      <c r="E231" s="253">
        <v>4.3</v>
      </c>
      <c r="F231" s="220"/>
      <c r="G231" s="220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10"/>
      <c r="AA231" s="210"/>
      <c r="AB231" s="210"/>
      <c r="AC231" s="210"/>
      <c r="AD231" s="210"/>
      <c r="AE231" s="210"/>
      <c r="AF231" s="210"/>
      <c r="AG231" s="210" t="s">
        <v>205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3" x14ac:dyDescent="0.2">
      <c r="A232" s="217"/>
      <c r="B232" s="218"/>
      <c r="C232" s="259" t="s">
        <v>411</v>
      </c>
      <c r="D232" s="252"/>
      <c r="E232" s="253">
        <v>5.22</v>
      </c>
      <c r="F232" s="220"/>
      <c r="G232" s="220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10"/>
      <c r="AA232" s="210"/>
      <c r="AB232" s="210"/>
      <c r="AC232" s="210"/>
      <c r="AD232" s="210"/>
      <c r="AE232" s="210"/>
      <c r="AF232" s="210"/>
      <c r="AG232" s="210" t="s">
        <v>205</v>
      </c>
      <c r="AH232" s="210">
        <v>0</v>
      </c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3" x14ac:dyDescent="0.2">
      <c r="A233" s="217"/>
      <c r="B233" s="218"/>
      <c r="C233" s="259" t="s">
        <v>412</v>
      </c>
      <c r="D233" s="252"/>
      <c r="E233" s="253">
        <v>14.06</v>
      </c>
      <c r="F233" s="220"/>
      <c r="G233" s="220"/>
      <c r="H233" s="220"/>
      <c r="I233" s="220"/>
      <c r="J233" s="220"/>
      <c r="K233" s="220"/>
      <c r="L233" s="220"/>
      <c r="M233" s="220"/>
      <c r="N233" s="219"/>
      <c r="O233" s="219"/>
      <c r="P233" s="219"/>
      <c r="Q233" s="219"/>
      <c r="R233" s="220"/>
      <c r="S233" s="220"/>
      <c r="T233" s="220"/>
      <c r="U233" s="220"/>
      <c r="V233" s="220"/>
      <c r="W233" s="220"/>
      <c r="X233" s="220"/>
      <c r="Y233" s="220"/>
      <c r="Z233" s="210"/>
      <c r="AA233" s="210"/>
      <c r="AB233" s="210"/>
      <c r="AC233" s="210"/>
      <c r="AD233" s="210"/>
      <c r="AE233" s="210"/>
      <c r="AF233" s="210"/>
      <c r="AG233" s="210" t="s">
        <v>205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3" x14ac:dyDescent="0.2">
      <c r="A234" s="217"/>
      <c r="B234" s="218"/>
      <c r="C234" s="259" t="s">
        <v>413</v>
      </c>
      <c r="D234" s="252"/>
      <c r="E234" s="253">
        <v>9.76</v>
      </c>
      <c r="F234" s="220"/>
      <c r="G234" s="220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10"/>
      <c r="AA234" s="210"/>
      <c r="AB234" s="210"/>
      <c r="AC234" s="210"/>
      <c r="AD234" s="210"/>
      <c r="AE234" s="210"/>
      <c r="AF234" s="210"/>
      <c r="AG234" s="210" t="s">
        <v>205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3" x14ac:dyDescent="0.2">
      <c r="A235" s="217"/>
      <c r="B235" s="218"/>
      <c r="C235" s="259" t="s">
        <v>414</v>
      </c>
      <c r="D235" s="252"/>
      <c r="E235" s="253">
        <v>2.98</v>
      </c>
      <c r="F235" s="220"/>
      <c r="G235" s="220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10"/>
      <c r="AA235" s="210"/>
      <c r="AB235" s="210"/>
      <c r="AC235" s="210"/>
      <c r="AD235" s="210"/>
      <c r="AE235" s="210"/>
      <c r="AF235" s="210"/>
      <c r="AG235" s="210" t="s">
        <v>205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3" x14ac:dyDescent="0.2">
      <c r="A236" s="217"/>
      <c r="B236" s="218"/>
      <c r="C236" s="259" t="s">
        <v>415</v>
      </c>
      <c r="D236" s="252"/>
      <c r="E236" s="253">
        <v>4.3</v>
      </c>
      <c r="F236" s="220"/>
      <c r="G236" s="220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10"/>
      <c r="AA236" s="210"/>
      <c r="AB236" s="210"/>
      <c r="AC236" s="210"/>
      <c r="AD236" s="210"/>
      <c r="AE236" s="210"/>
      <c r="AF236" s="210"/>
      <c r="AG236" s="210" t="s">
        <v>205</v>
      </c>
      <c r="AH236" s="210">
        <v>0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3" x14ac:dyDescent="0.2">
      <c r="A237" s="217"/>
      <c r="B237" s="218"/>
      <c r="C237" s="259" t="s">
        <v>416</v>
      </c>
      <c r="D237" s="252"/>
      <c r="E237" s="253">
        <v>20.88</v>
      </c>
      <c r="F237" s="220"/>
      <c r="G237" s="220"/>
      <c r="H237" s="220"/>
      <c r="I237" s="220"/>
      <c r="J237" s="220"/>
      <c r="K237" s="220"/>
      <c r="L237" s="220"/>
      <c r="M237" s="220"/>
      <c r="N237" s="219"/>
      <c r="O237" s="219"/>
      <c r="P237" s="219"/>
      <c r="Q237" s="219"/>
      <c r="R237" s="220"/>
      <c r="S237" s="220"/>
      <c r="T237" s="220"/>
      <c r="U237" s="220"/>
      <c r="V237" s="220"/>
      <c r="W237" s="220"/>
      <c r="X237" s="220"/>
      <c r="Y237" s="220"/>
      <c r="Z237" s="210"/>
      <c r="AA237" s="210"/>
      <c r="AB237" s="210"/>
      <c r="AC237" s="210"/>
      <c r="AD237" s="210"/>
      <c r="AE237" s="210"/>
      <c r="AF237" s="210"/>
      <c r="AG237" s="210" t="s">
        <v>205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3" x14ac:dyDescent="0.2">
      <c r="A238" s="217"/>
      <c r="B238" s="218"/>
      <c r="C238" s="259" t="s">
        <v>417</v>
      </c>
      <c r="D238" s="252"/>
      <c r="E238" s="253">
        <v>10.61</v>
      </c>
      <c r="F238" s="220"/>
      <c r="G238" s="220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205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3" x14ac:dyDescent="0.2">
      <c r="A239" s="217"/>
      <c r="B239" s="218"/>
      <c r="C239" s="259" t="s">
        <v>418</v>
      </c>
      <c r="D239" s="252"/>
      <c r="E239" s="253">
        <v>8.74</v>
      </c>
      <c r="F239" s="220"/>
      <c r="G239" s="220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20"/>
      <c r="Z239" s="210"/>
      <c r="AA239" s="210"/>
      <c r="AB239" s="210"/>
      <c r="AC239" s="210"/>
      <c r="AD239" s="210"/>
      <c r="AE239" s="210"/>
      <c r="AF239" s="210"/>
      <c r="AG239" s="210" t="s">
        <v>205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3" x14ac:dyDescent="0.2">
      <c r="A240" s="217"/>
      <c r="B240" s="218"/>
      <c r="C240" s="259" t="s">
        <v>419</v>
      </c>
      <c r="D240" s="252"/>
      <c r="E240" s="253">
        <v>10.61</v>
      </c>
      <c r="F240" s="220"/>
      <c r="G240" s="220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20"/>
      <c r="Z240" s="210"/>
      <c r="AA240" s="210"/>
      <c r="AB240" s="210"/>
      <c r="AC240" s="210"/>
      <c r="AD240" s="210"/>
      <c r="AE240" s="210"/>
      <c r="AF240" s="210"/>
      <c r="AG240" s="210" t="s">
        <v>205</v>
      </c>
      <c r="AH240" s="210">
        <v>0</v>
      </c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3" x14ac:dyDescent="0.2">
      <c r="A241" s="217"/>
      <c r="B241" s="218"/>
      <c r="C241" s="259" t="s">
        <v>420</v>
      </c>
      <c r="D241" s="252"/>
      <c r="E241" s="253">
        <v>6.3</v>
      </c>
      <c r="F241" s="220"/>
      <c r="G241" s="220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10"/>
      <c r="AA241" s="210"/>
      <c r="AB241" s="210"/>
      <c r="AC241" s="210"/>
      <c r="AD241" s="210"/>
      <c r="AE241" s="210"/>
      <c r="AF241" s="210"/>
      <c r="AG241" s="210" t="s">
        <v>205</v>
      </c>
      <c r="AH241" s="210">
        <v>0</v>
      </c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3" x14ac:dyDescent="0.2">
      <c r="A242" s="217"/>
      <c r="B242" s="218"/>
      <c r="C242" s="259" t="s">
        <v>333</v>
      </c>
      <c r="D242" s="252"/>
      <c r="E242" s="253"/>
      <c r="F242" s="220"/>
      <c r="G242" s="220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10"/>
      <c r="AA242" s="210"/>
      <c r="AB242" s="210"/>
      <c r="AC242" s="210"/>
      <c r="AD242" s="210"/>
      <c r="AE242" s="210"/>
      <c r="AF242" s="210"/>
      <c r="AG242" s="210" t="s">
        <v>205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3" x14ac:dyDescent="0.2">
      <c r="A243" s="217"/>
      <c r="B243" s="218"/>
      <c r="C243" s="259" t="s">
        <v>421</v>
      </c>
      <c r="D243" s="252"/>
      <c r="E243" s="253">
        <v>9.26</v>
      </c>
      <c r="F243" s="220"/>
      <c r="G243" s="220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20"/>
      <c r="Z243" s="210"/>
      <c r="AA243" s="210"/>
      <c r="AB243" s="210"/>
      <c r="AC243" s="210"/>
      <c r="AD243" s="210"/>
      <c r="AE243" s="210"/>
      <c r="AF243" s="210"/>
      <c r="AG243" s="210" t="s">
        <v>205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3" x14ac:dyDescent="0.2">
      <c r="A244" s="217"/>
      <c r="B244" s="218"/>
      <c r="C244" s="259" t="s">
        <v>422</v>
      </c>
      <c r="D244" s="252"/>
      <c r="E244" s="253">
        <v>26.66</v>
      </c>
      <c r="F244" s="220"/>
      <c r="G244" s="220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10"/>
      <c r="AA244" s="210"/>
      <c r="AB244" s="210"/>
      <c r="AC244" s="210"/>
      <c r="AD244" s="210"/>
      <c r="AE244" s="210"/>
      <c r="AF244" s="210"/>
      <c r="AG244" s="210" t="s">
        <v>205</v>
      </c>
      <c r="AH244" s="210">
        <v>0</v>
      </c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3" x14ac:dyDescent="0.2">
      <c r="A245" s="217"/>
      <c r="B245" s="218"/>
      <c r="C245" s="259" t="s">
        <v>397</v>
      </c>
      <c r="D245" s="252"/>
      <c r="E245" s="253">
        <v>2.98</v>
      </c>
      <c r="F245" s="220"/>
      <c r="G245" s="220"/>
      <c r="H245" s="220"/>
      <c r="I245" s="220"/>
      <c r="J245" s="220"/>
      <c r="K245" s="220"/>
      <c r="L245" s="220"/>
      <c r="M245" s="220"/>
      <c r="N245" s="219"/>
      <c r="O245" s="219"/>
      <c r="P245" s="219"/>
      <c r="Q245" s="219"/>
      <c r="R245" s="220"/>
      <c r="S245" s="220"/>
      <c r="T245" s="220"/>
      <c r="U245" s="220"/>
      <c r="V245" s="220"/>
      <c r="W245" s="220"/>
      <c r="X245" s="220"/>
      <c r="Y245" s="220"/>
      <c r="Z245" s="210"/>
      <c r="AA245" s="210"/>
      <c r="AB245" s="210"/>
      <c r="AC245" s="210"/>
      <c r="AD245" s="210"/>
      <c r="AE245" s="210"/>
      <c r="AF245" s="210"/>
      <c r="AG245" s="210" t="s">
        <v>205</v>
      </c>
      <c r="AH245" s="210">
        <v>0</v>
      </c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1" x14ac:dyDescent="0.2">
      <c r="A246" s="229">
        <v>16</v>
      </c>
      <c r="B246" s="230" t="s">
        <v>423</v>
      </c>
      <c r="C246" s="246" t="s">
        <v>424</v>
      </c>
      <c r="D246" s="231" t="s">
        <v>197</v>
      </c>
      <c r="E246" s="232">
        <v>488.84820000000002</v>
      </c>
      <c r="F246" s="233"/>
      <c r="G246" s="234">
        <f>ROUND(E246*F246,2)</f>
        <v>0</v>
      </c>
      <c r="H246" s="233"/>
      <c r="I246" s="234">
        <f>ROUND(E246*H246,2)</f>
        <v>0</v>
      </c>
      <c r="J246" s="233"/>
      <c r="K246" s="234">
        <f>ROUND(E246*J246,2)</f>
        <v>0</v>
      </c>
      <c r="L246" s="234">
        <v>21</v>
      </c>
      <c r="M246" s="234">
        <f>G246*(1+L246/100)</f>
        <v>0</v>
      </c>
      <c r="N246" s="232">
        <v>2.0000000000000002E-5</v>
      </c>
      <c r="O246" s="232">
        <f>ROUND(E246*N246,2)</f>
        <v>0.01</v>
      </c>
      <c r="P246" s="232">
        <v>0</v>
      </c>
      <c r="Q246" s="232">
        <f>ROUND(E246*P246,2)</f>
        <v>0</v>
      </c>
      <c r="R246" s="234" t="s">
        <v>198</v>
      </c>
      <c r="S246" s="234" t="s">
        <v>159</v>
      </c>
      <c r="T246" s="235" t="s">
        <v>199</v>
      </c>
      <c r="U246" s="220">
        <v>0.11</v>
      </c>
      <c r="V246" s="220">
        <f>ROUND(E246*U246,2)</f>
        <v>53.77</v>
      </c>
      <c r="W246" s="220"/>
      <c r="X246" s="220" t="s">
        <v>200</v>
      </c>
      <c r="Y246" s="220" t="s">
        <v>162</v>
      </c>
      <c r="Z246" s="210"/>
      <c r="AA246" s="210"/>
      <c r="AB246" s="210"/>
      <c r="AC246" s="210"/>
      <c r="AD246" s="210"/>
      <c r="AE246" s="210"/>
      <c r="AF246" s="210"/>
      <c r="AG246" s="210" t="s">
        <v>201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2" x14ac:dyDescent="0.2">
      <c r="A247" s="217"/>
      <c r="B247" s="218"/>
      <c r="C247" s="259" t="s">
        <v>391</v>
      </c>
      <c r="D247" s="252"/>
      <c r="E247" s="253">
        <v>488.84820000000002</v>
      </c>
      <c r="F247" s="220"/>
      <c r="G247" s="220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205</v>
      </c>
      <c r="AH247" s="210">
        <v>5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">
      <c r="A248" s="229">
        <v>17</v>
      </c>
      <c r="B248" s="230" t="s">
        <v>425</v>
      </c>
      <c r="C248" s="246" t="s">
        <v>426</v>
      </c>
      <c r="D248" s="231" t="s">
        <v>197</v>
      </c>
      <c r="E248" s="232">
        <v>488.84820000000002</v>
      </c>
      <c r="F248" s="233"/>
      <c r="G248" s="234">
        <f>ROUND(E248*F248,2)</f>
        <v>0</v>
      </c>
      <c r="H248" s="233"/>
      <c r="I248" s="234">
        <f>ROUND(E248*H248,2)</f>
        <v>0</v>
      </c>
      <c r="J248" s="233"/>
      <c r="K248" s="234">
        <f>ROUND(E248*J248,2)</f>
        <v>0</v>
      </c>
      <c r="L248" s="234">
        <v>21</v>
      </c>
      <c r="M248" s="234">
        <f>G248*(1+L248/100)</f>
        <v>0</v>
      </c>
      <c r="N248" s="232">
        <v>0</v>
      </c>
      <c r="O248" s="232">
        <f>ROUND(E248*N248,2)</f>
        <v>0</v>
      </c>
      <c r="P248" s="232">
        <v>0</v>
      </c>
      <c r="Q248" s="232">
        <f>ROUND(E248*P248,2)</f>
        <v>0</v>
      </c>
      <c r="R248" s="234" t="s">
        <v>198</v>
      </c>
      <c r="S248" s="234" t="s">
        <v>159</v>
      </c>
      <c r="T248" s="235" t="s">
        <v>199</v>
      </c>
      <c r="U248" s="220">
        <v>0.43</v>
      </c>
      <c r="V248" s="220">
        <f>ROUND(E248*U248,2)</f>
        <v>210.2</v>
      </c>
      <c r="W248" s="220"/>
      <c r="X248" s="220" t="s">
        <v>200</v>
      </c>
      <c r="Y248" s="220" t="s">
        <v>162</v>
      </c>
      <c r="Z248" s="210"/>
      <c r="AA248" s="210"/>
      <c r="AB248" s="210"/>
      <c r="AC248" s="210"/>
      <c r="AD248" s="210"/>
      <c r="AE248" s="210"/>
      <c r="AF248" s="210"/>
      <c r="AG248" s="210" t="s">
        <v>201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2" x14ac:dyDescent="0.2">
      <c r="A249" s="217"/>
      <c r="B249" s="218"/>
      <c r="C249" s="259" t="s">
        <v>427</v>
      </c>
      <c r="D249" s="252"/>
      <c r="E249" s="253">
        <v>488.84820000000002</v>
      </c>
      <c r="F249" s="220"/>
      <c r="G249" s="220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205</v>
      </c>
      <c r="AH249" s="210">
        <v>5</v>
      </c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29">
        <v>18</v>
      </c>
      <c r="B250" s="230" t="s">
        <v>428</v>
      </c>
      <c r="C250" s="246" t="s">
        <v>429</v>
      </c>
      <c r="D250" s="231" t="s">
        <v>220</v>
      </c>
      <c r="E250" s="232">
        <v>439.065</v>
      </c>
      <c r="F250" s="233"/>
      <c r="G250" s="234">
        <f>ROUND(E250*F250,2)</f>
        <v>0</v>
      </c>
      <c r="H250" s="233"/>
      <c r="I250" s="234">
        <f>ROUND(E250*H250,2)</f>
        <v>0</v>
      </c>
      <c r="J250" s="233"/>
      <c r="K250" s="234">
        <f>ROUND(E250*J250,2)</f>
        <v>0</v>
      </c>
      <c r="L250" s="234">
        <v>21</v>
      </c>
      <c r="M250" s="234">
        <f>G250*(1+L250/100)</f>
        <v>0</v>
      </c>
      <c r="N250" s="232">
        <v>5.0000000000000001E-4</v>
      </c>
      <c r="O250" s="232">
        <f>ROUND(E250*N250,2)</f>
        <v>0.22</v>
      </c>
      <c r="P250" s="232">
        <v>0</v>
      </c>
      <c r="Q250" s="232">
        <f>ROUND(E250*P250,2)</f>
        <v>0</v>
      </c>
      <c r="R250" s="234" t="s">
        <v>430</v>
      </c>
      <c r="S250" s="234" t="s">
        <v>159</v>
      </c>
      <c r="T250" s="235" t="s">
        <v>199</v>
      </c>
      <c r="U250" s="220">
        <v>0</v>
      </c>
      <c r="V250" s="220">
        <f>ROUND(E250*U250,2)</f>
        <v>0</v>
      </c>
      <c r="W250" s="220"/>
      <c r="X250" s="220" t="s">
        <v>431</v>
      </c>
      <c r="Y250" s="220" t="s">
        <v>162</v>
      </c>
      <c r="Z250" s="210"/>
      <c r="AA250" s="210"/>
      <c r="AB250" s="210"/>
      <c r="AC250" s="210"/>
      <c r="AD250" s="210"/>
      <c r="AE250" s="210"/>
      <c r="AF250" s="210"/>
      <c r="AG250" s="210" t="s">
        <v>432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2" x14ac:dyDescent="0.2">
      <c r="A251" s="217"/>
      <c r="B251" s="218"/>
      <c r="C251" s="259" t="s">
        <v>433</v>
      </c>
      <c r="D251" s="252"/>
      <c r="E251" s="253">
        <v>399.15</v>
      </c>
      <c r="F251" s="220"/>
      <c r="G251" s="220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10"/>
      <c r="AA251" s="210"/>
      <c r="AB251" s="210"/>
      <c r="AC251" s="210"/>
      <c r="AD251" s="210"/>
      <c r="AE251" s="210"/>
      <c r="AF251" s="210"/>
      <c r="AG251" s="210" t="s">
        <v>205</v>
      </c>
      <c r="AH251" s="210">
        <v>5</v>
      </c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3" x14ac:dyDescent="0.2">
      <c r="A252" s="217"/>
      <c r="B252" s="218"/>
      <c r="C252" s="261" t="s">
        <v>434</v>
      </c>
      <c r="D252" s="254"/>
      <c r="E252" s="255">
        <v>39.914999999999999</v>
      </c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10"/>
      <c r="AA252" s="210"/>
      <c r="AB252" s="210"/>
      <c r="AC252" s="210"/>
      <c r="AD252" s="210"/>
      <c r="AE252" s="210"/>
      <c r="AF252" s="210"/>
      <c r="AG252" s="210" t="s">
        <v>205</v>
      </c>
      <c r="AH252" s="210">
        <v>4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x14ac:dyDescent="0.2">
      <c r="A253" s="222" t="s">
        <v>154</v>
      </c>
      <c r="B253" s="223" t="s">
        <v>79</v>
      </c>
      <c r="C253" s="245" t="s">
        <v>80</v>
      </c>
      <c r="D253" s="224"/>
      <c r="E253" s="225"/>
      <c r="F253" s="226"/>
      <c r="G253" s="226">
        <f>SUMIF(AG254:AG259,"&lt;&gt;NOR",G254:G259)</f>
        <v>0</v>
      </c>
      <c r="H253" s="226"/>
      <c r="I253" s="226">
        <f>SUM(I254:I259)</f>
        <v>0</v>
      </c>
      <c r="J253" s="226"/>
      <c r="K253" s="226">
        <f>SUM(K254:K259)</f>
        <v>0</v>
      </c>
      <c r="L253" s="226"/>
      <c r="M253" s="226">
        <f>SUM(M254:M259)</f>
        <v>0</v>
      </c>
      <c r="N253" s="225"/>
      <c r="O253" s="225">
        <f>SUM(O254:O259)</f>
        <v>0.36</v>
      </c>
      <c r="P253" s="225"/>
      <c r="Q253" s="225">
        <f>SUM(Q254:Q259)</f>
        <v>0</v>
      </c>
      <c r="R253" s="226"/>
      <c r="S253" s="226"/>
      <c r="T253" s="227"/>
      <c r="U253" s="221"/>
      <c r="V253" s="221">
        <f>SUM(V254:V259)</f>
        <v>17.61</v>
      </c>
      <c r="W253" s="221"/>
      <c r="X253" s="221"/>
      <c r="Y253" s="221"/>
      <c r="AG253" t="s">
        <v>155</v>
      </c>
    </row>
    <row r="254" spans="1:60" ht="22.5" outlineLevel="1" x14ac:dyDescent="0.2">
      <c r="A254" s="229">
        <v>19</v>
      </c>
      <c r="B254" s="230" t="s">
        <v>435</v>
      </c>
      <c r="C254" s="246" t="s">
        <v>436</v>
      </c>
      <c r="D254" s="231" t="s">
        <v>197</v>
      </c>
      <c r="E254" s="232">
        <v>51.204999999999998</v>
      </c>
      <c r="F254" s="233"/>
      <c r="G254" s="234">
        <f>ROUND(E254*F254,2)</f>
        <v>0</v>
      </c>
      <c r="H254" s="233"/>
      <c r="I254" s="234">
        <f>ROUND(E254*H254,2)</f>
        <v>0</v>
      </c>
      <c r="J254" s="233"/>
      <c r="K254" s="234">
        <f>ROUND(E254*J254,2)</f>
        <v>0</v>
      </c>
      <c r="L254" s="234">
        <v>21</v>
      </c>
      <c r="M254" s="234">
        <f>G254*(1+L254/100)</f>
        <v>0</v>
      </c>
      <c r="N254" s="232">
        <v>6.9499999999999996E-3</v>
      </c>
      <c r="O254" s="232">
        <f>ROUND(E254*N254,2)</f>
        <v>0.36</v>
      </c>
      <c r="P254" s="232">
        <v>0</v>
      </c>
      <c r="Q254" s="232">
        <f>ROUND(E254*P254,2)</f>
        <v>0</v>
      </c>
      <c r="R254" s="234" t="s">
        <v>198</v>
      </c>
      <c r="S254" s="234" t="s">
        <v>159</v>
      </c>
      <c r="T254" s="235" t="s">
        <v>199</v>
      </c>
      <c r="U254" s="220">
        <v>0.34399999999999997</v>
      </c>
      <c r="V254" s="220">
        <f>ROUND(E254*U254,2)</f>
        <v>17.61</v>
      </c>
      <c r="W254" s="220"/>
      <c r="X254" s="220" t="s">
        <v>200</v>
      </c>
      <c r="Y254" s="220" t="s">
        <v>162</v>
      </c>
      <c r="Z254" s="210"/>
      <c r="AA254" s="210"/>
      <c r="AB254" s="210"/>
      <c r="AC254" s="210"/>
      <c r="AD254" s="210"/>
      <c r="AE254" s="210"/>
      <c r="AF254" s="210"/>
      <c r="AG254" s="210" t="s">
        <v>201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58" t="s">
        <v>437</v>
      </c>
      <c r="D255" s="256"/>
      <c r="E255" s="256"/>
      <c r="F255" s="256"/>
      <c r="G255" s="256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10"/>
      <c r="AA255" s="210"/>
      <c r="AB255" s="210"/>
      <c r="AC255" s="210"/>
      <c r="AD255" s="210"/>
      <c r="AE255" s="210"/>
      <c r="AF255" s="210"/>
      <c r="AG255" s="210" t="s">
        <v>203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2" x14ac:dyDescent="0.2">
      <c r="A256" s="217"/>
      <c r="B256" s="218"/>
      <c r="C256" s="259" t="s">
        <v>438</v>
      </c>
      <c r="D256" s="252"/>
      <c r="E256" s="253"/>
      <c r="F256" s="220"/>
      <c r="G256" s="220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20"/>
      <c r="Z256" s="210"/>
      <c r="AA256" s="210"/>
      <c r="AB256" s="210"/>
      <c r="AC256" s="210"/>
      <c r="AD256" s="210"/>
      <c r="AE256" s="210"/>
      <c r="AF256" s="210"/>
      <c r="AG256" s="210" t="s">
        <v>205</v>
      </c>
      <c r="AH256" s="210">
        <v>0</v>
      </c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3" x14ac:dyDescent="0.2">
      <c r="A257" s="217"/>
      <c r="B257" s="218"/>
      <c r="C257" s="259" t="s">
        <v>439</v>
      </c>
      <c r="D257" s="252"/>
      <c r="E257" s="253">
        <v>44.052999999999997</v>
      </c>
      <c r="F257" s="220"/>
      <c r="G257" s="220"/>
      <c r="H257" s="220"/>
      <c r="I257" s="220"/>
      <c r="J257" s="220"/>
      <c r="K257" s="220"/>
      <c r="L257" s="220"/>
      <c r="M257" s="220"/>
      <c r="N257" s="219"/>
      <c r="O257" s="219"/>
      <c r="P257" s="219"/>
      <c r="Q257" s="219"/>
      <c r="R257" s="220"/>
      <c r="S257" s="220"/>
      <c r="T257" s="220"/>
      <c r="U257" s="220"/>
      <c r="V257" s="220"/>
      <c r="W257" s="220"/>
      <c r="X257" s="220"/>
      <c r="Y257" s="220"/>
      <c r="Z257" s="210"/>
      <c r="AA257" s="210"/>
      <c r="AB257" s="210"/>
      <c r="AC257" s="210"/>
      <c r="AD257" s="210"/>
      <c r="AE257" s="210"/>
      <c r="AF257" s="210"/>
      <c r="AG257" s="210" t="s">
        <v>205</v>
      </c>
      <c r="AH257" s="210">
        <v>5</v>
      </c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3" x14ac:dyDescent="0.2">
      <c r="A258" s="217"/>
      <c r="B258" s="218"/>
      <c r="C258" s="259" t="s">
        <v>440</v>
      </c>
      <c r="D258" s="252"/>
      <c r="E258" s="253"/>
      <c r="F258" s="220"/>
      <c r="G258" s="220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20"/>
      <c r="Z258" s="210"/>
      <c r="AA258" s="210"/>
      <c r="AB258" s="210"/>
      <c r="AC258" s="210"/>
      <c r="AD258" s="210"/>
      <c r="AE258" s="210"/>
      <c r="AF258" s="210"/>
      <c r="AG258" s="210" t="s">
        <v>205</v>
      </c>
      <c r="AH258" s="210">
        <v>0</v>
      </c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3" x14ac:dyDescent="0.2">
      <c r="A259" s="217"/>
      <c r="B259" s="218"/>
      <c r="C259" s="259" t="s">
        <v>441</v>
      </c>
      <c r="D259" s="252"/>
      <c r="E259" s="253">
        <v>7.1520000000000001</v>
      </c>
      <c r="F259" s="220"/>
      <c r="G259" s="22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205</v>
      </c>
      <c r="AH259" s="210">
        <v>5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x14ac:dyDescent="0.2">
      <c r="A260" s="222" t="s">
        <v>154</v>
      </c>
      <c r="B260" s="223" t="s">
        <v>81</v>
      </c>
      <c r="C260" s="245" t="s">
        <v>82</v>
      </c>
      <c r="D260" s="224"/>
      <c r="E260" s="225"/>
      <c r="F260" s="226"/>
      <c r="G260" s="226">
        <f>SUMIF(AG261:AG263,"&lt;&gt;NOR",G261:G263)</f>
        <v>0</v>
      </c>
      <c r="H260" s="226"/>
      <c r="I260" s="226">
        <f>SUM(I261:I263)</f>
        <v>0</v>
      </c>
      <c r="J260" s="226"/>
      <c r="K260" s="226">
        <f>SUM(K261:K263)</f>
        <v>0</v>
      </c>
      <c r="L260" s="226"/>
      <c r="M260" s="226">
        <f>SUM(M261:M263)</f>
        <v>0</v>
      </c>
      <c r="N260" s="225"/>
      <c r="O260" s="225">
        <f>SUM(O261:O263)</f>
        <v>0</v>
      </c>
      <c r="P260" s="225"/>
      <c r="Q260" s="225">
        <f>SUM(Q261:Q263)</f>
        <v>0</v>
      </c>
      <c r="R260" s="226"/>
      <c r="S260" s="226"/>
      <c r="T260" s="227"/>
      <c r="U260" s="221"/>
      <c r="V260" s="221">
        <f>SUM(V261:V263)</f>
        <v>5</v>
      </c>
      <c r="W260" s="221"/>
      <c r="X260" s="221"/>
      <c r="Y260" s="221"/>
      <c r="AG260" t="s">
        <v>155</v>
      </c>
    </row>
    <row r="261" spans="1:60" outlineLevel="1" x14ac:dyDescent="0.2">
      <c r="A261" s="229">
        <v>20</v>
      </c>
      <c r="B261" s="230" t="s">
        <v>442</v>
      </c>
      <c r="C261" s="246" t="s">
        <v>443</v>
      </c>
      <c r="D261" s="231" t="s">
        <v>444</v>
      </c>
      <c r="E261" s="232">
        <v>5</v>
      </c>
      <c r="F261" s="233"/>
      <c r="G261" s="234">
        <f>ROUND(E261*F261,2)</f>
        <v>0</v>
      </c>
      <c r="H261" s="233"/>
      <c r="I261" s="234">
        <f>ROUND(E261*H261,2)</f>
        <v>0</v>
      </c>
      <c r="J261" s="233"/>
      <c r="K261" s="234">
        <f>ROUND(E261*J261,2)</f>
        <v>0</v>
      </c>
      <c r="L261" s="234">
        <v>21</v>
      </c>
      <c r="M261" s="234">
        <f>G261*(1+L261/100)</f>
        <v>0</v>
      </c>
      <c r="N261" s="232">
        <v>0</v>
      </c>
      <c r="O261" s="232">
        <f>ROUND(E261*N261,2)</f>
        <v>0</v>
      </c>
      <c r="P261" s="232">
        <v>0</v>
      </c>
      <c r="Q261" s="232">
        <f>ROUND(E261*P261,2)</f>
        <v>0</v>
      </c>
      <c r="R261" s="234" t="s">
        <v>445</v>
      </c>
      <c r="S261" s="234" t="s">
        <v>159</v>
      </c>
      <c r="T261" s="235" t="s">
        <v>199</v>
      </c>
      <c r="U261" s="220">
        <v>1</v>
      </c>
      <c r="V261" s="220">
        <f>ROUND(E261*U261,2)</f>
        <v>5</v>
      </c>
      <c r="W261" s="220"/>
      <c r="X261" s="220" t="s">
        <v>82</v>
      </c>
      <c r="Y261" s="220" t="s">
        <v>162</v>
      </c>
      <c r="Z261" s="210"/>
      <c r="AA261" s="210"/>
      <c r="AB261" s="210"/>
      <c r="AC261" s="210"/>
      <c r="AD261" s="210"/>
      <c r="AE261" s="210"/>
      <c r="AF261" s="210"/>
      <c r="AG261" s="210" t="s">
        <v>446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2" x14ac:dyDescent="0.2">
      <c r="A262" s="217"/>
      <c r="B262" s="218"/>
      <c r="C262" s="259" t="s">
        <v>447</v>
      </c>
      <c r="D262" s="252"/>
      <c r="E262" s="253"/>
      <c r="F262" s="220"/>
      <c r="G262" s="220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20"/>
      <c r="Z262" s="210"/>
      <c r="AA262" s="210"/>
      <c r="AB262" s="210"/>
      <c r="AC262" s="210"/>
      <c r="AD262" s="210"/>
      <c r="AE262" s="210"/>
      <c r="AF262" s="210"/>
      <c r="AG262" s="210" t="s">
        <v>205</v>
      </c>
      <c r="AH262" s="210">
        <v>0</v>
      </c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3" x14ac:dyDescent="0.2">
      <c r="A263" s="217"/>
      <c r="B263" s="218"/>
      <c r="C263" s="259" t="s">
        <v>448</v>
      </c>
      <c r="D263" s="252"/>
      <c r="E263" s="253">
        <v>5</v>
      </c>
      <c r="F263" s="220"/>
      <c r="G263" s="220"/>
      <c r="H263" s="220"/>
      <c r="I263" s="220"/>
      <c r="J263" s="220"/>
      <c r="K263" s="220"/>
      <c r="L263" s="220"/>
      <c r="M263" s="220"/>
      <c r="N263" s="219"/>
      <c r="O263" s="219"/>
      <c r="P263" s="219"/>
      <c r="Q263" s="219"/>
      <c r="R263" s="220"/>
      <c r="S263" s="220"/>
      <c r="T263" s="220"/>
      <c r="U263" s="220"/>
      <c r="V263" s="220"/>
      <c r="W263" s="220"/>
      <c r="X263" s="220"/>
      <c r="Y263" s="220"/>
      <c r="Z263" s="210"/>
      <c r="AA263" s="210"/>
      <c r="AB263" s="210"/>
      <c r="AC263" s="210"/>
      <c r="AD263" s="210"/>
      <c r="AE263" s="210"/>
      <c r="AF263" s="210"/>
      <c r="AG263" s="210" t="s">
        <v>205</v>
      </c>
      <c r="AH263" s="210">
        <v>0</v>
      </c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x14ac:dyDescent="0.2">
      <c r="A264" s="222" t="s">
        <v>154</v>
      </c>
      <c r="B264" s="223" t="s">
        <v>83</v>
      </c>
      <c r="C264" s="245" t="s">
        <v>84</v>
      </c>
      <c r="D264" s="224"/>
      <c r="E264" s="225"/>
      <c r="F264" s="226"/>
      <c r="G264" s="226">
        <f>SUMIF(AG265:AG278,"&lt;&gt;NOR",G265:G278)</f>
        <v>0</v>
      </c>
      <c r="H264" s="226"/>
      <c r="I264" s="226">
        <f>SUM(I265:I278)</f>
        <v>0</v>
      </c>
      <c r="J264" s="226"/>
      <c r="K264" s="226">
        <f>SUM(K265:K278)</f>
        <v>0</v>
      </c>
      <c r="L264" s="226"/>
      <c r="M264" s="226">
        <f>SUM(M265:M278)</f>
        <v>0</v>
      </c>
      <c r="N264" s="225"/>
      <c r="O264" s="225">
        <f>SUM(O265:O278)</f>
        <v>10</v>
      </c>
      <c r="P264" s="225"/>
      <c r="Q264" s="225">
        <f>SUM(Q265:Q278)</f>
        <v>0</v>
      </c>
      <c r="R264" s="226"/>
      <c r="S264" s="226"/>
      <c r="T264" s="227"/>
      <c r="U264" s="221"/>
      <c r="V264" s="221">
        <f>SUM(V265:V278)</f>
        <v>123.75999999999999</v>
      </c>
      <c r="W264" s="221"/>
      <c r="X264" s="221"/>
      <c r="Y264" s="221"/>
      <c r="AG264" t="s">
        <v>155</v>
      </c>
    </row>
    <row r="265" spans="1:60" ht="22.5" outlineLevel="1" x14ac:dyDescent="0.2">
      <c r="A265" s="229">
        <v>21</v>
      </c>
      <c r="B265" s="230" t="s">
        <v>449</v>
      </c>
      <c r="C265" s="246" t="s">
        <v>450</v>
      </c>
      <c r="D265" s="231" t="s">
        <v>197</v>
      </c>
      <c r="E265" s="232">
        <v>520</v>
      </c>
      <c r="F265" s="233"/>
      <c r="G265" s="234">
        <f>ROUND(E265*F265,2)</f>
        <v>0</v>
      </c>
      <c r="H265" s="233"/>
      <c r="I265" s="234">
        <f>ROUND(E265*H265,2)</f>
        <v>0</v>
      </c>
      <c r="J265" s="233"/>
      <c r="K265" s="234">
        <f>ROUND(E265*J265,2)</f>
        <v>0</v>
      </c>
      <c r="L265" s="234">
        <v>21</v>
      </c>
      <c r="M265" s="234">
        <f>G265*(1+L265/100)</f>
        <v>0</v>
      </c>
      <c r="N265" s="232">
        <v>1.8380000000000001E-2</v>
      </c>
      <c r="O265" s="232">
        <f>ROUND(E265*N265,2)</f>
        <v>9.56</v>
      </c>
      <c r="P265" s="232">
        <v>0</v>
      </c>
      <c r="Q265" s="232">
        <f>ROUND(E265*P265,2)</f>
        <v>0</v>
      </c>
      <c r="R265" s="234" t="s">
        <v>451</v>
      </c>
      <c r="S265" s="234" t="s">
        <v>159</v>
      </c>
      <c r="T265" s="235" t="s">
        <v>199</v>
      </c>
      <c r="U265" s="220">
        <v>0.13</v>
      </c>
      <c r="V265" s="220">
        <f>ROUND(E265*U265,2)</f>
        <v>67.599999999999994</v>
      </c>
      <c r="W265" s="220"/>
      <c r="X265" s="220" t="s">
        <v>200</v>
      </c>
      <c r="Y265" s="220" t="s">
        <v>162</v>
      </c>
      <c r="Z265" s="210"/>
      <c r="AA265" s="210"/>
      <c r="AB265" s="210"/>
      <c r="AC265" s="210"/>
      <c r="AD265" s="210"/>
      <c r="AE265" s="210"/>
      <c r="AF265" s="210"/>
      <c r="AG265" s="210" t="s">
        <v>201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2" x14ac:dyDescent="0.2">
      <c r="A266" s="217"/>
      <c r="B266" s="218"/>
      <c r="C266" s="258" t="s">
        <v>452</v>
      </c>
      <c r="D266" s="256"/>
      <c r="E266" s="256"/>
      <c r="F266" s="256"/>
      <c r="G266" s="256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10"/>
      <c r="AA266" s="210"/>
      <c r="AB266" s="210"/>
      <c r="AC266" s="210"/>
      <c r="AD266" s="210"/>
      <c r="AE266" s="210"/>
      <c r="AF266" s="210"/>
      <c r="AG266" s="210" t="s">
        <v>203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">
      <c r="A267" s="217"/>
      <c r="B267" s="218"/>
      <c r="C267" s="260" t="s">
        <v>453</v>
      </c>
      <c r="D267" s="257"/>
      <c r="E267" s="257"/>
      <c r="F267" s="257"/>
      <c r="G267" s="257"/>
      <c r="H267" s="220"/>
      <c r="I267" s="220"/>
      <c r="J267" s="220"/>
      <c r="K267" s="220"/>
      <c r="L267" s="220"/>
      <c r="M267" s="220"/>
      <c r="N267" s="219"/>
      <c r="O267" s="219"/>
      <c r="P267" s="219"/>
      <c r="Q267" s="219"/>
      <c r="R267" s="220"/>
      <c r="S267" s="220"/>
      <c r="T267" s="220"/>
      <c r="U267" s="220"/>
      <c r="V267" s="220"/>
      <c r="W267" s="220"/>
      <c r="X267" s="220"/>
      <c r="Y267" s="220"/>
      <c r="Z267" s="210"/>
      <c r="AA267" s="210"/>
      <c r="AB267" s="210"/>
      <c r="AC267" s="210"/>
      <c r="AD267" s="210"/>
      <c r="AE267" s="210"/>
      <c r="AF267" s="210"/>
      <c r="AG267" s="210" t="s">
        <v>165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59" t="s">
        <v>454</v>
      </c>
      <c r="D268" s="252"/>
      <c r="E268" s="253">
        <v>56</v>
      </c>
      <c r="F268" s="220"/>
      <c r="G268" s="220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10"/>
      <c r="AA268" s="210"/>
      <c r="AB268" s="210"/>
      <c r="AC268" s="210"/>
      <c r="AD268" s="210"/>
      <c r="AE268" s="210"/>
      <c r="AF268" s="210"/>
      <c r="AG268" s="210" t="s">
        <v>205</v>
      </c>
      <c r="AH268" s="210">
        <v>0</v>
      </c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3" x14ac:dyDescent="0.2">
      <c r="A269" s="217"/>
      <c r="B269" s="218"/>
      <c r="C269" s="259" t="s">
        <v>455</v>
      </c>
      <c r="D269" s="252"/>
      <c r="E269" s="253">
        <v>72</v>
      </c>
      <c r="F269" s="220"/>
      <c r="G269" s="220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20"/>
      <c r="Z269" s="210"/>
      <c r="AA269" s="210"/>
      <c r="AB269" s="210"/>
      <c r="AC269" s="210"/>
      <c r="AD269" s="210"/>
      <c r="AE269" s="210"/>
      <c r="AF269" s="210"/>
      <c r="AG269" s="210" t="s">
        <v>205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3" x14ac:dyDescent="0.2">
      <c r="A270" s="217"/>
      <c r="B270" s="218"/>
      <c r="C270" s="259" t="s">
        <v>456</v>
      </c>
      <c r="D270" s="252"/>
      <c r="E270" s="253">
        <v>264</v>
      </c>
      <c r="F270" s="220"/>
      <c r="G270" s="220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10"/>
      <c r="AA270" s="210"/>
      <c r="AB270" s="210"/>
      <c r="AC270" s="210"/>
      <c r="AD270" s="210"/>
      <c r="AE270" s="210"/>
      <c r="AF270" s="210"/>
      <c r="AG270" s="210" t="s">
        <v>205</v>
      </c>
      <c r="AH270" s="210">
        <v>0</v>
      </c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3" x14ac:dyDescent="0.2">
      <c r="A271" s="217"/>
      <c r="B271" s="218"/>
      <c r="C271" s="259" t="s">
        <v>457</v>
      </c>
      <c r="D271" s="252"/>
      <c r="E271" s="253">
        <v>72</v>
      </c>
      <c r="F271" s="220"/>
      <c r="G271" s="220"/>
      <c r="H271" s="220"/>
      <c r="I271" s="220"/>
      <c r="J271" s="220"/>
      <c r="K271" s="220"/>
      <c r="L271" s="220"/>
      <c r="M271" s="220"/>
      <c r="N271" s="219"/>
      <c r="O271" s="219"/>
      <c r="P271" s="219"/>
      <c r="Q271" s="219"/>
      <c r="R271" s="220"/>
      <c r="S271" s="220"/>
      <c r="T271" s="220"/>
      <c r="U271" s="220"/>
      <c r="V271" s="220"/>
      <c r="W271" s="220"/>
      <c r="X271" s="220"/>
      <c r="Y271" s="220"/>
      <c r="Z271" s="210"/>
      <c r="AA271" s="210"/>
      <c r="AB271" s="210"/>
      <c r="AC271" s="210"/>
      <c r="AD271" s="210"/>
      <c r="AE271" s="210"/>
      <c r="AF271" s="210"/>
      <c r="AG271" s="210" t="s">
        <v>205</v>
      </c>
      <c r="AH271" s="210">
        <v>0</v>
      </c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3" x14ac:dyDescent="0.2">
      <c r="A272" s="217"/>
      <c r="B272" s="218"/>
      <c r="C272" s="259" t="s">
        <v>458</v>
      </c>
      <c r="D272" s="252"/>
      <c r="E272" s="253">
        <v>56</v>
      </c>
      <c r="F272" s="220"/>
      <c r="G272" s="220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205</v>
      </c>
      <c r="AH272" s="210">
        <v>0</v>
      </c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ht="22.5" outlineLevel="1" x14ac:dyDescent="0.2">
      <c r="A273" s="229">
        <v>22</v>
      </c>
      <c r="B273" s="230" t="s">
        <v>459</v>
      </c>
      <c r="C273" s="246" t="s">
        <v>460</v>
      </c>
      <c r="D273" s="231" t="s">
        <v>197</v>
      </c>
      <c r="E273" s="232">
        <v>520</v>
      </c>
      <c r="F273" s="233"/>
      <c r="G273" s="234">
        <f>ROUND(E273*F273,2)</f>
        <v>0</v>
      </c>
      <c r="H273" s="233"/>
      <c r="I273" s="234">
        <f>ROUND(E273*H273,2)</f>
        <v>0</v>
      </c>
      <c r="J273" s="233"/>
      <c r="K273" s="234">
        <f>ROUND(E273*J273,2)</f>
        <v>0</v>
      </c>
      <c r="L273" s="234">
        <v>21</v>
      </c>
      <c r="M273" s="234">
        <f>G273*(1+L273/100)</f>
        <v>0</v>
      </c>
      <c r="N273" s="232">
        <v>8.4999999999999995E-4</v>
      </c>
      <c r="O273" s="232">
        <f>ROUND(E273*N273,2)</f>
        <v>0.44</v>
      </c>
      <c r="P273" s="232">
        <v>0</v>
      </c>
      <c r="Q273" s="232">
        <f>ROUND(E273*P273,2)</f>
        <v>0</v>
      </c>
      <c r="R273" s="234" t="s">
        <v>451</v>
      </c>
      <c r="S273" s="234" t="s">
        <v>159</v>
      </c>
      <c r="T273" s="235" t="s">
        <v>199</v>
      </c>
      <c r="U273" s="220">
        <v>6.0000000000000001E-3</v>
      </c>
      <c r="V273" s="220">
        <f>ROUND(E273*U273,2)</f>
        <v>3.12</v>
      </c>
      <c r="W273" s="220"/>
      <c r="X273" s="220" t="s">
        <v>200</v>
      </c>
      <c r="Y273" s="220" t="s">
        <v>162</v>
      </c>
      <c r="Z273" s="210"/>
      <c r="AA273" s="210"/>
      <c r="AB273" s="210"/>
      <c r="AC273" s="210"/>
      <c r="AD273" s="210"/>
      <c r="AE273" s="210"/>
      <c r="AF273" s="210"/>
      <c r="AG273" s="210" t="s">
        <v>201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2" x14ac:dyDescent="0.2">
      <c r="A274" s="217"/>
      <c r="B274" s="218"/>
      <c r="C274" s="258" t="s">
        <v>452</v>
      </c>
      <c r="D274" s="256"/>
      <c r="E274" s="256"/>
      <c r="F274" s="256"/>
      <c r="G274" s="256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10"/>
      <c r="AA274" s="210"/>
      <c r="AB274" s="210"/>
      <c r="AC274" s="210"/>
      <c r="AD274" s="210"/>
      <c r="AE274" s="210"/>
      <c r="AF274" s="210"/>
      <c r="AG274" s="210" t="s">
        <v>203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2" x14ac:dyDescent="0.2">
      <c r="A275" s="217"/>
      <c r="B275" s="218"/>
      <c r="C275" s="259" t="s">
        <v>461</v>
      </c>
      <c r="D275" s="252"/>
      <c r="E275" s="253"/>
      <c r="F275" s="220"/>
      <c r="G275" s="220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20"/>
      <c r="Z275" s="210"/>
      <c r="AA275" s="210"/>
      <c r="AB275" s="210"/>
      <c r="AC275" s="210"/>
      <c r="AD275" s="210"/>
      <c r="AE275" s="210"/>
      <c r="AF275" s="210"/>
      <c r="AG275" s="210" t="s">
        <v>205</v>
      </c>
      <c r="AH275" s="210">
        <v>0</v>
      </c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3" x14ac:dyDescent="0.2">
      <c r="A276" s="217"/>
      <c r="B276" s="218"/>
      <c r="C276" s="259" t="s">
        <v>462</v>
      </c>
      <c r="D276" s="252"/>
      <c r="E276" s="253">
        <v>520</v>
      </c>
      <c r="F276" s="220"/>
      <c r="G276" s="220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10"/>
      <c r="AA276" s="210"/>
      <c r="AB276" s="210"/>
      <c r="AC276" s="210"/>
      <c r="AD276" s="210"/>
      <c r="AE276" s="210"/>
      <c r="AF276" s="210"/>
      <c r="AG276" s="210" t="s">
        <v>205</v>
      </c>
      <c r="AH276" s="210">
        <v>5</v>
      </c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29">
        <v>23</v>
      </c>
      <c r="B277" s="230" t="s">
        <v>463</v>
      </c>
      <c r="C277" s="246" t="s">
        <v>464</v>
      </c>
      <c r="D277" s="231" t="s">
        <v>197</v>
      </c>
      <c r="E277" s="232">
        <v>520</v>
      </c>
      <c r="F277" s="233"/>
      <c r="G277" s="234">
        <f>ROUND(E277*F277,2)</f>
        <v>0</v>
      </c>
      <c r="H277" s="233"/>
      <c r="I277" s="234">
        <f>ROUND(E277*H277,2)</f>
        <v>0</v>
      </c>
      <c r="J277" s="233"/>
      <c r="K277" s="234">
        <f>ROUND(E277*J277,2)</f>
        <v>0</v>
      </c>
      <c r="L277" s="234">
        <v>21</v>
      </c>
      <c r="M277" s="234">
        <f>G277*(1+L277/100)</f>
        <v>0</v>
      </c>
      <c r="N277" s="232">
        <v>0</v>
      </c>
      <c r="O277" s="232">
        <f>ROUND(E277*N277,2)</f>
        <v>0</v>
      </c>
      <c r="P277" s="232">
        <v>0</v>
      </c>
      <c r="Q277" s="232">
        <f>ROUND(E277*P277,2)</f>
        <v>0</v>
      </c>
      <c r="R277" s="234" t="s">
        <v>451</v>
      </c>
      <c r="S277" s="234" t="s">
        <v>159</v>
      </c>
      <c r="T277" s="235" t="s">
        <v>199</v>
      </c>
      <c r="U277" s="220">
        <v>0.10199999999999999</v>
      </c>
      <c r="V277" s="220">
        <f>ROUND(E277*U277,2)</f>
        <v>53.04</v>
      </c>
      <c r="W277" s="220"/>
      <c r="X277" s="220" t="s">
        <v>200</v>
      </c>
      <c r="Y277" s="220" t="s">
        <v>162</v>
      </c>
      <c r="Z277" s="210"/>
      <c r="AA277" s="210"/>
      <c r="AB277" s="210"/>
      <c r="AC277" s="210"/>
      <c r="AD277" s="210"/>
      <c r="AE277" s="210"/>
      <c r="AF277" s="210"/>
      <c r="AG277" s="210" t="s">
        <v>201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17"/>
      <c r="B278" s="218"/>
      <c r="C278" s="259" t="s">
        <v>462</v>
      </c>
      <c r="D278" s="252"/>
      <c r="E278" s="253">
        <v>520</v>
      </c>
      <c r="F278" s="220"/>
      <c r="G278" s="220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10"/>
      <c r="AA278" s="210"/>
      <c r="AB278" s="210"/>
      <c r="AC278" s="210"/>
      <c r="AD278" s="210"/>
      <c r="AE278" s="210"/>
      <c r="AF278" s="210"/>
      <c r="AG278" s="210" t="s">
        <v>205</v>
      </c>
      <c r="AH278" s="210">
        <v>5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x14ac:dyDescent="0.2">
      <c r="A279" s="222" t="s">
        <v>154</v>
      </c>
      <c r="B279" s="223" t="s">
        <v>85</v>
      </c>
      <c r="C279" s="245" t="s">
        <v>86</v>
      </c>
      <c r="D279" s="224"/>
      <c r="E279" s="225"/>
      <c r="F279" s="226"/>
      <c r="G279" s="226">
        <f>SUMIF(AG280:AG302,"&lt;&gt;NOR",G280:G302)</f>
        <v>0</v>
      </c>
      <c r="H279" s="226"/>
      <c r="I279" s="226">
        <f>SUM(I280:I302)</f>
        <v>0</v>
      </c>
      <c r="J279" s="226"/>
      <c r="K279" s="226">
        <f>SUM(K280:K302)</f>
        <v>0</v>
      </c>
      <c r="L279" s="226"/>
      <c r="M279" s="226">
        <f>SUM(M280:M302)</f>
        <v>0</v>
      </c>
      <c r="N279" s="225"/>
      <c r="O279" s="225">
        <f>SUM(O280:O302)</f>
        <v>0.03</v>
      </c>
      <c r="P279" s="225"/>
      <c r="Q279" s="225">
        <f>SUM(Q280:Q302)</f>
        <v>0</v>
      </c>
      <c r="R279" s="226"/>
      <c r="S279" s="226"/>
      <c r="T279" s="227"/>
      <c r="U279" s="221"/>
      <c r="V279" s="221">
        <f>SUM(V280:V302)</f>
        <v>203.95</v>
      </c>
      <c r="W279" s="221"/>
      <c r="X279" s="221"/>
      <c r="Y279" s="221"/>
      <c r="AG279" t="s">
        <v>155</v>
      </c>
    </row>
    <row r="280" spans="1:60" ht="56.25" outlineLevel="1" x14ac:dyDescent="0.2">
      <c r="A280" s="229">
        <v>24</v>
      </c>
      <c r="B280" s="230" t="s">
        <v>465</v>
      </c>
      <c r="C280" s="246" t="s">
        <v>466</v>
      </c>
      <c r="D280" s="231" t="s">
        <v>197</v>
      </c>
      <c r="E280" s="232">
        <v>662.16520000000003</v>
      </c>
      <c r="F280" s="233"/>
      <c r="G280" s="234">
        <f>ROUND(E280*F280,2)</f>
        <v>0</v>
      </c>
      <c r="H280" s="233"/>
      <c r="I280" s="234">
        <f>ROUND(E280*H280,2)</f>
        <v>0</v>
      </c>
      <c r="J280" s="233"/>
      <c r="K280" s="234">
        <f>ROUND(E280*J280,2)</f>
        <v>0</v>
      </c>
      <c r="L280" s="234">
        <v>21</v>
      </c>
      <c r="M280" s="234">
        <f>G280*(1+L280/100)</f>
        <v>0</v>
      </c>
      <c r="N280" s="232">
        <v>4.0000000000000003E-5</v>
      </c>
      <c r="O280" s="232">
        <f>ROUND(E280*N280,2)</f>
        <v>0.03</v>
      </c>
      <c r="P280" s="232">
        <v>0</v>
      </c>
      <c r="Q280" s="232">
        <f>ROUND(E280*P280,2)</f>
        <v>0</v>
      </c>
      <c r="R280" s="234" t="s">
        <v>198</v>
      </c>
      <c r="S280" s="234" t="s">
        <v>159</v>
      </c>
      <c r="T280" s="235" t="s">
        <v>199</v>
      </c>
      <c r="U280" s="220">
        <v>0.308</v>
      </c>
      <c r="V280" s="220">
        <f>ROUND(E280*U280,2)</f>
        <v>203.95</v>
      </c>
      <c r="W280" s="220"/>
      <c r="X280" s="220" t="s">
        <v>200</v>
      </c>
      <c r="Y280" s="220" t="s">
        <v>162</v>
      </c>
      <c r="Z280" s="210"/>
      <c r="AA280" s="210"/>
      <c r="AB280" s="210"/>
      <c r="AC280" s="210"/>
      <c r="AD280" s="210"/>
      <c r="AE280" s="210"/>
      <c r="AF280" s="210"/>
      <c r="AG280" s="210" t="s">
        <v>201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">
      <c r="A281" s="217"/>
      <c r="B281" s="218"/>
      <c r="C281" s="259" t="s">
        <v>467</v>
      </c>
      <c r="D281" s="252"/>
      <c r="E281" s="253"/>
      <c r="F281" s="220"/>
      <c r="G281" s="220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20"/>
      <c r="Z281" s="210"/>
      <c r="AA281" s="210"/>
      <c r="AB281" s="210"/>
      <c r="AC281" s="210"/>
      <c r="AD281" s="210"/>
      <c r="AE281" s="210"/>
      <c r="AF281" s="210"/>
      <c r="AG281" s="210" t="s">
        <v>205</v>
      </c>
      <c r="AH281" s="210">
        <v>0</v>
      </c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3" x14ac:dyDescent="0.2">
      <c r="A282" s="217"/>
      <c r="B282" s="218"/>
      <c r="C282" s="259" t="s">
        <v>253</v>
      </c>
      <c r="D282" s="252"/>
      <c r="E282" s="253"/>
      <c r="F282" s="220"/>
      <c r="G282" s="220"/>
      <c r="H282" s="220"/>
      <c r="I282" s="220"/>
      <c r="J282" s="220"/>
      <c r="K282" s="220"/>
      <c r="L282" s="220"/>
      <c r="M282" s="220"/>
      <c r="N282" s="219"/>
      <c r="O282" s="219"/>
      <c r="P282" s="219"/>
      <c r="Q282" s="219"/>
      <c r="R282" s="220"/>
      <c r="S282" s="220"/>
      <c r="T282" s="220"/>
      <c r="U282" s="220"/>
      <c r="V282" s="220"/>
      <c r="W282" s="220"/>
      <c r="X282" s="220"/>
      <c r="Y282" s="220"/>
      <c r="Z282" s="210"/>
      <c r="AA282" s="210"/>
      <c r="AB282" s="210"/>
      <c r="AC282" s="210"/>
      <c r="AD282" s="210"/>
      <c r="AE282" s="210"/>
      <c r="AF282" s="210"/>
      <c r="AG282" s="210" t="s">
        <v>205</v>
      </c>
      <c r="AH282" s="210">
        <v>0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3" x14ac:dyDescent="0.2">
      <c r="A283" s="217"/>
      <c r="B283" s="218"/>
      <c r="C283" s="259" t="s">
        <v>468</v>
      </c>
      <c r="D283" s="252"/>
      <c r="E283" s="253">
        <v>99.2</v>
      </c>
      <c r="F283" s="220"/>
      <c r="G283" s="220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20"/>
      <c r="Z283" s="210"/>
      <c r="AA283" s="210"/>
      <c r="AB283" s="210"/>
      <c r="AC283" s="210"/>
      <c r="AD283" s="210"/>
      <c r="AE283" s="210"/>
      <c r="AF283" s="210"/>
      <c r="AG283" s="210" t="s">
        <v>205</v>
      </c>
      <c r="AH283" s="210">
        <v>0</v>
      </c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3" x14ac:dyDescent="0.2">
      <c r="A284" s="217"/>
      <c r="B284" s="218"/>
      <c r="C284" s="259" t="s">
        <v>469</v>
      </c>
      <c r="D284" s="252"/>
      <c r="E284" s="253">
        <v>1.6986000000000001</v>
      </c>
      <c r="F284" s="220"/>
      <c r="G284" s="220"/>
      <c r="H284" s="220"/>
      <c r="I284" s="220"/>
      <c r="J284" s="220"/>
      <c r="K284" s="220"/>
      <c r="L284" s="220"/>
      <c r="M284" s="220"/>
      <c r="N284" s="219"/>
      <c r="O284" s="219"/>
      <c r="P284" s="219"/>
      <c r="Q284" s="219"/>
      <c r="R284" s="220"/>
      <c r="S284" s="220"/>
      <c r="T284" s="220"/>
      <c r="U284" s="220"/>
      <c r="V284" s="220"/>
      <c r="W284" s="220"/>
      <c r="X284" s="220"/>
      <c r="Y284" s="220"/>
      <c r="Z284" s="210"/>
      <c r="AA284" s="210"/>
      <c r="AB284" s="210"/>
      <c r="AC284" s="210"/>
      <c r="AD284" s="210"/>
      <c r="AE284" s="210"/>
      <c r="AF284" s="210"/>
      <c r="AG284" s="210" t="s">
        <v>205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3" x14ac:dyDescent="0.2">
      <c r="A285" s="217"/>
      <c r="B285" s="218"/>
      <c r="C285" s="259" t="s">
        <v>470</v>
      </c>
      <c r="D285" s="252"/>
      <c r="E285" s="253">
        <v>7.5692000000000004</v>
      </c>
      <c r="F285" s="220"/>
      <c r="G285" s="220"/>
      <c r="H285" s="220"/>
      <c r="I285" s="220"/>
      <c r="J285" s="220"/>
      <c r="K285" s="220"/>
      <c r="L285" s="220"/>
      <c r="M285" s="220"/>
      <c r="N285" s="219"/>
      <c r="O285" s="219"/>
      <c r="P285" s="219"/>
      <c r="Q285" s="219"/>
      <c r="R285" s="220"/>
      <c r="S285" s="220"/>
      <c r="T285" s="220"/>
      <c r="U285" s="220"/>
      <c r="V285" s="220"/>
      <c r="W285" s="220"/>
      <c r="X285" s="220"/>
      <c r="Y285" s="220"/>
      <c r="Z285" s="210"/>
      <c r="AA285" s="210"/>
      <c r="AB285" s="210"/>
      <c r="AC285" s="210"/>
      <c r="AD285" s="210"/>
      <c r="AE285" s="210"/>
      <c r="AF285" s="210"/>
      <c r="AG285" s="210" t="s">
        <v>205</v>
      </c>
      <c r="AH285" s="210">
        <v>0</v>
      </c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3" x14ac:dyDescent="0.2">
      <c r="A286" s="217"/>
      <c r="B286" s="218"/>
      <c r="C286" s="259" t="s">
        <v>471</v>
      </c>
      <c r="D286" s="252"/>
      <c r="E286" s="253">
        <v>30.7</v>
      </c>
      <c r="F286" s="220"/>
      <c r="G286" s="220"/>
      <c r="H286" s="220"/>
      <c r="I286" s="220"/>
      <c r="J286" s="220"/>
      <c r="K286" s="220"/>
      <c r="L286" s="220"/>
      <c r="M286" s="220"/>
      <c r="N286" s="219"/>
      <c r="O286" s="219"/>
      <c r="P286" s="219"/>
      <c r="Q286" s="219"/>
      <c r="R286" s="220"/>
      <c r="S286" s="220"/>
      <c r="T286" s="220"/>
      <c r="U286" s="220"/>
      <c r="V286" s="220"/>
      <c r="W286" s="220"/>
      <c r="X286" s="220"/>
      <c r="Y286" s="220"/>
      <c r="Z286" s="210"/>
      <c r="AA286" s="210"/>
      <c r="AB286" s="210"/>
      <c r="AC286" s="210"/>
      <c r="AD286" s="210"/>
      <c r="AE286" s="210"/>
      <c r="AF286" s="210"/>
      <c r="AG286" s="210" t="s">
        <v>205</v>
      </c>
      <c r="AH286" s="210">
        <v>0</v>
      </c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3" x14ac:dyDescent="0.2">
      <c r="A287" s="217"/>
      <c r="B287" s="218"/>
      <c r="C287" s="259" t="s">
        <v>472</v>
      </c>
      <c r="D287" s="252"/>
      <c r="E287" s="253">
        <v>1.2516</v>
      </c>
      <c r="F287" s="220"/>
      <c r="G287" s="220"/>
      <c r="H287" s="220"/>
      <c r="I287" s="220"/>
      <c r="J287" s="220"/>
      <c r="K287" s="220"/>
      <c r="L287" s="220"/>
      <c r="M287" s="220"/>
      <c r="N287" s="219"/>
      <c r="O287" s="219"/>
      <c r="P287" s="219"/>
      <c r="Q287" s="219"/>
      <c r="R287" s="220"/>
      <c r="S287" s="220"/>
      <c r="T287" s="220"/>
      <c r="U287" s="220"/>
      <c r="V287" s="220"/>
      <c r="W287" s="220"/>
      <c r="X287" s="220"/>
      <c r="Y287" s="220"/>
      <c r="Z287" s="210"/>
      <c r="AA287" s="210"/>
      <c r="AB287" s="210"/>
      <c r="AC287" s="210"/>
      <c r="AD287" s="210"/>
      <c r="AE287" s="210"/>
      <c r="AF287" s="210"/>
      <c r="AG287" s="210" t="s">
        <v>205</v>
      </c>
      <c r="AH287" s="210">
        <v>0</v>
      </c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3" x14ac:dyDescent="0.2">
      <c r="A288" s="217"/>
      <c r="B288" s="218"/>
      <c r="C288" s="259" t="s">
        <v>473</v>
      </c>
      <c r="D288" s="252"/>
      <c r="E288" s="253">
        <v>30.3</v>
      </c>
      <c r="F288" s="220"/>
      <c r="G288" s="220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20"/>
      <c r="Z288" s="210"/>
      <c r="AA288" s="210"/>
      <c r="AB288" s="210"/>
      <c r="AC288" s="210"/>
      <c r="AD288" s="210"/>
      <c r="AE288" s="210"/>
      <c r="AF288" s="210"/>
      <c r="AG288" s="210" t="s">
        <v>205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3" x14ac:dyDescent="0.2">
      <c r="A289" s="217"/>
      <c r="B289" s="218"/>
      <c r="C289" s="259" t="s">
        <v>472</v>
      </c>
      <c r="D289" s="252"/>
      <c r="E289" s="253">
        <v>1.2516</v>
      </c>
      <c r="F289" s="220"/>
      <c r="G289" s="220"/>
      <c r="H289" s="220"/>
      <c r="I289" s="220"/>
      <c r="J289" s="220"/>
      <c r="K289" s="220"/>
      <c r="L289" s="220"/>
      <c r="M289" s="220"/>
      <c r="N289" s="219"/>
      <c r="O289" s="219"/>
      <c r="P289" s="219"/>
      <c r="Q289" s="219"/>
      <c r="R289" s="220"/>
      <c r="S289" s="220"/>
      <c r="T289" s="220"/>
      <c r="U289" s="220"/>
      <c r="V289" s="220"/>
      <c r="W289" s="220"/>
      <c r="X289" s="220"/>
      <c r="Y289" s="220"/>
      <c r="Z289" s="210"/>
      <c r="AA289" s="210"/>
      <c r="AB289" s="210"/>
      <c r="AC289" s="210"/>
      <c r="AD289" s="210"/>
      <c r="AE289" s="210"/>
      <c r="AF289" s="210"/>
      <c r="AG289" s="210" t="s">
        <v>205</v>
      </c>
      <c r="AH289" s="210">
        <v>0</v>
      </c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3" x14ac:dyDescent="0.2">
      <c r="A290" s="217"/>
      <c r="B290" s="218"/>
      <c r="C290" s="259" t="s">
        <v>474</v>
      </c>
      <c r="D290" s="252"/>
      <c r="E290" s="253">
        <v>105.3</v>
      </c>
      <c r="F290" s="220"/>
      <c r="G290" s="220"/>
      <c r="H290" s="220"/>
      <c r="I290" s="220"/>
      <c r="J290" s="220"/>
      <c r="K290" s="220"/>
      <c r="L290" s="220"/>
      <c r="M290" s="220"/>
      <c r="N290" s="219"/>
      <c r="O290" s="219"/>
      <c r="P290" s="219"/>
      <c r="Q290" s="219"/>
      <c r="R290" s="220"/>
      <c r="S290" s="220"/>
      <c r="T290" s="220"/>
      <c r="U290" s="220"/>
      <c r="V290" s="220"/>
      <c r="W290" s="220"/>
      <c r="X290" s="220"/>
      <c r="Y290" s="220"/>
      <c r="Z290" s="210"/>
      <c r="AA290" s="210"/>
      <c r="AB290" s="210"/>
      <c r="AC290" s="210"/>
      <c r="AD290" s="210"/>
      <c r="AE290" s="210"/>
      <c r="AF290" s="210"/>
      <c r="AG290" s="210" t="s">
        <v>205</v>
      </c>
      <c r="AH290" s="210">
        <v>0</v>
      </c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3" x14ac:dyDescent="0.2">
      <c r="A291" s="217"/>
      <c r="B291" s="218"/>
      <c r="C291" s="259" t="s">
        <v>475</v>
      </c>
      <c r="D291" s="252"/>
      <c r="E291" s="253">
        <v>7.3903999999999996</v>
      </c>
      <c r="F291" s="220"/>
      <c r="G291" s="220"/>
      <c r="H291" s="220"/>
      <c r="I291" s="220"/>
      <c r="J291" s="220"/>
      <c r="K291" s="220"/>
      <c r="L291" s="220"/>
      <c r="M291" s="220"/>
      <c r="N291" s="219"/>
      <c r="O291" s="219"/>
      <c r="P291" s="219"/>
      <c r="Q291" s="219"/>
      <c r="R291" s="220"/>
      <c r="S291" s="220"/>
      <c r="T291" s="220"/>
      <c r="U291" s="220"/>
      <c r="V291" s="220"/>
      <c r="W291" s="220"/>
      <c r="X291" s="220"/>
      <c r="Y291" s="220"/>
      <c r="Z291" s="210"/>
      <c r="AA291" s="210"/>
      <c r="AB291" s="210"/>
      <c r="AC291" s="210"/>
      <c r="AD291" s="210"/>
      <c r="AE291" s="210"/>
      <c r="AF291" s="210"/>
      <c r="AG291" s="210" t="s">
        <v>205</v>
      </c>
      <c r="AH291" s="210">
        <v>0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3" x14ac:dyDescent="0.2">
      <c r="A292" s="217"/>
      <c r="B292" s="218"/>
      <c r="C292" s="259" t="s">
        <v>472</v>
      </c>
      <c r="D292" s="252"/>
      <c r="E292" s="253">
        <v>1.2516</v>
      </c>
      <c r="F292" s="220"/>
      <c r="G292" s="220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20"/>
      <c r="Z292" s="210"/>
      <c r="AA292" s="210"/>
      <c r="AB292" s="210"/>
      <c r="AC292" s="210"/>
      <c r="AD292" s="210"/>
      <c r="AE292" s="210"/>
      <c r="AF292" s="210"/>
      <c r="AG292" s="210" t="s">
        <v>205</v>
      </c>
      <c r="AH292" s="210">
        <v>0</v>
      </c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3" x14ac:dyDescent="0.2">
      <c r="A293" s="217"/>
      <c r="B293" s="218"/>
      <c r="C293" s="259" t="s">
        <v>476</v>
      </c>
      <c r="D293" s="252"/>
      <c r="E293" s="253">
        <v>29.8</v>
      </c>
      <c r="F293" s="220"/>
      <c r="G293" s="220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20"/>
      <c r="Z293" s="210"/>
      <c r="AA293" s="210"/>
      <c r="AB293" s="210"/>
      <c r="AC293" s="210"/>
      <c r="AD293" s="210"/>
      <c r="AE293" s="210"/>
      <c r="AF293" s="210"/>
      <c r="AG293" s="210" t="s">
        <v>205</v>
      </c>
      <c r="AH293" s="210">
        <v>0</v>
      </c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3" x14ac:dyDescent="0.2">
      <c r="A294" s="217"/>
      <c r="B294" s="218"/>
      <c r="C294" s="259" t="s">
        <v>477</v>
      </c>
      <c r="D294" s="252"/>
      <c r="E294" s="253">
        <v>3.3376000000000001</v>
      </c>
      <c r="F294" s="220"/>
      <c r="G294" s="220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10"/>
      <c r="AA294" s="210"/>
      <c r="AB294" s="210"/>
      <c r="AC294" s="210"/>
      <c r="AD294" s="210"/>
      <c r="AE294" s="210"/>
      <c r="AF294" s="210"/>
      <c r="AG294" s="210" t="s">
        <v>205</v>
      </c>
      <c r="AH294" s="210">
        <v>0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3" x14ac:dyDescent="0.2">
      <c r="A295" s="217"/>
      <c r="B295" s="218"/>
      <c r="C295" s="259" t="s">
        <v>478</v>
      </c>
      <c r="D295" s="252"/>
      <c r="E295" s="253">
        <v>64.5</v>
      </c>
      <c r="F295" s="220"/>
      <c r="G295" s="220"/>
      <c r="H295" s="220"/>
      <c r="I295" s="220"/>
      <c r="J295" s="220"/>
      <c r="K295" s="220"/>
      <c r="L295" s="220"/>
      <c r="M295" s="220"/>
      <c r="N295" s="219"/>
      <c r="O295" s="219"/>
      <c r="P295" s="219"/>
      <c r="Q295" s="219"/>
      <c r="R295" s="220"/>
      <c r="S295" s="220"/>
      <c r="T295" s="220"/>
      <c r="U295" s="220"/>
      <c r="V295" s="220"/>
      <c r="W295" s="220"/>
      <c r="X295" s="220"/>
      <c r="Y295" s="220"/>
      <c r="Z295" s="210"/>
      <c r="AA295" s="210"/>
      <c r="AB295" s="210"/>
      <c r="AC295" s="210"/>
      <c r="AD295" s="210"/>
      <c r="AE295" s="210"/>
      <c r="AF295" s="210"/>
      <c r="AG295" s="210" t="s">
        <v>205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3" x14ac:dyDescent="0.2">
      <c r="A296" s="217"/>
      <c r="B296" s="218"/>
      <c r="C296" s="259" t="s">
        <v>479</v>
      </c>
      <c r="D296" s="252"/>
      <c r="E296" s="253">
        <v>3.6951999999999998</v>
      </c>
      <c r="F296" s="220"/>
      <c r="G296" s="220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10"/>
      <c r="AA296" s="210"/>
      <c r="AB296" s="210"/>
      <c r="AC296" s="210"/>
      <c r="AD296" s="210"/>
      <c r="AE296" s="210"/>
      <c r="AF296" s="210"/>
      <c r="AG296" s="210" t="s">
        <v>205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3" x14ac:dyDescent="0.2">
      <c r="A297" s="217"/>
      <c r="B297" s="218"/>
      <c r="C297" s="259" t="s">
        <v>472</v>
      </c>
      <c r="D297" s="252"/>
      <c r="E297" s="253">
        <v>1.2516</v>
      </c>
      <c r="F297" s="220"/>
      <c r="G297" s="220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10"/>
      <c r="AA297" s="210"/>
      <c r="AB297" s="210"/>
      <c r="AC297" s="210"/>
      <c r="AD297" s="210"/>
      <c r="AE297" s="210"/>
      <c r="AF297" s="210"/>
      <c r="AG297" s="210" t="s">
        <v>205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3" x14ac:dyDescent="0.2">
      <c r="A298" s="217"/>
      <c r="B298" s="218"/>
      <c r="C298" s="259" t="s">
        <v>480</v>
      </c>
      <c r="D298" s="252"/>
      <c r="E298" s="253">
        <v>132.19999999999999</v>
      </c>
      <c r="F298" s="220"/>
      <c r="G298" s="220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20"/>
      <c r="Z298" s="210"/>
      <c r="AA298" s="210"/>
      <c r="AB298" s="210"/>
      <c r="AC298" s="210"/>
      <c r="AD298" s="210"/>
      <c r="AE298" s="210"/>
      <c r="AF298" s="210"/>
      <c r="AG298" s="210" t="s">
        <v>205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3" x14ac:dyDescent="0.2">
      <c r="A299" s="217"/>
      <c r="B299" s="218"/>
      <c r="C299" s="259" t="s">
        <v>215</v>
      </c>
      <c r="D299" s="252"/>
      <c r="E299" s="253"/>
      <c r="F299" s="220"/>
      <c r="G299" s="220"/>
      <c r="H299" s="220"/>
      <c r="I299" s="220"/>
      <c r="J299" s="220"/>
      <c r="K299" s="220"/>
      <c r="L299" s="220"/>
      <c r="M299" s="220"/>
      <c r="N299" s="219"/>
      <c r="O299" s="219"/>
      <c r="P299" s="219"/>
      <c r="Q299" s="219"/>
      <c r="R299" s="220"/>
      <c r="S299" s="220"/>
      <c r="T299" s="220"/>
      <c r="U299" s="220"/>
      <c r="V299" s="220"/>
      <c r="W299" s="220"/>
      <c r="X299" s="220"/>
      <c r="Y299" s="220"/>
      <c r="Z299" s="210"/>
      <c r="AA299" s="210"/>
      <c r="AB299" s="210"/>
      <c r="AC299" s="210"/>
      <c r="AD299" s="210"/>
      <c r="AE299" s="210"/>
      <c r="AF299" s="210"/>
      <c r="AG299" s="210" t="s">
        <v>205</v>
      </c>
      <c r="AH299" s="210">
        <v>0</v>
      </c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3" x14ac:dyDescent="0.2">
      <c r="A300" s="217"/>
      <c r="B300" s="218"/>
      <c r="C300" s="259" t="s">
        <v>481</v>
      </c>
      <c r="D300" s="252"/>
      <c r="E300" s="253">
        <v>132.19999999999999</v>
      </c>
      <c r="F300" s="220"/>
      <c r="G300" s="220"/>
      <c r="H300" s="220"/>
      <c r="I300" s="220"/>
      <c r="J300" s="220"/>
      <c r="K300" s="220"/>
      <c r="L300" s="220"/>
      <c r="M300" s="220"/>
      <c r="N300" s="219"/>
      <c r="O300" s="219"/>
      <c r="P300" s="219"/>
      <c r="Q300" s="219"/>
      <c r="R300" s="220"/>
      <c r="S300" s="220"/>
      <c r="T300" s="220"/>
      <c r="U300" s="220"/>
      <c r="V300" s="220"/>
      <c r="W300" s="220"/>
      <c r="X300" s="220"/>
      <c r="Y300" s="220"/>
      <c r="Z300" s="210"/>
      <c r="AA300" s="210"/>
      <c r="AB300" s="210"/>
      <c r="AC300" s="210"/>
      <c r="AD300" s="210"/>
      <c r="AE300" s="210"/>
      <c r="AF300" s="210"/>
      <c r="AG300" s="210" t="s">
        <v>205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3" x14ac:dyDescent="0.2">
      <c r="A301" s="217"/>
      <c r="B301" s="218"/>
      <c r="C301" s="259" t="s">
        <v>469</v>
      </c>
      <c r="D301" s="252"/>
      <c r="E301" s="253">
        <v>1.6986000000000001</v>
      </c>
      <c r="F301" s="220"/>
      <c r="G301" s="220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10"/>
      <c r="AA301" s="210"/>
      <c r="AB301" s="210"/>
      <c r="AC301" s="210"/>
      <c r="AD301" s="210"/>
      <c r="AE301" s="210"/>
      <c r="AF301" s="210"/>
      <c r="AG301" s="210" t="s">
        <v>205</v>
      </c>
      <c r="AH301" s="210">
        <v>0</v>
      </c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3" x14ac:dyDescent="0.2">
      <c r="A302" s="217"/>
      <c r="B302" s="218"/>
      <c r="C302" s="259" t="s">
        <v>470</v>
      </c>
      <c r="D302" s="252"/>
      <c r="E302" s="253">
        <v>7.5692000000000004</v>
      </c>
      <c r="F302" s="220"/>
      <c r="G302" s="220"/>
      <c r="H302" s="220"/>
      <c r="I302" s="220"/>
      <c r="J302" s="220"/>
      <c r="K302" s="220"/>
      <c r="L302" s="220"/>
      <c r="M302" s="220"/>
      <c r="N302" s="219"/>
      <c r="O302" s="219"/>
      <c r="P302" s="219"/>
      <c r="Q302" s="219"/>
      <c r="R302" s="220"/>
      <c r="S302" s="220"/>
      <c r="T302" s="220"/>
      <c r="U302" s="220"/>
      <c r="V302" s="220"/>
      <c r="W302" s="220"/>
      <c r="X302" s="220"/>
      <c r="Y302" s="220"/>
      <c r="Z302" s="210"/>
      <c r="AA302" s="210"/>
      <c r="AB302" s="210"/>
      <c r="AC302" s="210"/>
      <c r="AD302" s="210"/>
      <c r="AE302" s="210"/>
      <c r="AF302" s="210"/>
      <c r="AG302" s="210" t="s">
        <v>205</v>
      </c>
      <c r="AH302" s="210">
        <v>0</v>
      </c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x14ac:dyDescent="0.2">
      <c r="A303" s="222" t="s">
        <v>154</v>
      </c>
      <c r="B303" s="223" t="s">
        <v>87</v>
      </c>
      <c r="C303" s="245" t="s">
        <v>88</v>
      </c>
      <c r="D303" s="224"/>
      <c r="E303" s="225"/>
      <c r="F303" s="226"/>
      <c r="G303" s="226">
        <f>SUMIF(AG304:AG436,"&lt;&gt;NOR",G304:G436)</f>
        <v>0</v>
      </c>
      <c r="H303" s="226"/>
      <c r="I303" s="226">
        <f>SUM(I304:I436)</f>
        <v>0</v>
      </c>
      <c r="J303" s="226"/>
      <c r="K303" s="226">
        <f>SUM(K304:K436)</f>
        <v>0</v>
      </c>
      <c r="L303" s="226"/>
      <c r="M303" s="226">
        <f>SUM(M304:M436)</f>
        <v>0</v>
      </c>
      <c r="N303" s="225"/>
      <c r="O303" s="225">
        <f>SUM(O304:O436)</f>
        <v>0.08</v>
      </c>
      <c r="P303" s="225"/>
      <c r="Q303" s="225">
        <f>SUM(Q304:Q436)</f>
        <v>22.939999999999998</v>
      </c>
      <c r="R303" s="226"/>
      <c r="S303" s="226"/>
      <c r="T303" s="227"/>
      <c r="U303" s="221"/>
      <c r="V303" s="221">
        <f>SUM(V304:V436)</f>
        <v>139.51000000000002</v>
      </c>
      <c r="W303" s="221"/>
      <c r="X303" s="221"/>
      <c r="Y303" s="221"/>
      <c r="AG303" t="s">
        <v>155</v>
      </c>
    </row>
    <row r="304" spans="1:60" outlineLevel="1" x14ac:dyDescent="0.2">
      <c r="A304" s="229">
        <v>25</v>
      </c>
      <c r="B304" s="230" t="s">
        <v>482</v>
      </c>
      <c r="C304" s="246" t="s">
        <v>483</v>
      </c>
      <c r="D304" s="231" t="s">
        <v>197</v>
      </c>
      <c r="E304" s="232">
        <v>30.152999999999999</v>
      </c>
      <c r="F304" s="233"/>
      <c r="G304" s="234">
        <f>ROUND(E304*F304,2)</f>
        <v>0</v>
      </c>
      <c r="H304" s="233"/>
      <c r="I304" s="234">
        <f>ROUND(E304*H304,2)</f>
        <v>0</v>
      </c>
      <c r="J304" s="233"/>
      <c r="K304" s="234">
        <f>ROUND(E304*J304,2)</f>
        <v>0</v>
      </c>
      <c r="L304" s="234">
        <v>21</v>
      </c>
      <c r="M304" s="234">
        <f>G304*(1+L304/100)</f>
        <v>0</v>
      </c>
      <c r="N304" s="232">
        <v>0</v>
      </c>
      <c r="O304" s="232">
        <f>ROUND(E304*N304,2)</f>
        <v>0</v>
      </c>
      <c r="P304" s="232">
        <v>1.75E-3</v>
      </c>
      <c r="Q304" s="232">
        <f>ROUND(E304*P304,2)</f>
        <v>0.05</v>
      </c>
      <c r="R304" s="234" t="s">
        <v>484</v>
      </c>
      <c r="S304" s="234" t="s">
        <v>159</v>
      </c>
      <c r="T304" s="235" t="s">
        <v>199</v>
      </c>
      <c r="U304" s="220">
        <v>0.16500000000000001</v>
      </c>
      <c r="V304" s="220">
        <f>ROUND(E304*U304,2)</f>
        <v>4.9800000000000004</v>
      </c>
      <c r="W304" s="220"/>
      <c r="X304" s="220" t="s">
        <v>200</v>
      </c>
      <c r="Y304" s="220" t="s">
        <v>162</v>
      </c>
      <c r="Z304" s="210"/>
      <c r="AA304" s="210"/>
      <c r="AB304" s="210"/>
      <c r="AC304" s="210"/>
      <c r="AD304" s="210"/>
      <c r="AE304" s="210"/>
      <c r="AF304" s="210"/>
      <c r="AG304" s="210" t="s">
        <v>201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2" x14ac:dyDescent="0.2">
      <c r="A305" s="217"/>
      <c r="B305" s="218"/>
      <c r="C305" s="259" t="s">
        <v>485</v>
      </c>
      <c r="D305" s="252"/>
      <c r="E305" s="253">
        <v>30.152999999999999</v>
      </c>
      <c r="F305" s="220"/>
      <c r="G305" s="220"/>
      <c r="H305" s="220"/>
      <c r="I305" s="220"/>
      <c r="J305" s="220"/>
      <c r="K305" s="220"/>
      <c r="L305" s="220"/>
      <c r="M305" s="220"/>
      <c r="N305" s="219"/>
      <c r="O305" s="219"/>
      <c r="P305" s="219"/>
      <c r="Q305" s="219"/>
      <c r="R305" s="220"/>
      <c r="S305" s="220"/>
      <c r="T305" s="220"/>
      <c r="U305" s="220"/>
      <c r="V305" s="220"/>
      <c r="W305" s="220"/>
      <c r="X305" s="220"/>
      <c r="Y305" s="220"/>
      <c r="Z305" s="210"/>
      <c r="AA305" s="210"/>
      <c r="AB305" s="210"/>
      <c r="AC305" s="210"/>
      <c r="AD305" s="210"/>
      <c r="AE305" s="210"/>
      <c r="AF305" s="210"/>
      <c r="AG305" s="210" t="s">
        <v>205</v>
      </c>
      <c r="AH305" s="210">
        <v>5</v>
      </c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1" x14ac:dyDescent="0.2">
      <c r="A306" s="229">
        <v>26</v>
      </c>
      <c r="B306" s="230" t="s">
        <v>486</v>
      </c>
      <c r="C306" s="246" t="s">
        <v>487</v>
      </c>
      <c r="D306" s="231" t="s">
        <v>197</v>
      </c>
      <c r="E306" s="232">
        <v>30.152999999999999</v>
      </c>
      <c r="F306" s="233"/>
      <c r="G306" s="234">
        <f>ROUND(E306*F306,2)</f>
        <v>0</v>
      </c>
      <c r="H306" s="233"/>
      <c r="I306" s="234">
        <f>ROUND(E306*H306,2)</f>
        <v>0</v>
      </c>
      <c r="J306" s="233"/>
      <c r="K306" s="234">
        <f>ROUND(E306*J306,2)</f>
        <v>0</v>
      </c>
      <c r="L306" s="234">
        <v>21</v>
      </c>
      <c r="M306" s="234">
        <f>G306*(1+L306/100)</f>
        <v>0</v>
      </c>
      <c r="N306" s="232">
        <v>0</v>
      </c>
      <c r="O306" s="232">
        <f>ROUND(E306*N306,2)</f>
        <v>0</v>
      </c>
      <c r="P306" s="232">
        <v>0.02</v>
      </c>
      <c r="Q306" s="232">
        <f>ROUND(E306*P306,2)</f>
        <v>0.6</v>
      </c>
      <c r="R306" s="234" t="s">
        <v>484</v>
      </c>
      <c r="S306" s="234" t="s">
        <v>159</v>
      </c>
      <c r="T306" s="235" t="s">
        <v>199</v>
      </c>
      <c r="U306" s="220">
        <v>0.23</v>
      </c>
      <c r="V306" s="220">
        <f>ROUND(E306*U306,2)</f>
        <v>6.94</v>
      </c>
      <c r="W306" s="220"/>
      <c r="X306" s="220" t="s">
        <v>200</v>
      </c>
      <c r="Y306" s="220" t="s">
        <v>162</v>
      </c>
      <c r="Z306" s="210"/>
      <c r="AA306" s="210"/>
      <c r="AB306" s="210"/>
      <c r="AC306" s="210"/>
      <c r="AD306" s="210"/>
      <c r="AE306" s="210"/>
      <c r="AF306" s="210"/>
      <c r="AG306" s="210" t="s">
        <v>201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2" x14ac:dyDescent="0.2">
      <c r="A307" s="217"/>
      <c r="B307" s="218"/>
      <c r="C307" s="258" t="s">
        <v>488</v>
      </c>
      <c r="D307" s="256"/>
      <c r="E307" s="256"/>
      <c r="F307" s="256"/>
      <c r="G307" s="256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20"/>
      <c r="Z307" s="210"/>
      <c r="AA307" s="210"/>
      <c r="AB307" s="210"/>
      <c r="AC307" s="210"/>
      <c r="AD307" s="210"/>
      <c r="AE307" s="210"/>
      <c r="AF307" s="210"/>
      <c r="AG307" s="210" t="s">
        <v>203</v>
      </c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2" x14ac:dyDescent="0.2">
      <c r="A308" s="217"/>
      <c r="B308" s="218"/>
      <c r="C308" s="259" t="s">
        <v>489</v>
      </c>
      <c r="D308" s="252"/>
      <c r="E308" s="253"/>
      <c r="F308" s="220"/>
      <c r="G308" s="220"/>
      <c r="H308" s="220"/>
      <c r="I308" s="220"/>
      <c r="J308" s="220"/>
      <c r="K308" s="220"/>
      <c r="L308" s="220"/>
      <c r="M308" s="220"/>
      <c r="N308" s="219"/>
      <c r="O308" s="219"/>
      <c r="P308" s="219"/>
      <c r="Q308" s="219"/>
      <c r="R308" s="220"/>
      <c r="S308" s="220"/>
      <c r="T308" s="220"/>
      <c r="U308" s="220"/>
      <c r="V308" s="220"/>
      <c r="W308" s="220"/>
      <c r="X308" s="220"/>
      <c r="Y308" s="220"/>
      <c r="Z308" s="210"/>
      <c r="AA308" s="210"/>
      <c r="AB308" s="210"/>
      <c r="AC308" s="210"/>
      <c r="AD308" s="210"/>
      <c r="AE308" s="210"/>
      <c r="AF308" s="210"/>
      <c r="AG308" s="210" t="s">
        <v>205</v>
      </c>
      <c r="AH308" s="210">
        <v>0</v>
      </c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3" x14ac:dyDescent="0.2">
      <c r="A309" s="217"/>
      <c r="B309" s="218"/>
      <c r="C309" s="259" t="s">
        <v>490</v>
      </c>
      <c r="D309" s="252"/>
      <c r="E309" s="253">
        <v>4.47</v>
      </c>
      <c r="F309" s="220"/>
      <c r="G309" s="220"/>
      <c r="H309" s="220"/>
      <c r="I309" s="220"/>
      <c r="J309" s="220"/>
      <c r="K309" s="220"/>
      <c r="L309" s="220"/>
      <c r="M309" s="220"/>
      <c r="N309" s="219"/>
      <c r="O309" s="219"/>
      <c r="P309" s="219"/>
      <c r="Q309" s="219"/>
      <c r="R309" s="220"/>
      <c r="S309" s="220"/>
      <c r="T309" s="220"/>
      <c r="U309" s="220"/>
      <c r="V309" s="220"/>
      <c r="W309" s="220"/>
      <c r="X309" s="220"/>
      <c r="Y309" s="220"/>
      <c r="Z309" s="210"/>
      <c r="AA309" s="210"/>
      <c r="AB309" s="210"/>
      <c r="AC309" s="210"/>
      <c r="AD309" s="210"/>
      <c r="AE309" s="210"/>
      <c r="AF309" s="210"/>
      <c r="AG309" s="210" t="s">
        <v>205</v>
      </c>
      <c r="AH309" s="210">
        <v>0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3" x14ac:dyDescent="0.2">
      <c r="A310" s="217"/>
      <c r="B310" s="218"/>
      <c r="C310" s="259" t="s">
        <v>257</v>
      </c>
      <c r="D310" s="252"/>
      <c r="E310" s="253"/>
      <c r="F310" s="220"/>
      <c r="G310" s="220"/>
      <c r="H310" s="220"/>
      <c r="I310" s="220"/>
      <c r="J310" s="220"/>
      <c r="K310" s="220"/>
      <c r="L310" s="220"/>
      <c r="M310" s="220"/>
      <c r="N310" s="219"/>
      <c r="O310" s="219"/>
      <c r="P310" s="219"/>
      <c r="Q310" s="219"/>
      <c r="R310" s="220"/>
      <c r="S310" s="220"/>
      <c r="T310" s="220"/>
      <c r="U310" s="220"/>
      <c r="V310" s="220"/>
      <c r="W310" s="220"/>
      <c r="X310" s="220"/>
      <c r="Y310" s="220"/>
      <c r="Z310" s="210"/>
      <c r="AA310" s="210"/>
      <c r="AB310" s="210"/>
      <c r="AC310" s="210"/>
      <c r="AD310" s="210"/>
      <c r="AE310" s="210"/>
      <c r="AF310" s="210"/>
      <c r="AG310" s="210" t="s">
        <v>205</v>
      </c>
      <c r="AH310" s="210">
        <v>0</v>
      </c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3" x14ac:dyDescent="0.2">
      <c r="A311" s="217"/>
      <c r="B311" s="218"/>
      <c r="C311" s="259" t="s">
        <v>491</v>
      </c>
      <c r="D311" s="252"/>
      <c r="E311" s="253">
        <v>4.47</v>
      </c>
      <c r="F311" s="220"/>
      <c r="G311" s="220"/>
      <c r="H311" s="220"/>
      <c r="I311" s="220"/>
      <c r="J311" s="220"/>
      <c r="K311" s="220"/>
      <c r="L311" s="220"/>
      <c r="M311" s="220"/>
      <c r="N311" s="219"/>
      <c r="O311" s="219"/>
      <c r="P311" s="219"/>
      <c r="Q311" s="219"/>
      <c r="R311" s="220"/>
      <c r="S311" s="220"/>
      <c r="T311" s="220"/>
      <c r="U311" s="220"/>
      <c r="V311" s="220"/>
      <c r="W311" s="220"/>
      <c r="X311" s="220"/>
      <c r="Y311" s="220"/>
      <c r="Z311" s="210"/>
      <c r="AA311" s="210"/>
      <c r="AB311" s="210"/>
      <c r="AC311" s="210"/>
      <c r="AD311" s="210"/>
      <c r="AE311" s="210"/>
      <c r="AF311" s="210"/>
      <c r="AG311" s="210" t="s">
        <v>205</v>
      </c>
      <c r="AH311" s="210">
        <v>0</v>
      </c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3" x14ac:dyDescent="0.2">
      <c r="A312" s="217"/>
      <c r="B312" s="218"/>
      <c r="C312" s="259" t="s">
        <v>492</v>
      </c>
      <c r="D312" s="252"/>
      <c r="E312" s="253">
        <v>0.59599999999999997</v>
      </c>
      <c r="F312" s="220"/>
      <c r="G312" s="220"/>
      <c r="H312" s="220"/>
      <c r="I312" s="220"/>
      <c r="J312" s="220"/>
      <c r="K312" s="220"/>
      <c r="L312" s="220"/>
      <c r="M312" s="220"/>
      <c r="N312" s="219"/>
      <c r="O312" s="219"/>
      <c r="P312" s="219"/>
      <c r="Q312" s="219"/>
      <c r="R312" s="220"/>
      <c r="S312" s="220"/>
      <c r="T312" s="220"/>
      <c r="U312" s="220"/>
      <c r="V312" s="220"/>
      <c r="W312" s="220"/>
      <c r="X312" s="220"/>
      <c r="Y312" s="220"/>
      <c r="Z312" s="210"/>
      <c r="AA312" s="210"/>
      <c r="AB312" s="210"/>
      <c r="AC312" s="210"/>
      <c r="AD312" s="210"/>
      <c r="AE312" s="210"/>
      <c r="AF312" s="210"/>
      <c r="AG312" s="210" t="s">
        <v>205</v>
      </c>
      <c r="AH312" s="210">
        <v>0</v>
      </c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3" x14ac:dyDescent="0.2">
      <c r="A313" s="217"/>
      <c r="B313" s="218"/>
      <c r="C313" s="259" t="s">
        <v>493</v>
      </c>
      <c r="D313" s="252"/>
      <c r="E313" s="253">
        <v>4.47</v>
      </c>
      <c r="F313" s="220"/>
      <c r="G313" s="220"/>
      <c r="H313" s="220"/>
      <c r="I313" s="220"/>
      <c r="J313" s="220"/>
      <c r="K313" s="220"/>
      <c r="L313" s="220"/>
      <c r="M313" s="220"/>
      <c r="N313" s="219"/>
      <c r="O313" s="219"/>
      <c r="P313" s="219"/>
      <c r="Q313" s="219"/>
      <c r="R313" s="220"/>
      <c r="S313" s="220"/>
      <c r="T313" s="220"/>
      <c r="U313" s="220"/>
      <c r="V313" s="220"/>
      <c r="W313" s="220"/>
      <c r="X313" s="220"/>
      <c r="Y313" s="220"/>
      <c r="Z313" s="210"/>
      <c r="AA313" s="210"/>
      <c r="AB313" s="210"/>
      <c r="AC313" s="210"/>
      <c r="AD313" s="210"/>
      <c r="AE313" s="210"/>
      <c r="AF313" s="210"/>
      <c r="AG313" s="210" t="s">
        <v>205</v>
      </c>
      <c r="AH313" s="210">
        <v>0</v>
      </c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3" x14ac:dyDescent="0.2">
      <c r="A314" s="217"/>
      <c r="B314" s="218"/>
      <c r="C314" s="259" t="s">
        <v>492</v>
      </c>
      <c r="D314" s="252"/>
      <c r="E314" s="253">
        <v>0.59599999999999997</v>
      </c>
      <c r="F314" s="220"/>
      <c r="G314" s="220"/>
      <c r="H314" s="220"/>
      <c r="I314" s="220"/>
      <c r="J314" s="220"/>
      <c r="K314" s="220"/>
      <c r="L314" s="220"/>
      <c r="M314" s="220"/>
      <c r="N314" s="219"/>
      <c r="O314" s="219"/>
      <c r="P314" s="219"/>
      <c r="Q314" s="219"/>
      <c r="R314" s="220"/>
      <c r="S314" s="220"/>
      <c r="T314" s="220"/>
      <c r="U314" s="220"/>
      <c r="V314" s="220"/>
      <c r="W314" s="220"/>
      <c r="X314" s="220"/>
      <c r="Y314" s="220"/>
      <c r="Z314" s="210"/>
      <c r="AA314" s="210"/>
      <c r="AB314" s="210"/>
      <c r="AC314" s="210"/>
      <c r="AD314" s="210"/>
      <c r="AE314" s="210"/>
      <c r="AF314" s="210"/>
      <c r="AG314" s="210" t="s">
        <v>205</v>
      </c>
      <c r="AH314" s="210">
        <v>0</v>
      </c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3" x14ac:dyDescent="0.2">
      <c r="A315" s="217"/>
      <c r="B315" s="218"/>
      <c r="C315" s="259" t="s">
        <v>494</v>
      </c>
      <c r="D315" s="252"/>
      <c r="E315" s="253">
        <v>4.47</v>
      </c>
      <c r="F315" s="220"/>
      <c r="G315" s="220"/>
      <c r="H315" s="220"/>
      <c r="I315" s="220"/>
      <c r="J315" s="220"/>
      <c r="K315" s="220"/>
      <c r="L315" s="220"/>
      <c r="M315" s="220"/>
      <c r="N315" s="219"/>
      <c r="O315" s="219"/>
      <c r="P315" s="219"/>
      <c r="Q315" s="219"/>
      <c r="R315" s="220"/>
      <c r="S315" s="220"/>
      <c r="T315" s="220"/>
      <c r="U315" s="220"/>
      <c r="V315" s="220"/>
      <c r="W315" s="220"/>
      <c r="X315" s="220"/>
      <c r="Y315" s="220"/>
      <c r="Z315" s="210"/>
      <c r="AA315" s="210"/>
      <c r="AB315" s="210"/>
      <c r="AC315" s="210"/>
      <c r="AD315" s="210"/>
      <c r="AE315" s="210"/>
      <c r="AF315" s="210"/>
      <c r="AG315" s="210" t="s">
        <v>205</v>
      </c>
      <c r="AH315" s="210">
        <v>0</v>
      </c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3" x14ac:dyDescent="0.2">
      <c r="A316" s="217"/>
      <c r="B316" s="218"/>
      <c r="C316" s="259" t="s">
        <v>492</v>
      </c>
      <c r="D316" s="252"/>
      <c r="E316" s="253">
        <v>0.59599999999999997</v>
      </c>
      <c r="F316" s="220"/>
      <c r="G316" s="220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20"/>
      <c r="Z316" s="210"/>
      <c r="AA316" s="210"/>
      <c r="AB316" s="210"/>
      <c r="AC316" s="210"/>
      <c r="AD316" s="210"/>
      <c r="AE316" s="210"/>
      <c r="AF316" s="210"/>
      <c r="AG316" s="210" t="s">
        <v>205</v>
      </c>
      <c r="AH316" s="210">
        <v>0</v>
      </c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3" x14ac:dyDescent="0.2">
      <c r="A317" s="217"/>
      <c r="B317" s="218"/>
      <c r="C317" s="259" t="s">
        <v>495</v>
      </c>
      <c r="D317" s="252"/>
      <c r="E317" s="253"/>
      <c r="F317" s="220"/>
      <c r="G317" s="220"/>
      <c r="H317" s="220"/>
      <c r="I317" s="220"/>
      <c r="J317" s="220"/>
      <c r="K317" s="220"/>
      <c r="L317" s="220"/>
      <c r="M317" s="220"/>
      <c r="N317" s="219"/>
      <c r="O317" s="219"/>
      <c r="P317" s="219"/>
      <c r="Q317" s="219"/>
      <c r="R317" s="220"/>
      <c r="S317" s="220"/>
      <c r="T317" s="220"/>
      <c r="U317" s="220"/>
      <c r="V317" s="220"/>
      <c r="W317" s="220"/>
      <c r="X317" s="220"/>
      <c r="Y317" s="220"/>
      <c r="Z317" s="210"/>
      <c r="AA317" s="210"/>
      <c r="AB317" s="210"/>
      <c r="AC317" s="210"/>
      <c r="AD317" s="210"/>
      <c r="AE317" s="210"/>
      <c r="AF317" s="210"/>
      <c r="AG317" s="210" t="s">
        <v>205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3" x14ac:dyDescent="0.2">
      <c r="A318" s="217"/>
      <c r="B318" s="218"/>
      <c r="C318" s="259" t="s">
        <v>496</v>
      </c>
      <c r="D318" s="252"/>
      <c r="E318" s="253"/>
      <c r="F318" s="220"/>
      <c r="G318" s="220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20"/>
      <c r="Z318" s="210"/>
      <c r="AA318" s="210"/>
      <c r="AB318" s="210"/>
      <c r="AC318" s="210"/>
      <c r="AD318" s="210"/>
      <c r="AE318" s="210"/>
      <c r="AF318" s="210"/>
      <c r="AG318" s="210" t="s">
        <v>205</v>
      </c>
      <c r="AH318" s="210">
        <v>0</v>
      </c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3" x14ac:dyDescent="0.2">
      <c r="A319" s="217"/>
      <c r="B319" s="218"/>
      <c r="C319" s="259" t="s">
        <v>497</v>
      </c>
      <c r="D319" s="252"/>
      <c r="E319" s="253">
        <v>4.47</v>
      </c>
      <c r="F319" s="220"/>
      <c r="G319" s="220"/>
      <c r="H319" s="220"/>
      <c r="I319" s="220"/>
      <c r="J319" s="220"/>
      <c r="K319" s="220"/>
      <c r="L319" s="220"/>
      <c r="M319" s="220"/>
      <c r="N319" s="219"/>
      <c r="O319" s="219"/>
      <c r="P319" s="219"/>
      <c r="Q319" s="219"/>
      <c r="R319" s="220"/>
      <c r="S319" s="220"/>
      <c r="T319" s="220"/>
      <c r="U319" s="220"/>
      <c r="V319" s="220"/>
      <c r="W319" s="220"/>
      <c r="X319" s="220"/>
      <c r="Y319" s="220"/>
      <c r="Z319" s="210"/>
      <c r="AA319" s="210"/>
      <c r="AB319" s="210"/>
      <c r="AC319" s="210"/>
      <c r="AD319" s="210"/>
      <c r="AE319" s="210"/>
      <c r="AF319" s="210"/>
      <c r="AG319" s="210" t="s">
        <v>205</v>
      </c>
      <c r="AH319" s="210">
        <v>0</v>
      </c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3" x14ac:dyDescent="0.2">
      <c r="A320" s="217"/>
      <c r="B320" s="218"/>
      <c r="C320" s="259" t="s">
        <v>492</v>
      </c>
      <c r="D320" s="252"/>
      <c r="E320" s="253">
        <v>0.59599999999999997</v>
      </c>
      <c r="F320" s="220"/>
      <c r="G320" s="220"/>
      <c r="H320" s="220"/>
      <c r="I320" s="220"/>
      <c r="J320" s="220"/>
      <c r="K320" s="220"/>
      <c r="L320" s="220"/>
      <c r="M320" s="220"/>
      <c r="N320" s="219"/>
      <c r="O320" s="219"/>
      <c r="P320" s="219"/>
      <c r="Q320" s="219"/>
      <c r="R320" s="220"/>
      <c r="S320" s="220"/>
      <c r="T320" s="220"/>
      <c r="U320" s="220"/>
      <c r="V320" s="220"/>
      <c r="W320" s="220"/>
      <c r="X320" s="220"/>
      <c r="Y320" s="220"/>
      <c r="Z320" s="210"/>
      <c r="AA320" s="210"/>
      <c r="AB320" s="210"/>
      <c r="AC320" s="210"/>
      <c r="AD320" s="210"/>
      <c r="AE320" s="210"/>
      <c r="AF320" s="210"/>
      <c r="AG320" s="210" t="s">
        <v>205</v>
      </c>
      <c r="AH320" s="210">
        <v>0</v>
      </c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3" x14ac:dyDescent="0.2">
      <c r="A321" s="217"/>
      <c r="B321" s="218"/>
      <c r="C321" s="259" t="s">
        <v>498</v>
      </c>
      <c r="D321" s="252"/>
      <c r="E321" s="253">
        <v>0.8</v>
      </c>
      <c r="F321" s="220"/>
      <c r="G321" s="220"/>
      <c r="H321" s="220"/>
      <c r="I321" s="220"/>
      <c r="J321" s="220"/>
      <c r="K321" s="220"/>
      <c r="L321" s="220"/>
      <c r="M321" s="220"/>
      <c r="N321" s="219"/>
      <c r="O321" s="219"/>
      <c r="P321" s="219"/>
      <c r="Q321" s="219"/>
      <c r="R321" s="220"/>
      <c r="S321" s="220"/>
      <c r="T321" s="220"/>
      <c r="U321" s="220"/>
      <c r="V321" s="220"/>
      <c r="W321" s="220"/>
      <c r="X321" s="220"/>
      <c r="Y321" s="220"/>
      <c r="Z321" s="210"/>
      <c r="AA321" s="210"/>
      <c r="AB321" s="210"/>
      <c r="AC321" s="210"/>
      <c r="AD321" s="210"/>
      <c r="AE321" s="210"/>
      <c r="AF321" s="210"/>
      <c r="AG321" s="210" t="s">
        <v>205</v>
      </c>
      <c r="AH321" s="210">
        <v>0</v>
      </c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3" x14ac:dyDescent="0.2">
      <c r="A322" s="217"/>
      <c r="B322" s="218"/>
      <c r="C322" s="259" t="s">
        <v>499</v>
      </c>
      <c r="D322" s="252"/>
      <c r="E322" s="253">
        <v>4.47</v>
      </c>
      <c r="F322" s="220"/>
      <c r="G322" s="220"/>
      <c r="H322" s="220"/>
      <c r="I322" s="220"/>
      <c r="J322" s="220"/>
      <c r="K322" s="220"/>
      <c r="L322" s="220"/>
      <c r="M322" s="220"/>
      <c r="N322" s="219"/>
      <c r="O322" s="219"/>
      <c r="P322" s="219"/>
      <c r="Q322" s="219"/>
      <c r="R322" s="220"/>
      <c r="S322" s="220"/>
      <c r="T322" s="220"/>
      <c r="U322" s="220"/>
      <c r="V322" s="220"/>
      <c r="W322" s="220"/>
      <c r="X322" s="220"/>
      <c r="Y322" s="220"/>
      <c r="Z322" s="210"/>
      <c r="AA322" s="210"/>
      <c r="AB322" s="210"/>
      <c r="AC322" s="210"/>
      <c r="AD322" s="210"/>
      <c r="AE322" s="210"/>
      <c r="AF322" s="210"/>
      <c r="AG322" s="210" t="s">
        <v>205</v>
      </c>
      <c r="AH322" s="210">
        <v>0</v>
      </c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3" x14ac:dyDescent="0.2">
      <c r="A323" s="217"/>
      <c r="B323" s="218"/>
      <c r="C323" s="259" t="s">
        <v>500</v>
      </c>
      <c r="D323" s="252"/>
      <c r="E323" s="253">
        <v>0.14899999999999999</v>
      </c>
      <c r="F323" s="220"/>
      <c r="G323" s="220"/>
      <c r="H323" s="220"/>
      <c r="I323" s="220"/>
      <c r="J323" s="220"/>
      <c r="K323" s="220"/>
      <c r="L323" s="220"/>
      <c r="M323" s="220"/>
      <c r="N323" s="219"/>
      <c r="O323" s="219"/>
      <c r="P323" s="219"/>
      <c r="Q323" s="219"/>
      <c r="R323" s="220"/>
      <c r="S323" s="220"/>
      <c r="T323" s="220"/>
      <c r="U323" s="220"/>
      <c r="V323" s="220"/>
      <c r="W323" s="220"/>
      <c r="X323" s="220"/>
      <c r="Y323" s="220"/>
      <c r="Z323" s="210"/>
      <c r="AA323" s="210"/>
      <c r="AB323" s="210"/>
      <c r="AC323" s="210"/>
      <c r="AD323" s="210"/>
      <c r="AE323" s="210"/>
      <c r="AF323" s="210"/>
      <c r="AG323" s="210" t="s">
        <v>205</v>
      </c>
      <c r="AH323" s="210">
        <v>0</v>
      </c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1" x14ac:dyDescent="0.2">
      <c r="A324" s="229">
        <v>27</v>
      </c>
      <c r="B324" s="230" t="s">
        <v>501</v>
      </c>
      <c r="C324" s="246" t="s">
        <v>502</v>
      </c>
      <c r="D324" s="231" t="s">
        <v>220</v>
      </c>
      <c r="E324" s="232">
        <v>6.88</v>
      </c>
      <c r="F324" s="233"/>
      <c r="G324" s="234">
        <f>ROUND(E324*F324,2)</f>
        <v>0</v>
      </c>
      <c r="H324" s="233"/>
      <c r="I324" s="234">
        <f>ROUND(E324*H324,2)</f>
        <v>0</v>
      </c>
      <c r="J324" s="233"/>
      <c r="K324" s="234">
        <f>ROUND(E324*J324,2)</f>
        <v>0</v>
      </c>
      <c r="L324" s="234">
        <v>21</v>
      </c>
      <c r="M324" s="234">
        <f>G324*(1+L324/100)</f>
        <v>0</v>
      </c>
      <c r="N324" s="232">
        <v>0</v>
      </c>
      <c r="O324" s="232">
        <f>ROUND(E324*N324,2)</f>
        <v>0</v>
      </c>
      <c r="P324" s="232">
        <v>4.0000000000000002E-4</v>
      </c>
      <c r="Q324" s="232">
        <f>ROUND(E324*P324,2)</f>
        <v>0</v>
      </c>
      <c r="R324" s="234" t="s">
        <v>484</v>
      </c>
      <c r="S324" s="234" t="s">
        <v>159</v>
      </c>
      <c r="T324" s="235" t="s">
        <v>199</v>
      </c>
      <c r="U324" s="220">
        <v>7.0000000000000007E-2</v>
      </c>
      <c r="V324" s="220">
        <f>ROUND(E324*U324,2)</f>
        <v>0.48</v>
      </c>
      <c r="W324" s="220"/>
      <c r="X324" s="220" t="s">
        <v>200</v>
      </c>
      <c r="Y324" s="220" t="s">
        <v>162</v>
      </c>
      <c r="Z324" s="210"/>
      <c r="AA324" s="210"/>
      <c r="AB324" s="210"/>
      <c r="AC324" s="210"/>
      <c r="AD324" s="210"/>
      <c r="AE324" s="210"/>
      <c r="AF324" s="210"/>
      <c r="AG324" s="210" t="s">
        <v>201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">
      <c r="A325" s="217"/>
      <c r="B325" s="218"/>
      <c r="C325" s="259" t="s">
        <v>489</v>
      </c>
      <c r="D325" s="252"/>
      <c r="E325" s="253"/>
      <c r="F325" s="220"/>
      <c r="G325" s="220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10"/>
      <c r="AA325" s="210"/>
      <c r="AB325" s="210"/>
      <c r="AC325" s="210"/>
      <c r="AD325" s="210"/>
      <c r="AE325" s="210"/>
      <c r="AF325" s="210"/>
      <c r="AG325" s="210" t="s">
        <v>205</v>
      </c>
      <c r="AH325" s="210">
        <v>0</v>
      </c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3" x14ac:dyDescent="0.2">
      <c r="A326" s="217"/>
      <c r="B326" s="218"/>
      <c r="C326" s="259" t="s">
        <v>503</v>
      </c>
      <c r="D326" s="252"/>
      <c r="E326" s="253">
        <v>1.1399999999999999</v>
      </c>
      <c r="F326" s="220"/>
      <c r="G326" s="220"/>
      <c r="H326" s="220"/>
      <c r="I326" s="220"/>
      <c r="J326" s="220"/>
      <c r="K326" s="220"/>
      <c r="L326" s="220"/>
      <c r="M326" s="220"/>
      <c r="N326" s="219"/>
      <c r="O326" s="219"/>
      <c r="P326" s="219"/>
      <c r="Q326" s="219"/>
      <c r="R326" s="220"/>
      <c r="S326" s="220"/>
      <c r="T326" s="220"/>
      <c r="U326" s="220"/>
      <c r="V326" s="220"/>
      <c r="W326" s="220"/>
      <c r="X326" s="220"/>
      <c r="Y326" s="220"/>
      <c r="Z326" s="210"/>
      <c r="AA326" s="210"/>
      <c r="AB326" s="210"/>
      <c r="AC326" s="210"/>
      <c r="AD326" s="210"/>
      <c r="AE326" s="210"/>
      <c r="AF326" s="210"/>
      <c r="AG326" s="210" t="s">
        <v>205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3" x14ac:dyDescent="0.2">
      <c r="A327" s="217"/>
      <c r="B327" s="218"/>
      <c r="C327" s="259" t="s">
        <v>504</v>
      </c>
      <c r="D327" s="252"/>
      <c r="E327" s="253">
        <v>1</v>
      </c>
      <c r="F327" s="220"/>
      <c r="G327" s="220"/>
      <c r="H327" s="220"/>
      <c r="I327" s="220"/>
      <c r="J327" s="220"/>
      <c r="K327" s="220"/>
      <c r="L327" s="220"/>
      <c r="M327" s="220"/>
      <c r="N327" s="219"/>
      <c r="O327" s="219"/>
      <c r="P327" s="219"/>
      <c r="Q327" s="219"/>
      <c r="R327" s="220"/>
      <c r="S327" s="220"/>
      <c r="T327" s="220"/>
      <c r="U327" s="220"/>
      <c r="V327" s="220"/>
      <c r="W327" s="220"/>
      <c r="X327" s="220"/>
      <c r="Y327" s="220"/>
      <c r="Z327" s="210"/>
      <c r="AA327" s="210"/>
      <c r="AB327" s="210"/>
      <c r="AC327" s="210"/>
      <c r="AD327" s="210"/>
      <c r="AE327" s="210"/>
      <c r="AF327" s="210"/>
      <c r="AG327" s="210" t="s">
        <v>205</v>
      </c>
      <c r="AH327" s="210">
        <v>0</v>
      </c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3" x14ac:dyDescent="0.2">
      <c r="A328" s="217"/>
      <c r="B328" s="218"/>
      <c r="C328" s="259" t="s">
        <v>505</v>
      </c>
      <c r="D328" s="252"/>
      <c r="E328" s="253">
        <v>1</v>
      </c>
      <c r="F328" s="220"/>
      <c r="G328" s="220"/>
      <c r="H328" s="220"/>
      <c r="I328" s="220"/>
      <c r="J328" s="220"/>
      <c r="K328" s="220"/>
      <c r="L328" s="220"/>
      <c r="M328" s="220"/>
      <c r="N328" s="219"/>
      <c r="O328" s="219"/>
      <c r="P328" s="219"/>
      <c r="Q328" s="219"/>
      <c r="R328" s="220"/>
      <c r="S328" s="220"/>
      <c r="T328" s="220"/>
      <c r="U328" s="220"/>
      <c r="V328" s="220"/>
      <c r="W328" s="220"/>
      <c r="X328" s="220"/>
      <c r="Y328" s="220"/>
      <c r="Z328" s="210"/>
      <c r="AA328" s="210"/>
      <c r="AB328" s="210"/>
      <c r="AC328" s="210"/>
      <c r="AD328" s="210"/>
      <c r="AE328" s="210"/>
      <c r="AF328" s="210"/>
      <c r="AG328" s="210" t="s">
        <v>205</v>
      </c>
      <c r="AH328" s="210">
        <v>0</v>
      </c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3" x14ac:dyDescent="0.2">
      <c r="A329" s="217"/>
      <c r="B329" s="218"/>
      <c r="C329" s="259" t="s">
        <v>506</v>
      </c>
      <c r="D329" s="252"/>
      <c r="E329" s="253">
        <v>1</v>
      </c>
      <c r="F329" s="220"/>
      <c r="G329" s="220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20"/>
      <c r="Z329" s="210"/>
      <c r="AA329" s="210"/>
      <c r="AB329" s="210"/>
      <c r="AC329" s="210"/>
      <c r="AD329" s="210"/>
      <c r="AE329" s="210"/>
      <c r="AF329" s="210"/>
      <c r="AG329" s="210" t="s">
        <v>205</v>
      </c>
      <c r="AH329" s="210">
        <v>0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3" x14ac:dyDescent="0.2">
      <c r="A330" s="217"/>
      <c r="B330" s="218"/>
      <c r="C330" s="259" t="s">
        <v>507</v>
      </c>
      <c r="D330" s="252"/>
      <c r="E330" s="253">
        <v>1</v>
      </c>
      <c r="F330" s="220"/>
      <c r="G330" s="220"/>
      <c r="H330" s="220"/>
      <c r="I330" s="220"/>
      <c r="J330" s="220"/>
      <c r="K330" s="220"/>
      <c r="L330" s="220"/>
      <c r="M330" s="220"/>
      <c r="N330" s="219"/>
      <c r="O330" s="219"/>
      <c r="P330" s="219"/>
      <c r="Q330" s="219"/>
      <c r="R330" s="220"/>
      <c r="S330" s="220"/>
      <c r="T330" s="220"/>
      <c r="U330" s="220"/>
      <c r="V330" s="220"/>
      <c r="W330" s="220"/>
      <c r="X330" s="220"/>
      <c r="Y330" s="220"/>
      <c r="Z330" s="210"/>
      <c r="AA330" s="210"/>
      <c r="AB330" s="210"/>
      <c r="AC330" s="210"/>
      <c r="AD330" s="210"/>
      <c r="AE330" s="210"/>
      <c r="AF330" s="210"/>
      <c r="AG330" s="210" t="s">
        <v>205</v>
      </c>
      <c r="AH330" s="210">
        <v>0</v>
      </c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3" x14ac:dyDescent="0.2">
      <c r="A331" s="217"/>
      <c r="B331" s="218"/>
      <c r="C331" s="259" t="s">
        <v>508</v>
      </c>
      <c r="D331" s="252"/>
      <c r="E331" s="253">
        <v>0.6</v>
      </c>
      <c r="F331" s="220"/>
      <c r="G331" s="220"/>
      <c r="H331" s="220"/>
      <c r="I331" s="220"/>
      <c r="J331" s="220"/>
      <c r="K331" s="220"/>
      <c r="L331" s="220"/>
      <c r="M331" s="220"/>
      <c r="N331" s="219"/>
      <c r="O331" s="219"/>
      <c r="P331" s="219"/>
      <c r="Q331" s="219"/>
      <c r="R331" s="220"/>
      <c r="S331" s="220"/>
      <c r="T331" s="220"/>
      <c r="U331" s="220"/>
      <c r="V331" s="220"/>
      <c r="W331" s="220"/>
      <c r="X331" s="220"/>
      <c r="Y331" s="220"/>
      <c r="Z331" s="210"/>
      <c r="AA331" s="210"/>
      <c r="AB331" s="210"/>
      <c r="AC331" s="210"/>
      <c r="AD331" s="210"/>
      <c r="AE331" s="210"/>
      <c r="AF331" s="210"/>
      <c r="AG331" s="210" t="s">
        <v>205</v>
      </c>
      <c r="AH331" s="210">
        <v>0</v>
      </c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3" x14ac:dyDescent="0.2">
      <c r="A332" s="217"/>
      <c r="B332" s="218"/>
      <c r="C332" s="259" t="s">
        <v>509</v>
      </c>
      <c r="D332" s="252"/>
      <c r="E332" s="253">
        <v>1.1399999999999999</v>
      </c>
      <c r="F332" s="220"/>
      <c r="G332" s="220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20"/>
      <c r="Z332" s="210"/>
      <c r="AA332" s="210"/>
      <c r="AB332" s="210"/>
      <c r="AC332" s="210"/>
      <c r="AD332" s="210"/>
      <c r="AE332" s="210"/>
      <c r="AF332" s="210"/>
      <c r="AG332" s="210" t="s">
        <v>205</v>
      </c>
      <c r="AH332" s="210">
        <v>0</v>
      </c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1" x14ac:dyDescent="0.2">
      <c r="A333" s="229">
        <v>28</v>
      </c>
      <c r="B333" s="230" t="s">
        <v>510</v>
      </c>
      <c r="C333" s="246" t="s">
        <v>511</v>
      </c>
      <c r="D333" s="231" t="s">
        <v>512</v>
      </c>
      <c r="E333" s="232">
        <v>26</v>
      </c>
      <c r="F333" s="233"/>
      <c r="G333" s="234">
        <f>ROUND(E333*F333,2)</f>
        <v>0</v>
      </c>
      <c r="H333" s="233"/>
      <c r="I333" s="234">
        <f>ROUND(E333*H333,2)</f>
        <v>0</v>
      </c>
      <c r="J333" s="233"/>
      <c r="K333" s="234">
        <f>ROUND(E333*J333,2)</f>
        <v>0</v>
      </c>
      <c r="L333" s="234">
        <v>21</v>
      </c>
      <c r="M333" s="234">
        <f>G333*(1+L333/100)</f>
        <v>0</v>
      </c>
      <c r="N333" s="232">
        <v>0</v>
      </c>
      <c r="O333" s="232">
        <f>ROUND(E333*N333,2)</f>
        <v>0</v>
      </c>
      <c r="P333" s="232">
        <v>0.06</v>
      </c>
      <c r="Q333" s="232">
        <f>ROUND(E333*P333,2)</f>
        <v>1.56</v>
      </c>
      <c r="R333" s="234" t="s">
        <v>484</v>
      </c>
      <c r="S333" s="234" t="s">
        <v>159</v>
      </c>
      <c r="T333" s="235" t="s">
        <v>199</v>
      </c>
      <c r="U333" s="220">
        <v>0.06</v>
      </c>
      <c r="V333" s="220">
        <f>ROUND(E333*U333,2)</f>
        <v>1.56</v>
      </c>
      <c r="W333" s="220"/>
      <c r="X333" s="220" t="s">
        <v>200</v>
      </c>
      <c r="Y333" s="220" t="s">
        <v>162</v>
      </c>
      <c r="Z333" s="210"/>
      <c r="AA333" s="210"/>
      <c r="AB333" s="210"/>
      <c r="AC333" s="210"/>
      <c r="AD333" s="210"/>
      <c r="AE333" s="210"/>
      <c r="AF333" s="210"/>
      <c r="AG333" s="210" t="s">
        <v>201</v>
      </c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2" x14ac:dyDescent="0.2">
      <c r="A334" s="217"/>
      <c r="B334" s="218"/>
      <c r="C334" s="258" t="s">
        <v>513</v>
      </c>
      <c r="D334" s="256"/>
      <c r="E334" s="256"/>
      <c r="F334" s="256"/>
      <c r="G334" s="256"/>
      <c r="H334" s="220"/>
      <c r="I334" s="220"/>
      <c r="J334" s="220"/>
      <c r="K334" s="220"/>
      <c r="L334" s="220"/>
      <c r="M334" s="220"/>
      <c r="N334" s="219"/>
      <c r="O334" s="219"/>
      <c r="P334" s="219"/>
      <c r="Q334" s="219"/>
      <c r="R334" s="220"/>
      <c r="S334" s="220"/>
      <c r="T334" s="220"/>
      <c r="U334" s="220"/>
      <c r="V334" s="220"/>
      <c r="W334" s="220"/>
      <c r="X334" s="220"/>
      <c r="Y334" s="220"/>
      <c r="Z334" s="210"/>
      <c r="AA334" s="210"/>
      <c r="AB334" s="210"/>
      <c r="AC334" s="210"/>
      <c r="AD334" s="210"/>
      <c r="AE334" s="210"/>
      <c r="AF334" s="210"/>
      <c r="AG334" s="210" t="s">
        <v>203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2" x14ac:dyDescent="0.2">
      <c r="A335" s="217"/>
      <c r="B335" s="218"/>
      <c r="C335" s="259" t="s">
        <v>514</v>
      </c>
      <c r="D335" s="252"/>
      <c r="E335" s="253"/>
      <c r="F335" s="220"/>
      <c r="G335" s="220"/>
      <c r="H335" s="220"/>
      <c r="I335" s="220"/>
      <c r="J335" s="220"/>
      <c r="K335" s="220"/>
      <c r="L335" s="220"/>
      <c r="M335" s="220"/>
      <c r="N335" s="219"/>
      <c r="O335" s="219"/>
      <c r="P335" s="219"/>
      <c r="Q335" s="219"/>
      <c r="R335" s="220"/>
      <c r="S335" s="220"/>
      <c r="T335" s="220"/>
      <c r="U335" s="220"/>
      <c r="V335" s="220"/>
      <c r="W335" s="220"/>
      <c r="X335" s="220"/>
      <c r="Y335" s="220"/>
      <c r="Z335" s="210"/>
      <c r="AA335" s="210"/>
      <c r="AB335" s="210"/>
      <c r="AC335" s="210"/>
      <c r="AD335" s="210"/>
      <c r="AE335" s="210"/>
      <c r="AF335" s="210"/>
      <c r="AG335" s="210" t="s">
        <v>205</v>
      </c>
      <c r="AH335" s="210">
        <v>0</v>
      </c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3" x14ac:dyDescent="0.2">
      <c r="A336" s="217"/>
      <c r="B336" s="218"/>
      <c r="C336" s="259" t="s">
        <v>253</v>
      </c>
      <c r="D336" s="252"/>
      <c r="E336" s="253"/>
      <c r="F336" s="220"/>
      <c r="G336" s="220"/>
      <c r="H336" s="220"/>
      <c r="I336" s="220"/>
      <c r="J336" s="220"/>
      <c r="K336" s="220"/>
      <c r="L336" s="220"/>
      <c r="M336" s="220"/>
      <c r="N336" s="219"/>
      <c r="O336" s="219"/>
      <c r="P336" s="219"/>
      <c r="Q336" s="219"/>
      <c r="R336" s="220"/>
      <c r="S336" s="220"/>
      <c r="T336" s="220"/>
      <c r="U336" s="220"/>
      <c r="V336" s="220"/>
      <c r="W336" s="220"/>
      <c r="X336" s="220"/>
      <c r="Y336" s="220"/>
      <c r="Z336" s="210"/>
      <c r="AA336" s="210"/>
      <c r="AB336" s="210"/>
      <c r="AC336" s="210"/>
      <c r="AD336" s="210"/>
      <c r="AE336" s="210"/>
      <c r="AF336" s="210"/>
      <c r="AG336" s="210" t="s">
        <v>205</v>
      </c>
      <c r="AH336" s="210">
        <v>0</v>
      </c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3" x14ac:dyDescent="0.2">
      <c r="A337" s="217"/>
      <c r="B337" s="218"/>
      <c r="C337" s="259" t="s">
        <v>515</v>
      </c>
      <c r="D337" s="252"/>
      <c r="E337" s="253">
        <v>2</v>
      </c>
      <c r="F337" s="220"/>
      <c r="G337" s="22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10"/>
      <c r="AA337" s="210"/>
      <c r="AB337" s="210"/>
      <c r="AC337" s="210"/>
      <c r="AD337" s="210"/>
      <c r="AE337" s="210"/>
      <c r="AF337" s="210"/>
      <c r="AG337" s="210" t="s">
        <v>205</v>
      </c>
      <c r="AH337" s="210">
        <v>0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3" x14ac:dyDescent="0.2">
      <c r="A338" s="217"/>
      <c r="B338" s="218"/>
      <c r="C338" s="259" t="s">
        <v>516</v>
      </c>
      <c r="D338" s="252"/>
      <c r="E338" s="253">
        <v>6</v>
      </c>
      <c r="F338" s="220"/>
      <c r="G338" s="220"/>
      <c r="H338" s="220"/>
      <c r="I338" s="220"/>
      <c r="J338" s="220"/>
      <c r="K338" s="220"/>
      <c r="L338" s="220"/>
      <c r="M338" s="220"/>
      <c r="N338" s="219"/>
      <c r="O338" s="219"/>
      <c r="P338" s="219"/>
      <c r="Q338" s="219"/>
      <c r="R338" s="220"/>
      <c r="S338" s="220"/>
      <c r="T338" s="220"/>
      <c r="U338" s="220"/>
      <c r="V338" s="220"/>
      <c r="W338" s="220"/>
      <c r="X338" s="220"/>
      <c r="Y338" s="220"/>
      <c r="Z338" s="210"/>
      <c r="AA338" s="210"/>
      <c r="AB338" s="210"/>
      <c r="AC338" s="210"/>
      <c r="AD338" s="210"/>
      <c r="AE338" s="210"/>
      <c r="AF338" s="210"/>
      <c r="AG338" s="210" t="s">
        <v>205</v>
      </c>
      <c r="AH338" s="210">
        <v>0</v>
      </c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3" x14ac:dyDescent="0.2">
      <c r="A339" s="217"/>
      <c r="B339" s="218"/>
      <c r="C339" s="259" t="s">
        <v>517</v>
      </c>
      <c r="D339" s="252"/>
      <c r="E339" s="253"/>
      <c r="F339" s="220"/>
      <c r="G339" s="220"/>
      <c r="H339" s="220"/>
      <c r="I339" s="220"/>
      <c r="J339" s="220"/>
      <c r="K339" s="220"/>
      <c r="L339" s="220"/>
      <c r="M339" s="220"/>
      <c r="N339" s="219"/>
      <c r="O339" s="219"/>
      <c r="P339" s="219"/>
      <c r="Q339" s="219"/>
      <c r="R339" s="220"/>
      <c r="S339" s="220"/>
      <c r="T339" s="220"/>
      <c r="U339" s="220"/>
      <c r="V339" s="220"/>
      <c r="W339" s="220"/>
      <c r="X339" s="220"/>
      <c r="Y339" s="220"/>
      <c r="Z339" s="210"/>
      <c r="AA339" s="210"/>
      <c r="AB339" s="210"/>
      <c r="AC339" s="210"/>
      <c r="AD339" s="210"/>
      <c r="AE339" s="210"/>
      <c r="AF339" s="210"/>
      <c r="AG339" s="210" t="s">
        <v>205</v>
      </c>
      <c r="AH339" s="210">
        <v>0</v>
      </c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3" x14ac:dyDescent="0.2">
      <c r="A340" s="217"/>
      <c r="B340" s="218"/>
      <c r="C340" s="259" t="s">
        <v>518</v>
      </c>
      <c r="D340" s="252"/>
      <c r="E340" s="253">
        <v>2</v>
      </c>
      <c r="F340" s="220"/>
      <c r="G340" s="220"/>
      <c r="H340" s="220"/>
      <c r="I340" s="220"/>
      <c r="J340" s="220"/>
      <c r="K340" s="220"/>
      <c r="L340" s="220"/>
      <c r="M340" s="220"/>
      <c r="N340" s="219"/>
      <c r="O340" s="219"/>
      <c r="P340" s="219"/>
      <c r="Q340" s="219"/>
      <c r="R340" s="220"/>
      <c r="S340" s="220"/>
      <c r="T340" s="220"/>
      <c r="U340" s="220"/>
      <c r="V340" s="220"/>
      <c r="W340" s="220"/>
      <c r="X340" s="220"/>
      <c r="Y340" s="220"/>
      <c r="Z340" s="210"/>
      <c r="AA340" s="210"/>
      <c r="AB340" s="210"/>
      <c r="AC340" s="210"/>
      <c r="AD340" s="210"/>
      <c r="AE340" s="210"/>
      <c r="AF340" s="210"/>
      <c r="AG340" s="210" t="s">
        <v>205</v>
      </c>
      <c r="AH340" s="210">
        <v>0</v>
      </c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3" x14ac:dyDescent="0.2">
      <c r="A341" s="217"/>
      <c r="B341" s="218"/>
      <c r="C341" s="259" t="s">
        <v>519</v>
      </c>
      <c r="D341" s="252"/>
      <c r="E341" s="253"/>
      <c r="F341" s="220"/>
      <c r="G341" s="220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10"/>
      <c r="AA341" s="210"/>
      <c r="AB341" s="210"/>
      <c r="AC341" s="210"/>
      <c r="AD341" s="210"/>
      <c r="AE341" s="210"/>
      <c r="AF341" s="210"/>
      <c r="AG341" s="210" t="s">
        <v>205</v>
      </c>
      <c r="AH341" s="210">
        <v>0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3" x14ac:dyDescent="0.2">
      <c r="A342" s="217"/>
      <c r="B342" s="218"/>
      <c r="C342" s="259" t="s">
        <v>520</v>
      </c>
      <c r="D342" s="252"/>
      <c r="E342" s="253">
        <v>1</v>
      </c>
      <c r="F342" s="220"/>
      <c r="G342" s="220"/>
      <c r="H342" s="220"/>
      <c r="I342" s="220"/>
      <c r="J342" s="220"/>
      <c r="K342" s="220"/>
      <c r="L342" s="220"/>
      <c r="M342" s="220"/>
      <c r="N342" s="219"/>
      <c r="O342" s="219"/>
      <c r="P342" s="219"/>
      <c r="Q342" s="219"/>
      <c r="R342" s="220"/>
      <c r="S342" s="220"/>
      <c r="T342" s="220"/>
      <c r="U342" s="220"/>
      <c r="V342" s="220"/>
      <c r="W342" s="220"/>
      <c r="X342" s="220"/>
      <c r="Y342" s="220"/>
      <c r="Z342" s="210"/>
      <c r="AA342" s="210"/>
      <c r="AB342" s="210"/>
      <c r="AC342" s="210"/>
      <c r="AD342" s="210"/>
      <c r="AE342" s="210"/>
      <c r="AF342" s="210"/>
      <c r="AG342" s="210" t="s">
        <v>205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3" x14ac:dyDescent="0.2">
      <c r="A343" s="217"/>
      <c r="B343" s="218"/>
      <c r="C343" s="259" t="s">
        <v>521</v>
      </c>
      <c r="D343" s="252"/>
      <c r="E343" s="253">
        <v>2</v>
      </c>
      <c r="F343" s="220"/>
      <c r="G343" s="220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20"/>
      <c r="Z343" s="210"/>
      <c r="AA343" s="210"/>
      <c r="AB343" s="210"/>
      <c r="AC343" s="210"/>
      <c r="AD343" s="210"/>
      <c r="AE343" s="210"/>
      <c r="AF343" s="210"/>
      <c r="AG343" s="210" t="s">
        <v>205</v>
      </c>
      <c r="AH343" s="210">
        <v>0</v>
      </c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3" x14ac:dyDescent="0.2">
      <c r="A344" s="217"/>
      <c r="B344" s="218"/>
      <c r="C344" s="259" t="s">
        <v>522</v>
      </c>
      <c r="D344" s="252"/>
      <c r="E344" s="253"/>
      <c r="F344" s="220"/>
      <c r="G344" s="220"/>
      <c r="H344" s="220"/>
      <c r="I344" s="220"/>
      <c r="J344" s="220"/>
      <c r="K344" s="220"/>
      <c r="L344" s="220"/>
      <c r="M344" s="220"/>
      <c r="N344" s="219"/>
      <c r="O344" s="219"/>
      <c r="P344" s="219"/>
      <c r="Q344" s="219"/>
      <c r="R344" s="220"/>
      <c r="S344" s="220"/>
      <c r="T344" s="220"/>
      <c r="U344" s="220"/>
      <c r="V344" s="220"/>
      <c r="W344" s="220"/>
      <c r="X344" s="220"/>
      <c r="Y344" s="220"/>
      <c r="Z344" s="210"/>
      <c r="AA344" s="210"/>
      <c r="AB344" s="210"/>
      <c r="AC344" s="210"/>
      <c r="AD344" s="210"/>
      <c r="AE344" s="210"/>
      <c r="AF344" s="210"/>
      <c r="AG344" s="210" t="s">
        <v>205</v>
      </c>
      <c r="AH344" s="210">
        <v>0</v>
      </c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3" x14ac:dyDescent="0.2">
      <c r="A345" s="217"/>
      <c r="B345" s="218"/>
      <c r="C345" s="259" t="s">
        <v>520</v>
      </c>
      <c r="D345" s="252"/>
      <c r="E345" s="253">
        <v>1</v>
      </c>
      <c r="F345" s="220"/>
      <c r="G345" s="220"/>
      <c r="H345" s="220"/>
      <c r="I345" s="220"/>
      <c r="J345" s="220"/>
      <c r="K345" s="220"/>
      <c r="L345" s="220"/>
      <c r="M345" s="220"/>
      <c r="N345" s="219"/>
      <c r="O345" s="219"/>
      <c r="P345" s="219"/>
      <c r="Q345" s="219"/>
      <c r="R345" s="220"/>
      <c r="S345" s="220"/>
      <c r="T345" s="220"/>
      <c r="U345" s="220"/>
      <c r="V345" s="220"/>
      <c r="W345" s="220"/>
      <c r="X345" s="220"/>
      <c r="Y345" s="220"/>
      <c r="Z345" s="210"/>
      <c r="AA345" s="210"/>
      <c r="AB345" s="210"/>
      <c r="AC345" s="210"/>
      <c r="AD345" s="210"/>
      <c r="AE345" s="210"/>
      <c r="AF345" s="210"/>
      <c r="AG345" s="210" t="s">
        <v>205</v>
      </c>
      <c r="AH345" s="210">
        <v>0</v>
      </c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3" x14ac:dyDescent="0.2">
      <c r="A346" s="217"/>
      <c r="B346" s="218"/>
      <c r="C346" s="259" t="s">
        <v>523</v>
      </c>
      <c r="D346" s="252"/>
      <c r="E346" s="253">
        <v>3</v>
      </c>
      <c r="F346" s="220"/>
      <c r="G346" s="220"/>
      <c r="H346" s="220"/>
      <c r="I346" s="220"/>
      <c r="J346" s="220"/>
      <c r="K346" s="220"/>
      <c r="L346" s="220"/>
      <c r="M346" s="220"/>
      <c r="N346" s="219"/>
      <c r="O346" s="219"/>
      <c r="P346" s="219"/>
      <c r="Q346" s="219"/>
      <c r="R346" s="220"/>
      <c r="S346" s="220"/>
      <c r="T346" s="220"/>
      <c r="U346" s="220"/>
      <c r="V346" s="220"/>
      <c r="W346" s="220"/>
      <c r="X346" s="220"/>
      <c r="Y346" s="220"/>
      <c r="Z346" s="210"/>
      <c r="AA346" s="210"/>
      <c r="AB346" s="210"/>
      <c r="AC346" s="210"/>
      <c r="AD346" s="210"/>
      <c r="AE346" s="210"/>
      <c r="AF346" s="210"/>
      <c r="AG346" s="210" t="s">
        <v>205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3" x14ac:dyDescent="0.2">
      <c r="A347" s="217"/>
      <c r="B347" s="218"/>
      <c r="C347" s="259" t="s">
        <v>524</v>
      </c>
      <c r="D347" s="252"/>
      <c r="E347" s="253">
        <v>1</v>
      </c>
      <c r="F347" s="220"/>
      <c r="G347" s="220"/>
      <c r="H347" s="220"/>
      <c r="I347" s="220"/>
      <c r="J347" s="220"/>
      <c r="K347" s="220"/>
      <c r="L347" s="220"/>
      <c r="M347" s="220"/>
      <c r="N347" s="219"/>
      <c r="O347" s="219"/>
      <c r="P347" s="219"/>
      <c r="Q347" s="219"/>
      <c r="R347" s="220"/>
      <c r="S347" s="220"/>
      <c r="T347" s="220"/>
      <c r="U347" s="220"/>
      <c r="V347" s="220"/>
      <c r="W347" s="220"/>
      <c r="X347" s="220"/>
      <c r="Y347" s="220"/>
      <c r="Z347" s="210"/>
      <c r="AA347" s="210"/>
      <c r="AB347" s="210"/>
      <c r="AC347" s="210"/>
      <c r="AD347" s="210"/>
      <c r="AE347" s="210"/>
      <c r="AF347" s="210"/>
      <c r="AG347" s="210" t="s">
        <v>205</v>
      </c>
      <c r="AH347" s="210">
        <v>0</v>
      </c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3" x14ac:dyDescent="0.2">
      <c r="A348" s="217"/>
      <c r="B348" s="218"/>
      <c r="C348" s="259" t="s">
        <v>215</v>
      </c>
      <c r="D348" s="252"/>
      <c r="E348" s="253"/>
      <c r="F348" s="220"/>
      <c r="G348" s="220"/>
      <c r="H348" s="220"/>
      <c r="I348" s="220"/>
      <c r="J348" s="220"/>
      <c r="K348" s="220"/>
      <c r="L348" s="220"/>
      <c r="M348" s="220"/>
      <c r="N348" s="219"/>
      <c r="O348" s="219"/>
      <c r="P348" s="219"/>
      <c r="Q348" s="219"/>
      <c r="R348" s="220"/>
      <c r="S348" s="220"/>
      <c r="T348" s="220"/>
      <c r="U348" s="220"/>
      <c r="V348" s="220"/>
      <c r="W348" s="220"/>
      <c r="X348" s="220"/>
      <c r="Y348" s="220"/>
      <c r="Z348" s="210"/>
      <c r="AA348" s="210"/>
      <c r="AB348" s="210"/>
      <c r="AC348" s="210"/>
      <c r="AD348" s="210"/>
      <c r="AE348" s="210"/>
      <c r="AF348" s="210"/>
      <c r="AG348" s="210" t="s">
        <v>205</v>
      </c>
      <c r="AH348" s="210">
        <v>0</v>
      </c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3" x14ac:dyDescent="0.2">
      <c r="A349" s="217"/>
      <c r="B349" s="218"/>
      <c r="C349" s="259" t="s">
        <v>515</v>
      </c>
      <c r="D349" s="252"/>
      <c r="E349" s="253">
        <v>2</v>
      </c>
      <c r="F349" s="220"/>
      <c r="G349" s="220"/>
      <c r="H349" s="220"/>
      <c r="I349" s="220"/>
      <c r="J349" s="220"/>
      <c r="K349" s="220"/>
      <c r="L349" s="220"/>
      <c r="M349" s="220"/>
      <c r="N349" s="219"/>
      <c r="O349" s="219"/>
      <c r="P349" s="219"/>
      <c r="Q349" s="219"/>
      <c r="R349" s="220"/>
      <c r="S349" s="220"/>
      <c r="T349" s="220"/>
      <c r="U349" s="220"/>
      <c r="V349" s="220"/>
      <c r="W349" s="220"/>
      <c r="X349" s="220"/>
      <c r="Y349" s="220"/>
      <c r="Z349" s="210"/>
      <c r="AA349" s="210"/>
      <c r="AB349" s="210"/>
      <c r="AC349" s="210"/>
      <c r="AD349" s="210"/>
      <c r="AE349" s="210"/>
      <c r="AF349" s="210"/>
      <c r="AG349" s="210" t="s">
        <v>205</v>
      </c>
      <c r="AH349" s="210">
        <v>0</v>
      </c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3" x14ac:dyDescent="0.2">
      <c r="A350" s="217"/>
      <c r="B350" s="218"/>
      <c r="C350" s="259" t="s">
        <v>516</v>
      </c>
      <c r="D350" s="252"/>
      <c r="E350" s="253">
        <v>6</v>
      </c>
      <c r="F350" s="220"/>
      <c r="G350" s="220"/>
      <c r="H350" s="220"/>
      <c r="I350" s="220"/>
      <c r="J350" s="220"/>
      <c r="K350" s="220"/>
      <c r="L350" s="220"/>
      <c r="M350" s="220"/>
      <c r="N350" s="219"/>
      <c r="O350" s="219"/>
      <c r="P350" s="219"/>
      <c r="Q350" s="219"/>
      <c r="R350" s="220"/>
      <c r="S350" s="220"/>
      <c r="T350" s="220"/>
      <c r="U350" s="220"/>
      <c r="V350" s="220"/>
      <c r="W350" s="220"/>
      <c r="X350" s="220"/>
      <c r="Y350" s="220"/>
      <c r="Z350" s="210"/>
      <c r="AA350" s="210"/>
      <c r="AB350" s="210"/>
      <c r="AC350" s="210"/>
      <c r="AD350" s="210"/>
      <c r="AE350" s="210"/>
      <c r="AF350" s="210"/>
      <c r="AG350" s="210" t="s">
        <v>205</v>
      </c>
      <c r="AH350" s="210">
        <v>0</v>
      </c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1" x14ac:dyDescent="0.2">
      <c r="A351" s="229">
        <v>29</v>
      </c>
      <c r="B351" s="230" t="s">
        <v>525</v>
      </c>
      <c r="C351" s="246" t="s">
        <v>526</v>
      </c>
      <c r="D351" s="231" t="s">
        <v>197</v>
      </c>
      <c r="E351" s="232">
        <v>61.156799999999997</v>
      </c>
      <c r="F351" s="233"/>
      <c r="G351" s="234">
        <f>ROUND(E351*F351,2)</f>
        <v>0</v>
      </c>
      <c r="H351" s="233"/>
      <c r="I351" s="234">
        <f>ROUND(E351*H351,2)</f>
        <v>0</v>
      </c>
      <c r="J351" s="233"/>
      <c r="K351" s="234">
        <f>ROUND(E351*J351,2)</f>
        <v>0</v>
      </c>
      <c r="L351" s="234">
        <v>21</v>
      </c>
      <c r="M351" s="234">
        <f>G351*(1+L351/100)</f>
        <v>0</v>
      </c>
      <c r="N351" s="232">
        <v>8.1999999999999998E-4</v>
      </c>
      <c r="O351" s="232">
        <f>ROUND(E351*N351,2)</f>
        <v>0.05</v>
      </c>
      <c r="P351" s="232">
        <v>2.3E-2</v>
      </c>
      <c r="Q351" s="232">
        <f>ROUND(E351*P351,2)</f>
        <v>1.41</v>
      </c>
      <c r="R351" s="234" t="s">
        <v>484</v>
      </c>
      <c r="S351" s="234" t="s">
        <v>159</v>
      </c>
      <c r="T351" s="235" t="s">
        <v>199</v>
      </c>
      <c r="U351" s="220">
        <v>0.215</v>
      </c>
      <c r="V351" s="220">
        <f>ROUND(E351*U351,2)</f>
        <v>13.15</v>
      </c>
      <c r="W351" s="220"/>
      <c r="X351" s="220" t="s">
        <v>200</v>
      </c>
      <c r="Y351" s="220" t="s">
        <v>162</v>
      </c>
      <c r="Z351" s="210"/>
      <c r="AA351" s="210"/>
      <c r="AB351" s="210"/>
      <c r="AC351" s="210"/>
      <c r="AD351" s="210"/>
      <c r="AE351" s="210"/>
      <c r="AF351" s="210"/>
      <c r="AG351" s="210" t="s">
        <v>201</v>
      </c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outlineLevel="2" x14ac:dyDescent="0.2">
      <c r="A352" s="217"/>
      <c r="B352" s="218"/>
      <c r="C352" s="258" t="s">
        <v>527</v>
      </c>
      <c r="D352" s="256"/>
      <c r="E352" s="256"/>
      <c r="F352" s="256"/>
      <c r="G352" s="256"/>
      <c r="H352" s="220"/>
      <c r="I352" s="220"/>
      <c r="J352" s="220"/>
      <c r="K352" s="220"/>
      <c r="L352" s="220"/>
      <c r="M352" s="220"/>
      <c r="N352" s="219"/>
      <c r="O352" s="219"/>
      <c r="P352" s="219"/>
      <c r="Q352" s="219"/>
      <c r="R352" s="220"/>
      <c r="S352" s="220"/>
      <c r="T352" s="220"/>
      <c r="U352" s="220"/>
      <c r="V352" s="220"/>
      <c r="W352" s="220"/>
      <c r="X352" s="220"/>
      <c r="Y352" s="220"/>
      <c r="Z352" s="210"/>
      <c r="AA352" s="210"/>
      <c r="AB352" s="210"/>
      <c r="AC352" s="210"/>
      <c r="AD352" s="210"/>
      <c r="AE352" s="210"/>
      <c r="AF352" s="210"/>
      <c r="AG352" s="210" t="s">
        <v>203</v>
      </c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2" x14ac:dyDescent="0.2">
      <c r="A353" s="217"/>
      <c r="B353" s="218"/>
      <c r="C353" s="259" t="s">
        <v>514</v>
      </c>
      <c r="D353" s="252"/>
      <c r="E353" s="253"/>
      <c r="F353" s="220"/>
      <c r="G353" s="220"/>
      <c r="H353" s="220"/>
      <c r="I353" s="220"/>
      <c r="J353" s="220"/>
      <c r="K353" s="220"/>
      <c r="L353" s="220"/>
      <c r="M353" s="220"/>
      <c r="N353" s="219"/>
      <c r="O353" s="219"/>
      <c r="P353" s="219"/>
      <c r="Q353" s="219"/>
      <c r="R353" s="220"/>
      <c r="S353" s="220"/>
      <c r="T353" s="220"/>
      <c r="U353" s="220"/>
      <c r="V353" s="220"/>
      <c r="W353" s="220"/>
      <c r="X353" s="220"/>
      <c r="Y353" s="220"/>
      <c r="Z353" s="210"/>
      <c r="AA353" s="210"/>
      <c r="AB353" s="210"/>
      <c r="AC353" s="210"/>
      <c r="AD353" s="210"/>
      <c r="AE353" s="210"/>
      <c r="AF353" s="210"/>
      <c r="AG353" s="210" t="s">
        <v>205</v>
      </c>
      <c r="AH353" s="210">
        <v>0</v>
      </c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3" x14ac:dyDescent="0.2">
      <c r="A354" s="217"/>
      <c r="B354" s="218"/>
      <c r="C354" s="259" t="s">
        <v>253</v>
      </c>
      <c r="D354" s="252"/>
      <c r="E354" s="253"/>
      <c r="F354" s="220"/>
      <c r="G354" s="220"/>
      <c r="H354" s="220"/>
      <c r="I354" s="220"/>
      <c r="J354" s="220"/>
      <c r="K354" s="220"/>
      <c r="L354" s="220"/>
      <c r="M354" s="220"/>
      <c r="N354" s="219"/>
      <c r="O354" s="219"/>
      <c r="P354" s="219"/>
      <c r="Q354" s="219"/>
      <c r="R354" s="220"/>
      <c r="S354" s="220"/>
      <c r="T354" s="220"/>
      <c r="U354" s="220"/>
      <c r="V354" s="220"/>
      <c r="W354" s="220"/>
      <c r="X354" s="220"/>
      <c r="Y354" s="220"/>
      <c r="Z354" s="210"/>
      <c r="AA354" s="210"/>
      <c r="AB354" s="210"/>
      <c r="AC354" s="210"/>
      <c r="AD354" s="210"/>
      <c r="AE354" s="210"/>
      <c r="AF354" s="210"/>
      <c r="AG354" s="210" t="s">
        <v>205</v>
      </c>
      <c r="AH354" s="210">
        <v>0</v>
      </c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3" x14ac:dyDescent="0.2">
      <c r="A355" s="217"/>
      <c r="B355" s="218"/>
      <c r="C355" s="259" t="s">
        <v>528</v>
      </c>
      <c r="D355" s="252"/>
      <c r="E355" s="253">
        <v>11.92</v>
      </c>
      <c r="F355" s="220"/>
      <c r="G355" s="220"/>
      <c r="H355" s="220"/>
      <c r="I355" s="220"/>
      <c r="J355" s="220"/>
      <c r="K355" s="220"/>
      <c r="L355" s="220"/>
      <c r="M355" s="220"/>
      <c r="N355" s="219"/>
      <c r="O355" s="219"/>
      <c r="P355" s="219"/>
      <c r="Q355" s="219"/>
      <c r="R355" s="220"/>
      <c r="S355" s="220"/>
      <c r="T355" s="220"/>
      <c r="U355" s="220"/>
      <c r="V355" s="220"/>
      <c r="W355" s="220"/>
      <c r="X355" s="220"/>
      <c r="Y355" s="220"/>
      <c r="Z355" s="210"/>
      <c r="AA355" s="210"/>
      <c r="AB355" s="210"/>
      <c r="AC355" s="210"/>
      <c r="AD355" s="210"/>
      <c r="AE355" s="210"/>
      <c r="AF355" s="210"/>
      <c r="AG355" s="210" t="s">
        <v>205</v>
      </c>
      <c r="AH355" s="210">
        <v>0</v>
      </c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3" x14ac:dyDescent="0.2">
      <c r="A356" s="217"/>
      <c r="B356" s="218"/>
      <c r="C356" s="259" t="s">
        <v>517</v>
      </c>
      <c r="D356" s="252"/>
      <c r="E356" s="253"/>
      <c r="F356" s="220"/>
      <c r="G356" s="220"/>
      <c r="H356" s="220"/>
      <c r="I356" s="220"/>
      <c r="J356" s="220"/>
      <c r="K356" s="220"/>
      <c r="L356" s="220"/>
      <c r="M356" s="220"/>
      <c r="N356" s="219"/>
      <c r="O356" s="219"/>
      <c r="P356" s="219"/>
      <c r="Q356" s="219"/>
      <c r="R356" s="220"/>
      <c r="S356" s="220"/>
      <c r="T356" s="220"/>
      <c r="U356" s="220"/>
      <c r="V356" s="220"/>
      <c r="W356" s="220"/>
      <c r="X356" s="220"/>
      <c r="Y356" s="220"/>
      <c r="Z356" s="210"/>
      <c r="AA356" s="210"/>
      <c r="AB356" s="210"/>
      <c r="AC356" s="210"/>
      <c r="AD356" s="210"/>
      <c r="AE356" s="210"/>
      <c r="AF356" s="210"/>
      <c r="AG356" s="210" t="s">
        <v>205</v>
      </c>
      <c r="AH356" s="210">
        <v>0</v>
      </c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3" x14ac:dyDescent="0.2">
      <c r="A357" s="217"/>
      <c r="B357" s="218"/>
      <c r="C357" s="259" t="s">
        <v>246</v>
      </c>
      <c r="D357" s="252"/>
      <c r="E357" s="253"/>
      <c r="F357" s="220"/>
      <c r="G357" s="220"/>
      <c r="H357" s="220"/>
      <c r="I357" s="220"/>
      <c r="J357" s="220"/>
      <c r="K357" s="220"/>
      <c r="L357" s="220"/>
      <c r="M357" s="220"/>
      <c r="N357" s="219"/>
      <c r="O357" s="219"/>
      <c r="P357" s="219"/>
      <c r="Q357" s="219"/>
      <c r="R357" s="220"/>
      <c r="S357" s="220"/>
      <c r="T357" s="220"/>
      <c r="U357" s="220"/>
      <c r="V357" s="220"/>
      <c r="W357" s="220"/>
      <c r="X357" s="220"/>
      <c r="Y357" s="220"/>
      <c r="Z357" s="210"/>
      <c r="AA357" s="210"/>
      <c r="AB357" s="210"/>
      <c r="AC357" s="210"/>
      <c r="AD357" s="210"/>
      <c r="AE357" s="210"/>
      <c r="AF357" s="210"/>
      <c r="AG357" s="210" t="s">
        <v>205</v>
      </c>
      <c r="AH357" s="210">
        <v>0</v>
      </c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3" x14ac:dyDescent="0.2">
      <c r="A358" s="217"/>
      <c r="B358" s="218"/>
      <c r="C358" s="259" t="s">
        <v>529</v>
      </c>
      <c r="D358" s="252"/>
      <c r="E358" s="253">
        <v>12.1584</v>
      </c>
      <c r="F358" s="220"/>
      <c r="G358" s="220"/>
      <c r="H358" s="220"/>
      <c r="I358" s="220"/>
      <c r="J358" s="220"/>
      <c r="K358" s="220"/>
      <c r="L358" s="220"/>
      <c r="M358" s="220"/>
      <c r="N358" s="219"/>
      <c r="O358" s="219"/>
      <c r="P358" s="219"/>
      <c r="Q358" s="219"/>
      <c r="R358" s="220"/>
      <c r="S358" s="220"/>
      <c r="T358" s="220"/>
      <c r="U358" s="220"/>
      <c r="V358" s="220"/>
      <c r="W358" s="220"/>
      <c r="X358" s="220"/>
      <c r="Y358" s="220"/>
      <c r="Z358" s="210"/>
      <c r="AA358" s="210"/>
      <c r="AB358" s="210"/>
      <c r="AC358" s="210"/>
      <c r="AD358" s="210"/>
      <c r="AE358" s="210"/>
      <c r="AF358" s="210"/>
      <c r="AG358" s="210" t="s">
        <v>205</v>
      </c>
      <c r="AH358" s="210">
        <v>0</v>
      </c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3" x14ac:dyDescent="0.2">
      <c r="A359" s="217"/>
      <c r="B359" s="218"/>
      <c r="C359" s="259" t="s">
        <v>519</v>
      </c>
      <c r="D359" s="252"/>
      <c r="E359" s="253"/>
      <c r="F359" s="220"/>
      <c r="G359" s="220"/>
      <c r="H359" s="220"/>
      <c r="I359" s="220"/>
      <c r="J359" s="220"/>
      <c r="K359" s="220"/>
      <c r="L359" s="220"/>
      <c r="M359" s="220"/>
      <c r="N359" s="219"/>
      <c r="O359" s="219"/>
      <c r="P359" s="219"/>
      <c r="Q359" s="219"/>
      <c r="R359" s="220"/>
      <c r="S359" s="220"/>
      <c r="T359" s="220"/>
      <c r="U359" s="220"/>
      <c r="V359" s="220"/>
      <c r="W359" s="220"/>
      <c r="X359" s="220"/>
      <c r="Y359" s="220"/>
      <c r="Z359" s="210"/>
      <c r="AA359" s="210"/>
      <c r="AB359" s="210"/>
      <c r="AC359" s="210"/>
      <c r="AD359" s="210"/>
      <c r="AE359" s="210"/>
      <c r="AF359" s="210"/>
      <c r="AG359" s="210" t="s">
        <v>205</v>
      </c>
      <c r="AH359" s="210">
        <v>0</v>
      </c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3" x14ac:dyDescent="0.2">
      <c r="A360" s="217"/>
      <c r="B360" s="218"/>
      <c r="C360" s="259" t="s">
        <v>530</v>
      </c>
      <c r="D360" s="252"/>
      <c r="E360" s="253">
        <v>4.0392000000000001</v>
      </c>
      <c r="F360" s="220"/>
      <c r="G360" s="220"/>
      <c r="H360" s="220"/>
      <c r="I360" s="220"/>
      <c r="J360" s="220"/>
      <c r="K360" s="220"/>
      <c r="L360" s="220"/>
      <c r="M360" s="220"/>
      <c r="N360" s="219"/>
      <c r="O360" s="219"/>
      <c r="P360" s="219"/>
      <c r="Q360" s="219"/>
      <c r="R360" s="220"/>
      <c r="S360" s="220"/>
      <c r="T360" s="220"/>
      <c r="U360" s="220"/>
      <c r="V360" s="220"/>
      <c r="W360" s="220"/>
      <c r="X360" s="220"/>
      <c r="Y360" s="220"/>
      <c r="Z360" s="210"/>
      <c r="AA360" s="210"/>
      <c r="AB360" s="210"/>
      <c r="AC360" s="210"/>
      <c r="AD360" s="210"/>
      <c r="AE360" s="210"/>
      <c r="AF360" s="210"/>
      <c r="AG360" s="210" t="s">
        <v>205</v>
      </c>
      <c r="AH360" s="210">
        <v>0</v>
      </c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3" x14ac:dyDescent="0.2">
      <c r="A361" s="217"/>
      <c r="B361" s="218"/>
      <c r="C361" s="259" t="s">
        <v>531</v>
      </c>
      <c r="D361" s="252"/>
      <c r="E361" s="253">
        <v>3.8351999999999999</v>
      </c>
      <c r="F361" s="220"/>
      <c r="G361" s="220"/>
      <c r="H361" s="220"/>
      <c r="I361" s="220"/>
      <c r="J361" s="220"/>
      <c r="K361" s="220"/>
      <c r="L361" s="220"/>
      <c r="M361" s="220"/>
      <c r="N361" s="219"/>
      <c r="O361" s="219"/>
      <c r="P361" s="219"/>
      <c r="Q361" s="219"/>
      <c r="R361" s="220"/>
      <c r="S361" s="220"/>
      <c r="T361" s="220"/>
      <c r="U361" s="220"/>
      <c r="V361" s="220"/>
      <c r="W361" s="220"/>
      <c r="X361" s="220"/>
      <c r="Y361" s="220"/>
      <c r="Z361" s="210"/>
      <c r="AA361" s="210"/>
      <c r="AB361" s="210"/>
      <c r="AC361" s="210"/>
      <c r="AD361" s="210"/>
      <c r="AE361" s="210"/>
      <c r="AF361" s="210"/>
      <c r="AG361" s="210" t="s">
        <v>205</v>
      </c>
      <c r="AH361" s="210">
        <v>0</v>
      </c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3" x14ac:dyDescent="0.2">
      <c r="A362" s="217"/>
      <c r="B362" s="218"/>
      <c r="C362" s="259" t="s">
        <v>522</v>
      </c>
      <c r="D362" s="252"/>
      <c r="E362" s="253"/>
      <c r="F362" s="220"/>
      <c r="G362" s="220"/>
      <c r="H362" s="220"/>
      <c r="I362" s="220"/>
      <c r="J362" s="220"/>
      <c r="K362" s="220"/>
      <c r="L362" s="220"/>
      <c r="M362" s="220"/>
      <c r="N362" s="219"/>
      <c r="O362" s="219"/>
      <c r="P362" s="219"/>
      <c r="Q362" s="219"/>
      <c r="R362" s="220"/>
      <c r="S362" s="220"/>
      <c r="T362" s="220"/>
      <c r="U362" s="220"/>
      <c r="V362" s="220"/>
      <c r="W362" s="220"/>
      <c r="X362" s="220"/>
      <c r="Y362" s="220"/>
      <c r="Z362" s="210"/>
      <c r="AA362" s="210"/>
      <c r="AB362" s="210"/>
      <c r="AC362" s="210"/>
      <c r="AD362" s="210"/>
      <c r="AE362" s="210"/>
      <c r="AF362" s="210"/>
      <c r="AG362" s="210" t="s">
        <v>205</v>
      </c>
      <c r="AH362" s="210">
        <v>0</v>
      </c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3" x14ac:dyDescent="0.2">
      <c r="A363" s="217"/>
      <c r="B363" s="218"/>
      <c r="C363" s="259" t="s">
        <v>532</v>
      </c>
      <c r="D363" s="252"/>
      <c r="E363" s="253">
        <v>6.0792000000000002</v>
      </c>
      <c r="F363" s="220"/>
      <c r="G363" s="220"/>
      <c r="H363" s="220"/>
      <c r="I363" s="220"/>
      <c r="J363" s="220"/>
      <c r="K363" s="220"/>
      <c r="L363" s="220"/>
      <c r="M363" s="220"/>
      <c r="N363" s="219"/>
      <c r="O363" s="219"/>
      <c r="P363" s="219"/>
      <c r="Q363" s="219"/>
      <c r="R363" s="220"/>
      <c r="S363" s="220"/>
      <c r="T363" s="220"/>
      <c r="U363" s="220"/>
      <c r="V363" s="220"/>
      <c r="W363" s="220"/>
      <c r="X363" s="220"/>
      <c r="Y363" s="220"/>
      <c r="Z363" s="210"/>
      <c r="AA363" s="210"/>
      <c r="AB363" s="210"/>
      <c r="AC363" s="210"/>
      <c r="AD363" s="210"/>
      <c r="AE363" s="210"/>
      <c r="AF363" s="210"/>
      <c r="AG363" s="210" t="s">
        <v>205</v>
      </c>
      <c r="AH363" s="210">
        <v>0</v>
      </c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3" x14ac:dyDescent="0.2">
      <c r="A364" s="217"/>
      <c r="B364" s="218"/>
      <c r="C364" s="259" t="s">
        <v>533</v>
      </c>
      <c r="D364" s="252"/>
      <c r="E364" s="253">
        <v>6.0792000000000002</v>
      </c>
      <c r="F364" s="220"/>
      <c r="G364" s="220"/>
      <c r="H364" s="220"/>
      <c r="I364" s="220"/>
      <c r="J364" s="220"/>
      <c r="K364" s="220"/>
      <c r="L364" s="220"/>
      <c r="M364" s="220"/>
      <c r="N364" s="219"/>
      <c r="O364" s="219"/>
      <c r="P364" s="219"/>
      <c r="Q364" s="219"/>
      <c r="R364" s="220"/>
      <c r="S364" s="220"/>
      <c r="T364" s="220"/>
      <c r="U364" s="220"/>
      <c r="V364" s="220"/>
      <c r="W364" s="220"/>
      <c r="X364" s="220"/>
      <c r="Y364" s="220"/>
      <c r="Z364" s="210"/>
      <c r="AA364" s="210"/>
      <c r="AB364" s="210"/>
      <c r="AC364" s="210"/>
      <c r="AD364" s="210"/>
      <c r="AE364" s="210"/>
      <c r="AF364" s="210"/>
      <c r="AG364" s="210" t="s">
        <v>205</v>
      </c>
      <c r="AH364" s="210">
        <v>0</v>
      </c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3" x14ac:dyDescent="0.2">
      <c r="A365" s="217"/>
      <c r="B365" s="218"/>
      <c r="C365" s="259" t="s">
        <v>534</v>
      </c>
      <c r="D365" s="252"/>
      <c r="E365" s="253">
        <v>5.9004000000000003</v>
      </c>
      <c r="F365" s="220"/>
      <c r="G365" s="220"/>
      <c r="H365" s="220"/>
      <c r="I365" s="220"/>
      <c r="J365" s="220"/>
      <c r="K365" s="220"/>
      <c r="L365" s="220"/>
      <c r="M365" s="220"/>
      <c r="N365" s="219"/>
      <c r="O365" s="219"/>
      <c r="P365" s="219"/>
      <c r="Q365" s="219"/>
      <c r="R365" s="220"/>
      <c r="S365" s="220"/>
      <c r="T365" s="220"/>
      <c r="U365" s="220"/>
      <c r="V365" s="220"/>
      <c r="W365" s="220"/>
      <c r="X365" s="220"/>
      <c r="Y365" s="220"/>
      <c r="Z365" s="210"/>
      <c r="AA365" s="210"/>
      <c r="AB365" s="210"/>
      <c r="AC365" s="210"/>
      <c r="AD365" s="210"/>
      <c r="AE365" s="210"/>
      <c r="AF365" s="210"/>
      <c r="AG365" s="210" t="s">
        <v>205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3" x14ac:dyDescent="0.2">
      <c r="A366" s="217"/>
      <c r="B366" s="218"/>
      <c r="C366" s="259" t="s">
        <v>215</v>
      </c>
      <c r="D366" s="252"/>
      <c r="E366" s="253"/>
      <c r="F366" s="220"/>
      <c r="G366" s="220"/>
      <c r="H366" s="220"/>
      <c r="I366" s="220"/>
      <c r="J366" s="220"/>
      <c r="K366" s="220"/>
      <c r="L366" s="220"/>
      <c r="M366" s="220"/>
      <c r="N366" s="219"/>
      <c r="O366" s="219"/>
      <c r="P366" s="219"/>
      <c r="Q366" s="219"/>
      <c r="R366" s="220"/>
      <c r="S366" s="220"/>
      <c r="T366" s="220"/>
      <c r="U366" s="220"/>
      <c r="V366" s="220"/>
      <c r="W366" s="220"/>
      <c r="X366" s="220"/>
      <c r="Y366" s="220"/>
      <c r="Z366" s="210"/>
      <c r="AA366" s="210"/>
      <c r="AB366" s="210"/>
      <c r="AC366" s="210"/>
      <c r="AD366" s="210"/>
      <c r="AE366" s="210"/>
      <c r="AF366" s="210"/>
      <c r="AG366" s="210" t="s">
        <v>205</v>
      </c>
      <c r="AH366" s="210">
        <v>0</v>
      </c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3" x14ac:dyDescent="0.2">
      <c r="A367" s="217"/>
      <c r="B367" s="218"/>
      <c r="C367" s="259" t="s">
        <v>535</v>
      </c>
      <c r="D367" s="252"/>
      <c r="E367" s="253">
        <v>5.5726000000000004</v>
      </c>
      <c r="F367" s="220"/>
      <c r="G367" s="220"/>
      <c r="H367" s="220"/>
      <c r="I367" s="220"/>
      <c r="J367" s="220"/>
      <c r="K367" s="220"/>
      <c r="L367" s="220"/>
      <c r="M367" s="220"/>
      <c r="N367" s="219"/>
      <c r="O367" s="219"/>
      <c r="P367" s="219"/>
      <c r="Q367" s="219"/>
      <c r="R367" s="220"/>
      <c r="S367" s="220"/>
      <c r="T367" s="220"/>
      <c r="U367" s="220"/>
      <c r="V367" s="220"/>
      <c r="W367" s="220"/>
      <c r="X367" s="220"/>
      <c r="Y367" s="220"/>
      <c r="Z367" s="210"/>
      <c r="AA367" s="210"/>
      <c r="AB367" s="210"/>
      <c r="AC367" s="210"/>
      <c r="AD367" s="210"/>
      <c r="AE367" s="210"/>
      <c r="AF367" s="210"/>
      <c r="AG367" s="210" t="s">
        <v>205</v>
      </c>
      <c r="AH367" s="210">
        <v>0</v>
      </c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outlineLevel="3" x14ac:dyDescent="0.2">
      <c r="A368" s="217"/>
      <c r="B368" s="218"/>
      <c r="C368" s="259" t="s">
        <v>536</v>
      </c>
      <c r="D368" s="252"/>
      <c r="E368" s="253">
        <v>5.5726000000000004</v>
      </c>
      <c r="F368" s="220"/>
      <c r="G368" s="220"/>
      <c r="H368" s="220"/>
      <c r="I368" s="220"/>
      <c r="J368" s="220"/>
      <c r="K368" s="220"/>
      <c r="L368" s="220"/>
      <c r="M368" s="220"/>
      <c r="N368" s="219"/>
      <c r="O368" s="219"/>
      <c r="P368" s="219"/>
      <c r="Q368" s="219"/>
      <c r="R368" s="220"/>
      <c r="S368" s="220"/>
      <c r="T368" s="220"/>
      <c r="U368" s="220"/>
      <c r="V368" s="220"/>
      <c r="W368" s="220"/>
      <c r="X368" s="220"/>
      <c r="Y368" s="220"/>
      <c r="Z368" s="210"/>
      <c r="AA368" s="210"/>
      <c r="AB368" s="210"/>
      <c r="AC368" s="210"/>
      <c r="AD368" s="210"/>
      <c r="AE368" s="210"/>
      <c r="AF368" s="210"/>
      <c r="AG368" s="210" t="s">
        <v>205</v>
      </c>
      <c r="AH368" s="210">
        <v>0</v>
      </c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1" x14ac:dyDescent="0.2">
      <c r="A369" s="229">
        <v>30</v>
      </c>
      <c r="B369" s="230" t="s">
        <v>537</v>
      </c>
      <c r="C369" s="246" t="s">
        <v>538</v>
      </c>
      <c r="D369" s="231" t="s">
        <v>512</v>
      </c>
      <c r="E369" s="232">
        <v>10</v>
      </c>
      <c r="F369" s="233"/>
      <c r="G369" s="234">
        <f>ROUND(E369*F369,2)</f>
        <v>0</v>
      </c>
      <c r="H369" s="233"/>
      <c r="I369" s="234">
        <f>ROUND(E369*H369,2)</f>
        <v>0</v>
      </c>
      <c r="J369" s="233"/>
      <c r="K369" s="234">
        <f>ROUND(E369*J369,2)</f>
        <v>0</v>
      </c>
      <c r="L369" s="234">
        <v>21</v>
      </c>
      <c r="M369" s="234">
        <f>G369*(1+L369/100)</f>
        <v>0</v>
      </c>
      <c r="N369" s="232">
        <v>0</v>
      </c>
      <c r="O369" s="232">
        <f>ROUND(E369*N369,2)</f>
        <v>0</v>
      </c>
      <c r="P369" s="232">
        <v>0</v>
      </c>
      <c r="Q369" s="232">
        <f>ROUND(E369*P369,2)</f>
        <v>0</v>
      </c>
      <c r="R369" s="234" t="s">
        <v>484</v>
      </c>
      <c r="S369" s="234" t="s">
        <v>159</v>
      </c>
      <c r="T369" s="235" t="s">
        <v>199</v>
      </c>
      <c r="U369" s="220">
        <v>0.14000000000000001</v>
      </c>
      <c r="V369" s="220">
        <f>ROUND(E369*U369,2)</f>
        <v>1.4</v>
      </c>
      <c r="W369" s="220"/>
      <c r="X369" s="220" t="s">
        <v>200</v>
      </c>
      <c r="Y369" s="220" t="s">
        <v>162</v>
      </c>
      <c r="Z369" s="210"/>
      <c r="AA369" s="210"/>
      <c r="AB369" s="210"/>
      <c r="AC369" s="210"/>
      <c r="AD369" s="210"/>
      <c r="AE369" s="210"/>
      <c r="AF369" s="210"/>
      <c r="AG369" s="210" t="s">
        <v>201</v>
      </c>
      <c r="AH369" s="210"/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2" x14ac:dyDescent="0.2">
      <c r="A370" s="217"/>
      <c r="B370" s="218"/>
      <c r="C370" s="258" t="s">
        <v>539</v>
      </c>
      <c r="D370" s="256"/>
      <c r="E370" s="256"/>
      <c r="F370" s="256"/>
      <c r="G370" s="256"/>
      <c r="H370" s="220"/>
      <c r="I370" s="220"/>
      <c r="J370" s="220"/>
      <c r="K370" s="220"/>
      <c r="L370" s="220"/>
      <c r="M370" s="220"/>
      <c r="N370" s="219"/>
      <c r="O370" s="219"/>
      <c r="P370" s="219"/>
      <c r="Q370" s="219"/>
      <c r="R370" s="220"/>
      <c r="S370" s="220"/>
      <c r="T370" s="220"/>
      <c r="U370" s="220"/>
      <c r="V370" s="220"/>
      <c r="W370" s="220"/>
      <c r="X370" s="220"/>
      <c r="Y370" s="220"/>
      <c r="Z370" s="210"/>
      <c r="AA370" s="210"/>
      <c r="AB370" s="210"/>
      <c r="AC370" s="210"/>
      <c r="AD370" s="210"/>
      <c r="AE370" s="210"/>
      <c r="AF370" s="210"/>
      <c r="AG370" s="210" t="s">
        <v>203</v>
      </c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2" x14ac:dyDescent="0.2">
      <c r="A371" s="217"/>
      <c r="B371" s="218"/>
      <c r="C371" s="259" t="s">
        <v>540</v>
      </c>
      <c r="D371" s="252"/>
      <c r="E371" s="253"/>
      <c r="F371" s="220"/>
      <c r="G371" s="220"/>
      <c r="H371" s="220"/>
      <c r="I371" s="220"/>
      <c r="J371" s="220"/>
      <c r="K371" s="220"/>
      <c r="L371" s="220"/>
      <c r="M371" s="220"/>
      <c r="N371" s="219"/>
      <c r="O371" s="219"/>
      <c r="P371" s="219"/>
      <c r="Q371" s="219"/>
      <c r="R371" s="220"/>
      <c r="S371" s="220"/>
      <c r="T371" s="220"/>
      <c r="U371" s="220"/>
      <c r="V371" s="220"/>
      <c r="W371" s="220"/>
      <c r="X371" s="220"/>
      <c r="Y371" s="220"/>
      <c r="Z371" s="210"/>
      <c r="AA371" s="210"/>
      <c r="AB371" s="210"/>
      <c r="AC371" s="210"/>
      <c r="AD371" s="210"/>
      <c r="AE371" s="210"/>
      <c r="AF371" s="210"/>
      <c r="AG371" s="210" t="s">
        <v>205</v>
      </c>
      <c r="AH371" s="210">
        <v>0</v>
      </c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outlineLevel="3" x14ac:dyDescent="0.2">
      <c r="A372" s="217"/>
      <c r="B372" s="218"/>
      <c r="C372" s="259" t="s">
        <v>541</v>
      </c>
      <c r="D372" s="252"/>
      <c r="E372" s="253">
        <v>1</v>
      </c>
      <c r="F372" s="220"/>
      <c r="G372" s="220"/>
      <c r="H372" s="220"/>
      <c r="I372" s="220"/>
      <c r="J372" s="220"/>
      <c r="K372" s="220"/>
      <c r="L372" s="220"/>
      <c r="M372" s="220"/>
      <c r="N372" s="219"/>
      <c r="O372" s="219"/>
      <c r="P372" s="219"/>
      <c r="Q372" s="219"/>
      <c r="R372" s="220"/>
      <c r="S372" s="220"/>
      <c r="T372" s="220"/>
      <c r="U372" s="220"/>
      <c r="V372" s="220"/>
      <c r="W372" s="220"/>
      <c r="X372" s="220"/>
      <c r="Y372" s="220"/>
      <c r="Z372" s="210"/>
      <c r="AA372" s="210"/>
      <c r="AB372" s="210"/>
      <c r="AC372" s="210"/>
      <c r="AD372" s="210"/>
      <c r="AE372" s="210"/>
      <c r="AF372" s="210"/>
      <c r="AG372" s="210" t="s">
        <v>205</v>
      </c>
      <c r="AH372" s="210">
        <v>0</v>
      </c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outlineLevel="3" x14ac:dyDescent="0.2">
      <c r="A373" s="217"/>
      <c r="B373" s="218"/>
      <c r="C373" s="259" t="s">
        <v>257</v>
      </c>
      <c r="D373" s="252"/>
      <c r="E373" s="253"/>
      <c r="F373" s="220"/>
      <c r="G373" s="220"/>
      <c r="H373" s="220"/>
      <c r="I373" s="220"/>
      <c r="J373" s="220"/>
      <c r="K373" s="220"/>
      <c r="L373" s="220"/>
      <c r="M373" s="220"/>
      <c r="N373" s="219"/>
      <c r="O373" s="219"/>
      <c r="P373" s="219"/>
      <c r="Q373" s="219"/>
      <c r="R373" s="220"/>
      <c r="S373" s="220"/>
      <c r="T373" s="220"/>
      <c r="U373" s="220"/>
      <c r="V373" s="220"/>
      <c r="W373" s="220"/>
      <c r="X373" s="220"/>
      <c r="Y373" s="220"/>
      <c r="Z373" s="210"/>
      <c r="AA373" s="210"/>
      <c r="AB373" s="210"/>
      <c r="AC373" s="210"/>
      <c r="AD373" s="210"/>
      <c r="AE373" s="210"/>
      <c r="AF373" s="210"/>
      <c r="AG373" s="210" t="s">
        <v>205</v>
      </c>
      <c r="AH373" s="210">
        <v>0</v>
      </c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3" x14ac:dyDescent="0.2">
      <c r="A374" s="217"/>
      <c r="B374" s="218"/>
      <c r="C374" s="259" t="s">
        <v>542</v>
      </c>
      <c r="D374" s="252"/>
      <c r="E374" s="253">
        <v>1</v>
      </c>
      <c r="F374" s="220"/>
      <c r="G374" s="220"/>
      <c r="H374" s="220"/>
      <c r="I374" s="220"/>
      <c r="J374" s="220"/>
      <c r="K374" s="220"/>
      <c r="L374" s="220"/>
      <c r="M374" s="220"/>
      <c r="N374" s="219"/>
      <c r="O374" s="219"/>
      <c r="P374" s="219"/>
      <c r="Q374" s="219"/>
      <c r="R374" s="220"/>
      <c r="S374" s="220"/>
      <c r="T374" s="220"/>
      <c r="U374" s="220"/>
      <c r="V374" s="220"/>
      <c r="W374" s="220"/>
      <c r="X374" s="220"/>
      <c r="Y374" s="220"/>
      <c r="Z374" s="210"/>
      <c r="AA374" s="210"/>
      <c r="AB374" s="210"/>
      <c r="AC374" s="210"/>
      <c r="AD374" s="210"/>
      <c r="AE374" s="210"/>
      <c r="AF374" s="210"/>
      <c r="AG374" s="210" t="s">
        <v>205</v>
      </c>
      <c r="AH374" s="210">
        <v>0</v>
      </c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outlineLevel="3" x14ac:dyDescent="0.2">
      <c r="A375" s="217"/>
      <c r="B375" s="218"/>
      <c r="C375" s="259" t="s">
        <v>543</v>
      </c>
      <c r="D375" s="252"/>
      <c r="E375" s="253">
        <v>1</v>
      </c>
      <c r="F375" s="220"/>
      <c r="G375" s="220"/>
      <c r="H375" s="220"/>
      <c r="I375" s="220"/>
      <c r="J375" s="220"/>
      <c r="K375" s="220"/>
      <c r="L375" s="220"/>
      <c r="M375" s="220"/>
      <c r="N375" s="219"/>
      <c r="O375" s="219"/>
      <c r="P375" s="219"/>
      <c r="Q375" s="219"/>
      <c r="R375" s="220"/>
      <c r="S375" s="220"/>
      <c r="T375" s="220"/>
      <c r="U375" s="220"/>
      <c r="V375" s="220"/>
      <c r="W375" s="220"/>
      <c r="X375" s="220"/>
      <c r="Y375" s="220"/>
      <c r="Z375" s="210"/>
      <c r="AA375" s="210"/>
      <c r="AB375" s="210"/>
      <c r="AC375" s="210"/>
      <c r="AD375" s="210"/>
      <c r="AE375" s="210"/>
      <c r="AF375" s="210"/>
      <c r="AG375" s="210" t="s">
        <v>205</v>
      </c>
      <c r="AH375" s="210">
        <v>0</v>
      </c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3" x14ac:dyDescent="0.2">
      <c r="A376" s="217"/>
      <c r="B376" s="218"/>
      <c r="C376" s="259" t="s">
        <v>544</v>
      </c>
      <c r="D376" s="252"/>
      <c r="E376" s="253">
        <v>2</v>
      </c>
      <c r="F376" s="220"/>
      <c r="G376" s="220"/>
      <c r="H376" s="220"/>
      <c r="I376" s="220"/>
      <c r="J376" s="220"/>
      <c r="K376" s="220"/>
      <c r="L376" s="220"/>
      <c r="M376" s="220"/>
      <c r="N376" s="219"/>
      <c r="O376" s="219"/>
      <c r="P376" s="219"/>
      <c r="Q376" s="219"/>
      <c r="R376" s="220"/>
      <c r="S376" s="220"/>
      <c r="T376" s="220"/>
      <c r="U376" s="220"/>
      <c r="V376" s="220"/>
      <c r="W376" s="220"/>
      <c r="X376" s="220"/>
      <c r="Y376" s="220"/>
      <c r="Z376" s="210"/>
      <c r="AA376" s="210"/>
      <c r="AB376" s="210"/>
      <c r="AC376" s="210"/>
      <c r="AD376" s="210"/>
      <c r="AE376" s="210"/>
      <c r="AF376" s="210"/>
      <c r="AG376" s="210" t="s">
        <v>205</v>
      </c>
      <c r="AH376" s="210">
        <v>0</v>
      </c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3" x14ac:dyDescent="0.2">
      <c r="A377" s="217"/>
      <c r="B377" s="218"/>
      <c r="C377" s="259" t="s">
        <v>545</v>
      </c>
      <c r="D377" s="252"/>
      <c r="E377" s="253">
        <v>1</v>
      </c>
      <c r="F377" s="220"/>
      <c r="G377" s="220"/>
      <c r="H377" s="220"/>
      <c r="I377" s="220"/>
      <c r="J377" s="220"/>
      <c r="K377" s="220"/>
      <c r="L377" s="220"/>
      <c r="M377" s="220"/>
      <c r="N377" s="219"/>
      <c r="O377" s="219"/>
      <c r="P377" s="219"/>
      <c r="Q377" s="219"/>
      <c r="R377" s="220"/>
      <c r="S377" s="220"/>
      <c r="T377" s="220"/>
      <c r="U377" s="220"/>
      <c r="V377" s="220"/>
      <c r="W377" s="220"/>
      <c r="X377" s="220"/>
      <c r="Y377" s="220"/>
      <c r="Z377" s="210"/>
      <c r="AA377" s="210"/>
      <c r="AB377" s="210"/>
      <c r="AC377" s="210"/>
      <c r="AD377" s="210"/>
      <c r="AE377" s="210"/>
      <c r="AF377" s="210"/>
      <c r="AG377" s="210" t="s">
        <v>205</v>
      </c>
      <c r="AH377" s="210">
        <v>0</v>
      </c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3" x14ac:dyDescent="0.2">
      <c r="A378" s="217"/>
      <c r="B378" s="218"/>
      <c r="C378" s="259" t="s">
        <v>546</v>
      </c>
      <c r="D378" s="252"/>
      <c r="E378" s="253">
        <v>2</v>
      </c>
      <c r="F378" s="220"/>
      <c r="G378" s="220"/>
      <c r="H378" s="220"/>
      <c r="I378" s="220"/>
      <c r="J378" s="220"/>
      <c r="K378" s="220"/>
      <c r="L378" s="220"/>
      <c r="M378" s="220"/>
      <c r="N378" s="219"/>
      <c r="O378" s="219"/>
      <c r="P378" s="219"/>
      <c r="Q378" s="219"/>
      <c r="R378" s="220"/>
      <c r="S378" s="220"/>
      <c r="T378" s="220"/>
      <c r="U378" s="220"/>
      <c r="V378" s="220"/>
      <c r="W378" s="220"/>
      <c r="X378" s="220"/>
      <c r="Y378" s="220"/>
      <c r="Z378" s="210"/>
      <c r="AA378" s="210"/>
      <c r="AB378" s="210"/>
      <c r="AC378" s="210"/>
      <c r="AD378" s="210"/>
      <c r="AE378" s="210"/>
      <c r="AF378" s="210"/>
      <c r="AG378" s="210" t="s">
        <v>205</v>
      </c>
      <c r="AH378" s="210">
        <v>0</v>
      </c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outlineLevel="3" x14ac:dyDescent="0.2">
      <c r="A379" s="217"/>
      <c r="B379" s="218"/>
      <c r="C379" s="259" t="s">
        <v>524</v>
      </c>
      <c r="D379" s="252"/>
      <c r="E379" s="253">
        <v>1</v>
      </c>
      <c r="F379" s="220"/>
      <c r="G379" s="220"/>
      <c r="H379" s="220"/>
      <c r="I379" s="220"/>
      <c r="J379" s="220"/>
      <c r="K379" s="220"/>
      <c r="L379" s="220"/>
      <c r="M379" s="220"/>
      <c r="N379" s="219"/>
      <c r="O379" s="219"/>
      <c r="P379" s="219"/>
      <c r="Q379" s="219"/>
      <c r="R379" s="220"/>
      <c r="S379" s="220"/>
      <c r="T379" s="220"/>
      <c r="U379" s="220"/>
      <c r="V379" s="220"/>
      <c r="W379" s="220"/>
      <c r="X379" s="220"/>
      <c r="Y379" s="220"/>
      <c r="Z379" s="210"/>
      <c r="AA379" s="210"/>
      <c r="AB379" s="210"/>
      <c r="AC379" s="210"/>
      <c r="AD379" s="210"/>
      <c r="AE379" s="210"/>
      <c r="AF379" s="210"/>
      <c r="AG379" s="210" t="s">
        <v>205</v>
      </c>
      <c r="AH379" s="210">
        <v>0</v>
      </c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outlineLevel="3" x14ac:dyDescent="0.2">
      <c r="A380" s="217"/>
      <c r="B380" s="218"/>
      <c r="C380" s="259" t="s">
        <v>547</v>
      </c>
      <c r="D380" s="252"/>
      <c r="E380" s="253">
        <v>1</v>
      </c>
      <c r="F380" s="220"/>
      <c r="G380" s="220"/>
      <c r="H380" s="220"/>
      <c r="I380" s="220"/>
      <c r="J380" s="220"/>
      <c r="K380" s="220"/>
      <c r="L380" s="220"/>
      <c r="M380" s="220"/>
      <c r="N380" s="219"/>
      <c r="O380" s="219"/>
      <c r="P380" s="219"/>
      <c r="Q380" s="219"/>
      <c r="R380" s="220"/>
      <c r="S380" s="220"/>
      <c r="T380" s="220"/>
      <c r="U380" s="220"/>
      <c r="V380" s="220"/>
      <c r="W380" s="220"/>
      <c r="X380" s="220"/>
      <c r="Y380" s="220"/>
      <c r="Z380" s="210"/>
      <c r="AA380" s="210"/>
      <c r="AB380" s="210"/>
      <c r="AC380" s="210"/>
      <c r="AD380" s="210"/>
      <c r="AE380" s="210"/>
      <c r="AF380" s="210"/>
      <c r="AG380" s="210" t="s">
        <v>205</v>
      </c>
      <c r="AH380" s="210">
        <v>0</v>
      </c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ht="33.75" outlineLevel="1" x14ac:dyDescent="0.2">
      <c r="A381" s="229">
        <v>31</v>
      </c>
      <c r="B381" s="230" t="s">
        <v>548</v>
      </c>
      <c r="C381" s="246" t="s">
        <v>549</v>
      </c>
      <c r="D381" s="231" t="s">
        <v>197</v>
      </c>
      <c r="E381" s="232">
        <v>67.280799999999999</v>
      </c>
      <c r="F381" s="233"/>
      <c r="G381" s="234">
        <f>ROUND(E381*F381,2)</f>
        <v>0</v>
      </c>
      <c r="H381" s="233"/>
      <c r="I381" s="234">
        <f>ROUND(E381*H381,2)</f>
        <v>0</v>
      </c>
      <c r="J381" s="233"/>
      <c r="K381" s="234">
        <f>ROUND(E381*J381,2)</f>
        <v>0</v>
      </c>
      <c r="L381" s="234">
        <v>21</v>
      </c>
      <c r="M381" s="234">
        <f>G381*(1+L381/100)</f>
        <v>0</v>
      </c>
      <c r="N381" s="232">
        <v>4.8999999999999998E-4</v>
      </c>
      <c r="O381" s="232">
        <f>ROUND(E381*N381,2)</f>
        <v>0.03</v>
      </c>
      <c r="P381" s="232">
        <v>1.9E-2</v>
      </c>
      <c r="Q381" s="232">
        <f>ROUND(E381*P381,2)</f>
        <v>1.28</v>
      </c>
      <c r="R381" s="234" t="s">
        <v>484</v>
      </c>
      <c r="S381" s="234" t="s">
        <v>159</v>
      </c>
      <c r="T381" s="235" t="s">
        <v>199</v>
      </c>
      <c r="U381" s="220">
        <v>0.33900000000000002</v>
      </c>
      <c r="V381" s="220">
        <f>ROUND(E381*U381,2)</f>
        <v>22.81</v>
      </c>
      <c r="W381" s="220"/>
      <c r="X381" s="220" t="s">
        <v>200</v>
      </c>
      <c r="Y381" s="220" t="s">
        <v>162</v>
      </c>
      <c r="Z381" s="210"/>
      <c r="AA381" s="210"/>
      <c r="AB381" s="210"/>
      <c r="AC381" s="210"/>
      <c r="AD381" s="210"/>
      <c r="AE381" s="210"/>
      <c r="AF381" s="210"/>
      <c r="AG381" s="210" t="s">
        <v>201</v>
      </c>
      <c r="AH381" s="210"/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outlineLevel="2" x14ac:dyDescent="0.2">
      <c r="A382" s="217"/>
      <c r="B382" s="218"/>
      <c r="C382" s="259" t="s">
        <v>550</v>
      </c>
      <c r="D382" s="252"/>
      <c r="E382" s="253"/>
      <c r="F382" s="220"/>
      <c r="G382" s="220"/>
      <c r="H382" s="220"/>
      <c r="I382" s="220"/>
      <c r="J382" s="220"/>
      <c r="K382" s="220"/>
      <c r="L382" s="220"/>
      <c r="M382" s="220"/>
      <c r="N382" s="219"/>
      <c r="O382" s="219"/>
      <c r="P382" s="219"/>
      <c r="Q382" s="219"/>
      <c r="R382" s="220"/>
      <c r="S382" s="220"/>
      <c r="T382" s="220"/>
      <c r="U382" s="220"/>
      <c r="V382" s="220"/>
      <c r="W382" s="220"/>
      <c r="X382" s="220"/>
      <c r="Y382" s="220"/>
      <c r="Z382" s="210"/>
      <c r="AA382" s="210"/>
      <c r="AB382" s="210"/>
      <c r="AC382" s="210"/>
      <c r="AD382" s="210"/>
      <c r="AE382" s="210"/>
      <c r="AF382" s="210"/>
      <c r="AG382" s="210" t="s">
        <v>205</v>
      </c>
      <c r="AH382" s="210">
        <v>0</v>
      </c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3" x14ac:dyDescent="0.2">
      <c r="A383" s="217"/>
      <c r="B383" s="218"/>
      <c r="C383" s="259" t="s">
        <v>551</v>
      </c>
      <c r="D383" s="252"/>
      <c r="E383" s="253">
        <v>7.45</v>
      </c>
      <c r="F383" s="220"/>
      <c r="G383" s="220"/>
      <c r="H383" s="220"/>
      <c r="I383" s="220"/>
      <c r="J383" s="220"/>
      <c r="K383" s="220"/>
      <c r="L383" s="220"/>
      <c r="M383" s="220"/>
      <c r="N383" s="219"/>
      <c r="O383" s="219"/>
      <c r="P383" s="219"/>
      <c r="Q383" s="219"/>
      <c r="R383" s="220"/>
      <c r="S383" s="220"/>
      <c r="T383" s="220"/>
      <c r="U383" s="220"/>
      <c r="V383" s="220"/>
      <c r="W383" s="220"/>
      <c r="X383" s="220"/>
      <c r="Y383" s="220"/>
      <c r="Z383" s="210"/>
      <c r="AA383" s="210"/>
      <c r="AB383" s="210"/>
      <c r="AC383" s="210"/>
      <c r="AD383" s="210"/>
      <c r="AE383" s="210"/>
      <c r="AF383" s="210"/>
      <c r="AG383" s="210" t="s">
        <v>205</v>
      </c>
      <c r="AH383" s="210">
        <v>0</v>
      </c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outlineLevel="3" x14ac:dyDescent="0.2">
      <c r="A384" s="217"/>
      <c r="B384" s="218"/>
      <c r="C384" s="259" t="s">
        <v>552</v>
      </c>
      <c r="D384" s="252"/>
      <c r="E384" s="253"/>
      <c r="F384" s="220"/>
      <c r="G384" s="220"/>
      <c r="H384" s="220"/>
      <c r="I384" s="220"/>
      <c r="J384" s="220"/>
      <c r="K384" s="220"/>
      <c r="L384" s="220"/>
      <c r="M384" s="220"/>
      <c r="N384" s="219"/>
      <c r="O384" s="219"/>
      <c r="P384" s="219"/>
      <c r="Q384" s="219"/>
      <c r="R384" s="220"/>
      <c r="S384" s="220"/>
      <c r="T384" s="220"/>
      <c r="U384" s="220"/>
      <c r="V384" s="220"/>
      <c r="W384" s="220"/>
      <c r="X384" s="220"/>
      <c r="Y384" s="220"/>
      <c r="Z384" s="210"/>
      <c r="AA384" s="210"/>
      <c r="AB384" s="210"/>
      <c r="AC384" s="210"/>
      <c r="AD384" s="210"/>
      <c r="AE384" s="210"/>
      <c r="AF384" s="210"/>
      <c r="AG384" s="210" t="s">
        <v>205</v>
      </c>
      <c r="AH384" s="210">
        <v>0</v>
      </c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outlineLevel="3" x14ac:dyDescent="0.2">
      <c r="A385" s="217"/>
      <c r="B385" s="218"/>
      <c r="C385" s="259" t="s">
        <v>553</v>
      </c>
      <c r="D385" s="252"/>
      <c r="E385" s="253">
        <v>7.3308</v>
      </c>
      <c r="F385" s="220"/>
      <c r="G385" s="220"/>
      <c r="H385" s="220"/>
      <c r="I385" s="220"/>
      <c r="J385" s="220"/>
      <c r="K385" s="220"/>
      <c r="L385" s="220"/>
      <c r="M385" s="220"/>
      <c r="N385" s="219"/>
      <c r="O385" s="219"/>
      <c r="P385" s="219"/>
      <c r="Q385" s="219"/>
      <c r="R385" s="220"/>
      <c r="S385" s="220"/>
      <c r="T385" s="220"/>
      <c r="U385" s="220"/>
      <c r="V385" s="220"/>
      <c r="W385" s="220"/>
      <c r="X385" s="220"/>
      <c r="Y385" s="220"/>
      <c r="Z385" s="210"/>
      <c r="AA385" s="210"/>
      <c r="AB385" s="210"/>
      <c r="AC385" s="210"/>
      <c r="AD385" s="210"/>
      <c r="AE385" s="210"/>
      <c r="AF385" s="210"/>
      <c r="AG385" s="210" t="s">
        <v>205</v>
      </c>
      <c r="AH385" s="210">
        <v>0</v>
      </c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</row>
    <row r="386" spans="1:60" outlineLevel="3" x14ac:dyDescent="0.2">
      <c r="A386" s="217"/>
      <c r="B386" s="218"/>
      <c r="C386" s="259" t="s">
        <v>554</v>
      </c>
      <c r="D386" s="252"/>
      <c r="E386" s="253">
        <v>7.3308</v>
      </c>
      <c r="F386" s="220"/>
      <c r="G386" s="220"/>
      <c r="H386" s="220"/>
      <c r="I386" s="220"/>
      <c r="J386" s="220"/>
      <c r="K386" s="220"/>
      <c r="L386" s="220"/>
      <c r="M386" s="220"/>
      <c r="N386" s="219"/>
      <c r="O386" s="219"/>
      <c r="P386" s="219"/>
      <c r="Q386" s="219"/>
      <c r="R386" s="220"/>
      <c r="S386" s="220"/>
      <c r="T386" s="220"/>
      <c r="U386" s="220"/>
      <c r="V386" s="220"/>
      <c r="W386" s="220"/>
      <c r="X386" s="220"/>
      <c r="Y386" s="220"/>
      <c r="Z386" s="210"/>
      <c r="AA386" s="210"/>
      <c r="AB386" s="210"/>
      <c r="AC386" s="210"/>
      <c r="AD386" s="210"/>
      <c r="AE386" s="210"/>
      <c r="AF386" s="210"/>
      <c r="AG386" s="210" t="s">
        <v>205</v>
      </c>
      <c r="AH386" s="210">
        <v>0</v>
      </c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3" x14ac:dyDescent="0.2">
      <c r="A387" s="217"/>
      <c r="B387" s="218"/>
      <c r="C387" s="259" t="s">
        <v>555</v>
      </c>
      <c r="D387" s="252"/>
      <c r="E387" s="253">
        <v>7.3308</v>
      </c>
      <c r="F387" s="220"/>
      <c r="G387" s="220"/>
      <c r="H387" s="220"/>
      <c r="I387" s="220"/>
      <c r="J387" s="220"/>
      <c r="K387" s="220"/>
      <c r="L387" s="220"/>
      <c r="M387" s="220"/>
      <c r="N387" s="219"/>
      <c r="O387" s="219"/>
      <c r="P387" s="219"/>
      <c r="Q387" s="219"/>
      <c r="R387" s="220"/>
      <c r="S387" s="220"/>
      <c r="T387" s="220"/>
      <c r="U387" s="220"/>
      <c r="V387" s="220"/>
      <c r="W387" s="220"/>
      <c r="X387" s="220"/>
      <c r="Y387" s="220"/>
      <c r="Z387" s="210"/>
      <c r="AA387" s="210"/>
      <c r="AB387" s="210"/>
      <c r="AC387" s="210"/>
      <c r="AD387" s="210"/>
      <c r="AE387" s="210"/>
      <c r="AF387" s="210"/>
      <c r="AG387" s="210" t="s">
        <v>205</v>
      </c>
      <c r="AH387" s="210">
        <v>0</v>
      </c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outlineLevel="3" x14ac:dyDescent="0.2">
      <c r="A388" s="217"/>
      <c r="B388" s="218"/>
      <c r="C388" s="259" t="s">
        <v>556</v>
      </c>
      <c r="D388" s="252"/>
      <c r="E388" s="253">
        <v>2.4</v>
      </c>
      <c r="F388" s="220"/>
      <c r="G388" s="220"/>
      <c r="H388" s="220"/>
      <c r="I388" s="220"/>
      <c r="J388" s="220"/>
      <c r="K388" s="220"/>
      <c r="L388" s="220"/>
      <c r="M388" s="220"/>
      <c r="N388" s="219"/>
      <c r="O388" s="219"/>
      <c r="P388" s="219"/>
      <c r="Q388" s="219"/>
      <c r="R388" s="220"/>
      <c r="S388" s="220"/>
      <c r="T388" s="220"/>
      <c r="U388" s="220"/>
      <c r="V388" s="220"/>
      <c r="W388" s="220"/>
      <c r="X388" s="220"/>
      <c r="Y388" s="220"/>
      <c r="Z388" s="210"/>
      <c r="AA388" s="210"/>
      <c r="AB388" s="210"/>
      <c r="AC388" s="210"/>
      <c r="AD388" s="210"/>
      <c r="AE388" s="210"/>
      <c r="AF388" s="210"/>
      <c r="AG388" s="210" t="s">
        <v>205</v>
      </c>
      <c r="AH388" s="210">
        <v>0</v>
      </c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outlineLevel="3" x14ac:dyDescent="0.2">
      <c r="A389" s="217"/>
      <c r="B389" s="218"/>
      <c r="C389" s="259" t="s">
        <v>557</v>
      </c>
      <c r="D389" s="252"/>
      <c r="E389" s="253">
        <v>7.3308</v>
      </c>
      <c r="F389" s="220"/>
      <c r="G389" s="220"/>
      <c r="H389" s="220"/>
      <c r="I389" s="220"/>
      <c r="J389" s="220"/>
      <c r="K389" s="220"/>
      <c r="L389" s="220"/>
      <c r="M389" s="220"/>
      <c r="N389" s="219"/>
      <c r="O389" s="219"/>
      <c r="P389" s="219"/>
      <c r="Q389" s="219"/>
      <c r="R389" s="220"/>
      <c r="S389" s="220"/>
      <c r="T389" s="220"/>
      <c r="U389" s="220"/>
      <c r="V389" s="220"/>
      <c r="W389" s="220"/>
      <c r="X389" s="220"/>
      <c r="Y389" s="220"/>
      <c r="Z389" s="210"/>
      <c r="AA389" s="210"/>
      <c r="AB389" s="210"/>
      <c r="AC389" s="210"/>
      <c r="AD389" s="210"/>
      <c r="AE389" s="210"/>
      <c r="AF389" s="210"/>
      <c r="AG389" s="210" t="s">
        <v>205</v>
      </c>
      <c r="AH389" s="210">
        <v>0</v>
      </c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3" x14ac:dyDescent="0.2">
      <c r="A390" s="217"/>
      <c r="B390" s="218"/>
      <c r="C390" s="259" t="s">
        <v>558</v>
      </c>
      <c r="D390" s="252"/>
      <c r="E390" s="253">
        <v>20.3</v>
      </c>
      <c r="F390" s="220"/>
      <c r="G390" s="220"/>
      <c r="H390" s="220"/>
      <c r="I390" s="220"/>
      <c r="J390" s="220"/>
      <c r="K390" s="220"/>
      <c r="L390" s="220"/>
      <c r="M390" s="220"/>
      <c r="N390" s="219"/>
      <c r="O390" s="219"/>
      <c r="P390" s="219"/>
      <c r="Q390" s="219"/>
      <c r="R390" s="220"/>
      <c r="S390" s="220"/>
      <c r="T390" s="220"/>
      <c r="U390" s="220"/>
      <c r="V390" s="220"/>
      <c r="W390" s="220"/>
      <c r="X390" s="220"/>
      <c r="Y390" s="220"/>
      <c r="Z390" s="210"/>
      <c r="AA390" s="210"/>
      <c r="AB390" s="210"/>
      <c r="AC390" s="210"/>
      <c r="AD390" s="210"/>
      <c r="AE390" s="210"/>
      <c r="AF390" s="210"/>
      <c r="AG390" s="210" t="s">
        <v>205</v>
      </c>
      <c r="AH390" s="210">
        <v>0</v>
      </c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outlineLevel="3" x14ac:dyDescent="0.2">
      <c r="A391" s="217"/>
      <c r="B391" s="218"/>
      <c r="C391" s="259" t="s">
        <v>559</v>
      </c>
      <c r="D391" s="252"/>
      <c r="E391" s="253">
        <v>7.8075999999999999</v>
      </c>
      <c r="F391" s="220"/>
      <c r="G391" s="220"/>
      <c r="H391" s="220"/>
      <c r="I391" s="220"/>
      <c r="J391" s="220"/>
      <c r="K391" s="220"/>
      <c r="L391" s="220"/>
      <c r="M391" s="220"/>
      <c r="N391" s="219"/>
      <c r="O391" s="219"/>
      <c r="P391" s="219"/>
      <c r="Q391" s="219"/>
      <c r="R391" s="220"/>
      <c r="S391" s="220"/>
      <c r="T391" s="220"/>
      <c r="U391" s="220"/>
      <c r="V391" s="220"/>
      <c r="W391" s="220"/>
      <c r="X391" s="220"/>
      <c r="Y391" s="220"/>
      <c r="Z391" s="210"/>
      <c r="AA391" s="210"/>
      <c r="AB391" s="210"/>
      <c r="AC391" s="210"/>
      <c r="AD391" s="210"/>
      <c r="AE391" s="210"/>
      <c r="AF391" s="210"/>
      <c r="AG391" s="210" t="s">
        <v>205</v>
      </c>
      <c r="AH391" s="210">
        <v>0</v>
      </c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10"/>
      <c r="BB391" s="210"/>
      <c r="BC391" s="210"/>
      <c r="BD391" s="210"/>
      <c r="BE391" s="210"/>
      <c r="BF391" s="210"/>
      <c r="BG391" s="210"/>
      <c r="BH391" s="210"/>
    </row>
    <row r="392" spans="1:60" outlineLevel="1" x14ac:dyDescent="0.2">
      <c r="A392" s="229">
        <v>32</v>
      </c>
      <c r="B392" s="230" t="s">
        <v>560</v>
      </c>
      <c r="C392" s="246" t="s">
        <v>561</v>
      </c>
      <c r="D392" s="231" t="s">
        <v>220</v>
      </c>
      <c r="E392" s="232">
        <v>6.4</v>
      </c>
      <c r="F392" s="233"/>
      <c r="G392" s="234">
        <f>ROUND(E392*F392,2)</f>
        <v>0</v>
      </c>
      <c r="H392" s="233"/>
      <c r="I392" s="234">
        <f>ROUND(E392*H392,2)</f>
        <v>0</v>
      </c>
      <c r="J392" s="233"/>
      <c r="K392" s="234">
        <f>ROUND(E392*J392,2)</f>
        <v>0</v>
      </c>
      <c r="L392" s="234">
        <v>21</v>
      </c>
      <c r="M392" s="234">
        <f>G392*(1+L392/100)</f>
        <v>0</v>
      </c>
      <c r="N392" s="232">
        <v>0</v>
      </c>
      <c r="O392" s="232">
        <f>ROUND(E392*N392,2)</f>
        <v>0</v>
      </c>
      <c r="P392" s="232">
        <v>1.507E-2</v>
      </c>
      <c r="Q392" s="232">
        <f>ROUND(E392*P392,2)</f>
        <v>0.1</v>
      </c>
      <c r="R392" s="234" t="s">
        <v>484</v>
      </c>
      <c r="S392" s="234" t="s">
        <v>159</v>
      </c>
      <c r="T392" s="235" t="s">
        <v>199</v>
      </c>
      <c r="U392" s="220">
        <v>0.11</v>
      </c>
      <c r="V392" s="220">
        <f>ROUND(E392*U392,2)</f>
        <v>0.7</v>
      </c>
      <c r="W392" s="220"/>
      <c r="X392" s="220" t="s">
        <v>200</v>
      </c>
      <c r="Y392" s="220" t="s">
        <v>162</v>
      </c>
      <c r="Z392" s="210"/>
      <c r="AA392" s="210"/>
      <c r="AB392" s="210"/>
      <c r="AC392" s="210"/>
      <c r="AD392" s="210"/>
      <c r="AE392" s="210"/>
      <c r="AF392" s="210"/>
      <c r="AG392" s="210" t="s">
        <v>201</v>
      </c>
      <c r="AH392" s="210"/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outlineLevel="2" x14ac:dyDescent="0.2">
      <c r="A393" s="217"/>
      <c r="B393" s="218"/>
      <c r="C393" s="259" t="s">
        <v>562</v>
      </c>
      <c r="D393" s="252"/>
      <c r="E393" s="253">
        <v>6.4</v>
      </c>
      <c r="F393" s="220"/>
      <c r="G393" s="220"/>
      <c r="H393" s="220"/>
      <c r="I393" s="220"/>
      <c r="J393" s="220"/>
      <c r="K393" s="220"/>
      <c r="L393" s="220"/>
      <c r="M393" s="220"/>
      <c r="N393" s="219"/>
      <c r="O393" s="219"/>
      <c r="P393" s="219"/>
      <c r="Q393" s="219"/>
      <c r="R393" s="220"/>
      <c r="S393" s="220"/>
      <c r="T393" s="220"/>
      <c r="U393" s="220"/>
      <c r="V393" s="220"/>
      <c r="W393" s="220"/>
      <c r="X393" s="220"/>
      <c r="Y393" s="220"/>
      <c r="Z393" s="210"/>
      <c r="AA393" s="210"/>
      <c r="AB393" s="210"/>
      <c r="AC393" s="210"/>
      <c r="AD393" s="210"/>
      <c r="AE393" s="210"/>
      <c r="AF393" s="210"/>
      <c r="AG393" s="210" t="s">
        <v>205</v>
      </c>
      <c r="AH393" s="210">
        <v>0</v>
      </c>
      <c r="AI393" s="210"/>
      <c r="AJ393" s="210"/>
      <c r="AK393" s="210"/>
      <c r="AL393" s="210"/>
      <c r="AM393" s="210"/>
      <c r="AN393" s="210"/>
      <c r="AO393" s="210"/>
      <c r="AP393" s="210"/>
      <c r="AQ393" s="210"/>
      <c r="AR393" s="210"/>
      <c r="AS393" s="210"/>
      <c r="AT393" s="210"/>
      <c r="AU393" s="210"/>
      <c r="AV393" s="210"/>
      <c r="AW393" s="210"/>
      <c r="AX393" s="210"/>
      <c r="AY393" s="210"/>
      <c r="AZ393" s="210"/>
      <c r="BA393" s="210"/>
      <c r="BB393" s="210"/>
      <c r="BC393" s="210"/>
      <c r="BD393" s="210"/>
      <c r="BE393" s="210"/>
      <c r="BF393" s="210"/>
      <c r="BG393" s="210"/>
      <c r="BH393" s="210"/>
    </row>
    <row r="394" spans="1:60" ht="22.5" outlineLevel="1" x14ac:dyDescent="0.2">
      <c r="A394" s="229">
        <v>33</v>
      </c>
      <c r="B394" s="230" t="s">
        <v>563</v>
      </c>
      <c r="C394" s="246" t="s">
        <v>564</v>
      </c>
      <c r="D394" s="231" t="s">
        <v>197</v>
      </c>
      <c r="E394" s="232">
        <v>65.291799999999995</v>
      </c>
      <c r="F394" s="233"/>
      <c r="G394" s="234">
        <f>ROUND(E394*F394,2)</f>
        <v>0</v>
      </c>
      <c r="H394" s="233"/>
      <c r="I394" s="234">
        <f>ROUND(E394*H394,2)</f>
        <v>0</v>
      </c>
      <c r="J394" s="233"/>
      <c r="K394" s="234">
        <f>ROUND(E394*J394,2)</f>
        <v>0</v>
      </c>
      <c r="L394" s="234">
        <v>21</v>
      </c>
      <c r="M394" s="234">
        <f>G394*(1+L394/100)</f>
        <v>0</v>
      </c>
      <c r="N394" s="232">
        <v>0</v>
      </c>
      <c r="O394" s="232">
        <f>ROUND(E394*N394,2)</f>
        <v>0</v>
      </c>
      <c r="P394" s="232">
        <v>0.05</v>
      </c>
      <c r="Q394" s="232">
        <f>ROUND(E394*P394,2)</f>
        <v>3.26</v>
      </c>
      <c r="R394" s="234" t="s">
        <v>484</v>
      </c>
      <c r="S394" s="234" t="s">
        <v>159</v>
      </c>
      <c r="T394" s="235" t="s">
        <v>199</v>
      </c>
      <c r="U394" s="220">
        <v>0.33</v>
      </c>
      <c r="V394" s="220">
        <f>ROUND(E394*U394,2)</f>
        <v>21.55</v>
      </c>
      <c r="W394" s="220"/>
      <c r="X394" s="220" t="s">
        <v>200</v>
      </c>
      <c r="Y394" s="220" t="s">
        <v>162</v>
      </c>
      <c r="Z394" s="210"/>
      <c r="AA394" s="210"/>
      <c r="AB394" s="210"/>
      <c r="AC394" s="210"/>
      <c r="AD394" s="210"/>
      <c r="AE394" s="210"/>
      <c r="AF394" s="210"/>
      <c r="AG394" s="210" t="s">
        <v>201</v>
      </c>
      <c r="AH394" s="210"/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ht="22.5" outlineLevel="2" x14ac:dyDescent="0.2">
      <c r="A395" s="217"/>
      <c r="B395" s="218"/>
      <c r="C395" s="259" t="s">
        <v>565</v>
      </c>
      <c r="D395" s="252"/>
      <c r="E395" s="253"/>
      <c r="F395" s="220"/>
      <c r="G395" s="220"/>
      <c r="H395" s="220"/>
      <c r="I395" s="220"/>
      <c r="J395" s="220"/>
      <c r="K395" s="220"/>
      <c r="L395" s="220"/>
      <c r="M395" s="220"/>
      <c r="N395" s="219"/>
      <c r="O395" s="219"/>
      <c r="P395" s="219"/>
      <c r="Q395" s="219"/>
      <c r="R395" s="220"/>
      <c r="S395" s="220"/>
      <c r="T395" s="220"/>
      <c r="U395" s="220"/>
      <c r="V395" s="220"/>
      <c r="W395" s="220"/>
      <c r="X395" s="220"/>
      <c r="Y395" s="220"/>
      <c r="Z395" s="210"/>
      <c r="AA395" s="210"/>
      <c r="AB395" s="210"/>
      <c r="AC395" s="210"/>
      <c r="AD395" s="210"/>
      <c r="AE395" s="210"/>
      <c r="AF395" s="210"/>
      <c r="AG395" s="210" t="s">
        <v>205</v>
      </c>
      <c r="AH395" s="210">
        <v>0</v>
      </c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3" x14ac:dyDescent="0.2">
      <c r="A396" s="217"/>
      <c r="B396" s="218"/>
      <c r="C396" s="259" t="s">
        <v>566</v>
      </c>
      <c r="D396" s="252"/>
      <c r="E396" s="253">
        <v>13.41</v>
      </c>
      <c r="F396" s="220"/>
      <c r="G396" s="220"/>
      <c r="H396" s="220"/>
      <c r="I396" s="220"/>
      <c r="J396" s="220"/>
      <c r="K396" s="220"/>
      <c r="L396" s="220"/>
      <c r="M396" s="220"/>
      <c r="N396" s="219"/>
      <c r="O396" s="219"/>
      <c r="P396" s="219"/>
      <c r="Q396" s="219"/>
      <c r="R396" s="220"/>
      <c r="S396" s="220"/>
      <c r="T396" s="220"/>
      <c r="U396" s="220"/>
      <c r="V396" s="220"/>
      <c r="W396" s="220"/>
      <c r="X396" s="220"/>
      <c r="Y396" s="220"/>
      <c r="Z396" s="210"/>
      <c r="AA396" s="210"/>
      <c r="AB396" s="210"/>
      <c r="AC396" s="210"/>
      <c r="AD396" s="210"/>
      <c r="AE396" s="210"/>
      <c r="AF396" s="210"/>
      <c r="AG396" s="210" t="s">
        <v>205</v>
      </c>
      <c r="AH396" s="210">
        <v>0</v>
      </c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outlineLevel="3" x14ac:dyDescent="0.2">
      <c r="A397" s="217"/>
      <c r="B397" s="218"/>
      <c r="C397" s="259" t="s">
        <v>567</v>
      </c>
      <c r="D397" s="252"/>
      <c r="E397" s="253">
        <v>35.76</v>
      </c>
      <c r="F397" s="220"/>
      <c r="G397" s="220"/>
      <c r="H397" s="220"/>
      <c r="I397" s="220"/>
      <c r="J397" s="220"/>
      <c r="K397" s="220"/>
      <c r="L397" s="220"/>
      <c r="M397" s="220"/>
      <c r="N397" s="219"/>
      <c r="O397" s="219"/>
      <c r="P397" s="219"/>
      <c r="Q397" s="219"/>
      <c r="R397" s="220"/>
      <c r="S397" s="220"/>
      <c r="T397" s="220"/>
      <c r="U397" s="220"/>
      <c r="V397" s="220"/>
      <c r="W397" s="220"/>
      <c r="X397" s="220"/>
      <c r="Y397" s="220"/>
      <c r="Z397" s="210"/>
      <c r="AA397" s="210"/>
      <c r="AB397" s="210"/>
      <c r="AC397" s="210"/>
      <c r="AD397" s="210"/>
      <c r="AE397" s="210"/>
      <c r="AF397" s="210"/>
      <c r="AG397" s="210" t="s">
        <v>205</v>
      </c>
      <c r="AH397" s="210">
        <v>0</v>
      </c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3" x14ac:dyDescent="0.2">
      <c r="A398" s="217"/>
      <c r="B398" s="218"/>
      <c r="C398" s="259" t="s">
        <v>241</v>
      </c>
      <c r="D398" s="252"/>
      <c r="E398" s="253">
        <v>2.7118000000000002</v>
      </c>
      <c r="F398" s="220"/>
      <c r="G398" s="220"/>
      <c r="H398" s="220"/>
      <c r="I398" s="220"/>
      <c r="J398" s="220"/>
      <c r="K398" s="220"/>
      <c r="L398" s="220"/>
      <c r="M398" s="220"/>
      <c r="N398" s="219"/>
      <c r="O398" s="219"/>
      <c r="P398" s="219"/>
      <c r="Q398" s="219"/>
      <c r="R398" s="220"/>
      <c r="S398" s="220"/>
      <c r="T398" s="220"/>
      <c r="U398" s="220"/>
      <c r="V398" s="220"/>
      <c r="W398" s="220"/>
      <c r="X398" s="220"/>
      <c r="Y398" s="220"/>
      <c r="Z398" s="210"/>
      <c r="AA398" s="210"/>
      <c r="AB398" s="210"/>
      <c r="AC398" s="210"/>
      <c r="AD398" s="210"/>
      <c r="AE398" s="210"/>
      <c r="AF398" s="210"/>
      <c r="AG398" s="210" t="s">
        <v>205</v>
      </c>
      <c r="AH398" s="210">
        <v>0</v>
      </c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outlineLevel="3" x14ac:dyDescent="0.2">
      <c r="A399" s="217"/>
      <c r="B399" s="218"/>
      <c r="C399" s="259" t="s">
        <v>568</v>
      </c>
      <c r="D399" s="252"/>
      <c r="E399" s="253">
        <v>13.41</v>
      </c>
      <c r="F399" s="220"/>
      <c r="G399" s="220"/>
      <c r="H399" s="220"/>
      <c r="I399" s="220"/>
      <c r="J399" s="220"/>
      <c r="K399" s="220"/>
      <c r="L399" s="220"/>
      <c r="M399" s="220"/>
      <c r="N399" s="219"/>
      <c r="O399" s="219"/>
      <c r="P399" s="219"/>
      <c r="Q399" s="219"/>
      <c r="R399" s="220"/>
      <c r="S399" s="220"/>
      <c r="T399" s="220"/>
      <c r="U399" s="220"/>
      <c r="V399" s="220"/>
      <c r="W399" s="220"/>
      <c r="X399" s="220"/>
      <c r="Y399" s="220"/>
      <c r="Z399" s="210"/>
      <c r="AA399" s="210"/>
      <c r="AB399" s="210"/>
      <c r="AC399" s="210"/>
      <c r="AD399" s="210"/>
      <c r="AE399" s="210"/>
      <c r="AF399" s="210"/>
      <c r="AG399" s="210" t="s">
        <v>205</v>
      </c>
      <c r="AH399" s="210">
        <v>0</v>
      </c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ht="22.5" outlineLevel="1" x14ac:dyDescent="0.2">
      <c r="A400" s="229">
        <v>34</v>
      </c>
      <c r="B400" s="230" t="s">
        <v>569</v>
      </c>
      <c r="C400" s="246" t="s">
        <v>570</v>
      </c>
      <c r="D400" s="231" t="s">
        <v>197</v>
      </c>
      <c r="E400" s="232">
        <v>106.5894</v>
      </c>
      <c r="F400" s="233"/>
      <c r="G400" s="234">
        <f>ROUND(E400*F400,2)</f>
        <v>0</v>
      </c>
      <c r="H400" s="233"/>
      <c r="I400" s="234">
        <f>ROUND(E400*H400,2)</f>
        <v>0</v>
      </c>
      <c r="J400" s="233"/>
      <c r="K400" s="234">
        <f>ROUND(E400*J400,2)</f>
        <v>0</v>
      </c>
      <c r="L400" s="234">
        <v>21</v>
      </c>
      <c r="M400" s="234">
        <f>G400*(1+L400/100)</f>
        <v>0</v>
      </c>
      <c r="N400" s="232">
        <v>0</v>
      </c>
      <c r="O400" s="232">
        <f>ROUND(E400*N400,2)</f>
        <v>0</v>
      </c>
      <c r="P400" s="232">
        <v>4.5999999999999999E-2</v>
      </c>
      <c r="Q400" s="232">
        <f>ROUND(E400*P400,2)</f>
        <v>4.9000000000000004</v>
      </c>
      <c r="R400" s="234" t="s">
        <v>484</v>
      </c>
      <c r="S400" s="234" t="s">
        <v>159</v>
      </c>
      <c r="T400" s="235" t="s">
        <v>199</v>
      </c>
      <c r="U400" s="220">
        <v>0.26</v>
      </c>
      <c r="V400" s="220">
        <f>ROUND(E400*U400,2)</f>
        <v>27.71</v>
      </c>
      <c r="W400" s="220"/>
      <c r="X400" s="220" t="s">
        <v>200</v>
      </c>
      <c r="Y400" s="220" t="s">
        <v>162</v>
      </c>
      <c r="Z400" s="210"/>
      <c r="AA400" s="210"/>
      <c r="AB400" s="210"/>
      <c r="AC400" s="210"/>
      <c r="AD400" s="210"/>
      <c r="AE400" s="210"/>
      <c r="AF400" s="210"/>
      <c r="AG400" s="210" t="s">
        <v>201</v>
      </c>
      <c r="AH400" s="210"/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</row>
    <row r="401" spans="1:60" outlineLevel="2" x14ac:dyDescent="0.2">
      <c r="A401" s="217"/>
      <c r="B401" s="218"/>
      <c r="C401" s="259" t="s">
        <v>253</v>
      </c>
      <c r="D401" s="252"/>
      <c r="E401" s="253"/>
      <c r="F401" s="220"/>
      <c r="G401" s="220"/>
      <c r="H401" s="220"/>
      <c r="I401" s="220"/>
      <c r="J401" s="220"/>
      <c r="K401" s="220"/>
      <c r="L401" s="220"/>
      <c r="M401" s="220"/>
      <c r="N401" s="219"/>
      <c r="O401" s="219"/>
      <c r="P401" s="219"/>
      <c r="Q401" s="219"/>
      <c r="R401" s="220"/>
      <c r="S401" s="220"/>
      <c r="T401" s="220"/>
      <c r="U401" s="220"/>
      <c r="V401" s="220"/>
      <c r="W401" s="220"/>
      <c r="X401" s="220"/>
      <c r="Y401" s="220"/>
      <c r="Z401" s="210"/>
      <c r="AA401" s="210"/>
      <c r="AB401" s="210"/>
      <c r="AC401" s="210"/>
      <c r="AD401" s="210"/>
      <c r="AE401" s="210"/>
      <c r="AF401" s="210"/>
      <c r="AG401" s="210" t="s">
        <v>205</v>
      </c>
      <c r="AH401" s="210">
        <v>0</v>
      </c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outlineLevel="3" x14ac:dyDescent="0.2">
      <c r="A402" s="217"/>
      <c r="B402" s="218"/>
      <c r="C402" s="259" t="s">
        <v>571</v>
      </c>
      <c r="D402" s="252"/>
      <c r="E402" s="253">
        <v>19.485600000000002</v>
      </c>
      <c r="F402" s="220"/>
      <c r="G402" s="220"/>
      <c r="H402" s="220"/>
      <c r="I402" s="220"/>
      <c r="J402" s="220"/>
      <c r="K402" s="220"/>
      <c r="L402" s="220"/>
      <c r="M402" s="220"/>
      <c r="N402" s="219"/>
      <c r="O402" s="219"/>
      <c r="P402" s="219"/>
      <c r="Q402" s="219"/>
      <c r="R402" s="220"/>
      <c r="S402" s="220"/>
      <c r="T402" s="220"/>
      <c r="U402" s="220"/>
      <c r="V402" s="220"/>
      <c r="W402" s="220"/>
      <c r="X402" s="220"/>
      <c r="Y402" s="220"/>
      <c r="Z402" s="210"/>
      <c r="AA402" s="210"/>
      <c r="AB402" s="210"/>
      <c r="AC402" s="210"/>
      <c r="AD402" s="210"/>
      <c r="AE402" s="210"/>
      <c r="AF402" s="210"/>
      <c r="AG402" s="210" t="s">
        <v>205</v>
      </c>
      <c r="AH402" s="210">
        <v>0</v>
      </c>
      <c r="AI402" s="210"/>
      <c r="AJ402" s="210"/>
      <c r="AK402" s="210"/>
      <c r="AL402" s="210"/>
      <c r="AM402" s="210"/>
      <c r="AN402" s="210"/>
      <c r="AO402" s="210"/>
      <c r="AP402" s="210"/>
      <c r="AQ402" s="210"/>
      <c r="AR402" s="210"/>
      <c r="AS402" s="210"/>
      <c r="AT402" s="210"/>
      <c r="AU402" s="210"/>
      <c r="AV402" s="210"/>
      <c r="AW402" s="210"/>
      <c r="AX402" s="210"/>
      <c r="AY402" s="210"/>
      <c r="AZ402" s="210"/>
      <c r="BA402" s="210"/>
      <c r="BB402" s="210"/>
      <c r="BC402" s="210"/>
      <c r="BD402" s="210"/>
      <c r="BE402" s="210"/>
      <c r="BF402" s="210"/>
      <c r="BG402" s="210"/>
      <c r="BH402" s="210"/>
    </row>
    <row r="403" spans="1:60" outlineLevel="3" x14ac:dyDescent="0.2">
      <c r="A403" s="217"/>
      <c r="B403" s="218"/>
      <c r="C403" s="259" t="s">
        <v>572</v>
      </c>
      <c r="D403" s="252"/>
      <c r="E403" s="253">
        <v>3.5760000000000001</v>
      </c>
      <c r="F403" s="220"/>
      <c r="G403" s="220"/>
      <c r="H403" s="220"/>
      <c r="I403" s="220"/>
      <c r="J403" s="220"/>
      <c r="K403" s="220"/>
      <c r="L403" s="220"/>
      <c r="M403" s="220"/>
      <c r="N403" s="219"/>
      <c r="O403" s="219"/>
      <c r="P403" s="219"/>
      <c r="Q403" s="219"/>
      <c r="R403" s="220"/>
      <c r="S403" s="220"/>
      <c r="T403" s="220"/>
      <c r="U403" s="220"/>
      <c r="V403" s="220"/>
      <c r="W403" s="220"/>
      <c r="X403" s="220"/>
      <c r="Y403" s="220"/>
      <c r="Z403" s="210"/>
      <c r="AA403" s="210"/>
      <c r="AB403" s="210"/>
      <c r="AC403" s="210"/>
      <c r="AD403" s="210"/>
      <c r="AE403" s="210"/>
      <c r="AF403" s="210"/>
      <c r="AG403" s="210" t="s">
        <v>205</v>
      </c>
      <c r="AH403" s="210">
        <v>0</v>
      </c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outlineLevel="3" x14ac:dyDescent="0.2">
      <c r="A404" s="217"/>
      <c r="B404" s="218"/>
      <c r="C404" s="259" t="s">
        <v>255</v>
      </c>
      <c r="D404" s="252"/>
      <c r="E404" s="253">
        <v>4.0242000000000004</v>
      </c>
      <c r="F404" s="220"/>
      <c r="G404" s="220"/>
      <c r="H404" s="220"/>
      <c r="I404" s="220"/>
      <c r="J404" s="220"/>
      <c r="K404" s="220"/>
      <c r="L404" s="220"/>
      <c r="M404" s="220"/>
      <c r="N404" s="219"/>
      <c r="O404" s="219"/>
      <c r="P404" s="219"/>
      <c r="Q404" s="219"/>
      <c r="R404" s="220"/>
      <c r="S404" s="220"/>
      <c r="T404" s="220"/>
      <c r="U404" s="220"/>
      <c r="V404" s="220"/>
      <c r="W404" s="220"/>
      <c r="X404" s="220"/>
      <c r="Y404" s="220"/>
      <c r="Z404" s="210"/>
      <c r="AA404" s="210"/>
      <c r="AB404" s="210"/>
      <c r="AC404" s="210"/>
      <c r="AD404" s="210"/>
      <c r="AE404" s="210"/>
      <c r="AF404" s="210"/>
      <c r="AG404" s="210" t="s">
        <v>205</v>
      </c>
      <c r="AH404" s="210">
        <v>0</v>
      </c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outlineLevel="3" x14ac:dyDescent="0.2">
      <c r="A405" s="217"/>
      <c r="B405" s="218"/>
      <c r="C405" s="259" t="s">
        <v>257</v>
      </c>
      <c r="D405" s="252"/>
      <c r="E405" s="253"/>
      <c r="F405" s="220"/>
      <c r="G405" s="220"/>
      <c r="H405" s="220"/>
      <c r="I405" s="220"/>
      <c r="J405" s="220"/>
      <c r="K405" s="220"/>
      <c r="L405" s="220"/>
      <c r="M405" s="220"/>
      <c r="N405" s="219"/>
      <c r="O405" s="219"/>
      <c r="P405" s="219"/>
      <c r="Q405" s="219"/>
      <c r="R405" s="220"/>
      <c r="S405" s="220"/>
      <c r="T405" s="220"/>
      <c r="U405" s="220"/>
      <c r="V405" s="220"/>
      <c r="W405" s="220"/>
      <c r="X405" s="220"/>
      <c r="Y405" s="220"/>
      <c r="Z405" s="210"/>
      <c r="AA405" s="210"/>
      <c r="AB405" s="210"/>
      <c r="AC405" s="210"/>
      <c r="AD405" s="210"/>
      <c r="AE405" s="210"/>
      <c r="AF405" s="210"/>
      <c r="AG405" s="210" t="s">
        <v>205</v>
      </c>
      <c r="AH405" s="210">
        <v>0</v>
      </c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outlineLevel="3" x14ac:dyDescent="0.2">
      <c r="A406" s="217"/>
      <c r="B406" s="218"/>
      <c r="C406" s="259" t="s">
        <v>258</v>
      </c>
      <c r="D406" s="252"/>
      <c r="E406" s="253">
        <v>3.3279999999999998</v>
      </c>
      <c r="F406" s="220"/>
      <c r="G406" s="220"/>
      <c r="H406" s="220"/>
      <c r="I406" s="220"/>
      <c r="J406" s="220"/>
      <c r="K406" s="220"/>
      <c r="L406" s="220"/>
      <c r="M406" s="220"/>
      <c r="N406" s="219"/>
      <c r="O406" s="219"/>
      <c r="P406" s="219"/>
      <c r="Q406" s="219"/>
      <c r="R406" s="220"/>
      <c r="S406" s="220"/>
      <c r="T406" s="220"/>
      <c r="U406" s="220"/>
      <c r="V406" s="220"/>
      <c r="W406" s="220"/>
      <c r="X406" s="220"/>
      <c r="Y406" s="220"/>
      <c r="Z406" s="210"/>
      <c r="AA406" s="210"/>
      <c r="AB406" s="210"/>
      <c r="AC406" s="210"/>
      <c r="AD406" s="210"/>
      <c r="AE406" s="210"/>
      <c r="AF406" s="210"/>
      <c r="AG406" s="210" t="s">
        <v>205</v>
      </c>
      <c r="AH406" s="210">
        <v>0</v>
      </c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outlineLevel="3" x14ac:dyDescent="0.2">
      <c r="A407" s="217"/>
      <c r="B407" s="218"/>
      <c r="C407" s="259" t="s">
        <v>259</v>
      </c>
      <c r="D407" s="252"/>
      <c r="E407" s="253">
        <v>3.3279999999999998</v>
      </c>
      <c r="F407" s="220"/>
      <c r="G407" s="220"/>
      <c r="H407" s="220"/>
      <c r="I407" s="220"/>
      <c r="J407" s="220"/>
      <c r="K407" s="220"/>
      <c r="L407" s="220"/>
      <c r="M407" s="220"/>
      <c r="N407" s="219"/>
      <c r="O407" s="219"/>
      <c r="P407" s="219"/>
      <c r="Q407" s="219"/>
      <c r="R407" s="220"/>
      <c r="S407" s="220"/>
      <c r="T407" s="220"/>
      <c r="U407" s="220"/>
      <c r="V407" s="220"/>
      <c r="W407" s="220"/>
      <c r="X407" s="220"/>
      <c r="Y407" s="220"/>
      <c r="Z407" s="210"/>
      <c r="AA407" s="210"/>
      <c r="AB407" s="210"/>
      <c r="AC407" s="210"/>
      <c r="AD407" s="210"/>
      <c r="AE407" s="210"/>
      <c r="AF407" s="210"/>
      <c r="AG407" s="210" t="s">
        <v>205</v>
      </c>
      <c r="AH407" s="210">
        <v>0</v>
      </c>
      <c r="AI407" s="210"/>
      <c r="AJ407" s="210"/>
      <c r="AK407" s="210"/>
      <c r="AL407" s="210"/>
      <c r="AM407" s="210"/>
      <c r="AN407" s="210"/>
      <c r="AO407" s="210"/>
      <c r="AP407" s="210"/>
      <c r="AQ407" s="210"/>
      <c r="AR407" s="210"/>
      <c r="AS407" s="210"/>
      <c r="AT407" s="210"/>
      <c r="AU407" s="210"/>
      <c r="AV407" s="210"/>
      <c r="AW407" s="210"/>
      <c r="AX407" s="210"/>
      <c r="AY407" s="210"/>
      <c r="AZ407" s="210"/>
      <c r="BA407" s="210"/>
      <c r="BB407" s="210"/>
      <c r="BC407" s="210"/>
      <c r="BD407" s="210"/>
      <c r="BE407" s="210"/>
      <c r="BF407" s="210"/>
      <c r="BG407" s="210"/>
      <c r="BH407" s="210"/>
    </row>
    <row r="408" spans="1:60" outlineLevel="3" x14ac:dyDescent="0.2">
      <c r="A408" s="217"/>
      <c r="B408" s="218"/>
      <c r="C408" s="259" t="s">
        <v>573</v>
      </c>
      <c r="D408" s="252"/>
      <c r="E408" s="253">
        <v>10</v>
      </c>
      <c r="F408" s="220"/>
      <c r="G408" s="220"/>
      <c r="H408" s="220"/>
      <c r="I408" s="220"/>
      <c r="J408" s="220"/>
      <c r="K408" s="220"/>
      <c r="L408" s="220"/>
      <c r="M408" s="220"/>
      <c r="N408" s="219"/>
      <c r="O408" s="219"/>
      <c r="P408" s="219"/>
      <c r="Q408" s="219"/>
      <c r="R408" s="220"/>
      <c r="S408" s="220"/>
      <c r="T408" s="220"/>
      <c r="U408" s="220"/>
      <c r="V408" s="220"/>
      <c r="W408" s="220"/>
      <c r="X408" s="220"/>
      <c r="Y408" s="220"/>
      <c r="Z408" s="210"/>
      <c r="AA408" s="210"/>
      <c r="AB408" s="210"/>
      <c r="AC408" s="210"/>
      <c r="AD408" s="210"/>
      <c r="AE408" s="210"/>
      <c r="AF408" s="210"/>
      <c r="AG408" s="210" t="s">
        <v>205</v>
      </c>
      <c r="AH408" s="210">
        <v>0</v>
      </c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outlineLevel="3" x14ac:dyDescent="0.2">
      <c r="A409" s="217"/>
      <c r="B409" s="218"/>
      <c r="C409" s="259" t="s">
        <v>572</v>
      </c>
      <c r="D409" s="252"/>
      <c r="E409" s="253">
        <v>3.5760000000000001</v>
      </c>
      <c r="F409" s="220"/>
      <c r="G409" s="220"/>
      <c r="H409" s="220"/>
      <c r="I409" s="220"/>
      <c r="J409" s="220"/>
      <c r="K409" s="220"/>
      <c r="L409" s="220"/>
      <c r="M409" s="220"/>
      <c r="N409" s="219"/>
      <c r="O409" s="219"/>
      <c r="P409" s="219"/>
      <c r="Q409" s="219"/>
      <c r="R409" s="220"/>
      <c r="S409" s="220"/>
      <c r="T409" s="220"/>
      <c r="U409" s="220"/>
      <c r="V409" s="220"/>
      <c r="W409" s="220"/>
      <c r="X409" s="220"/>
      <c r="Y409" s="220"/>
      <c r="Z409" s="210"/>
      <c r="AA409" s="210"/>
      <c r="AB409" s="210"/>
      <c r="AC409" s="210"/>
      <c r="AD409" s="210"/>
      <c r="AE409" s="210"/>
      <c r="AF409" s="210"/>
      <c r="AG409" s="210" t="s">
        <v>205</v>
      </c>
      <c r="AH409" s="210">
        <v>0</v>
      </c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outlineLevel="3" x14ac:dyDescent="0.2">
      <c r="A410" s="217"/>
      <c r="B410" s="218"/>
      <c r="C410" s="259" t="s">
        <v>260</v>
      </c>
      <c r="D410" s="252"/>
      <c r="E410" s="253">
        <v>9.7151999999999994</v>
      </c>
      <c r="F410" s="220"/>
      <c r="G410" s="220"/>
      <c r="H410" s="220"/>
      <c r="I410" s="220"/>
      <c r="J410" s="220"/>
      <c r="K410" s="220"/>
      <c r="L410" s="220"/>
      <c r="M410" s="220"/>
      <c r="N410" s="219"/>
      <c r="O410" s="219"/>
      <c r="P410" s="219"/>
      <c r="Q410" s="219"/>
      <c r="R410" s="220"/>
      <c r="S410" s="220"/>
      <c r="T410" s="220"/>
      <c r="U410" s="220"/>
      <c r="V410" s="220"/>
      <c r="W410" s="220"/>
      <c r="X410" s="220"/>
      <c r="Y410" s="220"/>
      <c r="Z410" s="210"/>
      <c r="AA410" s="210"/>
      <c r="AB410" s="210"/>
      <c r="AC410" s="210"/>
      <c r="AD410" s="210"/>
      <c r="AE410" s="210"/>
      <c r="AF410" s="210"/>
      <c r="AG410" s="210" t="s">
        <v>205</v>
      </c>
      <c r="AH410" s="210">
        <v>0</v>
      </c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outlineLevel="3" x14ac:dyDescent="0.2">
      <c r="A411" s="217"/>
      <c r="B411" s="218"/>
      <c r="C411" s="259" t="s">
        <v>262</v>
      </c>
      <c r="D411" s="252"/>
      <c r="E411" s="253">
        <v>1.788</v>
      </c>
      <c r="F411" s="220"/>
      <c r="G411" s="220"/>
      <c r="H411" s="220"/>
      <c r="I411" s="220"/>
      <c r="J411" s="220"/>
      <c r="K411" s="220"/>
      <c r="L411" s="220"/>
      <c r="M411" s="220"/>
      <c r="N411" s="219"/>
      <c r="O411" s="219"/>
      <c r="P411" s="219"/>
      <c r="Q411" s="219"/>
      <c r="R411" s="220"/>
      <c r="S411" s="220"/>
      <c r="T411" s="220"/>
      <c r="U411" s="220"/>
      <c r="V411" s="220"/>
      <c r="W411" s="220"/>
      <c r="X411" s="220"/>
      <c r="Y411" s="220"/>
      <c r="Z411" s="210"/>
      <c r="AA411" s="210"/>
      <c r="AB411" s="210"/>
      <c r="AC411" s="210"/>
      <c r="AD411" s="210"/>
      <c r="AE411" s="210"/>
      <c r="AF411" s="210"/>
      <c r="AG411" s="210" t="s">
        <v>205</v>
      </c>
      <c r="AH411" s="210">
        <v>0</v>
      </c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</row>
    <row r="412" spans="1:60" outlineLevel="3" x14ac:dyDescent="0.2">
      <c r="A412" s="217"/>
      <c r="B412" s="218"/>
      <c r="C412" s="259" t="s">
        <v>261</v>
      </c>
      <c r="D412" s="252"/>
      <c r="E412" s="253">
        <v>9.66</v>
      </c>
      <c r="F412" s="220"/>
      <c r="G412" s="220"/>
      <c r="H412" s="220"/>
      <c r="I412" s="220"/>
      <c r="J412" s="220"/>
      <c r="K412" s="220"/>
      <c r="L412" s="220"/>
      <c r="M412" s="220"/>
      <c r="N412" s="219"/>
      <c r="O412" s="219"/>
      <c r="P412" s="219"/>
      <c r="Q412" s="219"/>
      <c r="R412" s="220"/>
      <c r="S412" s="220"/>
      <c r="T412" s="220"/>
      <c r="U412" s="220"/>
      <c r="V412" s="220"/>
      <c r="W412" s="220"/>
      <c r="X412" s="220"/>
      <c r="Y412" s="220"/>
      <c r="Z412" s="210"/>
      <c r="AA412" s="210"/>
      <c r="AB412" s="210"/>
      <c r="AC412" s="210"/>
      <c r="AD412" s="210"/>
      <c r="AE412" s="210"/>
      <c r="AF412" s="210"/>
      <c r="AG412" s="210" t="s">
        <v>205</v>
      </c>
      <c r="AH412" s="210">
        <v>0</v>
      </c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outlineLevel="3" x14ac:dyDescent="0.2">
      <c r="A413" s="217"/>
      <c r="B413" s="218"/>
      <c r="C413" s="259" t="s">
        <v>262</v>
      </c>
      <c r="D413" s="252"/>
      <c r="E413" s="253">
        <v>1.788</v>
      </c>
      <c r="F413" s="220"/>
      <c r="G413" s="220"/>
      <c r="H413" s="220"/>
      <c r="I413" s="220"/>
      <c r="J413" s="220"/>
      <c r="K413" s="220"/>
      <c r="L413" s="220"/>
      <c r="M413" s="220"/>
      <c r="N413" s="219"/>
      <c r="O413" s="219"/>
      <c r="P413" s="219"/>
      <c r="Q413" s="219"/>
      <c r="R413" s="220"/>
      <c r="S413" s="220"/>
      <c r="T413" s="220"/>
      <c r="U413" s="220"/>
      <c r="V413" s="220"/>
      <c r="W413" s="220"/>
      <c r="X413" s="220"/>
      <c r="Y413" s="220"/>
      <c r="Z413" s="210"/>
      <c r="AA413" s="210"/>
      <c r="AB413" s="210"/>
      <c r="AC413" s="210"/>
      <c r="AD413" s="210"/>
      <c r="AE413" s="210"/>
      <c r="AF413" s="210"/>
      <c r="AG413" s="210" t="s">
        <v>205</v>
      </c>
      <c r="AH413" s="210">
        <v>0</v>
      </c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3" x14ac:dyDescent="0.2">
      <c r="A414" s="217"/>
      <c r="B414" s="218"/>
      <c r="C414" s="259" t="s">
        <v>263</v>
      </c>
      <c r="D414" s="252"/>
      <c r="E414" s="253">
        <v>4.0242000000000004</v>
      </c>
      <c r="F414" s="220"/>
      <c r="G414" s="220"/>
      <c r="H414" s="220"/>
      <c r="I414" s="220"/>
      <c r="J414" s="220"/>
      <c r="K414" s="220"/>
      <c r="L414" s="220"/>
      <c r="M414" s="220"/>
      <c r="N414" s="219"/>
      <c r="O414" s="219"/>
      <c r="P414" s="219"/>
      <c r="Q414" s="219"/>
      <c r="R414" s="220"/>
      <c r="S414" s="220"/>
      <c r="T414" s="220"/>
      <c r="U414" s="220"/>
      <c r="V414" s="220"/>
      <c r="W414" s="220"/>
      <c r="X414" s="220"/>
      <c r="Y414" s="220"/>
      <c r="Z414" s="210"/>
      <c r="AA414" s="210"/>
      <c r="AB414" s="210"/>
      <c r="AC414" s="210"/>
      <c r="AD414" s="210"/>
      <c r="AE414" s="210"/>
      <c r="AF414" s="210"/>
      <c r="AG414" s="210" t="s">
        <v>205</v>
      </c>
      <c r="AH414" s="210">
        <v>0</v>
      </c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outlineLevel="3" x14ac:dyDescent="0.2">
      <c r="A415" s="217"/>
      <c r="B415" s="218"/>
      <c r="C415" s="259" t="s">
        <v>264</v>
      </c>
      <c r="D415" s="252"/>
      <c r="E415" s="253">
        <v>5.2103999999999999</v>
      </c>
      <c r="F415" s="220"/>
      <c r="G415" s="220"/>
      <c r="H415" s="220"/>
      <c r="I415" s="220"/>
      <c r="J415" s="220"/>
      <c r="K415" s="220"/>
      <c r="L415" s="220"/>
      <c r="M415" s="220"/>
      <c r="N415" s="219"/>
      <c r="O415" s="219"/>
      <c r="P415" s="219"/>
      <c r="Q415" s="219"/>
      <c r="R415" s="220"/>
      <c r="S415" s="220"/>
      <c r="T415" s="220"/>
      <c r="U415" s="220"/>
      <c r="V415" s="220"/>
      <c r="W415" s="220"/>
      <c r="X415" s="220"/>
      <c r="Y415" s="220"/>
      <c r="Z415" s="210"/>
      <c r="AA415" s="210"/>
      <c r="AB415" s="210"/>
      <c r="AC415" s="210"/>
      <c r="AD415" s="210"/>
      <c r="AE415" s="210"/>
      <c r="AF415" s="210"/>
      <c r="AG415" s="210" t="s">
        <v>205</v>
      </c>
      <c r="AH415" s="210">
        <v>0</v>
      </c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3" x14ac:dyDescent="0.2">
      <c r="A416" s="217"/>
      <c r="B416" s="218"/>
      <c r="C416" s="259" t="s">
        <v>215</v>
      </c>
      <c r="D416" s="252"/>
      <c r="E416" s="253"/>
      <c r="F416" s="220"/>
      <c r="G416" s="220"/>
      <c r="H416" s="220"/>
      <c r="I416" s="220"/>
      <c r="J416" s="220"/>
      <c r="K416" s="220"/>
      <c r="L416" s="220"/>
      <c r="M416" s="220"/>
      <c r="N416" s="219"/>
      <c r="O416" s="219"/>
      <c r="P416" s="219"/>
      <c r="Q416" s="219"/>
      <c r="R416" s="220"/>
      <c r="S416" s="220"/>
      <c r="T416" s="220"/>
      <c r="U416" s="220"/>
      <c r="V416" s="220"/>
      <c r="W416" s="220"/>
      <c r="X416" s="220"/>
      <c r="Y416" s="220"/>
      <c r="Z416" s="210"/>
      <c r="AA416" s="210"/>
      <c r="AB416" s="210"/>
      <c r="AC416" s="210"/>
      <c r="AD416" s="210"/>
      <c r="AE416" s="210"/>
      <c r="AF416" s="210"/>
      <c r="AG416" s="210" t="s">
        <v>205</v>
      </c>
      <c r="AH416" s="210">
        <v>0</v>
      </c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3" x14ac:dyDescent="0.2">
      <c r="A417" s="217"/>
      <c r="B417" s="218"/>
      <c r="C417" s="259" t="s">
        <v>571</v>
      </c>
      <c r="D417" s="252"/>
      <c r="E417" s="253">
        <v>19.485600000000002</v>
      </c>
      <c r="F417" s="220"/>
      <c r="G417" s="220"/>
      <c r="H417" s="220"/>
      <c r="I417" s="220"/>
      <c r="J417" s="220"/>
      <c r="K417" s="220"/>
      <c r="L417" s="220"/>
      <c r="M417" s="220"/>
      <c r="N417" s="219"/>
      <c r="O417" s="219"/>
      <c r="P417" s="219"/>
      <c r="Q417" s="219"/>
      <c r="R417" s="220"/>
      <c r="S417" s="220"/>
      <c r="T417" s="220"/>
      <c r="U417" s="220"/>
      <c r="V417" s="220"/>
      <c r="W417" s="220"/>
      <c r="X417" s="220"/>
      <c r="Y417" s="220"/>
      <c r="Z417" s="210"/>
      <c r="AA417" s="210"/>
      <c r="AB417" s="210"/>
      <c r="AC417" s="210"/>
      <c r="AD417" s="210"/>
      <c r="AE417" s="210"/>
      <c r="AF417" s="210"/>
      <c r="AG417" s="210" t="s">
        <v>205</v>
      </c>
      <c r="AH417" s="210">
        <v>0</v>
      </c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outlineLevel="3" x14ac:dyDescent="0.2">
      <c r="A418" s="217"/>
      <c r="B418" s="218"/>
      <c r="C418" s="259" t="s">
        <v>572</v>
      </c>
      <c r="D418" s="252"/>
      <c r="E418" s="253">
        <v>3.5760000000000001</v>
      </c>
      <c r="F418" s="220"/>
      <c r="G418" s="220"/>
      <c r="H418" s="220"/>
      <c r="I418" s="220"/>
      <c r="J418" s="220"/>
      <c r="K418" s="220"/>
      <c r="L418" s="220"/>
      <c r="M418" s="220"/>
      <c r="N418" s="219"/>
      <c r="O418" s="219"/>
      <c r="P418" s="219"/>
      <c r="Q418" s="219"/>
      <c r="R418" s="220"/>
      <c r="S418" s="220"/>
      <c r="T418" s="220"/>
      <c r="U418" s="220"/>
      <c r="V418" s="220"/>
      <c r="W418" s="220"/>
      <c r="X418" s="220"/>
      <c r="Y418" s="220"/>
      <c r="Z418" s="210"/>
      <c r="AA418" s="210"/>
      <c r="AB418" s="210"/>
      <c r="AC418" s="210"/>
      <c r="AD418" s="210"/>
      <c r="AE418" s="210"/>
      <c r="AF418" s="210"/>
      <c r="AG418" s="210" t="s">
        <v>205</v>
      </c>
      <c r="AH418" s="210">
        <v>0</v>
      </c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  <c r="AT418" s="210"/>
      <c r="AU418" s="210"/>
      <c r="AV418" s="210"/>
      <c r="AW418" s="210"/>
      <c r="AX418" s="210"/>
      <c r="AY418" s="210"/>
      <c r="AZ418" s="210"/>
      <c r="BA418" s="210"/>
      <c r="BB418" s="210"/>
      <c r="BC418" s="210"/>
      <c r="BD418" s="210"/>
      <c r="BE418" s="210"/>
      <c r="BF418" s="210"/>
      <c r="BG418" s="210"/>
      <c r="BH418" s="210"/>
    </row>
    <row r="419" spans="1:60" outlineLevel="3" x14ac:dyDescent="0.2">
      <c r="A419" s="217"/>
      <c r="B419" s="218"/>
      <c r="C419" s="259" t="s">
        <v>255</v>
      </c>
      <c r="D419" s="252"/>
      <c r="E419" s="253">
        <v>4.0242000000000004</v>
      </c>
      <c r="F419" s="220"/>
      <c r="G419" s="220"/>
      <c r="H419" s="220"/>
      <c r="I419" s="220"/>
      <c r="J419" s="220"/>
      <c r="K419" s="220"/>
      <c r="L419" s="220"/>
      <c r="M419" s="220"/>
      <c r="N419" s="219"/>
      <c r="O419" s="219"/>
      <c r="P419" s="219"/>
      <c r="Q419" s="219"/>
      <c r="R419" s="220"/>
      <c r="S419" s="220"/>
      <c r="T419" s="220"/>
      <c r="U419" s="220"/>
      <c r="V419" s="220"/>
      <c r="W419" s="220"/>
      <c r="X419" s="220"/>
      <c r="Y419" s="220"/>
      <c r="Z419" s="210"/>
      <c r="AA419" s="210"/>
      <c r="AB419" s="210"/>
      <c r="AC419" s="210"/>
      <c r="AD419" s="210"/>
      <c r="AE419" s="210"/>
      <c r="AF419" s="210"/>
      <c r="AG419" s="210" t="s">
        <v>205</v>
      </c>
      <c r="AH419" s="210">
        <v>0</v>
      </c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ht="22.5" outlineLevel="1" x14ac:dyDescent="0.2">
      <c r="A420" s="229">
        <v>35</v>
      </c>
      <c r="B420" s="230" t="s">
        <v>574</v>
      </c>
      <c r="C420" s="246" t="s">
        <v>575</v>
      </c>
      <c r="D420" s="231" t="s">
        <v>197</v>
      </c>
      <c r="E420" s="232">
        <v>488.84820000000002</v>
      </c>
      <c r="F420" s="233"/>
      <c r="G420" s="234">
        <f>ROUND(E420*F420,2)</f>
        <v>0</v>
      </c>
      <c r="H420" s="233"/>
      <c r="I420" s="234">
        <f>ROUND(E420*H420,2)</f>
        <v>0</v>
      </c>
      <c r="J420" s="233"/>
      <c r="K420" s="234">
        <f>ROUND(E420*J420,2)</f>
        <v>0</v>
      </c>
      <c r="L420" s="234">
        <v>21</v>
      </c>
      <c r="M420" s="234">
        <f>G420*(1+L420/100)</f>
        <v>0</v>
      </c>
      <c r="N420" s="232">
        <v>0</v>
      </c>
      <c r="O420" s="232">
        <f>ROUND(E420*N420,2)</f>
        <v>0</v>
      </c>
      <c r="P420" s="232">
        <v>1.6E-2</v>
      </c>
      <c r="Q420" s="232">
        <f>ROUND(E420*P420,2)</f>
        <v>7.82</v>
      </c>
      <c r="R420" s="234" t="s">
        <v>484</v>
      </c>
      <c r="S420" s="234" t="s">
        <v>159</v>
      </c>
      <c r="T420" s="235" t="s">
        <v>199</v>
      </c>
      <c r="U420" s="220">
        <v>0.06</v>
      </c>
      <c r="V420" s="220">
        <f>ROUND(E420*U420,2)</f>
        <v>29.33</v>
      </c>
      <c r="W420" s="220"/>
      <c r="X420" s="220" t="s">
        <v>200</v>
      </c>
      <c r="Y420" s="220" t="s">
        <v>162</v>
      </c>
      <c r="Z420" s="210"/>
      <c r="AA420" s="210"/>
      <c r="AB420" s="210"/>
      <c r="AC420" s="210"/>
      <c r="AD420" s="210"/>
      <c r="AE420" s="210"/>
      <c r="AF420" s="210"/>
      <c r="AG420" s="210" t="s">
        <v>201</v>
      </c>
      <c r="AH420" s="210"/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</row>
    <row r="421" spans="1:60" outlineLevel="2" x14ac:dyDescent="0.2">
      <c r="A421" s="217"/>
      <c r="B421" s="218"/>
      <c r="C421" s="259" t="s">
        <v>391</v>
      </c>
      <c r="D421" s="252"/>
      <c r="E421" s="253">
        <v>488.84820000000002</v>
      </c>
      <c r="F421" s="220"/>
      <c r="G421" s="220"/>
      <c r="H421" s="220"/>
      <c r="I421" s="220"/>
      <c r="J421" s="220"/>
      <c r="K421" s="220"/>
      <c r="L421" s="220"/>
      <c r="M421" s="220"/>
      <c r="N421" s="219"/>
      <c r="O421" s="219"/>
      <c r="P421" s="219"/>
      <c r="Q421" s="219"/>
      <c r="R421" s="220"/>
      <c r="S421" s="220"/>
      <c r="T421" s="220"/>
      <c r="U421" s="220"/>
      <c r="V421" s="220"/>
      <c r="W421" s="220"/>
      <c r="X421" s="220"/>
      <c r="Y421" s="220"/>
      <c r="Z421" s="210"/>
      <c r="AA421" s="210"/>
      <c r="AB421" s="210"/>
      <c r="AC421" s="210"/>
      <c r="AD421" s="210"/>
      <c r="AE421" s="210"/>
      <c r="AF421" s="210"/>
      <c r="AG421" s="210" t="s">
        <v>205</v>
      </c>
      <c r="AH421" s="210">
        <v>5</v>
      </c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  <c r="AT421" s="210"/>
      <c r="AU421" s="210"/>
      <c r="AV421" s="210"/>
      <c r="AW421" s="210"/>
      <c r="AX421" s="210"/>
      <c r="AY421" s="210"/>
      <c r="AZ421" s="210"/>
      <c r="BA421" s="210"/>
      <c r="BB421" s="210"/>
      <c r="BC421" s="210"/>
      <c r="BD421" s="210"/>
      <c r="BE421" s="210"/>
      <c r="BF421" s="210"/>
      <c r="BG421" s="210"/>
      <c r="BH421" s="210"/>
    </row>
    <row r="422" spans="1:60" ht="22.5" outlineLevel="1" x14ac:dyDescent="0.2">
      <c r="A422" s="229">
        <v>36</v>
      </c>
      <c r="B422" s="230" t="s">
        <v>576</v>
      </c>
      <c r="C422" s="246" t="s">
        <v>577</v>
      </c>
      <c r="D422" s="231" t="s">
        <v>197</v>
      </c>
      <c r="E422" s="232">
        <v>24.353999999999999</v>
      </c>
      <c r="F422" s="233"/>
      <c r="G422" s="234">
        <f>ROUND(E422*F422,2)</f>
        <v>0</v>
      </c>
      <c r="H422" s="233"/>
      <c r="I422" s="234">
        <f>ROUND(E422*H422,2)</f>
        <v>0</v>
      </c>
      <c r="J422" s="233"/>
      <c r="K422" s="234">
        <f>ROUND(E422*J422,2)</f>
        <v>0</v>
      </c>
      <c r="L422" s="234">
        <v>21</v>
      </c>
      <c r="M422" s="234">
        <f>G422*(1+L422/100)</f>
        <v>0</v>
      </c>
      <c r="N422" s="232">
        <v>0</v>
      </c>
      <c r="O422" s="232">
        <f>ROUND(E422*N422,2)</f>
        <v>0</v>
      </c>
      <c r="P422" s="232">
        <v>6.8000000000000005E-2</v>
      </c>
      <c r="Q422" s="232">
        <f>ROUND(E422*P422,2)</f>
        <v>1.66</v>
      </c>
      <c r="R422" s="234" t="s">
        <v>484</v>
      </c>
      <c r="S422" s="234" t="s">
        <v>159</v>
      </c>
      <c r="T422" s="235" t="s">
        <v>199</v>
      </c>
      <c r="U422" s="220">
        <v>0.3</v>
      </c>
      <c r="V422" s="220">
        <f>ROUND(E422*U422,2)</f>
        <v>7.31</v>
      </c>
      <c r="W422" s="220"/>
      <c r="X422" s="220" t="s">
        <v>200</v>
      </c>
      <c r="Y422" s="220" t="s">
        <v>162</v>
      </c>
      <c r="Z422" s="210"/>
      <c r="AA422" s="210"/>
      <c r="AB422" s="210"/>
      <c r="AC422" s="210"/>
      <c r="AD422" s="210"/>
      <c r="AE422" s="210"/>
      <c r="AF422" s="210"/>
      <c r="AG422" s="210" t="s">
        <v>201</v>
      </c>
      <c r="AH422" s="210"/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  <c r="AT422" s="210"/>
      <c r="AU422" s="210"/>
      <c r="AV422" s="210"/>
      <c r="AW422" s="210"/>
      <c r="AX422" s="210"/>
      <c r="AY422" s="210"/>
      <c r="AZ422" s="210"/>
      <c r="BA422" s="210"/>
      <c r="BB422" s="210"/>
      <c r="BC422" s="210"/>
      <c r="BD422" s="210"/>
      <c r="BE422" s="210"/>
      <c r="BF422" s="210"/>
      <c r="BG422" s="210"/>
      <c r="BH422" s="210"/>
    </row>
    <row r="423" spans="1:60" outlineLevel="2" x14ac:dyDescent="0.2">
      <c r="A423" s="217"/>
      <c r="B423" s="218"/>
      <c r="C423" s="258" t="s">
        <v>578</v>
      </c>
      <c r="D423" s="256"/>
      <c r="E423" s="256"/>
      <c r="F423" s="256"/>
      <c r="G423" s="256"/>
      <c r="H423" s="220"/>
      <c r="I423" s="220"/>
      <c r="J423" s="220"/>
      <c r="K423" s="220"/>
      <c r="L423" s="220"/>
      <c r="M423" s="220"/>
      <c r="N423" s="219"/>
      <c r="O423" s="219"/>
      <c r="P423" s="219"/>
      <c r="Q423" s="219"/>
      <c r="R423" s="220"/>
      <c r="S423" s="220"/>
      <c r="T423" s="220"/>
      <c r="U423" s="220"/>
      <c r="V423" s="220"/>
      <c r="W423" s="220"/>
      <c r="X423" s="220"/>
      <c r="Y423" s="220"/>
      <c r="Z423" s="210"/>
      <c r="AA423" s="210"/>
      <c r="AB423" s="210"/>
      <c r="AC423" s="210"/>
      <c r="AD423" s="210"/>
      <c r="AE423" s="210"/>
      <c r="AF423" s="210"/>
      <c r="AG423" s="210" t="s">
        <v>203</v>
      </c>
      <c r="AH423" s="210"/>
      <c r="AI423" s="210"/>
      <c r="AJ423" s="210"/>
      <c r="AK423" s="210"/>
      <c r="AL423" s="210"/>
      <c r="AM423" s="210"/>
      <c r="AN423" s="210"/>
      <c r="AO423" s="210"/>
      <c r="AP423" s="210"/>
      <c r="AQ423" s="210"/>
      <c r="AR423" s="210"/>
      <c r="AS423" s="210"/>
      <c r="AT423" s="210"/>
      <c r="AU423" s="210"/>
      <c r="AV423" s="210"/>
      <c r="AW423" s="210"/>
      <c r="AX423" s="210"/>
      <c r="AY423" s="210"/>
      <c r="AZ423" s="210"/>
      <c r="BA423" s="210"/>
      <c r="BB423" s="210"/>
      <c r="BC423" s="210"/>
      <c r="BD423" s="210"/>
      <c r="BE423" s="210"/>
      <c r="BF423" s="210"/>
      <c r="BG423" s="210"/>
      <c r="BH423" s="210"/>
    </row>
    <row r="424" spans="1:60" outlineLevel="2" x14ac:dyDescent="0.2">
      <c r="A424" s="217"/>
      <c r="B424" s="218"/>
      <c r="C424" s="259" t="s">
        <v>579</v>
      </c>
      <c r="D424" s="252"/>
      <c r="E424" s="253"/>
      <c r="F424" s="220"/>
      <c r="G424" s="220"/>
      <c r="H424" s="220"/>
      <c r="I424" s="220"/>
      <c r="J424" s="220"/>
      <c r="K424" s="220"/>
      <c r="L424" s="220"/>
      <c r="M424" s="220"/>
      <c r="N424" s="219"/>
      <c r="O424" s="219"/>
      <c r="P424" s="219"/>
      <c r="Q424" s="219"/>
      <c r="R424" s="220"/>
      <c r="S424" s="220"/>
      <c r="T424" s="220"/>
      <c r="U424" s="220"/>
      <c r="V424" s="220"/>
      <c r="W424" s="220"/>
      <c r="X424" s="220"/>
      <c r="Y424" s="220"/>
      <c r="Z424" s="210"/>
      <c r="AA424" s="210"/>
      <c r="AB424" s="210"/>
      <c r="AC424" s="210"/>
      <c r="AD424" s="210"/>
      <c r="AE424" s="210"/>
      <c r="AF424" s="210"/>
      <c r="AG424" s="210" t="s">
        <v>205</v>
      </c>
      <c r="AH424" s="210">
        <v>0</v>
      </c>
      <c r="AI424" s="210"/>
      <c r="AJ424" s="210"/>
      <c r="AK424" s="210"/>
      <c r="AL424" s="210"/>
      <c r="AM424" s="210"/>
      <c r="AN424" s="210"/>
      <c r="AO424" s="210"/>
      <c r="AP424" s="210"/>
      <c r="AQ424" s="210"/>
      <c r="AR424" s="210"/>
      <c r="AS424" s="210"/>
      <c r="AT424" s="210"/>
      <c r="AU424" s="210"/>
      <c r="AV424" s="210"/>
      <c r="AW424" s="210"/>
      <c r="AX424" s="210"/>
      <c r="AY424" s="210"/>
      <c r="AZ424" s="210"/>
      <c r="BA424" s="210"/>
      <c r="BB424" s="210"/>
      <c r="BC424" s="210"/>
      <c r="BD424" s="210"/>
      <c r="BE424" s="210"/>
      <c r="BF424" s="210"/>
      <c r="BG424" s="210"/>
      <c r="BH424" s="210"/>
    </row>
    <row r="425" spans="1:60" ht="22.5" outlineLevel="3" x14ac:dyDescent="0.2">
      <c r="A425" s="217"/>
      <c r="B425" s="218"/>
      <c r="C425" s="259" t="s">
        <v>580</v>
      </c>
      <c r="D425" s="252"/>
      <c r="E425" s="253">
        <v>11.324</v>
      </c>
      <c r="F425" s="220"/>
      <c r="G425" s="220"/>
      <c r="H425" s="220"/>
      <c r="I425" s="220"/>
      <c r="J425" s="220"/>
      <c r="K425" s="220"/>
      <c r="L425" s="220"/>
      <c r="M425" s="220"/>
      <c r="N425" s="219"/>
      <c r="O425" s="219"/>
      <c r="P425" s="219"/>
      <c r="Q425" s="219"/>
      <c r="R425" s="220"/>
      <c r="S425" s="220"/>
      <c r="T425" s="220"/>
      <c r="U425" s="220"/>
      <c r="V425" s="220"/>
      <c r="W425" s="220"/>
      <c r="X425" s="220"/>
      <c r="Y425" s="220"/>
      <c r="Z425" s="210"/>
      <c r="AA425" s="210"/>
      <c r="AB425" s="210"/>
      <c r="AC425" s="210"/>
      <c r="AD425" s="210"/>
      <c r="AE425" s="210"/>
      <c r="AF425" s="210"/>
      <c r="AG425" s="210" t="s">
        <v>205</v>
      </c>
      <c r="AH425" s="210">
        <v>0</v>
      </c>
      <c r="AI425" s="210"/>
      <c r="AJ425" s="210"/>
      <c r="AK425" s="210"/>
      <c r="AL425" s="210"/>
      <c r="AM425" s="210"/>
      <c r="AN425" s="210"/>
      <c r="AO425" s="210"/>
      <c r="AP425" s="210"/>
      <c r="AQ425" s="210"/>
      <c r="AR425" s="210"/>
      <c r="AS425" s="210"/>
      <c r="AT425" s="210"/>
      <c r="AU425" s="210"/>
      <c r="AV425" s="210"/>
      <c r="AW425" s="210"/>
      <c r="AX425" s="210"/>
      <c r="AY425" s="210"/>
      <c r="AZ425" s="210"/>
      <c r="BA425" s="210"/>
      <c r="BB425" s="210"/>
      <c r="BC425" s="210"/>
      <c r="BD425" s="210"/>
      <c r="BE425" s="210"/>
      <c r="BF425" s="210"/>
      <c r="BG425" s="210"/>
      <c r="BH425" s="210"/>
    </row>
    <row r="426" spans="1:60" outlineLevel="3" x14ac:dyDescent="0.2">
      <c r="A426" s="217"/>
      <c r="B426" s="218"/>
      <c r="C426" s="259" t="s">
        <v>581</v>
      </c>
      <c r="D426" s="252"/>
      <c r="E426" s="253">
        <v>9.6</v>
      </c>
      <c r="F426" s="220"/>
      <c r="G426" s="220"/>
      <c r="H426" s="220"/>
      <c r="I426" s="220"/>
      <c r="J426" s="220"/>
      <c r="K426" s="220"/>
      <c r="L426" s="220"/>
      <c r="M426" s="220"/>
      <c r="N426" s="219"/>
      <c r="O426" s="219"/>
      <c r="P426" s="219"/>
      <c r="Q426" s="219"/>
      <c r="R426" s="220"/>
      <c r="S426" s="220"/>
      <c r="T426" s="220"/>
      <c r="U426" s="220"/>
      <c r="V426" s="220"/>
      <c r="W426" s="220"/>
      <c r="X426" s="220"/>
      <c r="Y426" s="220"/>
      <c r="Z426" s="210"/>
      <c r="AA426" s="210"/>
      <c r="AB426" s="210"/>
      <c r="AC426" s="210"/>
      <c r="AD426" s="210"/>
      <c r="AE426" s="210"/>
      <c r="AF426" s="210"/>
      <c r="AG426" s="210" t="s">
        <v>205</v>
      </c>
      <c r="AH426" s="210">
        <v>0</v>
      </c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</row>
    <row r="427" spans="1:60" outlineLevel="3" x14ac:dyDescent="0.2">
      <c r="A427" s="217"/>
      <c r="B427" s="218"/>
      <c r="C427" s="259" t="s">
        <v>582</v>
      </c>
      <c r="D427" s="252"/>
      <c r="E427" s="253">
        <v>3.43</v>
      </c>
      <c r="F427" s="220"/>
      <c r="G427" s="220"/>
      <c r="H427" s="220"/>
      <c r="I427" s="220"/>
      <c r="J427" s="220"/>
      <c r="K427" s="220"/>
      <c r="L427" s="220"/>
      <c r="M427" s="220"/>
      <c r="N427" s="219"/>
      <c r="O427" s="219"/>
      <c r="P427" s="219"/>
      <c r="Q427" s="219"/>
      <c r="R427" s="220"/>
      <c r="S427" s="220"/>
      <c r="T427" s="220"/>
      <c r="U427" s="220"/>
      <c r="V427" s="220"/>
      <c r="W427" s="220"/>
      <c r="X427" s="220"/>
      <c r="Y427" s="220"/>
      <c r="Z427" s="210"/>
      <c r="AA427" s="210"/>
      <c r="AB427" s="210"/>
      <c r="AC427" s="210"/>
      <c r="AD427" s="210"/>
      <c r="AE427" s="210"/>
      <c r="AF427" s="210"/>
      <c r="AG427" s="210" t="s">
        <v>205</v>
      </c>
      <c r="AH427" s="210">
        <v>0</v>
      </c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</row>
    <row r="428" spans="1:60" ht="22.5" outlineLevel="1" x14ac:dyDescent="0.2">
      <c r="A428" s="229">
        <v>37</v>
      </c>
      <c r="B428" s="230" t="s">
        <v>583</v>
      </c>
      <c r="C428" s="246" t="s">
        <v>584</v>
      </c>
      <c r="D428" s="231" t="s">
        <v>197</v>
      </c>
      <c r="E428" s="232">
        <v>2.6534</v>
      </c>
      <c r="F428" s="233"/>
      <c r="G428" s="234">
        <f>ROUND(E428*F428,2)</f>
        <v>0</v>
      </c>
      <c r="H428" s="233"/>
      <c r="I428" s="234">
        <f>ROUND(E428*H428,2)</f>
        <v>0</v>
      </c>
      <c r="J428" s="233"/>
      <c r="K428" s="234">
        <f>ROUND(E428*J428,2)</f>
        <v>0</v>
      </c>
      <c r="L428" s="234">
        <v>21</v>
      </c>
      <c r="M428" s="234">
        <f>G428*(1+L428/100)</f>
        <v>0</v>
      </c>
      <c r="N428" s="232">
        <v>0</v>
      </c>
      <c r="O428" s="232">
        <f>ROUND(E428*N428,2)</f>
        <v>0</v>
      </c>
      <c r="P428" s="232">
        <v>8.8999999999999996E-2</v>
      </c>
      <c r="Q428" s="232">
        <f>ROUND(E428*P428,2)</f>
        <v>0.24</v>
      </c>
      <c r="R428" s="234" t="s">
        <v>484</v>
      </c>
      <c r="S428" s="234" t="s">
        <v>159</v>
      </c>
      <c r="T428" s="235" t="s">
        <v>199</v>
      </c>
      <c r="U428" s="220">
        <v>0.6</v>
      </c>
      <c r="V428" s="220">
        <f>ROUND(E428*U428,2)</f>
        <v>1.59</v>
      </c>
      <c r="W428" s="220"/>
      <c r="X428" s="220" t="s">
        <v>200</v>
      </c>
      <c r="Y428" s="220" t="s">
        <v>162</v>
      </c>
      <c r="Z428" s="210"/>
      <c r="AA428" s="210"/>
      <c r="AB428" s="210"/>
      <c r="AC428" s="210"/>
      <c r="AD428" s="210"/>
      <c r="AE428" s="210"/>
      <c r="AF428" s="210"/>
      <c r="AG428" s="210" t="s">
        <v>201</v>
      </c>
      <c r="AH428" s="210"/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</row>
    <row r="429" spans="1:60" outlineLevel="2" x14ac:dyDescent="0.2">
      <c r="A429" s="217"/>
      <c r="B429" s="218"/>
      <c r="C429" s="258" t="s">
        <v>578</v>
      </c>
      <c r="D429" s="256"/>
      <c r="E429" s="256"/>
      <c r="F429" s="256"/>
      <c r="G429" s="256"/>
      <c r="H429" s="220"/>
      <c r="I429" s="220"/>
      <c r="J429" s="220"/>
      <c r="K429" s="220"/>
      <c r="L429" s="220"/>
      <c r="M429" s="220"/>
      <c r="N429" s="219"/>
      <c r="O429" s="219"/>
      <c r="P429" s="219"/>
      <c r="Q429" s="219"/>
      <c r="R429" s="220"/>
      <c r="S429" s="220"/>
      <c r="T429" s="220"/>
      <c r="U429" s="220"/>
      <c r="V429" s="220"/>
      <c r="W429" s="220"/>
      <c r="X429" s="220"/>
      <c r="Y429" s="220"/>
      <c r="Z429" s="210"/>
      <c r="AA429" s="210"/>
      <c r="AB429" s="210"/>
      <c r="AC429" s="210"/>
      <c r="AD429" s="210"/>
      <c r="AE429" s="210"/>
      <c r="AF429" s="210"/>
      <c r="AG429" s="210" t="s">
        <v>203</v>
      </c>
      <c r="AH429" s="210"/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</row>
    <row r="430" spans="1:60" outlineLevel="2" x14ac:dyDescent="0.2">
      <c r="A430" s="217"/>
      <c r="B430" s="218"/>
      <c r="C430" s="259" t="s">
        <v>585</v>
      </c>
      <c r="D430" s="252"/>
      <c r="E430" s="253">
        <v>0.98340000000000005</v>
      </c>
      <c r="F430" s="220"/>
      <c r="G430" s="220"/>
      <c r="H430" s="220"/>
      <c r="I430" s="220"/>
      <c r="J430" s="220"/>
      <c r="K430" s="220"/>
      <c r="L430" s="220"/>
      <c r="M430" s="220"/>
      <c r="N430" s="219"/>
      <c r="O430" s="219"/>
      <c r="P430" s="219"/>
      <c r="Q430" s="219"/>
      <c r="R430" s="220"/>
      <c r="S430" s="220"/>
      <c r="T430" s="220"/>
      <c r="U430" s="220"/>
      <c r="V430" s="220"/>
      <c r="W430" s="220"/>
      <c r="X430" s="220"/>
      <c r="Y430" s="220"/>
      <c r="Z430" s="210"/>
      <c r="AA430" s="210"/>
      <c r="AB430" s="210"/>
      <c r="AC430" s="210"/>
      <c r="AD430" s="210"/>
      <c r="AE430" s="210"/>
      <c r="AF430" s="210"/>
      <c r="AG430" s="210" t="s">
        <v>205</v>
      </c>
      <c r="AH430" s="210">
        <v>0</v>
      </c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</row>
    <row r="431" spans="1:60" outlineLevel="3" x14ac:dyDescent="0.2">
      <c r="A431" s="217"/>
      <c r="B431" s="218"/>
      <c r="C431" s="259" t="s">
        <v>586</v>
      </c>
      <c r="D431" s="252"/>
      <c r="E431" s="253">
        <v>1.575</v>
      </c>
      <c r="F431" s="220"/>
      <c r="G431" s="220"/>
      <c r="H431" s="220"/>
      <c r="I431" s="220"/>
      <c r="J431" s="220"/>
      <c r="K431" s="220"/>
      <c r="L431" s="220"/>
      <c r="M431" s="220"/>
      <c r="N431" s="219"/>
      <c r="O431" s="219"/>
      <c r="P431" s="219"/>
      <c r="Q431" s="219"/>
      <c r="R431" s="220"/>
      <c r="S431" s="220"/>
      <c r="T431" s="220"/>
      <c r="U431" s="220"/>
      <c r="V431" s="220"/>
      <c r="W431" s="220"/>
      <c r="X431" s="220"/>
      <c r="Y431" s="220"/>
      <c r="Z431" s="210"/>
      <c r="AA431" s="210"/>
      <c r="AB431" s="210"/>
      <c r="AC431" s="210"/>
      <c r="AD431" s="210"/>
      <c r="AE431" s="210"/>
      <c r="AF431" s="210"/>
      <c r="AG431" s="210" t="s">
        <v>205</v>
      </c>
      <c r="AH431" s="210">
        <v>0</v>
      </c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</row>
    <row r="432" spans="1:60" outlineLevel="3" x14ac:dyDescent="0.2">
      <c r="A432" s="217"/>
      <c r="B432" s="218"/>
      <c r="C432" s="259" t="s">
        <v>587</v>
      </c>
      <c r="D432" s="252"/>
      <c r="E432" s="253">
        <v>9.5000000000000001E-2</v>
      </c>
      <c r="F432" s="220"/>
      <c r="G432" s="220"/>
      <c r="H432" s="220"/>
      <c r="I432" s="220"/>
      <c r="J432" s="220"/>
      <c r="K432" s="220"/>
      <c r="L432" s="220"/>
      <c r="M432" s="220"/>
      <c r="N432" s="219"/>
      <c r="O432" s="219"/>
      <c r="P432" s="219"/>
      <c r="Q432" s="219"/>
      <c r="R432" s="220"/>
      <c r="S432" s="220"/>
      <c r="T432" s="220"/>
      <c r="U432" s="220"/>
      <c r="V432" s="220"/>
      <c r="W432" s="220"/>
      <c r="X432" s="220"/>
      <c r="Y432" s="220"/>
      <c r="Z432" s="210"/>
      <c r="AA432" s="210"/>
      <c r="AB432" s="210"/>
      <c r="AC432" s="210"/>
      <c r="AD432" s="210"/>
      <c r="AE432" s="210"/>
      <c r="AF432" s="210"/>
      <c r="AG432" s="210" t="s">
        <v>205</v>
      </c>
      <c r="AH432" s="210">
        <v>0</v>
      </c>
      <c r="AI432" s="210"/>
      <c r="AJ432" s="210"/>
      <c r="AK432" s="210"/>
      <c r="AL432" s="210"/>
      <c r="AM432" s="210"/>
      <c r="AN432" s="210"/>
      <c r="AO432" s="210"/>
      <c r="AP432" s="210"/>
      <c r="AQ432" s="210"/>
      <c r="AR432" s="210"/>
      <c r="AS432" s="210"/>
      <c r="AT432" s="210"/>
      <c r="AU432" s="210"/>
      <c r="AV432" s="210"/>
      <c r="AW432" s="210"/>
      <c r="AX432" s="210"/>
      <c r="AY432" s="210"/>
      <c r="AZ432" s="210"/>
      <c r="BA432" s="210"/>
      <c r="BB432" s="210"/>
      <c r="BC432" s="210"/>
      <c r="BD432" s="210"/>
      <c r="BE432" s="210"/>
      <c r="BF432" s="210"/>
      <c r="BG432" s="210"/>
      <c r="BH432" s="210"/>
    </row>
    <row r="433" spans="1:60" ht="22.5" outlineLevel="1" x14ac:dyDescent="0.2">
      <c r="A433" s="229">
        <v>38</v>
      </c>
      <c r="B433" s="230" t="s">
        <v>588</v>
      </c>
      <c r="C433" s="246" t="s">
        <v>589</v>
      </c>
      <c r="D433" s="231" t="s">
        <v>188</v>
      </c>
      <c r="E433" s="232">
        <v>2</v>
      </c>
      <c r="F433" s="233"/>
      <c r="G433" s="234">
        <f>ROUND(E433*F433,2)</f>
        <v>0</v>
      </c>
      <c r="H433" s="233"/>
      <c r="I433" s="234">
        <f>ROUND(E433*H433,2)</f>
        <v>0</v>
      </c>
      <c r="J433" s="233"/>
      <c r="K433" s="234">
        <f>ROUND(E433*J433,2)</f>
        <v>0</v>
      </c>
      <c r="L433" s="234">
        <v>21</v>
      </c>
      <c r="M433" s="234">
        <f>G433*(1+L433/100)</f>
        <v>0</v>
      </c>
      <c r="N433" s="232">
        <v>0</v>
      </c>
      <c r="O433" s="232">
        <f>ROUND(E433*N433,2)</f>
        <v>0</v>
      </c>
      <c r="P433" s="232">
        <v>0.03</v>
      </c>
      <c r="Q433" s="232">
        <f>ROUND(E433*P433,2)</f>
        <v>0.06</v>
      </c>
      <c r="R433" s="234"/>
      <c r="S433" s="234" t="s">
        <v>189</v>
      </c>
      <c r="T433" s="235" t="s">
        <v>160</v>
      </c>
      <c r="U433" s="220">
        <v>0</v>
      </c>
      <c r="V433" s="220">
        <f>ROUND(E433*U433,2)</f>
        <v>0</v>
      </c>
      <c r="W433" s="220"/>
      <c r="X433" s="220" t="s">
        <v>200</v>
      </c>
      <c r="Y433" s="220" t="s">
        <v>162</v>
      </c>
      <c r="Z433" s="210"/>
      <c r="AA433" s="210"/>
      <c r="AB433" s="210"/>
      <c r="AC433" s="210"/>
      <c r="AD433" s="210"/>
      <c r="AE433" s="210"/>
      <c r="AF433" s="210"/>
      <c r="AG433" s="210" t="s">
        <v>201</v>
      </c>
      <c r="AH433" s="210"/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  <c r="AT433" s="210"/>
      <c r="AU433" s="210"/>
      <c r="AV433" s="210"/>
      <c r="AW433" s="210"/>
      <c r="AX433" s="210"/>
      <c r="AY433" s="210"/>
      <c r="AZ433" s="210"/>
      <c r="BA433" s="210"/>
      <c r="BB433" s="210"/>
      <c r="BC433" s="210"/>
      <c r="BD433" s="210"/>
      <c r="BE433" s="210"/>
      <c r="BF433" s="210"/>
      <c r="BG433" s="210"/>
      <c r="BH433" s="210"/>
    </row>
    <row r="434" spans="1:60" outlineLevel="2" x14ac:dyDescent="0.2">
      <c r="A434" s="217"/>
      <c r="B434" s="218"/>
      <c r="C434" s="259" t="s">
        <v>590</v>
      </c>
      <c r="D434" s="252"/>
      <c r="E434" s="253"/>
      <c r="F434" s="220"/>
      <c r="G434" s="220"/>
      <c r="H434" s="220"/>
      <c r="I434" s="220"/>
      <c r="J434" s="220"/>
      <c r="K434" s="220"/>
      <c r="L434" s="220"/>
      <c r="M434" s="220"/>
      <c r="N434" s="219"/>
      <c r="O434" s="219"/>
      <c r="P434" s="219"/>
      <c r="Q434" s="219"/>
      <c r="R434" s="220"/>
      <c r="S434" s="220"/>
      <c r="T434" s="220"/>
      <c r="U434" s="220"/>
      <c r="V434" s="220"/>
      <c r="W434" s="220"/>
      <c r="X434" s="220"/>
      <c r="Y434" s="220"/>
      <c r="Z434" s="210"/>
      <c r="AA434" s="210"/>
      <c r="AB434" s="210"/>
      <c r="AC434" s="210"/>
      <c r="AD434" s="210"/>
      <c r="AE434" s="210"/>
      <c r="AF434" s="210"/>
      <c r="AG434" s="210" t="s">
        <v>205</v>
      </c>
      <c r="AH434" s="210">
        <v>0</v>
      </c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  <c r="AT434" s="210"/>
      <c r="AU434" s="210"/>
      <c r="AV434" s="210"/>
      <c r="AW434" s="210"/>
      <c r="AX434" s="210"/>
      <c r="AY434" s="210"/>
      <c r="AZ434" s="210"/>
      <c r="BA434" s="210"/>
      <c r="BB434" s="210"/>
      <c r="BC434" s="210"/>
      <c r="BD434" s="210"/>
      <c r="BE434" s="210"/>
      <c r="BF434" s="210"/>
      <c r="BG434" s="210"/>
      <c r="BH434" s="210"/>
    </row>
    <row r="435" spans="1:60" outlineLevel="3" x14ac:dyDescent="0.2">
      <c r="A435" s="217"/>
      <c r="B435" s="218"/>
      <c r="C435" s="259" t="s">
        <v>591</v>
      </c>
      <c r="D435" s="252"/>
      <c r="E435" s="253">
        <v>1</v>
      </c>
      <c r="F435" s="220"/>
      <c r="G435" s="220"/>
      <c r="H435" s="220"/>
      <c r="I435" s="220"/>
      <c r="J435" s="220"/>
      <c r="K435" s="220"/>
      <c r="L435" s="220"/>
      <c r="M435" s="220"/>
      <c r="N435" s="219"/>
      <c r="O435" s="219"/>
      <c r="P435" s="219"/>
      <c r="Q435" s="219"/>
      <c r="R435" s="220"/>
      <c r="S435" s="220"/>
      <c r="T435" s="220"/>
      <c r="U435" s="220"/>
      <c r="V435" s="220"/>
      <c r="W435" s="220"/>
      <c r="X435" s="220"/>
      <c r="Y435" s="220"/>
      <c r="Z435" s="210"/>
      <c r="AA435" s="210"/>
      <c r="AB435" s="210"/>
      <c r="AC435" s="210"/>
      <c r="AD435" s="210"/>
      <c r="AE435" s="210"/>
      <c r="AF435" s="210"/>
      <c r="AG435" s="210" t="s">
        <v>205</v>
      </c>
      <c r="AH435" s="210">
        <v>0</v>
      </c>
      <c r="AI435" s="210"/>
      <c r="AJ435" s="210"/>
      <c r="AK435" s="210"/>
      <c r="AL435" s="210"/>
      <c r="AM435" s="210"/>
      <c r="AN435" s="210"/>
      <c r="AO435" s="210"/>
      <c r="AP435" s="210"/>
      <c r="AQ435" s="210"/>
      <c r="AR435" s="210"/>
      <c r="AS435" s="210"/>
      <c r="AT435" s="210"/>
      <c r="AU435" s="210"/>
      <c r="AV435" s="210"/>
      <c r="AW435" s="210"/>
      <c r="AX435" s="210"/>
      <c r="AY435" s="210"/>
      <c r="AZ435" s="210"/>
      <c r="BA435" s="210"/>
      <c r="BB435" s="210"/>
      <c r="BC435" s="210"/>
      <c r="BD435" s="210"/>
      <c r="BE435" s="210"/>
      <c r="BF435" s="210"/>
      <c r="BG435" s="210"/>
      <c r="BH435" s="210"/>
    </row>
    <row r="436" spans="1:60" outlineLevel="3" x14ac:dyDescent="0.2">
      <c r="A436" s="217"/>
      <c r="B436" s="218"/>
      <c r="C436" s="259" t="s">
        <v>592</v>
      </c>
      <c r="D436" s="252"/>
      <c r="E436" s="253">
        <v>1</v>
      </c>
      <c r="F436" s="220"/>
      <c r="G436" s="220"/>
      <c r="H436" s="220"/>
      <c r="I436" s="220"/>
      <c r="J436" s="220"/>
      <c r="K436" s="220"/>
      <c r="L436" s="220"/>
      <c r="M436" s="220"/>
      <c r="N436" s="219"/>
      <c r="O436" s="219"/>
      <c r="P436" s="219"/>
      <c r="Q436" s="219"/>
      <c r="R436" s="220"/>
      <c r="S436" s="220"/>
      <c r="T436" s="220"/>
      <c r="U436" s="220"/>
      <c r="V436" s="220"/>
      <c r="W436" s="220"/>
      <c r="X436" s="220"/>
      <c r="Y436" s="220"/>
      <c r="Z436" s="210"/>
      <c r="AA436" s="210"/>
      <c r="AB436" s="210"/>
      <c r="AC436" s="210"/>
      <c r="AD436" s="210"/>
      <c r="AE436" s="210"/>
      <c r="AF436" s="210"/>
      <c r="AG436" s="210" t="s">
        <v>205</v>
      </c>
      <c r="AH436" s="210">
        <v>0</v>
      </c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</row>
    <row r="437" spans="1:60" x14ac:dyDescent="0.2">
      <c r="A437" s="222" t="s">
        <v>154</v>
      </c>
      <c r="B437" s="223" t="s">
        <v>89</v>
      </c>
      <c r="C437" s="245" t="s">
        <v>90</v>
      </c>
      <c r="D437" s="224"/>
      <c r="E437" s="225"/>
      <c r="F437" s="226"/>
      <c r="G437" s="226">
        <f>SUMIF(AG438:AG442,"&lt;&gt;NOR",G438:G442)</f>
        <v>0</v>
      </c>
      <c r="H437" s="226"/>
      <c r="I437" s="226">
        <f>SUM(I438:I442)</f>
        <v>0</v>
      </c>
      <c r="J437" s="226"/>
      <c r="K437" s="226">
        <f>SUM(K438:K442)</f>
        <v>0</v>
      </c>
      <c r="L437" s="226"/>
      <c r="M437" s="226">
        <f>SUM(M438:M442)</f>
        <v>0</v>
      </c>
      <c r="N437" s="225"/>
      <c r="O437" s="225">
        <f>SUM(O438:O442)</f>
        <v>0</v>
      </c>
      <c r="P437" s="225"/>
      <c r="Q437" s="225">
        <f>SUM(Q438:Q442)</f>
        <v>0</v>
      </c>
      <c r="R437" s="226"/>
      <c r="S437" s="226"/>
      <c r="T437" s="227"/>
      <c r="U437" s="221"/>
      <c r="V437" s="221">
        <f>SUM(V438:V442)</f>
        <v>38.65</v>
      </c>
      <c r="W437" s="221"/>
      <c r="X437" s="221"/>
      <c r="Y437" s="221"/>
      <c r="AG437" t="s">
        <v>155</v>
      </c>
    </row>
    <row r="438" spans="1:60" ht="22.5" outlineLevel="1" x14ac:dyDescent="0.2">
      <c r="A438" s="229">
        <v>39</v>
      </c>
      <c r="B438" s="230" t="s">
        <v>593</v>
      </c>
      <c r="C438" s="246" t="s">
        <v>594</v>
      </c>
      <c r="D438" s="231" t="s">
        <v>595</v>
      </c>
      <c r="E438" s="232">
        <v>41.180529999999997</v>
      </c>
      <c r="F438" s="233"/>
      <c r="G438" s="234">
        <f>ROUND(E438*F438,2)</f>
        <v>0</v>
      </c>
      <c r="H438" s="233"/>
      <c r="I438" s="234">
        <f>ROUND(E438*H438,2)</f>
        <v>0</v>
      </c>
      <c r="J438" s="233"/>
      <c r="K438" s="234">
        <f>ROUND(E438*J438,2)</f>
        <v>0</v>
      </c>
      <c r="L438" s="234">
        <v>21</v>
      </c>
      <c r="M438" s="234">
        <f>G438*(1+L438/100)</f>
        <v>0</v>
      </c>
      <c r="N438" s="232">
        <v>0</v>
      </c>
      <c r="O438" s="232">
        <f>ROUND(E438*N438,2)</f>
        <v>0</v>
      </c>
      <c r="P438" s="232">
        <v>0</v>
      </c>
      <c r="Q438" s="232">
        <f>ROUND(E438*P438,2)</f>
        <v>0</v>
      </c>
      <c r="R438" s="234" t="s">
        <v>341</v>
      </c>
      <c r="S438" s="234" t="s">
        <v>159</v>
      </c>
      <c r="T438" s="235" t="s">
        <v>199</v>
      </c>
      <c r="U438" s="220">
        <v>0.9385</v>
      </c>
      <c r="V438" s="220">
        <f>ROUND(E438*U438,2)</f>
        <v>38.65</v>
      </c>
      <c r="W438" s="220"/>
      <c r="X438" s="220" t="s">
        <v>596</v>
      </c>
      <c r="Y438" s="220" t="s">
        <v>162</v>
      </c>
      <c r="Z438" s="210"/>
      <c r="AA438" s="210"/>
      <c r="AB438" s="210"/>
      <c r="AC438" s="210"/>
      <c r="AD438" s="210"/>
      <c r="AE438" s="210"/>
      <c r="AF438" s="210"/>
      <c r="AG438" s="210" t="s">
        <v>597</v>
      </c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</row>
    <row r="439" spans="1:60" outlineLevel="2" x14ac:dyDescent="0.2">
      <c r="A439" s="217"/>
      <c r="B439" s="218"/>
      <c r="C439" s="258" t="s">
        <v>598</v>
      </c>
      <c r="D439" s="256"/>
      <c r="E439" s="256"/>
      <c r="F439" s="256"/>
      <c r="G439" s="256"/>
      <c r="H439" s="220"/>
      <c r="I439" s="220"/>
      <c r="J439" s="220"/>
      <c r="K439" s="220"/>
      <c r="L439" s="220"/>
      <c r="M439" s="220"/>
      <c r="N439" s="219"/>
      <c r="O439" s="219"/>
      <c r="P439" s="219"/>
      <c r="Q439" s="219"/>
      <c r="R439" s="220"/>
      <c r="S439" s="220"/>
      <c r="T439" s="220"/>
      <c r="U439" s="220"/>
      <c r="V439" s="220"/>
      <c r="W439" s="220"/>
      <c r="X439" s="220"/>
      <c r="Y439" s="220"/>
      <c r="Z439" s="210"/>
      <c r="AA439" s="210"/>
      <c r="AB439" s="210"/>
      <c r="AC439" s="210"/>
      <c r="AD439" s="210"/>
      <c r="AE439" s="210"/>
      <c r="AF439" s="210"/>
      <c r="AG439" s="210" t="s">
        <v>203</v>
      </c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</row>
    <row r="440" spans="1:60" outlineLevel="2" x14ac:dyDescent="0.2">
      <c r="A440" s="217"/>
      <c r="B440" s="218"/>
      <c r="C440" s="259" t="s">
        <v>599</v>
      </c>
      <c r="D440" s="252"/>
      <c r="E440" s="253"/>
      <c r="F440" s="220"/>
      <c r="G440" s="220"/>
      <c r="H440" s="220"/>
      <c r="I440" s="220"/>
      <c r="J440" s="220"/>
      <c r="K440" s="220"/>
      <c r="L440" s="220"/>
      <c r="M440" s="220"/>
      <c r="N440" s="219"/>
      <c r="O440" s="219"/>
      <c r="P440" s="219"/>
      <c r="Q440" s="219"/>
      <c r="R440" s="220"/>
      <c r="S440" s="220"/>
      <c r="T440" s="220"/>
      <c r="U440" s="220"/>
      <c r="V440" s="220"/>
      <c r="W440" s="220"/>
      <c r="X440" s="220"/>
      <c r="Y440" s="220"/>
      <c r="Z440" s="210"/>
      <c r="AA440" s="210"/>
      <c r="AB440" s="210"/>
      <c r="AC440" s="210"/>
      <c r="AD440" s="210"/>
      <c r="AE440" s="210"/>
      <c r="AF440" s="210"/>
      <c r="AG440" s="210" t="s">
        <v>205</v>
      </c>
      <c r="AH440" s="210">
        <v>0</v>
      </c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</row>
    <row r="441" spans="1:60" outlineLevel="3" x14ac:dyDescent="0.2">
      <c r="A441" s="217"/>
      <c r="B441" s="218"/>
      <c r="C441" s="259" t="s">
        <v>600</v>
      </c>
      <c r="D441" s="252"/>
      <c r="E441" s="253"/>
      <c r="F441" s="220"/>
      <c r="G441" s="220"/>
      <c r="H441" s="220"/>
      <c r="I441" s="220"/>
      <c r="J441" s="220"/>
      <c r="K441" s="220"/>
      <c r="L441" s="220"/>
      <c r="M441" s="220"/>
      <c r="N441" s="219"/>
      <c r="O441" s="219"/>
      <c r="P441" s="219"/>
      <c r="Q441" s="219"/>
      <c r="R441" s="220"/>
      <c r="S441" s="220"/>
      <c r="T441" s="220"/>
      <c r="U441" s="220"/>
      <c r="V441" s="220"/>
      <c r="W441" s="220"/>
      <c r="X441" s="220"/>
      <c r="Y441" s="220"/>
      <c r="Z441" s="210"/>
      <c r="AA441" s="210"/>
      <c r="AB441" s="210"/>
      <c r="AC441" s="210"/>
      <c r="AD441" s="210"/>
      <c r="AE441" s="210"/>
      <c r="AF441" s="210"/>
      <c r="AG441" s="210" t="s">
        <v>205</v>
      </c>
      <c r="AH441" s="210">
        <v>0</v>
      </c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</row>
    <row r="442" spans="1:60" outlineLevel="3" x14ac:dyDescent="0.2">
      <c r="A442" s="217"/>
      <c r="B442" s="218"/>
      <c r="C442" s="259" t="s">
        <v>601</v>
      </c>
      <c r="D442" s="252"/>
      <c r="E442" s="253">
        <v>41.180529999999997</v>
      </c>
      <c r="F442" s="220"/>
      <c r="G442" s="220"/>
      <c r="H442" s="220"/>
      <c r="I442" s="220"/>
      <c r="J442" s="220"/>
      <c r="K442" s="220"/>
      <c r="L442" s="220"/>
      <c r="M442" s="220"/>
      <c r="N442" s="219"/>
      <c r="O442" s="219"/>
      <c r="P442" s="219"/>
      <c r="Q442" s="219"/>
      <c r="R442" s="220"/>
      <c r="S442" s="220"/>
      <c r="T442" s="220"/>
      <c r="U442" s="220"/>
      <c r="V442" s="220"/>
      <c r="W442" s="220"/>
      <c r="X442" s="220"/>
      <c r="Y442" s="220"/>
      <c r="Z442" s="210"/>
      <c r="AA442" s="210"/>
      <c r="AB442" s="210"/>
      <c r="AC442" s="210"/>
      <c r="AD442" s="210"/>
      <c r="AE442" s="210"/>
      <c r="AF442" s="210"/>
      <c r="AG442" s="210" t="s">
        <v>205</v>
      </c>
      <c r="AH442" s="210">
        <v>0</v>
      </c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</row>
    <row r="443" spans="1:60" x14ac:dyDescent="0.2">
      <c r="A443" s="222" t="s">
        <v>154</v>
      </c>
      <c r="B443" s="223" t="s">
        <v>91</v>
      </c>
      <c r="C443" s="245" t="s">
        <v>92</v>
      </c>
      <c r="D443" s="224"/>
      <c r="E443" s="225"/>
      <c r="F443" s="226"/>
      <c r="G443" s="226">
        <f>SUMIF(AG444:AG483,"&lt;&gt;NOR",G444:G483)</f>
        <v>0</v>
      </c>
      <c r="H443" s="226"/>
      <c r="I443" s="226">
        <f>SUM(I444:I483)</f>
        <v>0</v>
      </c>
      <c r="J443" s="226"/>
      <c r="K443" s="226">
        <f>SUM(K444:K483)</f>
        <v>0</v>
      </c>
      <c r="L443" s="226"/>
      <c r="M443" s="226">
        <f>SUM(M444:M483)</f>
        <v>0</v>
      </c>
      <c r="N443" s="225"/>
      <c r="O443" s="225">
        <f>SUM(O444:O483)</f>
        <v>6.0000000000000005E-2</v>
      </c>
      <c r="P443" s="225"/>
      <c r="Q443" s="225">
        <f>SUM(Q444:Q483)</f>
        <v>0.16999999999999998</v>
      </c>
      <c r="R443" s="226"/>
      <c r="S443" s="226"/>
      <c r="T443" s="227"/>
      <c r="U443" s="221"/>
      <c r="V443" s="221">
        <f>SUM(V444:V483)</f>
        <v>32.619999999999997</v>
      </c>
      <c r="W443" s="221"/>
      <c r="X443" s="221"/>
      <c r="Y443" s="221"/>
      <c r="AG443" t="s">
        <v>155</v>
      </c>
    </row>
    <row r="444" spans="1:60" outlineLevel="1" x14ac:dyDescent="0.2">
      <c r="A444" s="229">
        <v>40</v>
      </c>
      <c r="B444" s="230" t="s">
        <v>602</v>
      </c>
      <c r="C444" s="246" t="s">
        <v>603</v>
      </c>
      <c r="D444" s="231" t="s">
        <v>512</v>
      </c>
      <c r="E444" s="232">
        <v>3</v>
      </c>
      <c r="F444" s="233"/>
      <c r="G444" s="234">
        <f>ROUND(E444*F444,2)</f>
        <v>0</v>
      </c>
      <c r="H444" s="233"/>
      <c r="I444" s="234">
        <f>ROUND(E444*H444,2)</f>
        <v>0</v>
      </c>
      <c r="J444" s="233"/>
      <c r="K444" s="234">
        <f>ROUND(E444*J444,2)</f>
        <v>0</v>
      </c>
      <c r="L444" s="234">
        <v>21</v>
      </c>
      <c r="M444" s="234">
        <f>G444*(1+L444/100)</f>
        <v>0</v>
      </c>
      <c r="N444" s="232">
        <v>0</v>
      </c>
      <c r="O444" s="232">
        <f>ROUND(E444*N444,2)</f>
        <v>0</v>
      </c>
      <c r="P444" s="232">
        <v>2E-3</v>
      </c>
      <c r="Q444" s="232">
        <f>ROUND(E444*P444,2)</f>
        <v>0.01</v>
      </c>
      <c r="R444" s="234" t="s">
        <v>604</v>
      </c>
      <c r="S444" s="234" t="s">
        <v>159</v>
      </c>
      <c r="T444" s="235" t="s">
        <v>199</v>
      </c>
      <c r="U444" s="220">
        <v>0.48749999999999999</v>
      </c>
      <c r="V444" s="220">
        <f>ROUND(E444*U444,2)</f>
        <v>1.46</v>
      </c>
      <c r="W444" s="220"/>
      <c r="X444" s="220" t="s">
        <v>200</v>
      </c>
      <c r="Y444" s="220" t="s">
        <v>162</v>
      </c>
      <c r="Z444" s="210"/>
      <c r="AA444" s="210"/>
      <c r="AB444" s="210"/>
      <c r="AC444" s="210"/>
      <c r="AD444" s="210"/>
      <c r="AE444" s="210"/>
      <c r="AF444" s="210"/>
      <c r="AG444" s="210" t="s">
        <v>201</v>
      </c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</row>
    <row r="445" spans="1:60" outlineLevel="2" x14ac:dyDescent="0.2">
      <c r="A445" s="217"/>
      <c r="B445" s="218"/>
      <c r="C445" s="259" t="s">
        <v>605</v>
      </c>
      <c r="D445" s="252"/>
      <c r="E445" s="253"/>
      <c r="F445" s="220"/>
      <c r="G445" s="220"/>
      <c r="H445" s="220"/>
      <c r="I445" s="220"/>
      <c r="J445" s="220"/>
      <c r="K445" s="220"/>
      <c r="L445" s="220"/>
      <c r="M445" s="220"/>
      <c r="N445" s="219"/>
      <c r="O445" s="219"/>
      <c r="P445" s="219"/>
      <c r="Q445" s="219"/>
      <c r="R445" s="220"/>
      <c r="S445" s="220"/>
      <c r="T445" s="220"/>
      <c r="U445" s="220"/>
      <c r="V445" s="220"/>
      <c r="W445" s="220"/>
      <c r="X445" s="220"/>
      <c r="Y445" s="220"/>
      <c r="Z445" s="210"/>
      <c r="AA445" s="210"/>
      <c r="AB445" s="210"/>
      <c r="AC445" s="210"/>
      <c r="AD445" s="210"/>
      <c r="AE445" s="210"/>
      <c r="AF445" s="210"/>
      <c r="AG445" s="210" t="s">
        <v>205</v>
      </c>
      <c r="AH445" s="210">
        <v>0</v>
      </c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</row>
    <row r="446" spans="1:60" outlineLevel="3" x14ac:dyDescent="0.2">
      <c r="A446" s="217"/>
      <c r="B446" s="218"/>
      <c r="C446" s="259" t="s">
        <v>606</v>
      </c>
      <c r="D446" s="252"/>
      <c r="E446" s="253">
        <v>3</v>
      </c>
      <c r="F446" s="220"/>
      <c r="G446" s="220"/>
      <c r="H446" s="220"/>
      <c r="I446" s="220"/>
      <c r="J446" s="220"/>
      <c r="K446" s="220"/>
      <c r="L446" s="220"/>
      <c r="M446" s="220"/>
      <c r="N446" s="219"/>
      <c r="O446" s="219"/>
      <c r="P446" s="219"/>
      <c r="Q446" s="219"/>
      <c r="R446" s="220"/>
      <c r="S446" s="220"/>
      <c r="T446" s="220"/>
      <c r="U446" s="220"/>
      <c r="V446" s="220"/>
      <c r="W446" s="220"/>
      <c r="X446" s="220"/>
      <c r="Y446" s="220"/>
      <c r="Z446" s="210"/>
      <c r="AA446" s="210"/>
      <c r="AB446" s="210"/>
      <c r="AC446" s="210"/>
      <c r="AD446" s="210"/>
      <c r="AE446" s="210"/>
      <c r="AF446" s="210"/>
      <c r="AG446" s="210" t="s">
        <v>205</v>
      </c>
      <c r="AH446" s="210">
        <v>0</v>
      </c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</row>
    <row r="447" spans="1:60" outlineLevel="1" x14ac:dyDescent="0.2">
      <c r="A447" s="229">
        <v>41</v>
      </c>
      <c r="B447" s="230" t="s">
        <v>607</v>
      </c>
      <c r="C447" s="246" t="s">
        <v>608</v>
      </c>
      <c r="D447" s="231" t="s">
        <v>512</v>
      </c>
      <c r="E447" s="232">
        <v>3</v>
      </c>
      <c r="F447" s="233"/>
      <c r="G447" s="234">
        <f>ROUND(E447*F447,2)</f>
        <v>0</v>
      </c>
      <c r="H447" s="233"/>
      <c r="I447" s="234">
        <f>ROUND(E447*H447,2)</f>
        <v>0</v>
      </c>
      <c r="J447" s="233"/>
      <c r="K447" s="234">
        <f>ROUND(E447*J447,2)</f>
        <v>0</v>
      </c>
      <c r="L447" s="234">
        <v>21</v>
      </c>
      <c r="M447" s="234">
        <f>G447*(1+L447/100)</f>
        <v>0</v>
      </c>
      <c r="N447" s="232">
        <v>0</v>
      </c>
      <c r="O447" s="232">
        <f>ROUND(E447*N447,2)</f>
        <v>0</v>
      </c>
      <c r="P447" s="232">
        <v>3.2000000000000002E-3</v>
      </c>
      <c r="Q447" s="232">
        <f>ROUND(E447*P447,2)</f>
        <v>0.01</v>
      </c>
      <c r="R447" s="234" t="s">
        <v>604</v>
      </c>
      <c r="S447" s="234" t="s">
        <v>159</v>
      </c>
      <c r="T447" s="235" t="s">
        <v>199</v>
      </c>
      <c r="U447" s="220">
        <v>0.6825</v>
      </c>
      <c r="V447" s="220">
        <f>ROUND(E447*U447,2)</f>
        <v>2.0499999999999998</v>
      </c>
      <c r="W447" s="220"/>
      <c r="X447" s="220" t="s">
        <v>200</v>
      </c>
      <c r="Y447" s="220" t="s">
        <v>162</v>
      </c>
      <c r="Z447" s="210"/>
      <c r="AA447" s="210"/>
      <c r="AB447" s="210"/>
      <c r="AC447" s="210"/>
      <c r="AD447" s="210"/>
      <c r="AE447" s="210"/>
      <c r="AF447" s="210"/>
      <c r="AG447" s="210" t="s">
        <v>201</v>
      </c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</row>
    <row r="448" spans="1:60" outlineLevel="2" x14ac:dyDescent="0.2">
      <c r="A448" s="217"/>
      <c r="B448" s="218"/>
      <c r="C448" s="259" t="s">
        <v>605</v>
      </c>
      <c r="D448" s="252"/>
      <c r="E448" s="253"/>
      <c r="F448" s="220"/>
      <c r="G448" s="220"/>
      <c r="H448" s="220"/>
      <c r="I448" s="220"/>
      <c r="J448" s="220"/>
      <c r="K448" s="220"/>
      <c r="L448" s="220"/>
      <c r="M448" s="220"/>
      <c r="N448" s="219"/>
      <c r="O448" s="219"/>
      <c r="P448" s="219"/>
      <c r="Q448" s="219"/>
      <c r="R448" s="220"/>
      <c r="S448" s="220"/>
      <c r="T448" s="220"/>
      <c r="U448" s="220"/>
      <c r="V448" s="220"/>
      <c r="W448" s="220"/>
      <c r="X448" s="220"/>
      <c r="Y448" s="220"/>
      <c r="Z448" s="210"/>
      <c r="AA448" s="210"/>
      <c r="AB448" s="210"/>
      <c r="AC448" s="210"/>
      <c r="AD448" s="210"/>
      <c r="AE448" s="210"/>
      <c r="AF448" s="210"/>
      <c r="AG448" s="210" t="s">
        <v>205</v>
      </c>
      <c r="AH448" s="210">
        <v>0</v>
      </c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</row>
    <row r="449" spans="1:60" outlineLevel="3" x14ac:dyDescent="0.2">
      <c r="A449" s="217"/>
      <c r="B449" s="218"/>
      <c r="C449" s="259" t="s">
        <v>253</v>
      </c>
      <c r="D449" s="252"/>
      <c r="E449" s="253"/>
      <c r="F449" s="220"/>
      <c r="G449" s="220"/>
      <c r="H449" s="220"/>
      <c r="I449" s="220"/>
      <c r="J449" s="220"/>
      <c r="K449" s="220"/>
      <c r="L449" s="220"/>
      <c r="M449" s="220"/>
      <c r="N449" s="219"/>
      <c r="O449" s="219"/>
      <c r="P449" s="219"/>
      <c r="Q449" s="219"/>
      <c r="R449" s="220"/>
      <c r="S449" s="220"/>
      <c r="T449" s="220"/>
      <c r="U449" s="220"/>
      <c r="V449" s="220"/>
      <c r="W449" s="220"/>
      <c r="X449" s="220"/>
      <c r="Y449" s="220"/>
      <c r="Z449" s="210"/>
      <c r="AA449" s="210"/>
      <c r="AB449" s="210"/>
      <c r="AC449" s="210"/>
      <c r="AD449" s="210"/>
      <c r="AE449" s="210"/>
      <c r="AF449" s="210"/>
      <c r="AG449" s="210" t="s">
        <v>205</v>
      </c>
      <c r="AH449" s="210">
        <v>0</v>
      </c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</row>
    <row r="450" spans="1:60" outlineLevel="3" x14ac:dyDescent="0.2">
      <c r="A450" s="217"/>
      <c r="B450" s="218"/>
      <c r="C450" s="259" t="s">
        <v>609</v>
      </c>
      <c r="D450" s="252"/>
      <c r="E450" s="253">
        <v>2</v>
      </c>
      <c r="F450" s="220"/>
      <c r="G450" s="220"/>
      <c r="H450" s="220"/>
      <c r="I450" s="220"/>
      <c r="J450" s="220"/>
      <c r="K450" s="220"/>
      <c r="L450" s="220"/>
      <c r="M450" s="220"/>
      <c r="N450" s="219"/>
      <c r="O450" s="219"/>
      <c r="P450" s="219"/>
      <c r="Q450" s="219"/>
      <c r="R450" s="220"/>
      <c r="S450" s="220"/>
      <c r="T450" s="220"/>
      <c r="U450" s="220"/>
      <c r="V450" s="220"/>
      <c r="W450" s="220"/>
      <c r="X450" s="220"/>
      <c r="Y450" s="220"/>
      <c r="Z450" s="210"/>
      <c r="AA450" s="210"/>
      <c r="AB450" s="210"/>
      <c r="AC450" s="210"/>
      <c r="AD450" s="210"/>
      <c r="AE450" s="210"/>
      <c r="AF450" s="210"/>
      <c r="AG450" s="210" t="s">
        <v>205</v>
      </c>
      <c r="AH450" s="210">
        <v>0</v>
      </c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</row>
    <row r="451" spans="1:60" outlineLevel="3" x14ac:dyDescent="0.2">
      <c r="A451" s="217"/>
      <c r="B451" s="218"/>
      <c r="C451" s="259" t="s">
        <v>610</v>
      </c>
      <c r="D451" s="252"/>
      <c r="E451" s="253"/>
      <c r="F451" s="220"/>
      <c r="G451" s="220"/>
      <c r="H451" s="220"/>
      <c r="I451" s="220"/>
      <c r="J451" s="220"/>
      <c r="K451" s="220"/>
      <c r="L451" s="220"/>
      <c r="M451" s="220"/>
      <c r="N451" s="219"/>
      <c r="O451" s="219"/>
      <c r="P451" s="219"/>
      <c r="Q451" s="219"/>
      <c r="R451" s="220"/>
      <c r="S451" s="220"/>
      <c r="T451" s="220"/>
      <c r="U451" s="220"/>
      <c r="V451" s="220"/>
      <c r="W451" s="220"/>
      <c r="X451" s="220"/>
      <c r="Y451" s="220"/>
      <c r="Z451" s="210"/>
      <c r="AA451" s="210"/>
      <c r="AB451" s="210"/>
      <c r="AC451" s="210"/>
      <c r="AD451" s="210"/>
      <c r="AE451" s="210"/>
      <c r="AF451" s="210"/>
      <c r="AG451" s="210" t="s">
        <v>205</v>
      </c>
      <c r="AH451" s="210">
        <v>0</v>
      </c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</row>
    <row r="452" spans="1:60" outlineLevel="3" x14ac:dyDescent="0.2">
      <c r="A452" s="217"/>
      <c r="B452" s="218"/>
      <c r="C452" s="259" t="s">
        <v>611</v>
      </c>
      <c r="D452" s="252"/>
      <c r="E452" s="253">
        <v>1</v>
      </c>
      <c r="F452" s="220"/>
      <c r="G452" s="220"/>
      <c r="H452" s="220"/>
      <c r="I452" s="220"/>
      <c r="J452" s="220"/>
      <c r="K452" s="220"/>
      <c r="L452" s="220"/>
      <c r="M452" s="220"/>
      <c r="N452" s="219"/>
      <c r="O452" s="219"/>
      <c r="P452" s="219"/>
      <c r="Q452" s="219"/>
      <c r="R452" s="220"/>
      <c r="S452" s="220"/>
      <c r="T452" s="220"/>
      <c r="U452" s="220"/>
      <c r="V452" s="220"/>
      <c r="W452" s="220"/>
      <c r="X452" s="220"/>
      <c r="Y452" s="220"/>
      <c r="Z452" s="210"/>
      <c r="AA452" s="210"/>
      <c r="AB452" s="210"/>
      <c r="AC452" s="210"/>
      <c r="AD452" s="210"/>
      <c r="AE452" s="210"/>
      <c r="AF452" s="210"/>
      <c r="AG452" s="210" t="s">
        <v>205</v>
      </c>
      <c r="AH452" s="210">
        <v>0</v>
      </c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</row>
    <row r="453" spans="1:60" outlineLevel="1" x14ac:dyDescent="0.2">
      <c r="A453" s="229">
        <v>42</v>
      </c>
      <c r="B453" s="230" t="s">
        <v>612</v>
      </c>
      <c r="C453" s="246" t="s">
        <v>613</v>
      </c>
      <c r="D453" s="231" t="s">
        <v>512</v>
      </c>
      <c r="E453" s="232">
        <v>31</v>
      </c>
      <c r="F453" s="233"/>
      <c r="G453" s="234">
        <f>ROUND(E453*F453,2)</f>
        <v>0</v>
      </c>
      <c r="H453" s="233"/>
      <c r="I453" s="234">
        <f>ROUND(E453*H453,2)</f>
        <v>0</v>
      </c>
      <c r="J453" s="233"/>
      <c r="K453" s="234">
        <f>ROUND(E453*J453,2)</f>
        <v>0</v>
      </c>
      <c r="L453" s="234">
        <v>21</v>
      </c>
      <c r="M453" s="234">
        <f>G453*(1+L453/100)</f>
        <v>0</v>
      </c>
      <c r="N453" s="232">
        <v>0</v>
      </c>
      <c r="O453" s="232">
        <f>ROUND(E453*N453,2)</f>
        <v>0</v>
      </c>
      <c r="P453" s="232">
        <v>4.8999999999999998E-3</v>
      </c>
      <c r="Q453" s="232">
        <f>ROUND(E453*P453,2)</f>
        <v>0.15</v>
      </c>
      <c r="R453" s="234" t="s">
        <v>604</v>
      </c>
      <c r="S453" s="234" t="s">
        <v>159</v>
      </c>
      <c r="T453" s="235" t="s">
        <v>199</v>
      </c>
      <c r="U453" s="220">
        <v>0.92949999999999999</v>
      </c>
      <c r="V453" s="220">
        <f>ROUND(E453*U453,2)</f>
        <v>28.81</v>
      </c>
      <c r="W453" s="220"/>
      <c r="X453" s="220" t="s">
        <v>200</v>
      </c>
      <c r="Y453" s="220" t="s">
        <v>162</v>
      </c>
      <c r="Z453" s="210"/>
      <c r="AA453" s="210"/>
      <c r="AB453" s="210"/>
      <c r="AC453" s="210"/>
      <c r="AD453" s="210"/>
      <c r="AE453" s="210"/>
      <c r="AF453" s="210"/>
      <c r="AG453" s="210" t="s">
        <v>201</v>
      </c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</row>
    <row r="454" spans="1:60" outlineLevel="2" x14ac:dyDescent="0.2">
      <c r="A454" s="217"/>
      <c r="B454" s="218"/>
      <c r="C454" s="259" t="s">
        <v>605</v>
      </c>
      <c r="D454" s="252"/>
      <c r="E454" s="253"/>
      <c r="F454" s="220"/>
      <c r="G454" s="220"/>
      <c r="H454" s="220"/>
      <c r="I454" s="220"/>
      <c r="J454" s="220"/>
      <c r="K454" s="220"/>
      <c r="L454" s="220"/>
      <c r="M454" s="220"/>
      <c r="N454" s="219"/>
      <c r="O454" s="219"/>
      <c r="P454" s="219"/>
      <c r="Q454" s="219"/>
      <c r="R454" s="220"/>
      <c r="S454" s="220"/>
      <c r="T454" s="220"/>
      <c r="U454" s="220"/>
      <c r="V454" s="220"/>
      <c r="W454" s="220"/>
      <c r="X454" s="220"/>
      <c r="Y454" s="220"/>
      <c r="Z454" s="210"/>
      <c r="AA454" s="210"/>
      <c r="AB454" s="210"/>
      <c r="AC454" s="210"/>
      <c r="AD454" s="210"/>
      <c r="AE454" s="210"/>
      <c r="AF454" s="210"/>
      <c r="AG454" s="210" t="s">
        <v>205</v>
      </c>
      <c r="AH454" s="210">
        <v>0</v>
      </c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</row>
    <row r="455" spans="1:60" outlineLevel="3" x14ac:dyDescent="0.2">
      <c r="A455" s="217"/>
      <c r="B455" s="218"/>
      <c r="C455" s="259" t="s">
        <v>253</v>
      </c>
      <c r="D455" s="252"/>
      <c r="E455" s="253"/>
      <c r="F455" s="220"/>
      <c r="G455" s="220"/>
      <c r="H455" s="220"/>
      <c r="I455" s="220"/>
      <c r="J455" s="220"/>
      <c r="K455" s="220"/>
      <c r="L455" s="220"/>
      <c r="M455" s="220"/>
      <c r="N455" s="219"/>
      <c r="O455" s="219"/>
      <c r="P455" s="219"/>
      <c r="Q455" s="219"/>
      <c r="R455" s="220"/>
      <c r="S455" s="220"/>
      <c r="T455" s="220"/>
      <c r="U455" s="220"/>
      <c r="V455" s="220"/>
      <c r="W455" s="220"/>
      <c r="X455" s="220"/>
      <c r="Y455" s="220"/>
      <c r="Z455" s="210"/>
      <c r="AA455" s="210"/>
      <c r="AB455" s="210"/>
      <c r="AC455" s="210"/>
      <c r="AD455" s="210"/>
      <c r="AE455" s="210"/>
      <c r="AF455" s="210"/>
      <c r="AG455" s="210" t="s">
        <v>205</v>
      </c>
      <c r="AH455" s="210">
        <v>0</v>
      </c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</row>
    <row r="456" spans="1:60" outlineLevel="3" x14ac:dyDescent="0.2">
      <c r="A456" s="217"/>
      <c r="B456" s="218"/>
      <c r="C456" s="259" t="s">
        <v>614</v>
      </c>
      <c r="D456" s="252"/>
      <c r="E456" s="253">
        <v>4</v>
      </c>
      <c r="F456" s="220"/>
      <c r="G456" s="220"/>
      <c r="H456" s="220"/>
      <c r="I456" s="220"/>
      <c r="J456" s="220"/>
      <c r="K456" s="220"/>
      <c r="L456" s="220"/>
      <c r="M456" s="220"/>
      <c r="N456" s="219"/>
      <c r="O456" s="219"/>
      <c r="P456" s="219"/>
      <c r="Q456" s="219"/>
      <c r="R456" s="220"/>
      <c r="S456" s="220"/>
      <c r="T456" s="220"/>
      <c r="U456" s="220"/>
      <c r="V456" s="220"/>
      <c r="W456" s="220"/>
      <c r="X456" s="220"/>
      <c r="Y456" s="220"/>
      <c r="Z456" s="210"/>
      <c r="AA456" s="210"/>
      <c r="AB456" s="210"/>
      <c r="AC456" s="210"/>
      <c r="AD456" s="210"/>
      <c r="AE456" s="210"/>
      <c r="AF456" s="210"/>
      <c r="AG456" s="210" t="s">
        <v>205</v>
      </c>
      <c r="AH456" s="210">
        <v>0</v>
      </c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</row>
    <row r="457" spans="1:60" outlineLevel="3" x14ac:dyDescent="0.2">
      <c r="A457" s="217"/>
      <c r="B457" s="218"/>
      <c r="C457" s="259" t="s">
        <v>517</v>
      </c>
      <c r="D457" s="252"/>
      <c r="E457" s="253"/>
      <c r="F457" s="220"/>
      <c r="G457" s="220"/>
      <c r="H457" s="220"/>
      <c r="I457" s="220"/>
      <c r="J457" s="220"/>
      <c r="K457" s="220"/>
      <c r="L457" s="220"/>
      <c r="M457" s="220"/>
      <c r="N457" s="219"/>
      <c r="O457" s="219"/>
      <c r="P457" s="219"/>
      <c r="Q457" s="219"/>
      <c r="R457" s="220"/>
      <c r="S457" s="220"/>
      <c r="T457" s="220"/>
      <c r="U457" s="220"/>
      <c r="V457" s="220"/>
      <c r="W457" s="220"/>
      <c r="X457" s="220"/>
      <c r="Y457" s="220"/>
      <c r="Z457" s="210"/>
      <c r="AA457" s="210"/>
      <c r="AB457" s="210"/>
      <c r="AC457" s="210"/>
      <c r="AD457" s="210"/>
      <c r="AE457" s="210"/>
      <c r="AF457" s="210"/>
      <c r="AG457" s="210" t="s">
        <v>205</v>
      </c>
      <c r="AH457" s="210">
        <v>0</v>
      </c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</row>
    <row r="458" spans="1:60" outlineLevel="3" x14ac:dyDescent="0.2">
      <c r="A458" s="217"/>
      <c r="B458" s="218"/>
      <c r="C458" s="259" t="s">
        <v>615</v>
      </c>
      <c r="D458" s="252"/>
      <c r="E458" s="253">
        <v>21</v>
      </c>
      <c r="F458" s="220"/>
      <c r="G458" s="220"/>
      <c r="H458" s="220"/>
      <c r="I458" s="220"/>
      <c r="J458" s="220"/>
      <c r="K458" s="220"/>
      <c r="L458" s="220"/>
      <c r="M458" s="220"/>
      <c r="N458" s="219"/>
      <c r="O458" s="219"/>
      <c r="P458" s="219"/>
      <c r="Q458" s="219"/>
      <c r="R458" s="220"/>
      <c r="S458" s="220"/>
      <c r="T458" s="220"/>
      <c r="U458" s="220"/>
      <c r="V458" s="220"/>
      <c r="W458" s="220"/>
      <c r="X458" s="220"/>
      <c r="Y458" s="220"/>
      <c r="Z458" s="210"/>
      <c r="AA458" s="210"/>
      <c r="AB458" s="210"/>
      <c r="AC458" s="210"/>
      <c r="AD458" s="210"/>
      <c r="AE458" s="210"/>
      <c r="AF458" s="210"/>
      <c r="AG458" s="210" t="s">
        <v>205</v>
      </c>
      <c r="AH458" s="210">
        <v>0</v>
      </c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</row>
    <row r="459" spans="1:60" outlineLevel="3" x14ac:dyDescent="0.2">
      <c r="A459" s="217"/>
      <c r="B459" s="218"/>
      <c r="C459" s="259" t="s">
        <v>215</v>
      </c>
      <c r="D459" s="252"/>
      <c r="E459" s="253"/>
      <c r="F459" s="220"/>
      <c r="G459" s="220"/>
      <c r="H459" s="220"/>
      <c r="I459" s="220"/>
      <c r="J459" s="220"/>
      <c r="K459" s="220"/>
      <c r="L459" s="220"/>
      <c r="M459" s="220"/>
      <c r="N459" s="219"/>
      <c r="O459" s="219"/>
      <c r="P459" s="219"/>
      <c r="Q459" s="219"/>
      <c r="R459" s="220"/>
      <c r="S459" s="220"/>
      <c r="T459" s="220"/>
      <c r="U459" s="220"/>
      <c r="V459" s="220"/>
      <c r="W459" s="220"/>
      <c r="X459" s="220"/>
      <c r="Y459" s="220"/>
      <c r="Z459" s="210"/>
      <c r="AA459" s="210"/>
      <c r="AB459" s="210"/>
      <c r="AC459" s="210"/>
      <c r="AD459" s="210"/>
      <c r="AE459" s="210"/>
      <c r="AF459" s="210"/>
      <c r="AG459" s="210" t="s">
        <v>205</v>
      </c>
      <c r="AH459" s="210">
        <v>0</v>
      </c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</row>
    <row r="460" spans="1:60" outlineLevel="3" x14ac:dyDescent="0.2">
      <c r="A460" s="217"/>
      <c r="B460" s="218"/>
      <c r="C460" s="259" t="s">
        <v>616</v>
      </c>
      <c r="D460" s="252"/>
      <c r="E460" s="253">
        <v>6</v>
      </c>
      <c r="F460" s="220"/>
      <c r="G460" s="220"/>
      <c r="H460" s="220"/>
      <c r="I460" s="220"/>
      <c r="J460" s="220"/>
      <c r="K460" s="220"/>
      <c r="L460" s="220"/>
      <c r="M460" s="220"/>
      <c r="N460" s="219"/>
      <c r="O460" s="219"/>
      <c r="P460" s="219"/>
      <c r="Q460" s="219"/>
      <c r="R460" s="220"/>
      <c r="S460" s="220"/>
      <c r="T460" s="220"/>
      <c r="U460" s="220"/>
      <c r="V460" s="220"/>
      <c r="W460" s="220"/>
      <c r="X460" s="220"/>
      <c r="Y460" s="220"/>
      <c r="Z460" s="210"/>
      <c r="AA460" s="210"/>
      <c r="AB460" s="210"/>
      <c r="AC460" s="210"/>
      <c r="AD460" s="210"/>
      <c r="AE460" s="210"/>
      <c r="AF460" s="210"/>
      <c r="AG460" s="210" t="s">
        <v>205</v>
      </c>
      <c r="AH460" s="210">
        <v>0</v>
      </c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</row>
    <row r="461" spans="1:60" ht="22.5" outlineLevel="1" x14ac:dyDescent="0.2">
      <c r="A461" s="229">
        <v>43</v>
      </c>
      <c r="B461" s="230" t="s">
        <v>617</v>
      </c>
      <c r="C461" s="246" t="s">
        <v>618</v>
      </c>
      <c r="D461" s="231" t="s">
        <v>188</v>
      </c>
      <c r="E461" s="232">
        <v>3</v>
      </c>
      <c r="F461" s="233"/>
      <c r="G461" s="234">
        <f>ROUND(E461*F461,2)</f>
        <v>0</v>
      </c>
      <c r="H461" s="233"/>
      <c r="I461" s="234">
        <f>ROUND(E461*H461,2)</f>
        <v>0</v>
      </c>
      <c r="J461" s="233"/>
      <c r="K461" s="234">
        <f>ROUND(E461*J461,2)</f>
        <v>0</v>
      </c>
      <c r="L461" s="234">
        <v>21</v>
      </c>
      <c r="M461" s="234">
        <f>G461*(1+L461/100)</f>
        <v>0</v>
      </c>
      <c r="N461" s="232">
        <v>0</v>
      </c>
      <c r="O461" s="232">
        <f>ROUND(E461*N461,2)</f>
        <v>0</v>
      </c>
      <c r="P461" s="232">
        <v>0</v>
      </c>
      <c r="Q461" s="232">
        <f>ROUND(E461*P461,2)</f>
        <v>0</v>
      </c>
      <c r="R461" s="234"/>
      <c r="S461" s="234" t="s">
        <v>189</v>
      </c>
      <c r="T461" s="235" t="s">
        <v>160</v>
      </c>
      <c r="U461" s="220">
        <v>0</v>
      </c>
      <c r="V461" s="220">
        <f>ROUND(E461*U461,2)</f>
        <v>0</v>
      </c>
      <c r="W461" s="220"/>
      <c r="X461" s="220" t="s">
        <v>200</v>
      </c>
      <c r="Y461" s="220" t="s">
        <v>162</v>
      </c>
      <c r="Z461" s="210"/>
      <c r="AA461" s="210"/>
      <c r="AB461" s="210"/>
      <c r="AC461" s="210"/>
      <c r="AD461" s="210"/>
      <c r="AE461" s="210"/>
      <c r="AF461" s="210"/>
      <c r="AG461" s="210" t="s">
        <v>201</v>
      </c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</row>
    <row r="462" spans="1:60" outlineLevel="2" x14ac:dyDescent="0.2">
      <c r="A462" s="217"/>
      <c r="B462" s="218"/>
      <c r="C462" s="259" t="s">
        <v>619</v>
      </c>
      <c r="D462" s="252"/>
      <c r="E462" s="253"/>
      <c r="F462" s="220"/>
      <c r="G462" s="220"/>
      <c r="H462" s="220"/>
      <c r="I462" s="220"/>
      <c r="J462" s="220"/>
      <c r="K462" s="220"/>
      <c r="L462" s="220"/>
      <c r="M462" s="220"/>
      <c r="N462" s="219"/>
      <c r="O462" s="219"/>
      <c r="P462" s="219"/>
      <c r="Q462" s="219"/>
      <c r="R462" s="220"/>
      <c r="S462" s="220"/>
      <c r="T462" s="220"/>
      <c r="U462" s="220"/>
      <c r="V462" s="220"/>
      <c r="W462" s="220"/>
      <c r="X462" s="220"/>
      <c r="Y462" s="220"/>
      <c r="Z462" s="210"/>
      <c r="AA462" s="210"/>
      <c r="AB462" s="210"/>
      <c r="AC462" s="210"/>
      <c r="AD462" s="210"/>
      <c r="AE462" s="210"/>
      <c r="AF462" s="210"/>
      <c r="AG462" s="210" t="s">
        <v>205</v>
      </c>
      <c r="AH462" s="210">
        <v>0</v>
      </c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</row>
    <row r="463" spans="1:60" outlineLevel="3" x14ac:dyDescent="0.2">
      <c r="A463" s="217"/>
      <c r="B463" s="218"/>
      <c r="C463" s="259" t="s">
        <v>620</v>
      </c>
      <c r="D463" s="252"/>
      <c r="E463" s="253">
        <v>1</v>
      </c>
      <c r="F463" s="220"/>
      <c r="G463" s="220"/>
      <c r="H463" s="220"/>
      <c r="I463" s="220"/>
      <c r="J463" s="220"/>
      <c r="K463" s="220"/>
      <c r="L463" s="220"/>
      <c r="M463" s="220"/>
      <c r="N463" s="219"/>
      <c r="O463" s="219"/>
      <c r="P463" s="219"/>
      <c r="Q463" s="219"/>
      <c r="R463" s="220"/>
      <c r="S463" s="220"/>
      <c r="T463" s="220"/>
      <c r="U463" s="220"/>
      <c r="V463" s="220"/>
      <c r="W463" s="220"/>
      <c r="X463" s="220"/>
      <c r="Y463" s="220"/>
      <c r="Z463" s="210"/>
      <c r="AA463" s="210"/>
      <c r="AB463" s="210"/>
      <c r="AC463" s="210"/>
      <c r="AD463" s="210"/>
      <c r="AE463" s="210"/>
      <c r="AF463" s="210"/>
      <c r="AG463" s="210" t="s">
        <v>205</v>
      </c>
      <c r="AH463" s="210">
        <v>0</v>
      </c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</row>
    <row r="464" spans="1:60" outlineLevel="3" x14ac:dyDescent="0.2">
      <c r="A464" s="217"/>
      <c r="B464" s="218"/>
      <c r="C464" s="259" t="s">
        <v>590</v>
      </c>
      <c r="D464" s="252"/>
      <c r="E464" s="253"/>
      <c r="F464" s="220"/>
      <c r="G464" s="220"/>
      <c r="H464" s="220"/>
      <c r="I464" s="220"/>
      <c r="J464" s="220"/>
      <c r="K464" s="220"/>
      <c r="L464" s="220"/>
      <c r="M464" s="220"/>
      <c r="N464" s="219"/>
      <c r="O464" s="219"/>
      <c r="P464" s="219"/>
      <c r="Q464" s="219"/>
      <c r="R464" s="220"/>
      <c r="S464" s="220"/>
      <c r="T464" s="220"/>
      <c r="U464" s="220"/>
      <c r="V464" s="220"/>
      <c r="W464" s="220"/>
      <c r="X464" s="220"/>
      <c r="Y464" s="220"/>
      <c r="Z464" s="210"/>
      <c r="AA464" s="210"/>
      <c r="AB464" s="210"/>
      <c r="AC464" s="210"/>
      <c r="AD464" s="210"/>
      <c r="AE464" s="210"/>
      <c r="AF464" s="210"/>
      <c r="AG464" s="210" t="s">
        <v>205</v>
      </c>
      <c r="AH464" s="210">
        <v>0</v>
      </c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</row>
    <row r="465" spans="1:60" outlineLevel="3" x14ac:dyDescent="0.2">
      <c r="A465" s="217"/>
      <c r="B465" s="218"/>
      <c r="C465" s="259" t="s">
        <v>591</v>
      </c>
      <c r="D465" s="252"/>
      <c r="E465" s="253">
        <v>1</v>
      </c>
      <c r="F465" s="220"/>
      <c r="G465" s="220"/>
      <c r="H465" s="220"/>
      <c r="I465" s="220"/>
      <c r="J465" s="220"/>
      <c r="K465" s="220"/>
      <c r="L465" s="220"/>
      <c r="M465" s="220"/>
      <c r="N465" s="219"/>
      <c r="O465" s="219"/>
      <c r="P465" s="219"/>
      <c r="Q465" s="219"/>
      <c r="R465" s="220"/>
      <c r="S465" s="220"/>
      <c r="T465" s="220"/>
      <c r="U465" s="220"/>
      <c r="V465" s="220"/>
      <c r="W465" s="220"/>
      <c r="X465" s="220"/>
      <c r="Y465" s="220"/>
      <c r="Z465" s="210"/>
      <c r="AA465" s="210"/>
      <c r="AB465" s="210"/>
      <c r="AC465" s="210"/>
      <c r="AD465" s="210"/>
      <c r="AE465" s="210"/>
      <c r="AF465" s="210"/>
      <c r="AG465" s="210" t="s">
        <v>205</v>
      </c>
      <c r="AH465" s="210">
        <v>0</v>
      </c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</row>
    <row r="466" spans="1:60" outlineLevel="3" x14ac:dyDescent="0.2">
      <c r="A466" s="217"/>
      <c r="B466" s="218"/>
      <c r="C466" s="259" t="s">
        <v>592</v>
      </c>
      <c r="D466" s="252"/>
      <c r="E466" s="253">
        <v>1</v>
      </c>
      <c r="F466" s="220"/>
      <c r="G466" s="220"/>
      <c r="H466" s="220"/>
      <c r="I466" s="220"/>
      <c r="J466" s="220"/>
      <c r="K466" s="220"/>
      <c r="L466" s="220"/>
      <c r="M466" s="220"/>
      <c r="N466" s="219"/>
      <c r="O466" s="219"/>
      <c r="P466" s="219"/>
      <c r="Q466" s="219"/>
      <c r="R466" s="220"/>
      <c r="S466" s="220"/>
      <c r="T466" s="220"/>
      <c r="U466" s="220"/>
      <c r="V466" s="220"/>
      <c r="W466" s="220"/>
      <c r="X466" s="220"/>
      <c r="Y466" s="220"/>
      <c r="Z466" s="210"/>
      <c r="AA466" s="210"/>
      <c r="AB466" s="210"/>
      <c r="AC466" s="210"/>
      <c r="AD466" s="210"/>
      <c r="AE466" s="210"/>
      <c r="AF466" s="210"/>
      <c r="AG466" s="210" t="s">
        <v>205</v>
      </c>
      <c r="AH466" s="210">
        <v>0</v>
      </c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</row>
    <row r="467" spans="1:60" outlineLevel="1" x14ac:dyDescent="0.2">
      <c r="A467" s="229">
        <v>44</v>
      </c>
      <c r="B467" s="230" t="s">
        <v>621</v>
      </c>
      <c r="C467" s="246" t="s">
        <v>622</v>
      </c>
      <c r="D467" s="231" t="s">
        <v>623</v>
      </c>
      <c r="E467" s="232">
        <v>3</v>
      </c>
      <c r="F467" s="233"/>
      <c r="G467" s="234">
        <f>ROUND(E467*F467,2)</f>
        <v>0</v>
      </c>
      <c r="H467" s="233"/>
      <c r="I467" s="234">
        <f>ROUND(E467*H467,2)</f>
        <v>0</v>
      </c>
      <c r="J467" s="233"/>
      <c r="K467" s="234">
        <f>ROUND(E467*J467,2)</f>
        <v>0</v>
      </c>
      <c r="L467" s="234">
        <v>21</v>
      </c>
      <c r="M467" s="234">
        <f>G467*(1+L467/100)</f>
        <v>0</v>
      </c>
      <c r="N467" s="232">
        <v>0</v>
      </c>
      <c r="O467" s="232">
        <f>ROUND(E467*N467,2)</f>
        <v>0</v>
      </c>
      <c r="P467" s="232">
        <v>0</v>
      </c>
      <c r="Q467" s="232">
        <f>ROUND(E467*P467,2)</f>
        <v>0</v>
      </c>
      <c r="R467" s="234"/>
      <c r="S467" s="234" t="s">
        <v>189</v>
      </c>
      <c r="T467" s="235" t="s">
        <v>160</v>
      </c>
      <c r="U467" s="220">
        <v>0</v>
      </c>
      <c r="V467" s="220">
        <f>ROUND(E467*U467,2)</f>
        <v>0</v>
      </c>
      <c r="W467" s="220"/>
      <c r="X467" s="220" t="s">
        <v>200</v>
      </c>
      <c r="Y467" s="220" t="s">
        <v>162</v>
      </c>
      <c r="Z467" s="210"/>
      <c r="AA467" s="210"/>
      <c r="AB467" s="210"/>
      <c r="AC467" s="210"/>
      <c r="AD467" s="210"/>
      <c r="AE467" s="210"/>
      <c r="AF467" s="210"/>
      <c r="AG467" s="210" t="s">
        <v>201</v>
      </c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</row>
    <row r="468" spans="1:60" outlineLevel="2" x14ac:dyDescent="0.2">
      <c r="A468" s="217"/>
      <c r="B468" s="218"/>
      <c r="C468" s="247" t="s">
        <v>624</v>
      </c>
      <c r="D468" s="237"/>
      <c r="E468" s="237"/>
      <c r="F468" s="237"/>
      <c r="G468" s="237"/>
      <c r="H468" s="220"/>
      <c r="I468" s="220"/>
      <c r="J468" s="220"/>
      <c r="K468" s="220"/>
      <c r="L468" s="220"/>
      <c r="M468" s="220"/>
      <c r="N468" s="219"/>
      <c r="O468" s="219"/>
      <c r="P468" s="219"/>
      <c r="Q468" s="219"/>
      <c r="R468" s="220"/>
      <c r="S468" s="220"/>
      <c r="T468" s="220"/>
      <c r="U468" s="220"/>
      <c r="V468" s="220"/>
      <c r="W468" s="220"/>
      <c r="X468" s="220"/>
      <c r="Y468" s="220"/>
      <c r="Z468" s="210"/>
      <c r="AA468" s="210"/>
      <c r="AB468" s="210"/>
      <c r="AC468" s="210"/>
      <c r="AD468" s="210"/>
      <c r="AE468" s="210"/>
      <c r="AF468" s="210"/>
      <c r="AG468" s="210" t="s">
        <v>165</v>
      </c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</row>
    <row r="469" spans="1:60" outlineLevel="2" x14ac:dyDescent="0.2">
      <c r="A469" s="217"/>
      <c r="B469" s="218"/>
      <c r="C469" s="259" t="s">
        <v>590</v>
      </c>
      <c r="D469" s="252"/>
      <c r="E469" s="253"/>
      <c r="F469" s="220"/>
      <c r="G469" s="220"/>
      <c r="H469" s="220"/>
      <c r="I469" s="220"/>
      <c r="J469" s="220"/>
      <c r="K469" s="220"/>
      <c r="L469" s="220"/>
      <c r="M469" s="220"/>
      <c r="N469" s="219"/>
      <c r="O469" s="219"/>
      <c r="P469" s="219"/>
      <c r="Q469" s="219"/>
      <c r="R469" s="220"/>
      <c r="S469" s="220"/>
      <c r="T469" s="220"/>
      <c r="U469" s="220"/>
      <c r="V469" s="220"/>
      <c r="W469" s="220"/>
      <c r="X469" s="220"/>
      <c r="Y469" s="220"/>
      <c r="Z469" s="210"/>
      <c r="AA469" s="210"/>
      <c r="AB469" s="210"/>
      <c r="AC469" s="210"/>
      <c r="AD469" s="210"/>
      <c r="AE469" s="210"/>
      <c r="AF469" s="210"/>
      <c r="AG469" s="210" t="s">
        <v>205</v>
      </c>
      <c r="AH469" s="210">
        <v>0</v>
      </c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</row>
    <row r="470" spans="1:60" outlineLevel="3" x14ac:dyDescent="0.2">
      <c r="A470" s="217"/>
      <c r="B470" s="218"/>
      <c r="C470" s="259" t="s">
        <v>625</v>
      </c>
      <c r="D470" s="252"/>
      <c r="E470" s="253">
        <v>1.5</v>
      </c>
      <c r="F470" s="220"/>
      <c r="G470" s="220"/>
      <c r="H470" s="220"/>
      <c r="I470" s="220"/>
      <c r="J470" s="220"/>
      <c r="K470" s="220"/>
      <c r="L470" s="220"/>
      <c r="M470" s="220"/>
      <c r="N470" s="219"/>
      <c r="O470" s="219"/>
      <c r="P470" s="219"/>
      <c r="Q470" s="219"/>
      <c r="R470" s="220"/>
      <c r="S470" s="220"/>
      <c r="T470" s="220"/>
      <c r="U470" s="220"/>
      <c r="V470" s="220"/>
      <c r="W470" s="220"/>
      <c r="X470" s="220"/>
      <c r="Y470" s="220"/>
      <c r="Z470" s="210"/>
      <c r="AA470" s="210"/>
      <c r="AB470" s="210"/>
      <c r="AC470" s="210"/>
      <c r="AD470" s="210"/>
      <c r="AE470" s="210"/>
      <c r="AF470" s="210"/>
      <c r="AG470" s="210" t="s">
        <v>205</v>
      </c>
      <c r="AH470" s="210">
        <v>0</v>
      </c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</row>
    <row r="471" spans="1:60" outlineLevel="3" x14ac:dyDescent="0.2">
      <c r="A471" s="217"/>
      <c r="B471" s="218"/>
      <c r="C471" s="259" t="s">
        <v>626</v>
      </c>
      <c r="D471" s="252"/>
      <c r="E471" s="253">
        <v>1.5</v>
      </c>
      <c r="F471" s="220"/>
      <c r="G471" s="220"/>
      <c r="H471" s="220"/>
      <c r="I471" s="220"/>
      <c r="J471" s="220"/>
      <c r="K471" s="220"/>
      <c r="L471" s="220"/>
      <c r="M471" s="220"/>
      <c r="N471" s="219"/>
      <c r="O471" s="219"/>
      <c r="P471" s="219"/>
      <c r="Q471" s="219"/>
      <c r="R471" s="220"/>
      <c r="S471" s="220"/>
      <c r="T471" s="220"/>
      <c r="U471" s="220"/>
      <c r="V471" s="220"/>
      <c r="W471" s="220"/>
      <c r="X471" s="220"/>
      <c r="Y471" s="220"/>
      <c r="Z471" s="210"/>
      <c r="AA471" s="210"/>
      <c r="AB471" s="210"/>
      <c r="AC471" s="210"/>
      <c r="AD471" s="210"/>
      <c r="AE471" s="210"/>
      <c r="AF471" s="210"/>
      <c r="AG471" s="210" t="s">
        <v>205</v>
      </c>
      <c r="AH471" s="210">
        <v>0</v>
      </c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</row>
    <row r="472" spans="1:60" ht="22.5" outlineLevel="1" x14ac:dyDescent="0.2">
      <c r="A472" s="229">
        <v>45</v>
      </c>
      <c r="B472" s="230" t="s">
        <v>627</v>
      </c>
      <c r="C472" s="246" t="s">
        <v>628</v>
      </c>
      <c r="D472" s="231" t="s">
        <v>512</v>
      </c>
      <c r="E472" s="232">
        <v>34</v>
      </c>
      <c r="F472" s="233"/>
      <c r="G472" s="234">
        <f>ROUND(E472*F472,2)</f>
        <v>0</v>
      </c>
      <c r="H472" s="233"/>
      <c r="I472" s="234">
        <f>ROUND(E472*H472,2)</f>
        <v>0</v>
      </c>
      <c r="J472" s="233"/>
      <c r="K472" s="234">
        <f>ROUND(E472*J472,2)</f>
        <v>0</v>
      </c>
      <c r="L472" s="234">
        <v>21</v>
      </c>
      <c r="M472" s="234">
        <f>G472*(1+L472/100)</f>
        <v>0</v>
      </c>
      <c r="N472" s="232">
        <v>2.9999999999999997E-4</v>
      </c>
      <c r="O472" s="232">
        <f>ROUND(E472*N472,2)</f>
        <v>0.01</v>
      </c>
      <c r="P472" s="232">
        <v>0</v>
      </c>
      <c r="Q472" s="232">
        <f>ROUND(E472*P472,2)</f>
        <v>0</v>
      </c>
      <c r="R472" s="234"/>
      <c r="S472" s="234" t="s">
        <v>189</v>
      </c>
      <c r="T472" s="235" t="s">
        <v>199</v>
      </c>
      <c r="U472" s="220">
        <v>0</v>
      </c>
      <c r="V472" s="220">
        <f>ROUND(E472*U472,2)</f>
        <v>0</v>
      </c>
      <c r="W472" s="220"/>
      <c r="X472" s="220" t="s">
        <v>200</v>
      </c>
      <c r="Y472" s="220" t="s">
        <v>162</v>
      </c>
      <c r="Z472" s="210"/>
      <c r="AA472" s="210"/>
      <c r="AB472" s="210"/>
      <c r="AC472" s="210"/>
      <c r="AD472" s="210"/>
      <c r="AE472" s="210"/>
      <c r="AF472" s="210"/>
      <c r="AG472" s="210" t="s">
        <v>201</v>
      </c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</row>
    <row r="473" spans="1:60" outlineLevel="2" x14ac:dyDescent="0.2">
      <c r="A473" s="217"/>
      <c r="B473" s="218"/>
      <c r="C473" s="259" t="s">
        <v>629</v>
      </c>
      <c r="D473" s="252"/>
      <c r="E473" s="253">
        <v>28</v>
      </c>
      <c r="F473" s="220"/>
      <c r="G473" s="220"/>
      <c r="H473" s="220"/>
      <c r="I473" s="220"/>
      <c r="J473" s="220"/>
      <c r="K473" s="220"/>
      <c r="L473" s="220"/>
      <c r="M473" s="220"/>
      <c r="N473" s="219"/>
      <c r="O473" s="219"/>
      <c r="P473" s="219"/>
      <c r="Q473" s="219"/>
      <c r="R473" s="220"/>
      <c r="S473" s="220"/>
      <c r="T473" s="220"/>
      <c r="U473" s="220"/>
      <c r="V473" s="220"/>
      <c r="W473" s="220"/>
      <c r="X473" s="220"/>
      <c r="Y473" s="220"/>
      <c r="Z473" s="210"/>
      <c r="AA473" s="210"/>
      <c r="AB473" s="210"/>
      <c r="AC473" s="210"/>
      <c r="AD473" s="210"/>
      <c r="AE473" s="210"/>
      <c r="AF473" s="210"/>
      <c r="AG473" s="210" t="s">
        <v>205</v>
      </c>
      <c r="AH473" s="210">
        <v>0</v>
      </c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</row>
    <row r="474" spans="1:60" outlineLevel="3" x14ac:dyDescent="0.2">
      <c r="A474" s="217"/>
      <c r="B474" s="218"/>
      <c r="C474" s="259" t="s">
        <v>630</v>
      </c>
      <c r="D474" s="252"/>
      <c r="E474" s="253">
        <v>6</v>
      </c>
      <c r="F474" s="220"/>
      <c r="G474" s="220"/>
      <c r="H474" s="220"/>
      <c r="I474" s="220"/>
      <c r="J474" s="220"/>
      <c r="K474" s="220"/>
      <c r="L474" s="220"/>
      <c r="M474" s="220"/>
      <c r="N474" s="219"/>
      <c r="O474" s="219"/>
      <c r="P474" s="219"/>
      <c r="Q474" s="219"/>
      <c r="R474" s="220"/>
      <c r="S474" s="220"/>
      <c r="T474" s="220"/>
      <c r="U474" s="220"/>
      <c r="V474" s="220"/>
      <c r="W474" s="220"/>
      <c r="X474" s="220"/>
      <c r="Y474" s="220"/>
      <c r="Z474" s="210"/>
      <c r="AA474" s="210"/>
      <c r="AB474" s="210"/>
      <c r="AC474" s="210"/>
      <c r="AD474" s="210"/>
      <c r="AE474" s="210"/>
      <c r="AF474" s="210"/>
      <c r="AG474" s="210" t="s">
        <v>205</v>
      </c>
      <c r="AH474" s="210">
        <v>0</v>
      </c>
      <c r="AI474" s="210"/>
      <c r="AJ474" s="210"/>
      <c r="AK474" s="210"/>
      <c r="AL474" s="210"/>
      <c r="AM474" s="210"/>
      <c r="AN474" s="210"/>
      <c r="AO474" s="210"/>
      <c r="AP474" s="210"/>
      <c r="AQ474" s="210"/>
      <c r="AR474" s="210"/>
      <c r="AS474" s="210"/>
      <c r="AT474" s="210"/>
      <c r="AU474" s="210"/>
      <c r="AV474" s="210"/>
      <c r="AW474" s="210"/>
      <c r="AX474" s="210"/>
      <c r="AY474" s="210"/>
      <c r="AZ474" s="210"/>
      <c r="BA474" s="210"/>
      <c r="BB474" s="210"/>
      <c r="BC474" s="210"/>
      <c r="BD474" s="210"/>
      <c r="BE474" s="210"/>
      <c r="BF474" s="210"/>
      <c r="BG474" s="210"/>
      <c r="BH474" s="210"/>
    </row>
    <row r="475" spans="1:60" ht="22.5" outlineLevel="1" x14ac:dyDescent="0.2">
      <c r="A475" s="229">
        <v>46</v>
      </c>
      <c r="B475" s="230" t="s">
        <v>631</v>
      </c>
      <c r="C475" s="246" t="s">
        <v>632</v>
      </c>
      <c r="D475" s="231" t="s">
        <v>512</v>
      </c>
      <c r="E475" s="232">
        <v>2</v>
      </c>
      <c r="F475" s="233"/>
      <c r="G475" s="234">
        <f>ROUND(E475*F475,2)</f>
        <v>0</v>
      </c>
      <c r="H475" s="233"/>
      <c r="I475" s="234">
        <f>ROUND(E475*H475,2)</f>
        <v>0</v>
      </c>
      <c r="J475" s="233"/>
      <c r="K475" s="234">
        <f>ROUND(E475*J475,2)</f>
        <v>0</v>
      </c>
      <c r="L475" s="234">
        <v>21</v>
      </c>
      <c r="M475" s="234">
        <f>G475*(1+L475/100)</f>
        <v>0</v>
      </c>
      <c r="N475" s="232">
        <v>2.5000000000000001E-2</v>
      </c>
      <c r="O475" s="232">
        <f>ROUND(E475*N475,2)</f>
        <v>0.05</v>
      </c>
      <c r="P475" s="232">
        <v>0</v>
      </c>
      <c r="Q475" s="232">
        <f>ROUND(E475*P475,2)</f>
        <v>0</v>
      </c>
      <c r="R475" s="234"/>
      <c r="S475" s="234" t="s">
        <v>189</v>
      </c>
      <c r="T475" s="235" t="s">
        <v>160</v>
      </c>
      <c r="U475" s="220">
        <v>0</v>
      </c>
      <c r="V475" s="220">
        <f>ROUND(E475*U475,2)</f>
        <v>0</v>
      </c>
      <c r="W475" s="220"/>
      <c r="X475" s="220" t="s">
        <v>200</v>
      </c>
      <c r="Y475" s="220" t="s">
        <v>162</v>
      </c>
      <c r="Z475" s="210"/>
      <c r="AA475" s="210"/>
      <c r="AB475" s="210"/>
      <c r="AC475" s="210"/>
      <c r="AD475" s="210"/>
      <c r="AE475" s="210"/>
      <c r="AF475" s="210"/>
      <c r="AG475" s="210" t="s">
        <v>201</v>
      </c>
      <c r="AH475" s="210"/>
      <c r="AI475" s="210"/>
      <c r="AJ475" s="210"/>
      <c r="AK475" s="210"/>
      <c r="AL475" s="210"/>
      <c r="AM475" s="210"/>
      <c r="AN475" s="210"/>
      <c r="AO475" s="210"/>
      <c r="AP475" s="210"/>
      <c r="AQ475" s="210"/>
      <c r="AR475" s="210"/>
      <c r="AS475" s="210"/>
      <c r="AT475" s="210"/>
      <c r="AU475" s="210"/>
      <c r="AV475" s="210"/>
      <c r="AW475" s="210"/>
      <c r="AX475" s="210"/>
      <c r="AY475" s="210"/>
      <c r="AZ475" s="210"/>
      <c r="BA475" s="210"/>
      <c r="BB475" s="210"/>
      <c r="BC475" s="210"/>
      <c r="BD475" s="210"/>
      <c r="BE475" s="210"/>
      <c r="BF475" s="210"/>
      <c r="BG475" s="210"/>
      <c r="BH475" s="210"/>
    </row>
    <row r="476" spans="1:60" outlineLevel="2" x14ac:dyDescent="0.2">
      <c r="A476" s="217"/>
      <c r="B476" s="218"/>
      <c r="C476" s="259" t="s">
        <v>633</v>
      </c>
      <c r="D476" s="252"/>
      <c r="E476" s="253">
        <v>2</v>
      </c>
      <c r="F476" s="220"/>
      <c r="G476" s="220"/>
      <c r="H476" s="220"/>
      <c r="I476" s="220"/>
      <c r="J476" s="220"/>
      <c r="K476" s="220"/>
      <c r="L476" s="220"/>
      <c r="M476" s="220"/>
      <c r="N476" s="219"/>
      <c r="O476" s="219"/>
      <c r="P476" s="219"/>
      <c r="Q476" s="219"/>
      <c r="R476" s="220"/>
      <c r="S476" s="220"/>
      <c r="T476" s="220"/>
      <c r="U476" s="220"/>
      <c r="V476" s="220"/>
      <c r="W476" s="220"/>
      <c r="X476" s="220"/>
      <c r="Y476" s="220"/>
      <c r="Z476" s="210"/>
      <c r="AA476" s="210"/>
      <c r="AB476" s="210"/>
      <c r="AC476" s="210"/>
      <c r="AD476" s="210"/>
      <c r="AE476" s="210"/>
      <c r="AF476" s="210"/>
      <c r="AG476" s="210" t="s">
        <v>205</v>
      </c>
      <c r="AH476" s="210">
        <v>0</v>
      </c>
      <c r="AI476" s="210"/>
      <c r="AJ476" s="210"/>
      <c r="AK476" s="210"/>
      <c r="AL476" s="210"/>
      <c r="AM476" s="210"/>
      <c r="AN476" s="210"/>
      <c r="AO476" s="210"/>
      <c r="AP476" s="210"/>
      <c r="AQ476" s="210"/>
      <c r="AR476" s="210"/>
      <c r="AS476" s="210"/>
      <c r="AT476" s="210"/>
      <c r="AU476" s="210"/>
      <c r="AV476" s="210"/>
      <c r="AW476" s="210"/>
      <c r="AX476" s="210"/>
      <c r="AY476" s="210"/>
      <c r="AZ476" s="210"/>
      <c r="BA476" s="210"/>
      <c r="BB476" s="210"/>
      <c r="BC476" s="210"/>
      <c r="BD476" s="210"/>
      <c r="BE476" s="210"/>
      <c r="BF476" s="210"/>
      <c r="BG476" s="210"/>
      <c r="BH476" s="210"/>
    </row>
    <row r="477" spans="1:60" ht="22.5" outlineLevel="1" x14ac:dyDescent="0.2">
      <c r="A477" s="229">
        <v>47</v>
      </c>
      <c r="B477" s="230" t="s">
        <v>634</v>
      </c>
      <c r="C477" s="246" t="s">
        <v>635</v>
      </c>
      <c r="D477" s="231" t="s">
        <v>512</v>
      </c>
      <c r="E477" s="232">
        <v>3</v>
      </c>
      <c r="F477" s="233"/>
      <c r="G477" s="234">
        <f>ROUND(E477*F477,2)</f>
        <v>0</v>
      </c>
      <c r="H477" s="233"/>
      <c r="I477" s="234">
        <f>ROUND(E477*H477,2)</f>
        <v>0</v>
      </c>
      <c r="J477" s="233"/>
      <c r="K477" s="234">
        <f>ROUND(E477*J477,2)</f>
        <v>0</v>
      </c>
      <c r="L477" s="234">
        <v>21</v>
      </c>
      <c r="M477" s="234">
        <f>G477*(1+L477/100)</f>
        <v>0</v>
      </c>
      <c r="N477" s="232">
        <v>0</v>
      </c>
      <c r="O477" s="232">
        <f>ROUND(E477*N477,2)</f>
        <v>0</v>
      </c>
      <c r="P477" s="232">
        <v>0</v>
      </c>
      <c r="Q477" s="232">
        <f>ROUND(E477*P477,2)</f>
        <v>0</v>
      </c>
      <c r="R477" s="234"/>
      <c r="S477" s="234" t="s">
        <v>189</v>
      </c>
      <c r="T477" s="235" t="s">
        <v>199</v>
      </c>
      <c r="U477" s="220">
        <v>0</v>
      </c>
      <c r="V477" s="220">
        <f>ROUND(E477*U477,2)</f>
        <v>0</v>
      </c>
      <c r="W477" s="220"/>
      <c r="X477" s="220" t="s">
        <v>200</v>
      </c>
      <c r="Y477" s="220" t="s">
        <v>162</v>
      </c>
      <c r="Z477" s="210"/>
      <c r="AA477" s="210"/>
      <c r="AB477" s="210"/>
      <c r="AC477" s="210"/>
      <c r="AD477" s="210"/>
      <c r="AE477" s="210"/>
      <c r="AF477" s="210"/>
      <c r="AG477" s="210" t="s">
        <v>201</v>
      </c>
      <c r="AH477" s="210"/>
      <c r="AI477" s="210"/>
      <c r="AJ477" s="210"/>
      <c r="AK477" s="210"/>
      <c r="AL477" s="210"/>
      <c r="AM477" s="210"/>
      <c r="AN477" s="210"/>
      <c r="AO477" s="210"/>
      <c r="AP477" s="210"/>
      <c r="AQ477" s="210"/>
      <c r="AR477" s="210"/>
      <c r="AS477" s="210"/>
      <c r="AT477" s="210"/>
      <c r="AU477" s="210"/>
      <c r="AV477" s="210"/>
      <c r="AW477" s="210"/>
      <c r="AX477" s="210"/>
      <c r="AY477" s="210"/>
      <c r="AZ477" s="210"/>
      <c r="BA477" s="210"/>
      <c r="BB477" s="210"/>
      <c r="BC477" s="210"/>
      <c r="BD477" s="210"/>
      <c r="BE477" s="210"/>
      <c r="BF477" s="210"/>
      <c r="BG477" s="210"/>
      <c r="BH477" s="210"/>
    </row>
    <row r="478" spans="1:60" outlineLevel="2" x14ac:dyDescent="0.2">
      <c r="A478" s="217"/>
      <c r="B478" s="218"/>
      <c r="C478" s="259" t="s">
        <v>636</v>
      </c>
      <c r="D478" s="252"/>
      <c r="E478" s="253">
        <v>3</v>
      </c>
      <c r="F478" s="220"/>
      <c r="G478" s="220"/>
      <c r="H478" s="220"/>
      <c r="I478" s="220"/>
      <c r="J478" s="220"/>
      <c r="K478" s="220"/>
      <c r="L478" s="220"/>
      <c r="M478" s="220"/>
      <c r="N478" s="219"/>
      <c r="O478" s="219"/>
      <c r="P478" s="219"/>
      <c r="Q478" s="219"/>
      <c r="R478" s="220"/>
      <c r="S478" s="220"/>
      <c r="T478" s="220"/>
      <c r="U478" s="220"/>
      <c r="V478" s="220"/>
      <c r="W478" s="220"/>
      <c r="X478" s="220"/>
      <c r="Y478" s="220"/>
      <c r="Z478" s="210"/>
      <c r="AA478" s="210"/>
      <c r="AB478" s="210"/>
      <c r="AC478" s="210"/>
      <c r="AD478" s="210"/>
      <c r="AE478" s="210"/>
      <c r="AF478" s="210"/>
      <c r="AG478" s="210" t="s">
        <v>205</v>
      </c>
      <c r="AH478" s="210">
        <v>0</v>
      </c>
      <c r="AI478" s="210"/>
      <c r="AJ478" s="210"/>
      <c r="AK478" s="210"/>
      <c r="AL478" s="210"/>
      <c r="AM478" s="210"/>
      <c r="AN478" s="210"/>
      <c r="AO478" s="210"/>
      <c r="AP478" s="210"/>
      <c r="AQ478" s="210"/>
      <c r="AR478" s="210"/>
      <c r="AS478" s="210"/>
      <c r="AT478" s="210"/>
      <c r="AU478" s="210"/>
      <c r="AV478" s="210"/>
      <c r="AW478" s="210"/>
      <c r="AX478" s="210"/>
      <c r="AY478" s="210"/>
      <c r="AZ478" s="210"/>
      <c r="BA478" s="210"/>
      <c r="BB478" s="210"/>
      <c r="BC478" s="210"/>
      <c r="BD478" s="210"/>
      <c r="BE478" s="210"/>
      <c r="BF478" s="210"/>
      <c r="BG478" s="210"/>
      <c r="BH478" s="210"/>
    </row>
    <row r="479" spans="1:60" outlineLevel="1" x14ac:dyDescent="0.2">
      <c r="A479" s="229">
        <v>48</v>
      </c>
      <c r="B479" s="230" t="s">
        <v>637</v>
      </c>
      <c r="C479" s="246" t="s">
        <v>638</v>
      </c>
      <c r="D479" s="231" t="s">
        <v>595</v>
      </c>
      <c r="E479" s="232">
        <v>6.0199999999999997E-2</v>
      </c>
      <c r="F479" s="233"/>
      <c r="G479" s="234">
        <f>ROUND(E479*F479,2)</f>
        <v>0</v>
      </c>
      <c r="H479" s="233"/>
      <c r="I479" s="234">
        <f>ROUND(E479*H479,2)</f>
        <v>0</v>
      </c>
      <c r="J479" s="233"/>
      <c r="K479" s="234">
        <f>ROUND(E479*J479,2)</f>
        <v>0</v>
      </c>
      <c r="L479" s="234">
        <v>21</v>
      </c>
      <c r="M479" s="234">
        <f>G479*(1+L479/100)</f>
        <v>0</v>
      </c>
      <c r="N479" s="232">
        <v>0</v>
      </c>
      <c r="O479" s="232">
        <f>ROUND(E479*N479,2)</f>
        <v>0</v>
      </c>
      <c r="P479" s="232">
        <v>0</v>
      </c>
      <c r="Q479" s="232">
        <f>ROUND(E479*P479,2)</f>
        <v>0</v>
      </c>
      <c r="R479" s="234" t="s">
        <v>604</v>
      </c>
      <c r="S479" s="234" t="s">
        <v>159</v>
      </c>
      <c r="T479" s="235" t="s">
        <v>199</v>
      </c>
      <c r="U479" s="220">
        <v>5.0640000000000001</v>
      </c>
      <c r="V479" s="220">
        <f>ROUND(E479*U479,2)</f>
        <v>0.3</v>
      </c>
      <c r="W479" s="220"/>
      <c r="X479" s="220" t="s">
        <v>596</v>
      </c>
      <c r="Y479" s="220" t="s">
        <v>162</v>
      </c>
      <c r="Z479" s="210"/>
      <c r="AA479" s="210"/>
      <c r="AB479" s="210"/>
      <c r="AC479" s="210"/>
      <c r="AD479" s="210"/>
      <c r="AE479" s="210"/>
      <c r="AF479" s="210"/>
      <c r="AG479" s="210" t="s">
        <v>597</v>
      </c>
      <c r="AH479" s="210"/>
      <c r="AI479" s="210"/>
      <c r="AJ479" s="210"/>
      <c r="AK479" s="210"/>
      <c r="AL479" s="210"/>
      <c r="AM479" s="210"/>
      <c r="AN479" s="210"/>
      <c r="AO479" s="210"/>
      <c r="AP479" s="210"/>
      <c r="AQ479" s="210"/>
      <c r="AR479" s="210"/>
      <c r="AS479" s="210"/>
      <c r="AT479" s="210"/>
      <c r="AU479" s="210"/>
      <c r="AV479" s="210"/>
      <c r="AW479" s="210"/>
      <c r="AX479" s="210"/>
      <c r="AY479" s="210"/>
      <c r="AZ479" s="210"/>
      <c r="BA479" s="210"/>
      <c r="BB479" s="210"/>
      <c r="BC479" s="210"/>
      <c r="BD479" s="210"/>
      <c r="BE479" s="210"/>
      <c r="BF479" s="210"/>
      <c r="BG479" s="210"/>
      <c r="BH479" s="210"/>
    </row>
    <row r="480" spans="1:60" outlineLevel="2" x14ac:dyDescent="0.2">
      <c r="A480" s="217"/>
      <c r="B480" s="218"/>
      <c r="C480" s="258" t="s">
        <v>639</v>
      </c>
      <c r="D480" s="256"/>
      <c r="E480" s="256"/>
      <c r="F480" s="256"/>
      <c r="G480" s="256"/>
      <c r="H480" s="220"/>
      <c r="I480" s="220"/>
      <c r="J480" s="220"/>
      <c r="K480" s="220"/>
      <c r="L480" s="220"/>
      <c r="M480" s="220"/>
      <c r="N480" s="219"/>
      <c r="O480" s="219"/>
      <c r="P480" s="219"/>
      <c r="Q480" s="219"/>
      <c r="R480" s="220"/>
      <c r="S480" s="220"/>
      <c r="T480" s="220"/>
      <c r="U480" s="220"/>
      <c r="V480" s="220"/>
      <c r="W480" s="220"/>
      <c r="X480" s="220"/>
      <c r="Y480" s="220"/>
      <c r="Z480" s="210"/>
      <c r="AA480" s="210"/>
      <c r="AB480" s="210"/>
      <c r="AC480" s="210"/>
      <c r="AD480" s="210"/>
      <c r="AE480" s="210"/>
      <c r="AF480" s="210"/>
      <c r="AG480" s="210" t="s">
        <v>203</v>
      </c>
      <c r="AH480" s="210"/>
      <c r="AI480" s="210"/>
      <c r="AJ480" s="210"/>
      <c r="AK480" s="210"/>
      <c r="AL480" s="210"/>
      <c r="AM480" s="210"/>
      <c r="AN480" s="210"/>
      <c r="AO480" s="210"/>
      <c r="AP480" s="210"/>
      <c r="AQ480" s="210"/>
      <c r="AR480" s="210"/>
      <c r="AS480" s="210"/>
      <c r="AT480" s="210"/>
      <c r="AU480" s="210"/>
      <c r="AV480" s="210"/>
      <c r="AW480" s="210"/>
      <c r="AX480" s="210"/>
      <c r="AY480" s="210"/>
      <c r="AZ480" s="210"/>
      <c r="BA480" s="210"/>
      <c r="BB480" s="210"/>
      <c r="BC480" s="210"/>
      <c r="BD480" s="210"/>
      <c r="BE480" s="210"/>
      <c r="BF480" s="210"/>
      <c r="BG480" s="210"/>
      <c r="BH480" s="210"/>
    </row>
    <row r="481" spans="1:60" outlineLevel="2" x14ac:dyDescent="0.2">
      <c r="A481" s="217"/>
      <c r="B481" s="218"/>
      <c r="C481" s="259" t="s">
        <v>599</v>
      </c>
      <c r="D481" s="252"/>
      <c r="E481" s="253"/>
      <c r="F481" s="220"/>
      <c r="G481" s="220"/>
      <c r="H481" s="220"/>
      <c r="I481" s="220"/>
      <c r="J481" s="220"/>
      <c r="K481" s="220"/>
      <c r="L481" s="220"/>
      <c r="M481" s="220"/>
      <c r="N481" s="219"/>
      <c r="O481" s="219"/>
      <c r="P481" s="219"/>
      <c r="Q481" s="219"/>
      <c r="R481" s="220"/>
      <c r="S481" s="220"/>
      <c r="T481" s="220"/>
      <c r="U481" s="220"/>
      <c r="V481" s="220"/>
      <c r="W481" s="220"/>
      <c r="X481" s="220"/>
      <c r="Y481" s="220"/>
      <c r="Z481" s="210"/>
      <c r="AA481" s="210"/>
      <c r="AB481" s="210"/>
      <c r="AC481" s="210"/>
      <c r="AD481" s="210"/>
      <c r="AE481" s="210"/>
      <c r="AF481" s="210"/>
      <c r="AG481" s="210" t="s">
        <v>205</v>
      </c>
      <c r="AH481" s="210">
        <v>0</v>
      </c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10"/>
      <c r="AS481" s="210"/>
      <c r="AT481" s="210"/>
      <c r="AU481" s="210"/>
      <c r="AV481" s="210"/>
      <c r="AW481" s="210"/>
      <c r="AX481" s="210"/>
      <c r="AY481" s="210"/>
      <c r="AZ481" s="210"/>
      <c r="BA481" s="210"/>
      <c r="BB481" s="210"/>
      <c r="BC481" s="210"/>
      <c r="BD481" s="210"/>
      <c r="BE481" s="210"/>
      <c r="BF481" s="210"/>
      <c r="BG481" s="210"/>
      <c r="BH481" s="210"/>
    </row>
    <row r="482" spans="1:60" outlineLevel="3" x14ac:dyDescent="0.2">
      <c r="A482" s="217"/>
      <c r="B482" s="218"/>
      <c r="C482" s="259" t="s">
        <v>640</v>
      </c>
      <c r="D482" s="252"/>
      <c r="E482" s="253"/>
      <c r="F482" s="220"/>
      <c r="G482" s="220"/>
      <c r="H482" s="220"/>
      <c r="I482" s="220"/>
      <c r="J482" s="220"/>
      <c r="K482" s="220"/>
      <c r="L482" s="220"/>
      <c r="M482" s="220"/>
      <c r="N482" s="219"/>
      <c r="O482" s="219"/>
      <c r="P482" s="219"/>
      <c r="Q482" s="219"/>
      <c r="R482" s="220"/>
      <c r="S482" s="220"/>
      <c r="T482" s="220"/>
      <c r="U482" s="220"/>
      <c r="V482" s="220"/>
      <c r="W482" s="220"/>
      <c r="X482" s="220"/>
      <c r="Y482" s="220"/>
      <c r="Z482" s="210"/>
      <c r="AA482" s="210"/>
      <c r="AB482" s="210"/>
      <c r="AC482" s="210"/>
      <c r="AD482" s="210"/>
      <c r="AE482" s="210"/>
      <c r="AF482" s="210"/>
      <c r="AG482" s="210" t="s">
        <v>205</v>
      </c>
      <c r="AH482" s="210">
        <v>0</v>
      </c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</row>
    <row r="483" spans="1:60" outlineLevel="3" x14ac:dyDescent="0.2">
      <c r="A483" s="217"/>
      <c r="B483" s="218"/>
      <c r="C483" s="259" t="s">
        <v>641</v>
      </c>
      <c r="D483" s="252"/>
      <c r="E483" s="253">
        <v>6.0199999999999997E-2</v>
      </c>
      <c r="F483" s="220"/>
      <c r="G483" s="220"/>
      <c r="H483" s="220"/>
      <c r="I483" s="220"/>
      <c r="J483" s="220"/>
      <c r="K483" s="220"/>
      <c r="L483" s="220"/>
      <c r="M483" s="220"/>
      <c r="N483" s="219"/>
      <c r="O483" s="219"/>
      <c r="P483" s="219"/>
      <c r="Q483" s="219"/>
      <c r="R483" s="220"/>
      <c r="S483" s="220"/>
      <c r="T483" s="220"/>
      <c r="U483" s="220"/>
      <c r="V483" s="220"/>
      <c r="W483" s="220"/>
      <c r="X483" s="220"/>
      <c r="Y483" s="220"/>
      <c r="Z483" s="210"/>
      <c r="AA483" s="210"/>
      <c r="AB483" s="210"/>
      <c r="AC483" s="210"/>
      <c r="AD483" s="210"/>
      <c r="AE483" s="210"/>
      <c r="AF483" s="210"/>
      <c r="AG483" s="210" t="s">
        <v>205</v>
      </c>
      <c r="AH483" s="210">
        <v>0</v>
      </c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</row>
    <row r="484" spans="1:60" x14ac:dyDescent="0.2">
      <c r="A484" s="222" t="s">
        <v>154</v>
      </c>
      <c r="B484" s="223" t="s">
        <v>93</v>
      </c>
      <c r="C484" s="245" t="s">
        <v>94</v>
      </c>
      <c r="D484" s="224"/>
      <c r="E484" s="225"/>
      <c r="F484" s="226"/>
      <c r="G484" s="226">
        <f>SUMIF(AG485:AG502,"&lt;&gt;NOR",G485:G502)</f>
        <v>0</v>
      </c>
      <c r="H484" s="226"/>
      <c r="I484" s="226">
        <f>SUM(I485:I502)</f>
        <v>0</v>
      </c>
      <c r="J484" s="226"/>
      <c r="K484" s="226">
        <f>SUM(K485:K502)</f>
        <v>0</v>
      </c>
      <c r="L484" s="226"/>
      <c r="M484" s="226">
        <f>SUM(M485:M502)</f>
        <v>0</v>
      </c>
      <c r="N484" s="225"/>
      <c r="O484" s="225">
        <f>SUM(O485:O502)</f>
        <v>0.16</v>
      </c>
      <c r="P484" s="225"/>
      <c r="Q484" s="225">
        <f>SUM(Q485:Q502)</f>
        <v>0.03</v>
      </c>
      <c r="R484" s="226"/>
      <c r="S484" s="226"/>
      <c r="T484" s="227"/>
      <c r="U484" s="221"/>
      <c r="V484" s="221">
        <f>SUM(V485:V502)</f>
        <v>22.55</v>
      </c>
      <c r="W484" s="221"/>
      <c r="X484" s="221"/>
      <c r="Y484" s="221"/>
      <c r="AG484" t="s">
        <v>155</v>
      </c>
    </row>
    <row r="485" spans="1:60" ht="22.5" outlineLevel="1" x14ac:dyDescent="0.2">
      <c r="A485" s="229">
        <v>49</v>
      </c>
      <c r="B485" s="230" t="s">
        <v>642</v>
      </c>
      <c r="C485" s="246" t="s">
        <v>643</v>
      </c>
      <c r="D485" s="231" t="s">
        <v>220</v>
      </c>
      <c r="E485" s="232">
        <v>66.8</v>
      </c>
      <c r="F485" s="233"/>
      <c r="G485" s="234">
        <f>ROUND(E485*F485,2)</f>
        <v>0</v>
      </c>
      <c r="H485" s="233"/>
      <c r="I485" s="234">
        <f>ROUND(E485*H485,2)</f>
        <v>0</v>
      </c>
      <c r="J485" s="233"/>
      <c r="K485" s="234">
        <f>ROUND(E485*J485,2)</f>
        <v>0</v>
      </c>
      <c r="L485" s="234">
        <v>21</v>
      </c>
      <c r="M485" s="234">
        <f>G485*(1+L485/100)</f>
        <v>0</v>
      </c>
      <c r="N485" s="232">
        <v>1.5E-3</v>
      </c>
      <c r="O485" s="232">
        <f>ROUND(E485*N485,2)</f>
        <v>0.1</v>
      </c>
      <c r="P485" s="232">
        <v>0</v>
      </c>
      <c r="Q485" s="232">
        <f>ROUND(E485*P485,2)</f>
        <v>0</v>
      </c>
      <c r="R485" s="234" t="s">
        <v>644</v>
      </c>
      <c r="S485" s="234" t="s">
        <v>189</v>
      </c>
      <c r="T485" s="235" t="s">
        <v>160</v>
      </c>
      <c r="U485" s="220">
        <v>0.28000000000000003</v>
      </c>
      <c r="V485" s="220">
        <f>ROUND(E485*U485,2)</f>
        <v>18.7</v>
      </c>
      <c r="W485" s="220"/>
      <c r="X485" s="220" t="s">
        <v>200</v>
      </c>
      <c r="Y485" s="220" t="s">
        <v>162</v>
      </c>
      <c r="Z485" s="210"/>
      <c r="AA485" s="210"/>
      <c r="AB485" s="210"/>
      <c r="AC485" s="210"/>
      <c r="AD485" s="210"/>
      <c r="AE485" s="210"/>
      <c r="AF485" s="210"/>
      <c r="AG485" s="210" t="s">
        <v>201</v>
      </c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</row>
    <row r="486" spans="1:60" outlineLevel="2" x14ac:dyDescent="0.2">
      <c r="A486" s="217"/>
      <c r="B486" s="218"/>
      <c r="C486" s="258" t="s">
        <v>645</v>
      </c>
      <c r="D486" s="256"/>
      <c r="E486" s="256"/>
      <c r="F486" s="256"/>
      <c r="G486" s="256"/>
      <c r="H486" s="220"/>
      <c r="I486" s="220"/>
      <c r="J486" s="220"/>
      <c r="K486" s="220"/>
      <c r="L486" s="220"/>
      <c r="M486" s="220"/>
      <c r="N486" s="219"/>
      <c r="O486" s="219"/>
      <c r="P486" s="219"/>
      <c r="Q486" s="219"/>
      <c r="R486" s="220"/>
      <c r="S486" s="220"/>
      <c r="T486" s="220"/>
      <c r="U486" s="220"/>
      <c r="V486" s="220"/>
      <c r="W486" s="220"/>
      <c r="X486" s="220"/>
      <c r="Y486" s="220"/>
      <c r="Z486" s="210"/>
      <c r="AA486" s="210"/>
      <c r="AB486" s="210"/>
      <c r="AC486" s="210"/>
      <c r="AD486" s="210"/>
      <c r="AE486" s="210"/>
      <c r="AF486" s="210"/>
      <c r="AG486" s="210" t="s">
        <v>203</v>
      </c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</row>
    <row r="487" spans="1:60" outlineLevel="2" x14ac:dyDescent="0.2">
      <c r="A487" s="217"/>
      <c r="B487" s="218"/>
      <c r="C487" s="259" t="s">
        <v>646</v>
      </c>
      <c r="D487" s="252"/>
      <c r="E487" s="253">
        <v>66.8</v>
      </c>
      <c r="F487" s="220"/>
      <c r="G487" s="220"/>
      <c r="H487" s="220"/>
      <c r="I487" s="220"/>
      <c r="J487" s="220"/>
      <c r="K487" s="220"/>
      <c r="L487" s="220"/>
      <c r="M487" s="220"/>
      <c r="N487" s="219"/>
      <c r="O487" s="219"/>
      <c r="P487" s="219"/>
      <c r="Q487" s="219"/>
      <c r="R487" s="220"/>
      <c r="S487" s="220"/>
      <c r="T487" s="220"/>
      <c r="U487" s="220"/>
      <c r="V487" s="220"/>
      <c r="W487" s="220"/>
      <c r="X487" s="220"/>
      <c r="Y487" s="220"/>
      <c r="Z487" s="210"/>
      <c r="AA487" s="210"/>
      <c r="AB487" s="210"/>
      <c r="AC487" s="210"/>
      <c r="AD487" s="210"/>
      <c r="AE487" s="210"/>
      <c r="AF487" s="210"/>
      <c r="AG487" s="210" t="s">
        <v>205</v>
      </c>
      <c r="AH487" s="210">
        <v>0</v>
      </c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</row>
    <row r="488" spans="1:60" ht="22.5" outlineLevel="1" x14ac:dyDescent="0.2">
      <c r="A488" s="229">
        <v>50</v>
      </c>
      <c r="B488" s="230" t="s">
        <v>647</v>
      </c>
      <c r="C488" s="246" t="s">
        <v>648</v>
      </c>
      <c r="D488" s="231" t="s">
        <v>220</v>
      </c>
      <c r="E488" s="232">
        <v>11</v>
      </c>
      <c r="F488" s="233"/>
      <c r="G488" s="234">
        <f>ROUND(E488*F488,2)</f>
        <v>0</v>
      </c>
      <c r="H488" s="233"/>
      <c r="I488" s="234">
        <f>ROUND(E488*H488,2)</f>
        <v>0</v>
      </c>
      <c r="J488" s="233"/>
      <c r="K488" s="234">
        <f>ROUND(E488*J488,2)</f>
        <v>0</v>
      </c>
      <c r="L488" s="234">
        <v>21</v>
      </c>
      <c r="M488" s="234">
        <f>G488*(1+L488/100)</f>
        <v>0</v>
      </c>
      <c r="N488" s="232">
        <v>3.5400000000000002E-3</v>
      </c>
      <c r="O488" s="232">
        <f>ROUND(E488*N488,2)</f>
        <v>0.04</v>
      </c>
      <c r="P488" s="232">
        <v>0</v>
      </c>
      <c r="Q488" s="232">
        <f>ROUND(E488*P488,2)</f>
        <v>0</v>
      </c>
      <c r="R488" s="234" t="s">
        <v>644</v>
      </c>
      <c r="S488" s="234" t="s">
        <v>159</v>
      </c>
      <c r="T488" s="235" t="s">
        <v>199</v>
      </c>
      <c r="U488" s="220">
        <v>0.219</v>
      </c>
      <c r="V488" s="220">
        <f>ROUND(E488*U488,2)</f>
        <v>2.41</v>
      </c>
      <c r="W488" s="220"/>
      <c r="X488" s="220" t="s">
        <v>200</v>
      </c>
      <c r="Y488" s="220" t="s">
        <v>162</v>
      </c>
      <c r="Z488" s="210"/>
      <c r="AA488" s="210"/>
      <c r="AB488" s="210"/>
      <c r="AC488" s="210"/>
      <c r="AD488" s="210"/>
      <c r="AE488" s="210"/>
      <c r="AF488" s="210"/>
      <c r="AG488" s="210" t="s">
        <v>201</v>
      </c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</row>
    <row r="489" spans="1:60" outlineLevel="2" x14ac:dyDescent="0.2">
      <c r="A489" s="217"/>
      <c r="B489" s="218"/>
      <c r="C489" s="247" t="s">
        <v>649</v>
      </c>
      <c r="D489" s="237"/>
      <c r="E489" s="237"/>
      <c r="F489" s="237"/>
      <c r="G489" s="237"/>
      <c r="H489" s="220"/>
      <c r="I489" s="220"/>
      <c r="J489" s="220"/>
      <c r="K489" s="220"/>
      <c r="L489" s="220"/>
      <c r="M489" s="220"/>
      <c r="N489" s="219"/>
      <c r="O489" s="219"/>
      <c r="P489" s="219"/>
      <c r="Q489" s="219"/>
      <c r="R489" s="220"/>
      <c r="S489" s="220"/>
      <c r="T489" s="220"/>
      <c r="U489" s="220"/>
      <c r="V489" s="220"/>
      <c r="W489" s="220"/>
      <c r="X489" s="220"/>
      <c r="Y489" s="220"/>
      <c r="Z489" s="210"/>
      <c r="AA489" s="210"/>
      <c r="AB489" s="210"/>
      <c r="AC489" s="210"/>
      <c r="AD489" s="210"/>
      <c r="AE489" s="210"/>
      <c r="AF489" s="210"/>
      <c r="AG489" s="210" t="s">
        <v>165</v>
      </c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</row>
    <row r="490" spans="1:60" outlineLevel="2" x14ac:dyDescent="0.2">
      <c r="A490" s="217"/>
      <c r="B490" s="218"/>
      <c r="C490" s="259" t="s">
        <v>650</v>
      </c>
      <c r="D490" s="252"/>
      <c r="E490" s="253">
        <v>11</v>
      </c>
      <c r="F490" s="220"/>
      <c r="G490" s="220"/>
      <c r="H490" s="220"/>
      <c r="I490" s="220"/>
      <c r="J490" s="220"/>
      <c r="K490" s="220"/>
      <c r="L490" s="220"/>
      <c r="M490" s="220"/>
      <c r="N490" s="219"/>
      <c r="O490" s="219"/>
      <c r="P490" s="219"/>
      <c r="Q490" s="219"/>
      <c r="R490" s="220"/>
      <c r="S490" s="220"/>
      <c r="T490" s="220"/>
      <c r="U490" s="220"/>
      <c r="V490" s="220"/>
      <c r="W490" s="220"/>
      <c r="X490" s="220"/>
      <c r="Y490" s="220"/>
      <c r="Z490" s="210"/>
      <c r="AA490" s="210"/>
      <c r="AB490" s="210"/>
      <c r="AC490" s="210"/>
      <c r="AD490" s="210"/>
      <c r="AE490" s="210"/>
      <c r="AF490" s="210"/>
      <c r="AG490" s="210" t="s">
        <v>205</v>
      </c>
      <c r="AH490" s="210">
        <v>0</v>
      </c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</row>
    <row r="491" spans="1:60" outlineLevel="1" x14ac:dyDescent="0.2">
      <c r="A491" s="229">
        <v>51</v>
      </c>
      <c r="B491" s="230" t="s">
        <v>651</v>
      </c>
      <c r="C491" s="246" t="s">
        <v>652</v>
      </c>
      <c r="D491" s="231" t="s">
        <v>220</v>
      </c>
      <c r="E491" s="232">
        <v>10</v>
      </c>
      <c r="F491" s="233"/>
      <c r="G491" s="234">
        <f>ROUND(E491*F491,2)</f>
        <v>0</v>
      </c>
      <c r="H491" s="233"/>
      <c r="I491" s="234">
        <f>ROUND(E491*H491,2)</f>
        <v>0</v>
      </c>
      <c r="J491" s="233"/>
      <c r="K491" s="234">
        <f>ROUND(E491*J491,2)</f>
        <v>0</v>
      </c>
      <c r="L491" s="234">
        <v>21</v>
      </c>
      <c r="M491" s="234">
        <f>G491*(1+L491/100)</f>
        <v>0</v>
      </c>
      <c r="N491" s="232">
        <v>0</v>
      </c>
      <c r="O491" s="232">
        <f>ROUND(E491*N491,2)</f>
        <v>0</v>
      </c>
      <c r="P491" s="232">
        <v>2.8500000000000001E-3</v>
      </c>
      <c r="Q491" s="232">
        <f>ROUND(E491*P491,2)</f>
        <v>0.03</v>
      </c>
      <c r="R491" s="234" t="s">
        <v>644</v>
      </c>
      <c r="S491" s="234" t="s">
        <v>159</v>
      </c>
      <c r="T491" s="235" t="s">
        <v>199</v>
      </c>
      <c r="U491" s="220">
        <v>6.9000000000000006E-2</v>
      </c>
      <c r="V491" s="220">
        <f>ROUND(E491*U491,2)</f>
        <v>0.69</v>
      </c>
      <c r="W491" s="220"/>
      <c r="X491" s="220" t="s">
        <v>200</v>
      </c>
      <c r="Y491" s="220" t="s">
        <v>162</v>
      </c>
      <c r="Z491" s="210"/>
      <c r="AA491" s="210"/>
      <c r="AB491" s="210"/>
      <c r="AC491" s="210"/>
      <c r="AD491" s="210"/>
      <c r="AE491" s="210"/>
      <c r="AF491" s="210"/>
      <c r="AG491" s="210" t="s">
        <v>201</v>
      </c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</row>
    <row r="492" spans="1:60" outlineLevel="2" x14ac:dyDescent="0.2">
      <c r="A492" s="217"/>
      <c r="B492" s="218"/>
      <c r="C492" s="259" t="s">
        <v>653</v>
      </c>
      <c r="D492" s="252"/>
      <c r="E492" s="253"/>
      <c r="F492" s="220"/>
      <c r="G492" s="220"/>
      <c r="H492" s="220"/>
      <c r="I492" s="220"/>
      <c r="J492" s="220"/>
      <c r="K492" s="220"/>
      <c r="L492" s="220"/>
      <c r="M492" s="220"/>
      <c r="N492" s="219"/>
      <c r="O492" s="219"/>
      <c r="P492" s="219"/>
      <c r="Q492" s="219"/>
      <c r="R492" s="220"/>
      <c r="S492" s="220"/>
      <c r="T492" s="220"/>
      <c r="U492" s="220"/>
      <c r="V492" s="220"/>
      <c r="W492" s="220"/>
      <c r="X492" s="220"/>
      <c r="Y492" s="220"/>
      <c r="Z492" s="210"/>
      <c r="AA492" s="210"/>
      <c r="AB492" s="210"/>
      <c r="AC492" s="210"/>
      <c r="AD492" s="210"/>
      <c r="AE492" s="210"/>
      <c r="AF492" s="210"/>
      <c r="AG492" s="210" t="s">
        <v>205</v>
      </c>
      <c r="AH492" s="210">
        <v>0</v>
      </c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</row>
    <row r="493" spans="1:60" outlineLevel="3" x14ac:dyDescent="0.2">
      <c r="A493" s="217"/>
      <c r="B493" s="218"/>
      <c r="C493" s="259" t="s">
        <v>654</v>
      </c>
      <c r="D493" s="252"/>
      <c r="E493" s="253">
        <v>10</v>
      </c>
      <c r="F493" s="220"/>
      <c r="G493" s="220"/>
      <c r="H493" s="220"/>
      <c r="I493" s="220"/>
      <c r="J493" s="220"/>
      <c r="K493" s="220"/>
      <c r="L493" s="220"/>
      <c r="M493" s="220"/>
      <c r="N493" s="219"/>
      <c r="O493" s="219"/>
      <c r="P493" s="219"/>
      <c r="Q493" s="219"/>
      <c r="R493" s="220"/>
      <c r="S493" s="220"/>
      <c r="T493" s="220"/>
      <c r="U493" s="220"/>
      <c r="V493" s="220"/>
      <c r="W493" s="220"/>
      <c r="X493" s="220"/>
      <c r="Y493" s="220"/>
      <c r="Z493" s="210"/>
      <c r="AA493" s="210"/>
      <c r="AB493" s="210"/>
      <c r="AC493" s="210"/>
      <c r="AD493" s="210"/>
      <c r="AE493" s="210"/>
      <c r="AF493" s="210"/>
      <c r="AG493" s="210" t="s">
        <v>205</v>
      </c>
      <c r="AH493" s="210">
        <v>0</v>
      </c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</row>
    <row r="494" spans="1:60" ht="22.5" outlineLevel="1" x14ac:dyDescent="0.2">
      <c r="A494" s="229">
        <v>52</v>
      </c>
      <c r="B494" s="230" t="s">
        <v>655</v>
      </c>
      <c r="C494" s="246" t="s">
        <v>656</v>
      </c>
      <c r="D494" s="231" t="s">
        <v>188</v>
      </c>
      <c r="E494" s="232">
        <v>2</v>
      </c>
      <c r="F494" s="233"/>
      <c r="G494" s="234">
        <f>ROUND(E494*F494,2)</f>
        <v>0</v>
      </c>
      <c r="H494" s="233"/>
      <c r="I494" s="234">
        <f>ROUND(E494*H494,2)</f>
        <v>0</v>
      </c>
      <c r="J494" s="233"/>
      <c r="K494" s="234">
        <f>ROUND(E494*J494,2)</f>
        <v>0</v>
      </c>
      <c r="L494" s="234">
        <v>21</v>
      </c>
      <c r="M494" s="234">
        <f>G494*(1+L494/100)</f>
        <v>0</v>
      </c>
      <c r="N494" s="232">
        <v>0.01</v>
      </c>
      <c r="O494" s="232">
        <f>ROUND(E494*N494,2)</f>
        <v>0.02</v>
      </c>
      <c r="P494" s="232">
        <v>0</v>
      </c>
      <c r="Q494" s="232">
        <f>ROUND(E494*P494,2)</f>
        <v>0</v>
      </c>
      <c r="R494" s="234"/>
      <c r="S494" s="234" t="s">
        <v>189</v>
      </c>
      <c r="T494" s="235" t="s">
        <v>160</v>
      </c>
      <c r="U494" s="220">
        <v>0</v>
      </c>
      <c r="V494" s="220">
        <f>ROUND(E494*U494,2)</f>
        <v>0</v>
      </c>
      <c r="W494" s="220"/>
      <c r="X494" s="220" t="s">
        <v>200</v>
      </c>
      <c r="Y494" s="220" t="s">
        <v>162</v>
      </c>
      <c r="Z494" s="210"/>
      <c r="AA494" s="210"/>
      <c r="AB494" s="210"/>
      <c r="AC494" s="210"/>
      <c r="AD494" s="210"/>
      <c r="AE494" s="210"/>
      <c r="AF494" s="210"/>
      <c r="AG494" s="210" t="s">
        <v>201</v>
      </c>
      <c r="AH494" s="210"/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10"/>
      <c r="AT494" s="210"/>
      <c r="AU494" s="210"/>
      <c r="AV494" s="210"/>
      <c r="AW494" s="210"/>
      <c r="AX494" s="210"/>
      <c r="AY494" s="210"/>
      <c r="AZ494" s="210"/>
      <c r="BA494" s="210"/>
      <c r="BB494" s="210"/>
      <c r="BC494" s="210"/>
      <c r="BD494" s="210"/>
      <c r="BE494" s="210"/>
      <c r="BF494" s="210"/>
      <c r="BG494" s="210"/>
      <c r="BH494" s="210"/>
    </row>
    <row r="495" spans="1:60" outlineLevel="2" x14ac:dyDescent="0.2">
      <c r="A495" s="217"/>
      <c r="B495" s="218"/>
      <c r="C495" s="259" t="s">
        <v>590</v>
      </c>
      <c r="D495" s="252"/>
      <c r="E495" s="253"/>
      <c r="F495" s="220"/>
      <c r="G495" s="220"/>
      <c r="H495" s="220"/>
      <c r="I495" s="220"/>
      <c r="J495" s="220"/>
      <c r="K495" s="220"/>
      <c r="L495" s="220"/>
      <c r="M495" s="220"/>
      <c r="N495" s="219"/>
      <c r="O495" s="219"/>
      <c r="P495" s="219"/>
      <c r="Q495" s="219"/>
      <c r="R495" s="220"/>
      <c r="S495" s="220"/>
      <c r="T495" s="220"/>
      <c r="U495" s="220"/>
      <c r="V495" s="220"/>
      <c r="W495" s="220"/>
      <c r="X495" s="220"/>
      <c r="Y495" s="220"/>
      <c r="Z495" s="210"/>
      <c r="AA495" s="210"/>
      <c r="AB495" s="210"/>
      <c r="AC495" s="210"/>
      <c r="AD495" s="210"/>
      <c r="AE495" s="210"/>
      <c r="AF495" s="210"/>
      <c r="AG495" s="210" t="s">
        <v>205</v>
      </c>
      <c r="AH495" s="210">
        <v>0</v>
      </c>
      <c r="AI495" s="210"/>
      <c r="AJ495" s="210"/>
      <c r="AK495" s="210"/>
      <c r="AL495" s="210"/>
      <c r="AM495" s="210"/>
      <c r="AN495" s="210"/>
      <c r="AO495" s="210"/>
      <c r="AP495" s="210"/>
      <c r="AQ495" s="210"/>
      <c r="AR495" s="210"/>
      <c r="AS495" s="210"/>
      <c r="AT495" s="210"/>
      <c r="AU495" s="210"/>
      <c r="AV495" s="210"/>
      <c r="AW495" s="210"/>
      <c r="AX495" s="210"/>
      <c r="AY495" s="210"/>
      <c r="AZ495" s="210"/>
      <c r="BA495" s="210"/>
      <c r="BB495" s="210"/>
      <c r="BC495" s="210"/>
      <c r="BD495" s="210"/>
      <c r="BE495" s="210"/>
      <c r="BF495" s="210"/>
      <c r="BG495" s="210"/>
      <c r="BH495" s="210"/>
    </row>
    <row r="496" spans="1:60" outlineLevel="3" x14ac:dyDescent="0.2">
      <c r="A496" s="217"/>
      <c r="B496" s="218"/>
      <c r="C496" s="259" t="s">
        <v>591</v>
      </c>
      <c r="D496" s="252"/>
      <c r="E496" s="253">
        <v>1</v>
      </c>
      <c r="F496" s="220"/>
      <c r="G496" s="220"/>
      <c r="H496" s="220"/>
      <c r="I496" s="220"/>
      <c r="J496" s="220"/>
      <c r="K496" s="220"/>
      <c r="L496" s="220"/>
      <c r="M496" s="220"/>
      <c r="N496" s="219"/>
      <c r="O496" s="219"/>
      <c r="P496" s="219"/>
      <c r="Q496" s="219"/>
      <c r="R496" s="220"/>
      <c r="S496" s="220"/>
      <c r="T496" s="220"/>
      <c r="U496" s="220"/>
      <c r="V496" s="220"/>
      <c r="W496" s="220"/>
      <c r="X496" s="220"/>
      <c r="Y496" s="220"/>
      <c r="Z496" s="210"/>
      <c r="AA496" s="210"/>
      <c r="AB496" s="210"/>
      <c r="AC496" s="210"/>
      <c r="AD496" s="210"/>
      <c r="AE496" s="210"/>
      <c r="AF496" s="210"/>
      <c r="AG496" s="210" t="s">
        <v>205</v>
      </c>
      <c r="AH496" s="210">
        <v>0</v>
      </c>
      <c r="AI496" s="210"/>
      <c r="AJ496" s="210"/>
      <c r="AK496" s="210"/>
      <c r="AL496" s="210"/>
      <c r="AM496" s="210"/>
      <c r="AN496" s="210"/>
      <c r="AO496" s="210"/>
      <c r="AP496" s="210"/>
      <c r="AQ496" s="210"/>
      <c r="AR496" s="210"/>
      <c r="AS496" s="210"/>
      <c r="AT496" s="210"/>
      <c r="AU496" s="210"/>
      <c r="AV496" s="210"/>
      <c r="AW496" s="210"/>
      <c r="AX496" s="210"/>
      <c r="AY496" s="210"/>
      <c r="AZ496" s="210"/>
      <c r="BA496" s="210"/>
      <c r="BB496" s="210"/>
      <c r="BC496" s="210"/>
      <c r="BD496" s="210"/>
      <c r="BE496" s="210"/>
      <c r="BF496" s="210"/>
      <c r="BG496" s="210"/>
      <c r="BH496" s="210"/>
    </row>
    <row r="497" spans="1:60" outlineLevel="3" x14ac:dyDescent="0.2">
      <c r="A497" s="217"/>
      <c r="B497" s="218"/>
      <c r="C497" s="259" t="s">
        <v>592</v>
      </c>
      <c r="D497" s="252"/>
      <c r="E497" s="253">
        <v>1</v>
      </c>
      <c r="F497" s="220"/>
      <c r="G497" s="220"/>
      <c r="H497" s="220"/>
      <c r="I497" s="220"/>
      <c r="J497" s="220"/>
      <c r="K497" s="220"/>
      <c r="L497" s="220"/>
      <c r="M497" s="220"/>
      <c r="N497" s="219"/>
      <c r="O497" s="219"/>
      <c r="P497" s="219"/>
      <c r="Q497" s="219"/>
      <c r="R497" s="220"/>
      <c r="S497" s="220"/>
      <c r="T497" s="220"/>
      <c r="U497" s="220"/>
      <c r="V497" s="220"/>
      <c r="W497" s="220"/>
      <c r="X497" s="220"/>
      <c r="Y497" s="220"/>
      <c r="Z497" s="210"/>
      <c r="AA497" s="210"/>
      <c r="AB497" s="210"/>
      <c r="AC497" s="210"/>
      <c r="AD497" s="210"/>
      <c r="AE497" s="210"/>
      <c r="AF497" s="210"/>
      <c r="AG497" s="210" t="s">
        <v>205</v>
      </c>
      <c r="AH497" s="210">
        <v>0</v>
      </c>
      <c r="AI497" s="210"/>
      <c r="AJ497" s="210"/>
      <c r="AK497" s="210"/>
      <c r="AL497" s="210"/>
      <c r="AM497" s="210"/>
      <c r="AN497" s="210"/>
      <c r="AO497" s="210"/>
      <c r="AP497" s="210"/>
      <c r="AQ497" s="210"/>
      <c r="AR497" s="210"/>
      <c r="AS497" s="210"/>
      <c r="AT497" s="210"/>
      <c r="AU497" s="210"/>
      <c r="AV497" s="210"/>
      <c r="AW497" s="210"/>
      <c r="AX497" s="210"/>
      <c r="AY497" s="210"/>
      <c r="AZ497" s="210"/>
      <c r="BA497" s="210"/>
      <c r="BB497" s="210"/>
      <c r="BC497" s="210"/>
      <c r="BD497" s="210"/>
      <c r="BE497" s="210"/>
      <c r="BF497" s="210"/>
      <c r="BG497" s="210"/>
      <c r="BH497" s="210"/>
    </row>
    <row r="498" spans="1:60" outlineLevel="1" x14ac:dyDescent="0.2">
      <c r="A498" s="229">
        <v>53</v>
      </c>
      <c r="B498" s="230" t="s">
        <v>657</v>
      </c>
      <c r="C498" s="246" t="s">
        <v>658</v>
      </c>
      <c r="D498" s="231" t="s">
        <v>595</v>
      </c>
      <c r="E498" s="232">
        <v>0.15914</v>
      </c>
      <c r="F498" s="233"/>
      <c r="G498" s="234">
        <f>ROUND(E498*F498,2)</f>
        <v>0</v>
      </c>
      <c r="H498" s="233"/>
      <c r="I498" s="234">
        <f>ROUND(E498*H498,2)</f>
        <v>0</v>
      </c>
      <c r="J498" s="233"/>
      <c r="K498" s="234">
        <f>ROUND(E498*J498,2)</f>
        <v>0</v>
      </c>
      <c r="L498" s="234">
        <v>21</v>
      </c>
      <c r="M498" s="234">
        <f>G498*(1+L498/100)</f>
        <v>0</v>
      </c>
      <c r="N498" s="232">
        <v>0</v>
      </c>
      <c r="O498" s="232">
        <f>ROUND(E498*N498,2)</f>
        <v>0</v>
      </c>
      <c r="P498" s="232">
        <v>0</v>
      </c>
      <c r="Q498" s="232">
        <f>ROUND(E498*P498,2)</f>
        <v>0</v>
      </c>
      <c r="R498" s="234" t="s">
        <v>644</v>
      </c>
      <c r="S498" s="234" t="s">
        <v>159</v>
      </c>
      <c r="T498" s="235" t="s">
        <v>199</v>
      </c>
      <c r="U498" s="220">
        <v>4.7370000000000001</v>
      </c>
      <c r="V498" s="220">
        <f>ROUND(E498*U498,2)</f>
        <v>0.75</v>
      </c>
      <c r="W498" s="220"/>
      <c r="X498" s="220" t="s">
        <v>596</v>
      </c>
      <c r="Y498" s="220" t="s">
        <v>162</v>
      </c>
      <c r="Z498" s="210"/>
      <c r="AA498" s="210"/>
      <c r="AB498" s="210"/>
      <c r="AC498" s="210"/>
      <c r="AD498" s="210"/>
      <c r="AE498" s="210"/>
      <c r="AF498" s="210"/>
      <c r="AG498" s="210" t="s">
        <v>597</v>
      </c>
      <c r="AH498" s="210"/>
      <c r="AI498" s="210"/>
      <c r="AJ498" s="210"/>
      <c r="AK498" s="210"/>
      <c r="AL498" s="210"/>
      <c r="AM498" s="210"/>
      <c r="AN498" s="210"/>
      <c r="AO498" s="210"/>
      <c r="AP498" s="210"/>
      <c r="AQ498" s="210"/>
      <c r="AR498" s="210"/>
      <c r="AS498" s="210"/>
      <c r="AT498" s="210"/>
      <c r="AU498" s="210"/>
      <c r="AV498" s="210"/>
      <c r="AW498" s="210"/>
      <c r="AX498" s="210"/>
      <c r="AY498" s="210"/>
      <c r="AZ498" s="210"/>
      <c r="BA498" s="210"/>
      <c r="BB498" s="210"/>
      <c r="BC498" s="210"/>
      <c r="BD498" s="210"/>
      <c r="BE498" s="210"/>
      <c r="BF498" s="210"/>
      <c r="BG498" s="210"/>
      <c r="BH498" s="210"/>
    </row>
    <row r="499" spans="1:60" outlineLevel="2" x14ac:dyDescent="0.2">
      <c r="A499" s="217"/>
      <c r="B499" s="218"/>
      <c r="C499" s="258" t="s">
        <v>659</v>
      </c>
      <c r="D499" s="256"/>
      <c r="E499" s="256"/>
      <c r="F499" s="256"/>
      <c r="G499" s="256"/>
      <c r="H499" s="220"/>
      <c r="I499" s="220"/>
      <c r="J499" s="220"/>
      <c r="K499" s="220"/>
      <c r="L499" s="220"/>
      <c r="M499" s="220"/>
      <c r="N499" s="219"/>
      <c r="O499" s="219"/>
      <c r="P499" s="219"/>
      <c r="Q499" s="219"/>
      <c r="R499" s="220"/>
      <c r="S499" s="220"/>
      <c r="T499" s="220"/>
      <c r="U499" s="220"/>
      <c r="V499" s="220"/>
      <c r="W499" s="220"/>
      <c r="X499" s="220"/>
      <c r="Y499" s="220"/>
      <c r="Z499" s="210"/>
      <c r="AA499" s="210"/>
      <c r="AB499" s="210"/>
      <c r="AC499" s="210"/>
      <c r="AD499" s="210"/>
      <c r="AE499" s="210"/>
      <c r="AF499" s="210"/>
      <c r="AG499" s="210" t="s">
        <v>203</v>
      </c>
      <c r="AH499" s="210"/>
      <c r="AI499" s="210"/>
      <c r="AJ499" s="210"/>
      <c r="AK499" s="210"/>
      <c r="AL499" s="210"/>
      <c r="AM499" s="210"/>
      <c r="AN499" s="210"/>
      <c r="AO499" s="210"/>
      <c r="AP499" s="210"/>
      <c r="AQ499" s="210"/>
      <c r="AR499" s="210"/>
      <c r="AS499" s="210"/>
      <c r="AT499" s="210"/>
      <c r="AU499" s="210"/>
      <c r="AV499" s="210"/>
      <c r="AW499" s="210"/>
      <c r="AX499" s="210"/>
      <c r="AY499" s="210"/>
      <c r="AZ499" s="210"/>
      <c r="BA499" s="210"/>
      <c r="BB499" s="210"/>
      <c r="BC499" s="210"/>
      <c r="BD499" s="210"/>
      <c r="BE499" s="210"/>
      <c r="BF499" s="210"/>
      <c r="BG499" s="210"/>
      <c r="BH499" s="210"/>
    </row>
    <row r="500" spans="1:60" outlineLevel="2" x14ac:dyDescent="0.2">
      <c r="A500" s="217"/>
      <c r="B500" s="218"/>
      <c r="C500" s="259" t="s">
        <v>599</v>
      </c>
      <c r="D500" s="252"/>
      <c r="E500" s="253"/>
      <c r="F500" s="220"/>
      <c r="G500" s="220"/>
      <c r="H500" s="220"/>
      <c r="I500" s="220"/>
      <c r="J500" s="220"/>
      <c r="K500" s="220"/>
      <c r="L500" s="220"/>
      <c r="M500" s="220"/>
      <c r="N500" s="219"/>
      <c r="O500" s="219"/>
      <c r="P500" s="219"/>
      <c r="Q500" s="219"/>
      <c r="R500" s="220"/>
      <c r="S500" s="220"/>
      <c r="T500" s="220"/>
      <c r="U500" s="220"/>
      <c r="V500" s="220"/>
      <c r="W500" s="220"/>
      <c r="X500" s="220"/>
      <c r="Y500" s="220"/>
      <c r="Z500" s="210"/>
      <c r="AA500" s="210"/>
      <c r="AB500" s="210"/>
      <c r="AC500" s="210"/>
      <c r="AD500" s="210"/>
      <c r="AE500" s="210"/>
      <c r="AF500" s="210"/>
      <c r="AG500" s="210" t="s">
        <v>205</v>
      </c>
      <c r="AH500" s="210">
        <v>0</v>
      </c>
      <c r="AI500" s="210"/>
      <c r="AJ500" s="210"/>
      <c r="AK500" s="210"/>
      <c r="AL500" s="210"/>
      <c r="AM500" s="210"/>
      <c r="AN500" s="210"/>
      <c r="AO500" s="210"/>
      <c r="AP500" s="210"/>
      <c r="AQ500" s="210"/>
      <c r="AR500" s="210"/>
      <c r="AS500" s="210"/>
      <c r="AT500" s="210"/>
      <c r="AU500" s="210"/>
      <c r="AV500" s="210"/>
      <c r="AW500" s="210"/>
      <c r="AX500" s="210"/>
      <c r="AY500" s="210"/>
      <c r="AZ500" s="210"/>
      <c r="BA500" s="210"/>
      <c r="BB500" s="210"/>
      <c r="BC500" s="210"/>
      <c r="BD500" s="210"/>
      <c r="BE500" s="210"/>
      <c r="BF500" s="210"/>
      <c r="BG500" s="210"/>
      <c r="BH500" s="210"/>
    </row>
    <row r="501" spans="1:60" outlineLevel="3" x14ac:dyDescent="0.2">
      <c r="A501" s="217"/>
      <c r="B501" s="218"/>
      <c r="C501" s="259" t="s">
        <v>660</v>
      </c>
      <c r="D501" s="252"/>
      <c r="E501" s="253"/>
      <c r="F501" s="220"/>
      <c r="G501" s="220"/>
      <c r="H501" s="220"/>
      <c r="I501" s="220"/>
      <c r="J501" s="220"/>
      <c r="K501" s="220"/>
      <c r="L501" s="220"/>
      <c r="M501" s="220"/>
      <c r="N501" s="219"/>
      <c r="O501" s="219"/>
      <c r="P501" s="219"/>
      <c r="Q501" s="219"/>
      <c r="R501" s="220"/>
      <c r="S501" s="220"/>
      <c r="T501" s="220"/>
      <c r="U501" s="220"/>
      <c r="V501" s="220"/>
      <c r="W501" s="220"/>
      <c r="X501" s="220"/>
      <c r="Y501" s="220"/>
      <c r="Z501" s="210"/>
      <c r="AA501" s="210"/>
      <c r="AB501" s="210"/>
      <c r="AC501" s="210"/>
      <c r="AD501" s="210"/>
      <c r="AE501" s="210"/>
      <c r="AF501" s="210"/>
      <c r="AG501" s="210" t="s">
        <v>205</v>
      </c>
      <c r="AH501" s="210">
        <v>0</v>
      </c>
      <c r="AI501" s="210"/>
      <c r="AJ501" s="210"/>
      <c r="AK501" s="210"/>
      <c r="AL501" s="210"/>
      <c r="AM501" s="210"/>
      <c r="AN501" s="210"/>
      <c r="AO501" s="210"/>
      <c r="AP501" s="210"/>
      <c r="AQ501" s="210"/>
      <c r="AR501" s="210"/>
      <c r="AS501" s="210"/>
      <c r="AT501" s="210"/>
      <c r="AU501" s="210"/>
      <c r="AV501" s="210"/>
      <c r="AW501" s="210"/>
      <c r="AX501" s="210"/>
      <c r="AY501" s="210"/>
      <c r="AZ501" s="210"/>
      <c r="BA501" s="210"/>
      <c r="BB501" s="210"/>
      <c r="BC501" s="210"/>
      <c r="BD501" s="210"/>
      <c r="BE501" s="210"/>
      <c r="BF501" s="210"/>
      <c r="BG501" s="210"/>
      <c r="BH501" s="210"/>
    </row>
    <row r="502" spans="1:60" outlineLevel="3" x14ac:dyDescent="0.2">
      <c r="A502" s="217"/>
      <c r="B502" s="218"/>
      <c r="C502" s="259" t="s">
        <v>661</v>
      </c>
      <c r="D502" s="252"/>
      <c r="E502" s="253">
        <v>0.15914</v>
      </c>
      <c r="F502" s="220"/>
      <c r="G502" s="220"/>
      <c r="H502" s="220"/>
      <c r="I502" s="220"/>
      <c r="J502" s="220"/>
      <c r="K502" s="220"/>
      <c r="L502" s="220"/>
      <c r="M502" s="220"/>
      <c r="N502" s="219"/>
      <c r="O502" s="219"/>
      <c r="P502" s="219"/>
      <c r="Q502" s="219"/>
      <c r="R502" s="220"/>
      <c r="S502" s="220"/>
      <c r="T502" s="220"/>
      <c r="U502" s="220"/>
      <c r="V502" s="220"/>
      <c r="W502" s="220"/>
      <c r="X502" s="220"/>
      <c r="Y502" s="220"/>
      <c r="Z502" s="210"/>
      <c r="AA502" s="210"/>
      <c r="AB502" s="210"/>
      <c r="AC502" s="210"/>
      <c r="AD502" s="210"/>
      <c r="AE502" s="210"/>
      <c r="AF502" s="210"/>
      <c r="AG502" s="210" t="s">
        <v>205</v>
      </c>
      <c r="AH502" s="210">
        <v>0</v>
      </c>
      <c r="AI502" s="210"/>
      <c r="AJ502" s="210"/>
      <c r="AK502" s="210"/>
      <c r="AL502" s="210"/>
      <c r="AM502" s="210"/>
      <c r="AN502" s="210"/>
      <c r="AO502" s="210"/>
      <c r="AP502" s="210"/>
      <c r="AQ502" s="210"/>
      <c r="AR502" s="210"/>
      <c r="AS502" s="210"/>
      <c r="AT502" s="210"/>
      <c r="AU502" s="210"/>
      <c r="AV502" s="210"/>
      <c r="AW502" s="210"/>
      <c r="AX502" s="210"/>
      <c r="AY502" s="210"/>
      <c r="AZ502" s="210"/>
      <c r="BA502" s="210"/>
      <c r="BB502" s="210"/>
      <c r="BC502" s="210"/>
      <c r="BD502" s="210"/>
      <c r="BE502" s="210"/>
      <c r="BF502" s="210"/>
      <c r="BG502" s="210"/>
      <c r="BH502" s="210"/>
    </row>
    <row r="503" spans="1:60" x14ac:dyDescent="0.2">
      <c r="A503" s="222" t="s">
        <v>154</v>
      </c>
      <c r="B503" s="223" t="s">
        <v>95</v>
      </c>
      <c r="C503" s="245" t="s">
        <v>96</v>
      </c>
      <c r="D503" s="224"/>
      <c r="E503" s="225"/>
      <c r="F503" s="226"/>
      <c r="G503" s="226">
        <f>SUMIF(AG504:AG517,"&lt;&gt;NOR",G504:G517)</f>
        <v>0</v>
      </c>
      <c r="H503" s="226"/>
      <c r="I503" s="226">
        <f>SUM(I504:I517)</f>
        <v>0</v>
      </c>
      <c r="J503" s="226"/>
      <c r="K503" s="226">
        <f>SUM(K504:K517)</f>
        <v>0</v>
      </c>
      <c r="L503" s="226"/>
      <c r="M503" s="226">
        <f>SUM(M504:M517)</f>
        <v>0</v>
      </c>
      <c r="N503" s="225"/>
      <c r="O503" s="225">
        <f>SUM(O504:O517)</f>
        <v>0.05</v>
      </c>
      <c r="P503" s="225"/>
      <c r="Q503" s="225">
        <f>SUM(Q504:Q517)</f>
        <v>7.0000000000000007E-2</v>
      </c>
      <c r="R503" s="226"/>
      <c r="S503" s="226"/>
      <c r="T503" s="227"/>
      <c r="U503" s="221"/>
      <c r="V503" s="221">
        <f>SUM(V504:V517)</f>
        <v>0.78999999999999992</v>
      </c>
      <c r="W503" s="221"/>
      <c r="X503" s="221"/>
      <c r="Y503" s="221"/>
      <c r="AG503" t="s">
        <v>155</v>
      </c>
    </row>
    <row r="504" spans="1:60" outlineLevel="1" x14ac:dyDescent="0.2">
      <c r="A504" s="229">
        <v>54</v>
      </c>
      <c r="B504" s="230" t="s">
        <v>662</v>
      </c>
      <c r="C504" s="246" t="s">
        <v>663</v>
      </c>
      <c r="D504" s="231" t="s">
        <v>197</v>
      </c>
      <c r="E504" s="232">
        <v>4.2</v>
      </c>
      <c r="F504" s="233"/>
      <c r="G504" s="234">
        <f>ROUND(E504*F504,2)</f>
        <v>0</v>
      </c>
      <c r="H504" s="233"/>
      <c r="I504" s="234">
        <f>ROUND(E504*H504,2)</f>
        <v>0</v>
      </c>
      <c r="J504" s="233"/>
      <c r="K504" s="234">
        <f>ROUND(E504*J504,2)</f>
        <v>0</v>
      </c>
      <c r="L504" s="234">
        <v>21</v>
      </c>
      <c r="M504" s="234">
        <f>G504*(1+L504/100)</f>
        <v>0</v>
      </c>
      <c r="N504" s="232">
        <v>0</v>
      </c>
      <c r="O504" s="232">
        <f>ROUND(E504*N504,2)</f>
        <v>0</v>
      </c>
      <c r="P504" s="232">
        <v>1.695E-2</v>
      </c>
      <c r="Q504" s="232">
        <f>ROUND(E504*P504,2)</f>
        <v>7.0000000000000007E-2</v>
      </c>
      <c r="R504" s="234" t="s">
        <v>664</v>
      </c>
      <c r="S504" s="234" t="s">
        <v>159</v>
      </c>
      <c r="T504" s="235" t="s">
        <v>199</v>
      </c>
      <c r="U504" s="220">
        <v>0.16400000000000001</v>
      </c>
      <c r="V504" s="220">
        <f>ROUND(E504*U504,2)</f>
        <v>0.69</v>
      </c>
      <c r="W504" s="220"/>
      <c r="X504" s="220" t="s">
        <v>200</v>
      </c>
      <c r="Y504" s="220" t="s">
        <v>162</v>
      </c>
      <c r="Z504" s="210"/>
      <c r="AA504" s="210"/>
      <c r="AB504" s="210"/>
      <c r="AC504" s="210"/>
      <c r="AD504" s="210"/>
      <c r="AE504" s="210"/>
      <c r="AF504" s="210"/>
      <c r="AG504" s="210" t="s">
        <v>201</v>
      </c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</row>
    <row r="505" spans="1:60" outlineLevel="2" x14ac:dyDescent="0.2">
      <c r="A505" s="217"/>
      <c r="B505" s="218"/>
      <c r="C505" s="258" t="s">
        <v>665</v>
      </c>
      <c r="D505" s="256"/>
      <c r="E505" s="256"/>
      <c r="F505" s="256"/>
      <c r="G505" s="256"/>
      <c r="H505" s="220"/>
      <c r="I505" s="220"/>
      <c r="J505" s="220"/>
      <c r="K505" s="220"/>
      <c r="L505" s="220"/>
      <c r="M505" s="220"/>
      <c r="N505" s="219"/>
      <c r="O505" s="219"/>
      <c r="P505" s="219"/>
      <c r="Q505" s="219"/>
      <c r="R505" s="220"/>
      <c r="S505" s="220"/>
      <c r="T505" s="220"/>
      <c r="U505" s="220"/>
      <c r="V505" s="220"/>
      <c r="W505" s="220"/>
      <c r="X505" s="220"/>
      <c r="Y505" s="220"/>
      <c r="Z505" s="210"/>
      <c r="AA505" s="210"/>
      <c r="AB505" s="210"/>
      <c r="AC505" s="210"/>
      <c r="AD505" s="210"/>
      <c r="AE505" s="210"/>
      <c r="AF505" s="210"/>
      <c r="AG505" s="210" t="s">
        <v>203</v>
      </c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</row>
    <row r="506" spans="1:60" outlineLevel="2" x14ac:dyDescent="0.2">
      <c r="A506" s="217"/>
      <c r="B506" s="218"/>
      <c r="C506" s="259" t="s">
        <v>666</v>
      </c>
      <c r="D506" s="252"/>
      <c r="E506" s="253">
        <v>4.2</v>
      </c>
      <c r="F506" s="220"/>
      <c r="G506" s="220"/>
      <c r="H506" s="220"/>
      <c r="I506" s="220"/>
      <c r="J506" s="220"/>
      <c r="K506" s="220"/>
      <c r="L506" s="220"/>
      <c r="M506" s="220"/>
      <c r="N506" s="219"/>
      <c r="O506" s="219"/>
      <c r="P506" s="219"/>
      <c r="Q506" s="219"/>
      <c r="R506" s="220"/>
      <c r="S506" s="220"/>
      <c r="T506" s="220"/>
      <c r="U506" s="220"/>
      <c r="V506" s="220"/>
      <c r="W506" s="220"/>
      <c r="X506" s="220"/>
      <c r="Y506" s="220"/>
      <c r="Z506" s="210"/>
      <c r="AA506" s="210"/>
      <c r="AB506" s="210"/>
      <c r="AC506" s="210"/>
      <c r="AD506" s="210"/>
      <c r="AE506" s="210"/>
      <c r="AF506" s="210"/>
      <c r="AG506" s="210" t="s">
        <v>205</v>
      </c>
      <c r="AH506" s="210">
        <v>0</v>
      </c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</row>
    <row r="507" spans="1:60" ht="22.5" outlineLevel="1" x14ac:dyDescent="0.2">
      <c r="A507" s="229">
        <v>55</v>
      </c>
      <c r="B507" s="230" t="s">
        <v>667</v>
      </c>
      <c r="C507" s="246" t="s">
        <v>668</v>
      </c>
      <c r="D507" s="231" t="s">
        <v>188</v>
      </c>
      <c r="E507" s="232">
        <v>1</v>
      </c>
      <c r="F507" s="233"/>
      <c r="G507" s="234">
        <f>ROUND(E507*F507,2)</f>
        <v>0</v>
      </c>
      <c r="H507" s="233"/>
      <c r="I507" s="234">
        <f>ROUND(E507*H507,2)</f>
        <v>0</v>
      </c>
      <c r="J507" s="233"/>
      <c r="K507" s="234">
        <f>ROUND(E507*J507,2)</f>
        <v>0</v>
      </c>
      <c r="L507" s="234">
        <v>21</v>
      </c>
      <c r="M507" s="234">
        <f>G507*(1+L507/100)</f>
        <v>0</v>
      </c>
      <c r="N507" s="232">
        <v>1.7000000000000001E-2</v>
      </c>
      <c r="O507" s="232">
        <f>ROUND(E507*N507,2)</f>
        <v>0.02</v>
      </c>
      <c r="P507" s="232">
        <v>0</v>
      </c>
      <c r="Q507" s="232">
        <f>ROUND(E507*P507,2)</f>
        <v>0</v>
      </c>
      <c r="R507" s="234"/>
      <c r="S507" s="234" t="s">
        <v>189</v>
      </c>
      <c r="T507" s="235" t="s">
        <v>160</v>
      </c>
      <c r="U507" s="220">
        <v>0</v>
      </c>
      <c r="V507" s="220">
        <f>ROUND(E507*U507,2)</f>
        <v>0</v>
      </c>
      <c r="W507" s="220"/>
      <c r="X507" s="220" t="s">
        <v>200</v>
      </c>
      <c r="Y507" s="220" t="s">
        <v>162</v>
      </c>
      <c r="Z507" s="210"/>
      <c r="AA507" s="210"/>
      <c r="AB507" s="210"/>
      <c r="AC507" s="210"/>
      <c r="AD507" s="210"/>
      <c r="AE507" s="210"/>
      <c r="AF507" s="210"/>
      <c r="AG507" s="210" t="s">
        <v>201</v>
      </c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</row>
    <row r="508" spans="1:60" outlineLevel="2" x14ac:dyDescent="0.2">
      <c r="A508" s="217"/>
      <c r="B508" s="218"/>
      <c r="C508" s="259" t="s">
        <v>669</v>
      </c>
      <c r="D508" s="252"/>
      <c r="E508" s="253">
        <v>1</v>
      </c>
      <c r="F508" s="220"/>
      <c r="G508" s="220"/>
      <c r="H508" s="220"/>
      <c r="I508" s="220"/>
      <c r="J508" s="220"/>
      <c r="K508" s="220"/>
      <c r="L508" s="220"/>
      <c r="M508" s="220"/>
      <c r="N508" s="219"/>
      <c r="O508" s="219"/>
      <c r="P508" s="219"/>
      <c r="Q508" s="219"/>
      <c r="R508" s="220"/>
      <c r="S508" s="220"/>
      <c r="T508" s="220"/>
      <c r="U508" s="220"/>
      <c r="V508" s="220"/>
      <c r="W508" s="220"/>
      <c r="X508" s="220"/>
      <c r="Y508" s="220"/>
      <c r="Z508" s="210"/>
      <c r="AA508" s="210"/>
      <c r="AB508" s="210"/>
      <c r="AC508" s="210"/>
      <c r="AD508" s="210"/>
      <c r="AE508" s="210"/>
      <c r="AF508" s="210"/>
      <c r="AG508" s="210" t="s">
        <v>205</v>
      </c>
      <c r="AH508" s="210">
        <v>0</v>
      </c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</row>
    <row r="509" spans="1:60" ht="22.5" outlineLevel="1" x14ac:dyDescent="0.2">
      <c r="A509" s="229">
        <v>56</v>
      </c>
      <c r="B509" s="230" t="s">
        <v>670</v>
      </c>
      <c r="C509" s="246" t="s">
        <v>671</v>
      </c>
      <c r="D509" s="231" t="s">
        <v>188</v>
      </c>
      <c r="E509" s="232">
        <v>1</v>
      </c>
      <c r="F509" s="233"/>
      <c r="G509" s="234">
        <f>ROUND(E509*F509,2)</f>
        <v>0</v>
      </c>
      <c r="H509" s="233"/>
      <c r="I509" s="234">
        <f>ROUND(E509*H509,2)</f>
        <v>0</v>
      </c>
      <c r="J509" s="233"/>
      <c r="K509" s="234">
        <f>ROUND(E509*J509,2)</f>
        <v>0</v>
      </c>
      <c r="L509" s="234">
        <v>21</v>
      </c>
      <c r="M509" s="234">
        <f>G509*(1+L509/100)</f>
        <v>0</v>
      </c>
      <c r="N509" s="232">
        <v>1.2999999999999999E-2</v>
      </c>
      <c r="O509" s="232">
        <f>ROUND(E509*N509,2)</f>
        <v>0.01</v>
      </c>
      <c r="P509" s="232">
        <v>0</v>
      </c>
      <c r="Q509" s="232">
        <f>ROUND(E509*P509,2)</f>
        <v>0</v>
      </c>
      <c r="R509" s="234"/>
      <c r="S509" s="234" t="s">
        <v>189</v>
      </c>
      <c r="T509" s="235" t="s">
        <v>160</v>
      </c>
      <c r="U509" s="220">
        <v>0</v>
      </c>
      <c r="V509" s="220">
        <f>ROUND(E509*U509,2)</f>
        <v>0</v>
      </c>
      <c r="W509" s="220"/>
      <c r="X509" s="220" t="s">
        <v>200</v>
      </c>
      <c r="Y509" s="220" t="s">
        <v>162</v>
      </c>
      <c r="Z509" s="210"/>
      <c r="AA509" s="210"/>
      <c r="AB509" s="210"/>
      <c r="AC509" s="210"/>
      <c r="AD509" s="210"/>
      <c r="AE509" s="210"/>
      <c r="AF509" s="210"/>
      <c r="AG509" s="210" t="s">
        <v>201</v>
      </c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</row>
    <row r="510" spans="1:60" outlineLevel="2" x14ac:dyDescent="0.2">
      <c r="A510" s="217"/>
      <c r="B510" s="218"/>
      <c r="C510" s="259" t="s">
        <v>672</v>
      </c>
      <c r="D510" s="252"/>
      <c r="E510" s="253">
        <v>1</v>
      </c>
      <c r="F510" s="220"/>
      <c r="G510" s="220"/>
      <c r="H510" s="220"/>
      <c r="I510" s="220"/>
      <c r="J510" s="220"/>
      <c r="K510" s="220"/>
      <c r="L510" s="220"/>
      <c r="M510" s="220"/>
      <c r="N510" s="219"/>
      <c r="O510" s="219"/>
      <c r="P510" s="219"/>
      <c r="Q510" s="219"/>
      <c r="R510" s="220"/>
      <c r="S510" s="220"/>
      <c r="T510" s="220"/>
      <c r="U510" s="220"/>
      <c r="V510" s="220"/>
      <c r="W510" s="220"/>
      <c r="X510" s="220"/>
      <c r="Y510" s="220"/>
      <c r="Z510" s="210"/>
      <c r="AA510" s="210"/>
      <c r="AB510" s="210"/>
      <c r="AC510" s="210"/>
      <c r="AD510" s="210"/>
      <c r="AE510" s="210"/>
      <c r="AF510" s="210"/>
      <c r="AG510" s="210" t="s">
        <v>205</v>
      </c>
      <c r="AH510" s="210">
        <v>0</v>
      </c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0"/>
      <c r="AT510" s="210"/>
      <c r="AU510" s="210"/>
      <c r="AV510" s="210"/>
      <c r="AW510" s="210"/>
      <c r="AX510" s="210"/>
      <c r="AY510" s="210"/>
      <c r="AZ510" s="210"/>
      <c r="BA510" s="210"/>
      <c r="BB510" s="210"/>
      <c r="BC510" s="210"/>
      <c r="BD510" s="210"/>
      <c r="BE510" s="210"/>
      <c r="BF510" s="210"/>
      <c r="BG510" s="210"/>
      <c r="BH510" s="210"/>
    </row>
    <row r="511" spans="1:60" ht="22.5" outlineLevel="1" x14ac:dyDescent="0.2">
      <c r="A511" s="229">
        <v>57</v>
      </c>
      <c r="B511" s="230" t="s">
        <v>673</v>
      </c>
      <c r="C511" s="246" t="s">
        <v>674</v>
      </c>
      <c r="D511" s="231" t="s">
        <v>188</v>
      </c>
      <c r="E511" s="232">
        <v>1</v>
      </c>
      <c r="F511" s="233"/>
      <c r="G511" s="234">
        <f>ROUND(E511*F511,2)</f>
        <v>0</v>
      </c>
      <c r="H511" s="233"/>
      <c r="I511" s="234">
        <f>ROUND(E511*H511,2)</f>
        <v>0</v>
      </c>
      <c r="J511" s="233"/>
      <c r="K511" s="234">
        <f>ROUND(E511*J511,2)</f>
        <v>0</v>
      </c>
      <c r="L511" s="234">
        <v>21</v>
      </c>
      <c r="M511" s="234">
        <f>G511*(1+L511/100)</f>
        <v>0</v>
      </c>
      <c r="N511" s="232">
        <v>1.4999999999999999E-2</v>
      </c>
      <c r="O511" s="232">
        <f>ROUND(E511*N511,2)</f>
        <v>0.02</v>
      </c>
      <c r="P511" s="232">
        <v>0</v>
      </c>
      <c r="Q511" s="232">
        <f>ROUND(E511*P511,2)</f>
        <v>0</v>
      </c>
      <c r="R511" s="234"/>
      <c r="S511" s="234" t="s">
        <v>189</v>
      </c>
      <c r="T511" s="235" t="s">
        <v>160</v>
      </c>
      <c r="U511" s="220">
        <v>0</v>
      </c>
      <c r="V511" s="220">
        <f>ROUND(E511*U511,2)</f>
        <v>0</v>
      </c>
      <c r="W511" s="220"/>
      <c r="X511" s="220" t="s">
        <v>200</v>
      </c>
      <c r="Y511" s="220" t="s">
        <v>162</v>
      </c>
      <c r="Z511" s="210"/>
      <c r="AA511" s="210"/>
      <c r="AB511" s="210"/>
      <c r="AC511" s="210"/>
      <c r="AD511" s="210"/>
      <c r="AE511" s="210"/>
      <c r="AF511" s="210"/>
      <c r="AG511" s="210" t="s">
        <v>201</v>
      </c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0"/>
      <c r="AT511" s="210"/>
      <c r="AU511" s="210"/>
      <c r="AV511" s="210"/>
      <c r="AW511" s="210"/>
      <c r="AX511" s="210"/>
      <c r="AY511" s="210"/>
      <c r="AZ511" s="210"/>
      <c r="BA511" s="210"/>
      <c r="BB511" s="210"/>
      <c r="BC511" s="210"/>
      <c r="BD511" s="210"/>
      <c r="BE511" s="210"/>
      <c r="BF511" s="210"/>
      <c r="BG511" s="210"/>
      <c r="BH511" s="210"/>
    </row>
    <row r="512" spans="1:60" outlineLevel="2" x14ac:dyDescent="0.2">
      <c r="A512" s="217"/>
      <c r="B512" s="218"/>
      <c r="C512" s="259" t="s">
        <v>675</v>
      </c>
      <c r="D512" s="252"/>
      <c r="E512" s="253">
        <v>1</v>
      </c>
      <c r="F512" s="220"/>
      <c r="G512" s="220"/>
      <c r="H512" s="220"/>
      <c r="I512" s="220"/>
      <c r="J512" s="220"/>
      <c r="K512" s="220"/>
      <c r="L512" s="220"/>
      <c r="M512" s="220"/>
      <c r="N512" s="219"/>
      <c r="O512" s="219"/>
      <c r="P512" s="219"/>
      <c r="Q512" s="219"/>
      <c r="R512" s="220"/>
      <c r="S512" s="220"/>
      <c r="T512" s="220"/>
      <c r="U512" s="220"/>
      <c r="V512" s="220"/>
      <c r="W512" s="220"/>
      <c r="X512" s="220"/>
      <c r="Y512" s="220"/>
      <c r="Z512" s="210"/>
      <c r="AA512" s="210"/>
      <c r="AB512" s="210"/>
      <c r="AC512" s="210"/>
      <c r="AD512" s="210"/>
      <c r="AE512" s="210"/>
      <c r="AF512" s="210"/>
      <c r="AG512" s="210" t="s">
        <v>205</v>
      </c>
      <c r="AH512" s="210">
        <v>0</v>
      </c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0"/>
      <c r="AT512" s="210"/>
      <c r="AU512" s="210"/>
      <c r="AV512" s="210"/>
      <c r="AW512" s="210"/>
      <c r="AX512" s="210"/>
      <c r="AY512" s="210"/>
      <c r="AZ512" s="210"/>
      <c r="BA512" s="210"/>
      <c r="BB512" s="210"/>
      <c r="BC512" s="210"/>
      <c r="BD512" s="210"/>
      <c r="BE512" s="210"/>
      <c r="BF512" s="210"/>
      <c r="BG512" s="210"/>
      <c r="BH512" s="210"/>
    </row>
    <row r="513" spans="1:60" outlineLevel="1" x14ac:dyDescent="0.2">
      <c r="A513" s="229">
        <v>58</v>
      </c>
      <c r="B513" s="230" t="s">
        <v>676</v>
      </c>
      <c r="C513" s="246" t="s">
        <v>677</v>
      </c>
      <c r="D513" s="231" t="s">
        <v>595</v>
      </c>
      <c r="E513" s="232">
        <v>4.4999999999999998E-2</v>
      </c>
      <c r="F513" s="233"/>
      <c r="G513" s="234">
        <f>ROUND(E513*F513,2)</f>
        <v>0</v>
      </c>
      <c r="H513" s="233"/>
      <c r="I513" s="234">
        <f>ROUND(E513*H513,2)</f>
        <v>0</v>
      </c>
      <c r="J513" s="233"/>
      <c r="K513" s="234">
        <f>ROUND(E513*J513,2)</f>
        <v>0</v>
      </c>
      <c r="L513" s="234">
        <v>21</v>
      </c>
      <c r="M513" s="234">
        <f>G513*(1+L513/100)</f>
        <v>0</v>
      </c>
      <c r="N513" s="232">
        <v>0</v>
      </c>
      <c r="O513" s="232">
        <f>ROUND(E513*N513,2)</f>
        <v>0</v>
      </c>
      <c r="P513" s="232">
        <v>0</v>
      </c>
      <c r="Q513" s="232">
        <f>ROUND(E513*P513,2)</f>
        <v>0</v>
      </c>
      <c r="R513" s="234" t="s">
        <v>664</v>
      </c>
      <c r="S513" s="234" t="s">
        <v>159</v>
      </c>
      <c r="T513" s="235" t="s">
        <v>199</v>
      </c>
      <c r="U513" s="220">
        <v>2.2549999999999999</v>
      </c>
      <c r="V513" s="220">
        <f>ROUND(E513*U513,2)</f>
        <v>0.1</v>
      </c>
      <c r="W513" s="220"/>
      <c r="X513" s="220" t="s">
        <v>596</v>
      </c>
      <c r="Y513" s="220" t="s">
        <v>162</v>
      </c>
      <c r="Z513" s="210"/>
      <c r="AA513" s="210"/>
      <c r="AB513" s="210"/>
      <c r="AC513" s="210"/>
      <c r="AD513" s="210"/>
      <c r="AE513" s="210"/>
      <c r="AF513" s="210"/>
      <c r="AG513" s="210" t="s">
        <v>597</v>
      </c>
      <c r="AH513" s="210"/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0"/>
      <c r="AT513" s="210"/>
      <c r="AU513" s="210"/>
      <c r="AV513" s="210"/>
      <c r="AW513" s="210"/>
      <c r="AX513" s="210"/>
      <c r="AY513" s="210"/>
      <c r="AZ513" s="210"/>
      <c r="BA513" s="210"/>
      <c r="BB513" s="210"/>
      <c r="BC513" s="210"/>
      <c r="BD513" s="210"/>
      <c r="BE513" s="210"/>
      <c r="BF513" s="210"/>
      <c r="BG513" s="210"/>
      <c r="BH513" s="210"/>
    </row>
    <row r="514" spans="1:60" outlineLevel="2" x14ac:dyDescent="0.2">
      <c r="A514" s="217"/>
      <c r="B514" s="218"/>
      <c r="C514" s="258" t="s">
        <v>659</v>
      </c>
      <c r="D514" s="256"/>
      <c r="E514" s="256"/>
      <c r="F514" s="256"/>
      <c r="G514" s="256"/>
      <c r="H514" s="220"/>
      <c r="I514" s="220"/>
      <c r="J514" s="220"/>
      <c r="K514" s="220"/>
      <c r="L514" s="220"/>
      <c r="M514" s="220"/>
      <c r="N514" s="219"/>
      <c r="O514" s="219"/>
      <c r="P514" s="219"/>
      <c r="Q514" s="219"/>
      <c r="R514" s="220"/>
      <c r="S514" s="220"/>
      <c r="T514" s="220"/>
      <c r="U514" s="220"/>
      <c r="V514" s="220"/>
      <c r="W514" s="220"/>
      <c r="X514" s="220"/>
      <c r="Y514" s="220"/>
      <c r="Z514" s="210"/>
      <c r="AA514" s="210"/>
      <c r="AB514" s="210"/>
      <c r="AC514" s="210"/>
      <c r="AD514" s="210"/>
      <c r="AE514" s="210"/>
      <c r="AF514" s="210"/>
      <c r="AG514" s="210" t="s">
        <v>203</v>
      </c>
      <c r="AH514" s="210"/>
      <c r="AI514" s="210"/>
      <c r="AJ514" s="210"/>
      <c r="AK514" s="210"/>
      <c r="AL514" s="210"/>
      <c r="AM514" s="210"/>
      <c r="AN514" s="210"/>
      <c r="AO514" s="210"/>
      <c r="AP514" s="210"/>
      <c r="AQ514" s="210"/>
      <c r="AR514" s="210"/>
      <c r="AS514" s="210"/>
      <c r="AT514" s="210"/>
      <c r="AU514" s="210"/>
      <c r="AV514" s="210"/>
      <c r="AW514" s="210"/>
      <c r="AX514" s="210"/>
      <c r="AY514" s="210"/>
      <c r="AZ514" s="210"/>
      <c r="BA514" s="210"/>
      <c r="BB514" s="210"/>
      <c r="BC514" s="210"/>
      <c r="BD514" s="210"/>
      <c r="BE514" s="210"/>
      <c r="BF514" s="210"/>
      <c r="BG514" s="210"/>
      <c r="BH514" s="210"/>
    </row>
    <row r="515" spans="1:60" outlineLevel="2" x14ac:dyDescent="0.2">
      <c r="A515" s="217"/>
      <c r="B515" s="218"/>
      <c r="C515" s="259" t="s">
        <v>599</v>
      </c>
      <c r="D515" s="252"/>
      <c r="E515" s="253"/>
      <c r="F515" s="220"/>
      <c r="G515" s="220"/>
      <c r="H515" s="220"/>
      <c r="I515" s="220"/>
      <c r="J515" s="220"/>
      <c r="K515" s="220"/>
      <c r="L515" s="220"/>
      <c r="M515" s="220"/>
      <c r="N515" s="219"/>
      <c r="O515" s="219"/>
      <c r="P515" s="219"/>
      <c r="Q515" s="219"/>
      <c r="R515" s="220"/>
      <c r="S515" s="220"/>
      <c r="T515" s="220"/>
      <c r="U515" s="220"/>
      <c r="V515" s="220"/>
      <c r="W515" s="220"/>
      <c r="X515" s="220"/>
      <c r="Y515" s="220"/>
      <c r="Z515" s="210"/>
      <c r="AA515" s="210"/>
      <c r="AB515" s="210"/>
      <c r="AC515" s="210"/>
      <c r="AD515" s="210"/>
      <c r="AE515" s="210"/>
      <c r="AF515" s="210"/>
      <c r="AG515" s="210" t="s">
        <v>205</v>
      </c>
      <c r="AH515" s="210">
        <v>0</v>
      </c>
      <c r="AI515" s="210"/>
      <c r="AJ515" s="210"/>
      <c r="AK515" s="210"/>
      <c r="AL515" s="210"/>
      <c r="AM515" s="210"/>
      <c r="AN515" s="210"/>
      <c r="AO515" s="210"/>
      <c r="AP515" s="210"/>
      <c r="AQ515" s="210"/>
      <c r="AR515" s="210"/>
      <c r="AS515" s="210"/>
      <c r="AT515" s="210"/>
      <c r="AU515" s="210"/>
      <c r="AV515" s="210"/>
      <c r="AW515" s="210"/>
      <c r="AX515" s="210"/>
      <c r="AY515" s="210"/>
      <c r="AZ515" s="210"/>
      <c r="BA515" s="210"/>
      <c r="BB515" s="210"/>
      <c r="BC515" s="210"/>
      <c r="BD515" s="210"/>
      <c r="BE515" s="210"/>
      <c r="BF515" s="210"/>
      <c r="BG515" s="210"/>
      <c r="BH515" s="210"/>
    </row>
    <row r="516" spans="1:60" outlineLevel="3" x14ac:dyDescent="0.2">
      <c r="A516" s="217"/>
      <c r="B516" s="218"/>
      <c r="C516" s="259" t="s">
        <v>678</v>
      </c>
      <c r="D516" s="252"/>
      <c r="E516" s="253"/>
      <c r="F516" s="220"/>
      <c r="G516" s="220"/>
      <c r="H516" s="220"/>
      <c r="I516" s="220"/>
      <c r="J516" s="220"/>
      <c r="K516" s="220"/>
      <c r="L516" s="220"/>
      <c r="M516" s="220"/>
      <c r="N516" s="219"/>
      <c r="O516" s="219"/>
      <c r="P516" s="219"/>
      <c r="Q516" s="219"/>
      <c r="R516" s="220"/>
      <c r="S516" s="220"/>
      <c r="T516" s="220"/>
      <c r="U516" s="220"/>
      <c r="V516" s="220"/>
      <c r="W516" s="220"/>
      <c r="X516" s="220"/>
      <c r="Y516" s="220"/>
      <c r="Z516" s="210"/>
      <c r="AA516" s="210"/>
      <c r="AB516" s="210"/>
      <c r="AC516" s="210"/>
      <c r="AD516" s="210"/>
      <c r="AE516" s="210"/>
      <c r="AF516" s="210"/>
      <c r="AG516" s="210" t="s">
        <v>205</v>
      </c>
      <c r="AH516" s="210">
        <v>0</v>
      </c>
      <c r="AI516" s="210"/>
      <c r="AJ516" s="210"/>
      <c r="AK516" s="210"/>
      <c r="AL516" s="210"/>
      <c r="AM516" s="210"/>
      <c r="AN516" s="210"/>
      <c r="AO516" s="210"/>
      <c r="AP516" s="210"/>
      <c r="AQ516" s="210"/>
      <c r="AR516" s="210"/>
      <c r="AS516" s="210"/>
      <c r="AT516" s="210"/>
      <c r="AU516" s="210"/>
      <c r="AV516" s="210"/>
      <c r="AW516" s="210"/>
      <c r="AX516" s="210"/>
      <c r="AY516" s="210"/>
      <c r="AZ516" s="210"/>
      <c r="BA516" s="210"/>
      <c r="BB516" s="210"/>
      <c r="BC516" s="210"/>
      <c r="BD516" s="210"/>
      <c r="BE516" s="210"/>
      <c r="BF516" s="210"/>
      <c r="BG516" s="210"/>
      <c r="BH516" s="210"/>
    </row>
    <row r="517" spans="1:60" outlineLevel="3" x14ac:dyDescent="0.2">
      <c r="A517" s="217"/>
      <c r="B517" s="218"/>
      <c r="C517" s="259" t="s">
        <v>679</v>
      </c>
      <c r="D517" s="252"/>
      <c r="E517" s="253">
        <v>4.4999999999999998E-2</v>
      </c>
      <c r="F517" s="220"/>
      <c r="G517" s="220"/>
      <c r="H517" s="220"/>
      <c r="I517" s="220"/>
      <c r="J517" s="220"/>
      <c r="K517" s="220"/>
      <c r="L517" s="220"/>
      <c r="M517" s="220"/>
      <c r="N517" s="219"/>
      <c r="O517" s="219"/>
      <c r="P517" s="219"/>
      <c r="Q517" s="219"/>
      <c r="R517" s="220"/>
      <c r="S517" s="220"/>
      <c r="T517" s="220"/>
      <c r="U517" s="220"/>
      <c r="V517" s="220"/>
      <c r="W517" s="220"/>
      <c r="X517" s="220"/>
      <c r="Y517" s="220"/>
      <c r="Z517" s="210"/>
      <c r="AA517" s="210"/>
      <c r="AB517" s="210"/>
      <c r="AC517" s="210"/>
      <c r="AD517" s="210"/>
      <c r="AE517" s="210"/>
      <c r="AF517" s="210"/>
      <c r="AG517" s="210" t="s">
        <v>205</v>
      </c>
      <c r="AH517" s="210">
        <v>0</v>
      </c>
      <c r="AI517" s="210"/>
      <c r="AJ517" s="210"/>
      <c r="AK517" s="210"/>
      <c r="AL517" s="210"/>
      <c r="AM517" s="210"/>
      <c r="AN517" s="210"/>
      <c r="AO517" s="210"/>
      <c r="AP517" s="210"/>
      <c r="AQ517" s="210"/>
      <c r="AR517" s="210"/>
      <c r="AS517" s="210"/>
      <c r="AT517" s="210"/>
      <c r="AU517" s="210"/>
      <c r="AV517" s="210"/>
      <c r="AW517" s="210"/>
      <c r="AX517" s="210"/>
      <c r="AY517" s="210"/>
      <c r="AZ517" s="210"/>
      <c r="BA517" s="210"/>
      <c r="BB517" s="210"/>
      <c r="BC517" s="210"/>
      <c r="BD517" s="210"/>
      <c r="BE517" s="210"/>
      <c r="BF517" s="210"/>
      <c r="BG517" s="210"/>
      <c r="BH517" s="210"/>
    </row>
    <row r="518" spans="1:60" x14ac:dyDescent="0.2">
      <c r="A518" s="222" t="s">
        <v>154</v>
      </c>
      <c r="B518" s="223" t="s">
        <v>97</v>
      </c>
      <c r="C518" s="245" t="s">
        <v>98</v>
      </c>
      <c r="D518" s="224"/>
      <c r="E518" s="225"/>
      <c r="F518" s="226"/>
      <c r="G518" s="226">
        <f>SUMIF(AG519:AG565,"&lt;&gt;NOR",G519:G565)</f>
        <v>0</v>
      </c>
      <c r="H518" s="226"/>
      <c r="I518" s="226">
        <f>SUM(I519:I565)</f>
        <v>0</v>
      </c>
      <c r="J518" s="226"/>
      <c r="K518" s="226">
        <f>SUM(K519:K565)</f>
        <v>0</v>
      </c>
      <c r="L518" s="226"/>
      <c r="M518" s="226">
        <f>SUM(M519:M565)</f>
        <v>0</v>
      </c>
      <c r="N518" s="225"/>
      <c r="O518" s="225">
        <f>SUM(O519:O565)</f>
        <v>1.1300000000000001</v>
      </c>
      <c r="P518" s="225"/>
      <c r="Q518" s="225">
        <f>SUM(Q519:Q565)</f>
        <v>3.06</v>
      </c>
      <c r="R518" s="226"/>
      <c r="S518" s="226"/>
      <c r="T518" s="227"/>
      <c r="U518" s="221"/>
      <c r="V518" s="221">
        <f>SUM(V519:V565)</f>
        <v>29.19</v>
      </c>
      <c r="W518" s="221"/>
      <c r="X518" s="221"/>
      <c r="Y518" s="221"/>
      <c r="AG518" t="s">
        <v>155</v>
      </c>
    </row>
    <row r="519" spans="1:60" ht="22.5" outlineLevel="1" x14ac:dyDescent="0.2">
      <c r="A519" s="229">
        <v>59</v>
      </c>
      <c r="B519" s="230" t="s">
        <v>680</v>
      </c>
      <c r="C519" s="246" t="s">
        <v>681</v>
      </c>
      <c r="D519" s="231" t="s">
        <v>197</v>
      </c>
      <c r="E519" s="232">
        <v>17.008199999999999</v>
      </c>
      <c r="F519" s="233"/>
      <c r="G519" s="234">
        <f>ROUND(E519*F519,2)</f>
        <v>0</v>
      </c>
      <c r="H519" s="233"/>
      <c r="I519" s="234">
        <f>ROUND(E519*H519,2)</f>
        <v>0</v>
      </c>
      <c r="J519" s="233"/>
      <c r="K519" s="234">
        <f>ROUND(E519*J519,2)</f>
        <v>0</v>
      </c>
      <c r="L519" s="234">
        <v>21</v>
      </c>
      <c r="M519" s="234">
        <f>G519*(1+L519/100)</f>
        <v>0</v>
      </c>
      <c r="N519" s="232">
        <v>2.8800000000000002E-3</v>
      </c>
      <c r="O519" s="232">
        <f>ROUND(E519*N519,2)</f>
        <v>0.05</v>
      </c>
      <c r="P519" s="232">
        <v>0</v>
      </c>
      <c r="Q519" s="232">
        <f>ROUND(E519*P519,2)</f>
        <v>0</v>
      </c>
      <c r="R519" s="234" t="s">
        <v>682</v>
      </c>
      <c r="S519" s="234" t="s">
        <v>159</v>
      </c>
      <c r="T519" s="235" t="s">
        <v>199</v>
      </c>
      <c r="U519" s="220">
        <v>0.52</v>
      </c>
      <c r="V519" s="220">
        <f>ROUND(E519*U519,2)</f>
        <v>8.84</v>
      </c>
      <c r="W519" s="220"/>
      <c r="X519" s="220" t="s">
        <v>200</v>
      </c>
      <c r="Y519" s="220" t="s">
        <v>162</v>
      </c>
      <c r="Z519" s="210"/>
      <c r="AA519" s="210"/>
      <c r="AB519" s="210"/>
      <c r="AC519" s="210"/>
      <c r="AD519" s="210"/>
      <c r="AE519" s="210"/>
      <c r="AF519" s="210"/>
      <c r="AG519" s="210" t="s">
        <v>201</v>
      </c>
      <c r="AH519" s="210"/>
      <c r="AI519" s="210"/>
      <c r="AJ519" s="210"/>
      <c r="AK519" s="210"/>
      <c r="AL519" s="210"/>
      <c r="AM519" s="210"/>
      <c r="AN519" s="210"/>
      <c r="AO519" s="210"/>
      <c r="AP519" s="210"/>
      <c r="AQ519" s="210"/>
      <c r="AR519" s="210"/>
      <c r="AS519" s="210"/>
      <c r="AT519" s="210"/>
      <c r="AU519" s="210"/>
      <c r="AV519" s="210"/>
      <c r="AW519" s="210"/>
      <c r="AX519" s="210"/>
      <c r="AY519" s="210"/>
      <c r="AZ519" s="210"/>
      <c r="BA519" s="210"/>
      <c r="BB519" s="210"/>
      <c r="BC519" s="210"/>
      <c r="BD519" s="210"/>
      <c r="BE519" s="210"/>
      <c r="BF519" s="210"/>
      <c r="BG519" s="210"/>
      <c r="BH519" s="210"/>
    </row>
    <row r="520" spans="1:60" outlineLevel="2" x14ac:dyDescent="0.2">
      <c r="A520" s="217"/>
      <c r="B520" s="218"/>
      <c r="C520" s="247" t="s">
        <v>683</v>
      </c>
      <c r="D520" s="237"/>
      <c r="E520" s="237"/>
      <c r="F520" s="237"/>
      <c r="G520" s="237"/>
      <c r="H520" s="220"/>
      <c r="I520" s="220"/>
      <c r="J520" s="220"/>
      <c r="K520" s="220"/>
      <c r="L520" s="220"/>
      <c r="M520" s="220"/>
      <c r="N520" s="219"/>
      <c r="O520" s="219"/>
      <c r="P520" s="219"/>
      <c r="Q520" s="219"/>
      <c r="R520" s="220"/>
      <c r="S520" s="220"/>
      <c r="T520" s="220"/>
      <c r="U520" s="220"/>
      <c r="V520" s="220"/>
      <c r="W520" s="220"/>
      <c r="X520" s="220"/>
      <c r="Y520" s="220"/>
      <c r="Z520" s="210"/>
      <c r="AA520" s="210"/>
      <c r="AB520" s="210"/>
      <c r="AC520" s="210"/>
      <c r="AD520" s="210"/>
      <c r="AE520" s="210"/>
      <c r="AF520" s="210"/>
      <c r="AG520" s="210" t="s">
        <v>165</v>
      </c>
      <c r="AH520" s="210"/>
      <c r="AI520" s="210"/>
      <c r="AJ520" s="210"/>
      <c r="AK520" s="210"/>
      <c r="AL520" s="210"/>
      <c r="AM520" s="210"/>
      <c r="AN520" s="210"/>
      <c r="AO520" s="210"/>
      <c r="AP520" s="210"/>
      <c r="AQ520" s="210"/>
      <c r="AR520" s="210"/>
      <c r="AS520" s="210"/>
      <c r="AT520" s="210"/>
      <c r="AU520" s="210"/>
      <c r="AV520" s="210"/>
      <c r="AW520" s="210"/>
      <c r="AX520" s="210"/>
      <c r="AY520" s="210"/>
      <c r="AZ520" s="210"/>
      <c r="BA520" s="210"/>
      <c r="BB520" s="210"/>
      <c r="BC520" s="210"/>
      <c r="BD520" s="210"/>
      <c r="BE520" s="210"/>
      <c r="BF520" s="210"/>
      <c r="BG520" s="210"/>
      <c r="BH520" s="210"/>
    </row>
    <row r="521" spans="1:60" outlineLevel="2" x14ac:dyDescent="0.2">
      <c r="A521" s="217"/>
      <c r="B521" s="218"/>
      <c r="C521" s="259" t="s">
        <v>684</v>
      </c>
      <c r="D521" s="252"/>
      <c r="E521" s="253">
        <v>17.008199999999999</v>
      </c>
      <c r="F521" s="220"/>
      <c r="G521" s="220"/>
      <c r="H521" s="220"/>
      <c r="I521" s="220"/>
      <c r="J521" s="220"/>
      <c r="K521" s="220"/>
      <c r="L521" s="220"/>
      <c r="M521" s="220"/>
      <c r="N521" s="219"/>
      <c r="O521" s="219"/>
      <c r="P521" s="219"/>
      <c r="Q521" s="219"/>
      <c r="R521" s="220"/>
      <c r="S521" s="220"/>
      <c r="T521" s="220"/>
      <c r="U521" s="220"/>
      <c r="V521" s="220"/>
      <c r="W521" s="220"/>
      <c r="X521" s="220"/>
      <c r="Y521" s="220"/>
      <c r="Z521" s="210"/>
      <c r="AA521" s="210"/>
      <c r="AB521" s="210"/>
      <c r="AC521" s="210"/>
      <c r="AD521" s="210"/>
      <c r="AE521" s="210"/>
      <c r="AF521" s="210"/>
      <c r="AG521" s="210" t="s">
        <v>205</v>
      </c>
      <c r="AH521" s="210">
        <v>5</v>
      </c>
      <c r="AI521" s="210"/>
      <c r="AJ521" s="210"/>
      <c r="AK521" s="210"/>
      <c r="AL521" s="210"/>
      <c r="AM521" s="210"/>
      <c r="AN521" s="210"/>
      <c r="AO521" s="210"/>
      <c r="AP521" s="210"/>
      <c r="AQ521" s="210"/>
      <c r="AR521" s="210"/>
      <c r="AS521" s="210"/>
      <c r="AT521" s="210"/>
      <c r="AU521" s="210"/>
      <c r="AV521" s="210"/>
      <c r="AW521" s="210"/>
      <c r="AX521" s="210"/>
      <c r="AY521" s="210"/>
      <c r="AZ521" s="210"/>
      <c r="BA521" s="210"/>
      <c r="BB521" s="210"/>
      <c r="BC521" s="210"/>
      <c r="BD521" s="210"/>
      <c r="BE521" s="210"/>
      <c r="BF521" s="210"/>
      <c r="BG521" s="210"/>
      <c r="BH521" s="210"/>
    </row>
    <row r="522" spans="1:60" ht="22.5" outlineLevel="1" x14ac:dyDescent="0.2">
      <c r="A522" s="229">
        <v>60</v>
      </c>
      <c r="B522" s="230" t="s">
        <v>685</v>
      </c>
      <c r="C522" s="246" t="s">
        <v>686</v>
      </c>
      <c r="D522" s="231" t="s">
        <v>197</v>
      </c>
      <c r="E522" s="232">
        <v>17.008199999999999</v>
      </c>
      <c r="F522" s="233"/>
      <c r="G522" s="234">
        <f>ROUND(E522*F522,2)</f>
        <v>0</v>
      </c>
      <c r="H522" s="233"/>
      <c r="I522" s="234">
        <f>ROUND(E522*H522,2)</f>
        <v>0</v>
      </c>
      <c r="J522" s="233"/>
      <c r="K522" s="234">
        <f>ROUND(E522*J522,2)</f>
        <v>0</v>
      </c>
      <c r="L522" s="234">
        <v>21</v>
      </c>
      <c r="M522" s="234">
        <f>G522*(1+L522/100)</f>
        <v>0</v>
      </c>
      <c r="N522" s="232">
        <v>3.6800000000000001E-3</v>
      </c>
      <c r="O522" s="232">
        <f>ROUND(E522*N522,2)</f>
        <v>0.06</v>
      </c>
      <c r="P522" s="232">
        <v>0</v>
      </c>
      <c r="Q522" s="232">
        <f>ROUND(E522*P522,2)</f>
        <v>0</v>
      </c>
      <c r="R522" s="234" t="s">
        <v>682</v>
      </c>
      <c r="S522" s="234" t="s">
        <v>159</v>
      </c>
      <c r="T522" s="235" t="s">
        <v>199</v>
      </c>
      <c r="U522" s="220">
        <v>0.42</v>
      </c>
      <c r="V522" s="220">
        <f>ROUND(E522*U522,2)</f>
        <v>7.14</v>
      </c>
      <c r="W522" s="220"/>
      <c r="X522" s="220" t="s">
        <v>200</v>
      </c>
      <c r="Y522" s="220" t="s">
        <v>162</v>
      </c>
      <c r="Z522" s="210"/>
      <c r="AA522" s="210"/>
      <c r="AB522" s="210"/>
      <c r="AC522" s="210"/>
      <c r="AD522" s="210"/>
      <c r="AE522" s="210"/>
      <c r="AF522" s="210"/>
      <c r="AG522" s="210" t="s">
        <v>201</v>
      </c>
      <c r="AH522" s="210"/>
      <c r="AI522" s="210"/>
      <c r="AJ522" s="210"/>
      <c r="AK522" s="210"/>
      <c r="AL522" s="210"/>
      <c r="AM522" s="210"/>
      <c r="AN522" s="210"/>
      <c r="AO522" s="210"/>
      <c r="AP522" s="210"/>
      <c r="AQ522" s="210"/>
      <c r="AR522" s="210"/>
      <c r="AS522" s="210"/>
      <c r="AT522" s="210"/>
      <c r="AU522" s="210"/>
      <c r="AV522" s="210"/>
      <c r="AW522" s="210"/>
      <c r="AX522" s="210"/>
      <c r="AY522" s="210"/>
      <c r="AZ522" s="210"/>
      <c r="BA522" s="210"/>
      <c r="BB522" s="210"/>
      <c r="BC522" s="210"/>
      <c r="BD522" s="210"/>
      <c r="BE522" s="210"/>
      <c r="BF522" s="210"/>
      <c r="BG522" s="210"/>
      <c r="BH522" s="210"/>
    </row>
    <row r="523" spans="1:60" outlineLevel="2" x14ac:dyDescent="0.2">
      <c r="A523" s="217"/>
      <c r="B523" s="218"/>
      <c r="C523" s="259" t="s">
        <v>687</v>
      </c>
      <c r="D523" s="252"/>
      <c r="E523" s="253"/>
      <c r="F523" s="220"/>
      <c r="G523" s="220"/>
      <c r="H523" s="220"/>
      <c r="I523" s="220"/>
      <c r="J523" s="220"/>
      <c r="K523" s="220"/>
      <c r="L523" s="220"/>
      <c r="M523" s="220"/>
      <c r="N523" s="219"/>
      <c r="O523" s="219"/>
      <c r="P523" s="219"/>
      <c r="Q523" s="219"/>
      <c r="R523" s="220"/>
      <c r="S523" s="220"/>
      <c r="T523" s="220"/>
      <c r="U523" s="220"/>
      <c r="V523" s="220"/>
      <c r="W523" s="220"/>
      <c r="X523" s="220"/>
      <c r="Y523" s="220"/>
      <c r="Z523" s="210"/>
      <c r="AA523" s="210"/>
      <c r="AB523" s="210"/>
      <c r="AC523" s="210"/>
      <c r="AD523" s="210"/>
      <c r="AE523" s="210"/>
      <c r="AF523" s="210"/>
      <c r="AG523" s="210" t="s">
        <v>205</v>
      </c>
      <c r="AH523" s="210">
        <v>0</v>
      </c>
      <c r="AI523" s="210"/>
      <c r="AJ523" s="210"/>
      <c r="AK523" s="210"/>
      <c r="AL523" s="210"/>
      <c r="AM523" s="210"/>
      <c r="AN523" s="210"/>
      <c r="AO523" s="210"/>
      <c r="AP523" s="210"/>
      <c r="AQ523" s="210"/>
      <c r="AR523" s="210"/>
      <c r="AS523" s="210"/>
      <c r="AT523" s="210"/>
      <c r="AU523" s="210"/>
      <c r="AV523" s="210"/>
      <c r="AW523" s="210"/>
      <c r="AX523" s="210"/>
      <c r="AY523" s="210"/>
      <c r="AZ523" s="210"/>
      <c r="BA523" s="210"/>
      <c r="BB523" s="210"/>
      <c r="BC523" s="210"/>
      <c r="BD523" s="210"/>
      <c r="BE523" s="210"/>
      <c r="BF523" s="210"/>
      <c r="BG523" s="210"/>
      <c r="BH523" s="210"/>
    </row>
    <row r="524" spans="1:60" outlineLevel="3" x14ac:dyDescent="0.2">
      <c r="A524" s="217"/>
      <c r="B524" s="218"/>
      <c r="C524" s="259" t="s">
        <v>688</v>
      </c>
      <c r="D524" s="252"/>
      <c r="E524" s="253">
        <v>5.952</v>
      </c>
      <c r="F524" s="220"/>
      <c r="G524" s="220"/>
      <c r="H524" s="220"/>
      <c r="I524" s="220"/>
      <c r="J524" s="220"/>
      <c r="K524" s="220"/>
      <c r="L524" s="220"/>
      <c r="M524" s="220"/>
      <c r="N524" s="219"/>
      <c r="O524" s="219"/>
      <c r="P524" s="219"/>
      <c r="Q524" s="219"/>
      <c r="R524" s="220"/>
      <c r="S524" s="220"/>
      <c r="T524" s="220"/>
      <c r="U524" s="220"/>
      <c r="V524" s="220"/>
      <c r="W524" s="220"/>
      <c r="X524" s="220"/>
      <c r="Y524" s="220"/>
      <c r="Z524" s="210"/>
      <c r="AA524" s="210"/>
      <c r="AB524" s="210"/>
      <c r="AC524" s="210"/>
      <c r="AD524" s="210"/>
      <c r="AE524" s="210"/>
      <c r="AF524" s="210"/>
      <c r="AG524" s="210" t="s">
        <v>205</v>
      </c>
      <c r="AH524" s="210">
        <v>0</v>
      </c>
      <c r="AI524" s="210"/>
      <c r="AJ524" s="210"/>
      <c r="AK524" s="210"/>
      <c r="AL524" s="210"/>
      <c r="AM524" s="210"/>
      <c r="AN524" s="210"/>
      <c r="AO524" s="210"/>
      <c r="AP524" s="210"/>
      <c r="AQ524" s="210"/>
      <c r="AR524" s="210"/>
      <c r="AS524" s="210"/>
      <c r="AT524" s="210"/>
      <c r="AU524" s="210"/>
      <c r="AV524" s="210"/>
      <c r="AW524" s="210"/>
      <c r="AX524" s="210"/>
      <c r="AY524" s="210"/>
      <c r="AZ524" s="210"/>
      <c r="BA524" s="210"/>
      <c r="BB524" s="210"/>
      <c r="BC524" s="210"/>
      <c r="BD524" s="210"/>
      <c r="BE524" s="210"/>
      <c r="BF524" s="210"/>
      <c r="BG524" s="210"/>
      <c r="BH524" s="210"/>
    </row>
    <row r="525" spans="1:60" outlineLevel="3" x14ac:dyDescent="0.2">
      <c r="A525" s="217"/>
      <c r="B525" s="218"/>
      <c r="C525" s="259" t="s">
        <v>689</v>
      </c>
      <c r="D525" s="252"/>
      <c r="E525" s="253">
        <v>2.0562</v>
      </c>
      <c r="F525" s="220"/>
      <c r="G525" s="220"/>
      <c r="H525" s="220"/>
      <c r="I525" s="220"/>
      <c r="J525" s="220"/>
      <c r="K525" s="220"/>
      <c r="L525" s="220"/>
      <c r="M525" s="220"/>
      <c r="N525" s="219"/>
      <c r="O525" s="219"/>
      <c r="P525" s="219"/>
      <c r="Q525" s="219"/>
      <c r="R525" s="220"/>
      <c r="S525" s="220"/>
      <c r="T525" s="220"/>
      <c r="U525" s="220"/>
      <c r="V525" s="220"/>
      <c r="W525" s="220"/>
      <c r="X525" s="220"/>
      <c r="Y525" s="220"/>
      <c r="Z525" s="210"/>
      <c r="AA525" s="210"/>
      <c r="AB525" s="210"/>
      <c r="AC525" s="210"/>
      <c r="AD525" s="210"/>
      <c r="AE525" s="210"/>
      <c r="AF525" s="210"/>
      <c r="AG525" s="210" t="s">
        <v>205</v>
      </c>
      <c r="AH525" s="210">
        <v>0</v>
      </c>
      <c r="AI525" s="210"/>
      <c r="AJ525" s="210"/>
      <c r="AK525" s="210"/>
      <c r="AL525" s="210"/>
      <c r="AM525" s="210"/>
      <c r="AN525" s="210"/>
      <c r="AO525" s="210"/>
      <c r="AP525" s="210"/>
      <c r="AQ525" s="210"/>
      <c r="AR525" s="210"/>
      <c r="AS525" s="210"/>
      <c r="AT525" s="210"/>
      <c r="AU525" s="210"/>
      <c r="AV525" s="210"/>
      <c r="AW525" s="210"/>
      <c r="AX525" s="210"/>
      <c r="AY525" s="210"/>
      <c r="AZ525" s="210"/>
      <c r="BA525" s="210"/>
      <c r="BB525" s="210"/>
      <c r="BC525" s="210"/>
      <c r="BD525" s="210"/>
      <c r="BE525" s="210"/>
      <c r="BF525" s="210"/>
      <c r="BG525" s="210"/>
      <c r="BH525" s="210"/>
    </row>
    <row r="526" spans="1:60" outlineLevel="3" x14ac:dyDescent="0.2">
      <c r="A526" s="217"/>
      <c r="B526" s="218"/>
      <c r="C526" s="259" t="s">
        <v>690</v>
      </c>
      <c r="D526" s="252"/>
      <c r="E526" s="253">
        <v>6.3179999999999996</v>
      </c>
      <c r="F526" s="220"/>
      <c r="G526" s="220"/>
      <c r="H526" s="220"/>
      <c r="I526" s="220"/>
      <c r="J526" s="220"/>
      <c r="K526" s="220"/>
      <c r="L526" s="220"/>
      <c r="M526" s="220"/>
      <c r="N526" s="219"/>
      <c r="O526" s="219"/>
      <c r="P526" s="219"/>
      <c r="Q526" s="219"/>
      <c r="R526" s="220"/>
      <c r="S526" s="220"/>
      <c r="T526" s="220"/>
      <c r="U526" s="220"/>
      <c r="V526" s="220"/>
      <c r="W526" s="220"/>
      <c r="X526" s="220"/>
      <c r="Y526" s="220"/>
      <c r="Z526" s="210"/>
      <c r="AA526" s="210"/>
      <c r="AB526" s="210"/>
      <c r="AC526" s="210"/>
      <c r="AD526" s="210"/>
      <c r="AE526" s="210"/>
      <c r="AF526" s="210"/>
      <c r="AG526" s="210" t="s">
        <v>205</v>
      </c>
      <c r="AH526" s="210">
        <v>0</v>
      </c>
      <c r="AI526" s="210"/>
      <c r="AJ526" s="210"/>
      <c r="AK526" s="210"/>
      <c r="AL526" s="210"/>
      <c r="AM526" s="210"/>
      <c r="AN526" s="210"/>
      <c r="AO526" s="210"/>
      <c r="AP526" s="210"/>
      <c r="AQ526" s="210"/>
      <c r="AR526" s="210"/>
      <c r="AS526" s="210"/>
      <c r="AT526" s="210"/>
      <c r="AU526" s="210"/>
      <c r="AV526" s="210"/>
      <c r="AW526" s="210"/>
      <c r="AX526" s="210"/>
      <c r="AY526" s="210"/>
      <c r="AZ526" s="210"/>
      <c r="BA526" s="210"/>
      <c r="BB526" s="210"/>
      <c r="BC526" s="210"/>
      <c r="BD526" s="210"/>
      <c r="BE526" s="210"/>
      <c r="BF526" s="210"/>
      <c r="BG526" s="210"/>
      <c r="BH526" s="210"/>
    </row>
    <row r="527" spans="1:60" outlineLevel="3" x14ac:dyDescent="0.2">
      <c r="A527" s="217"/>
      <c r="B527" s="218"/>
      <c r="C527" s="259" t="s">
        <v>691</v>
      </c>
      <c r="D527" s="252"/>
      <c r="E527" s="253">
        <v>2.6819999999999999</v>
      </c>
      <c r="F527" s="220"/>
      <c r="G527" s="220"/>
      <c r="H527" s="220"/>
      <c r="I527" s="220"/>
      <c r="J527" s="220"/>
      <c r="K527" s="220"/>
      <c r="L527" s="220"/>
      <c r="M527" s="220"/>
      <c r="N527" s="219"/>
      <c r="O527" s="219"/>
      <c r="P527" s="219"/>
      <c r="Q527" s="219"/>
      <c r="R527" s="220"/>
      <c r="S527" s="220"/>
      <c r="T527" s="220"/>
      <c r="U527" s="220"/>
      <c r="V527" s="220"/>
      <c r="W527" s="220"/>
      <c r="X527" s="220"/>
      <c r="Y527" s="220"/>
      <c r="Z527" s="210"/>
      <c r="AA527" s="210"/>
      <c r="AB527" s="210"/>
      <c r="AC527" s="210"/>
      <c r="AD527" s="210"/>
      <c r="AE527" s="210"/>
      <c r="AF527" s="210"/>
      <c r="AG527" s="210" t="s">
        <v>205</v>
      </c>
      <c r="AH527" s="210">
        <v>0</v>
      </c>
      <c r="AI527" s="210"/>
      <c r="AJ527" s="210"/>
      <c r="AK527" s="210"/>
      <c r="AL527" s="210"/>
      <c r="AM527" s="210"/>
      <c r="AN527" s="210"/>
      <c r="AO527" s="210"/>
      <c r="AP527" s="210"/>
      <c r="AQ527" s="210"/>
      <c r="AR527" s="210"/>
      <c r="AS527" s="210"/>
      <c r="AT527" s="210"/>
      <c r="AU527" s="210"/>
      <c r="AV527" s="210"/>
      <c r="AW527" s="210"/>
      <c r="AX527" s="210"/>
      <c r="AY527" s="210"/>
      <c r="AZ527" s="210"/>
      <c r="BA527" s="210"/>
      <c r="BB527" s="210"/>
      <c r="BC527" s="210"/>
      <c r="BD527" s="210"/>
      <c r="BE527" s="210"/>
      <c r="BF527" s="210"/>
      <c r="BG527" s="210"/>
      <c r="BH527" s="210"/>
    </row>
    <row r="528" spans="1:60" outlineLevel="1" x14ac:dyDescent="0.2">
      <c r="A528" s="229">
        <v>61</v>
      </c>
      <c r="B528" s="230" t="s">
        <v>692</v>
      </c>
      <c r="C528" s="246" t="s">
        <v>693</v>
      </c>
      <c r="D528" s="231" t="s">
        <v>197</v>
      </c>
      <c r="E528" s="232">
        <v>12.27</v>
      </c>
      <c r="F528" s="233"/>
      <c r="G528" s="234">
        <f>ROUND(E528*F528,2)</f>
        <v>0</v>
      </c>
      <c r="H528" s="233"/>
      <c r="I528" s="234">
        <f>ROUND(E528*H528,2)</f>
        <v>0</v>
      </c>
      <c r="J528" s="233"/>
      <c r="K528" s="234">
        <f>ROUND(E528*J528,2)</f>
        <v>0</v>
      </c>
      <c r="L528" s="234">
        <v>21</v>
      </c>
      <c r="M528" s="234">
        <f>G528*(1+L528/100)</f>
        <v>0</v>
      </c>
      <c r="N528" s="232">
        <v>0</v>
      </c>
      <c r="O528" s="232">
        <f>ROUND(E528*N528,2)</f>
        <v>0</v>
      </c>
      <c r="P528" s="232">
        <v>5.0000000000000001E-3</v>
      </c>
      <c r="Q528" s="232">
        <f>ROUND(E528*P528,2)</f>
        <v>0.06</v>
      </c>
      <c r="R528" s="234" t="s">
        <v>682</v>
      </c>
      <c r="S528" s="234" t="s">
        <v>159</v>
      </c>
      <c r="T528" s="235" t="s">
        <v>199</v>
      </c>
      <c r="U528" s="220">
        <v>0.51</v>
      </c>
      <c r="V528" s="220">
        <f>ROUND(E528*U528,2)</f>
        <v>6.26</v>
      </c>
      <c r="W528" s="220"/>
      <c r="X528" s="220" t="s">
        <v>200</v>
      </c>
      <c r="Y528" s="220" t="s">
        <v>162</v>
      </c>
      <c r="Z528" s="210"/>
      <c r="AA528" s="210"/>
      <c r="AB528" s="210"/>
      <c r="AC528" s="210"/>
      <c r="AD528" s="210"/>
      <c r="AE528" s="210"/>
      <c r="AF528" s="210"/>
      <c r="AG528" s="210" t="s">
        <v>201</v>
      </c>
      <c r="AH528" s="210"/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  <c r="AT528" s="210"/>
      <c r="AU528" s="210"/>
      <c r="AV528" s="210"/>
      <c r="AW528" s="210"/>
      <c r="AX528" s="210"/>
      <c r="AY528" s="210"/>
      <c r="AZ528" s="210"/>
      <c r="BA528" s="210"/>
      <c r="BB528" s="210"/>
      <c r="BC528" s="210"/>
      <c r="BD528" s="210"/>
      <c r="BE528" s="210"/>
      <c r="BF528" s="210"/>
      <c r="BG528" s="210"/>
      <c r="BH528" s="210"/>
    </row>
    <row r="529" spans="1:60" outlineLevel="2" x14ac:dyDescent="0.2">
      <c r="A529" s="217"/>
      <c r="B529" s="218"/>
      <c r="C529" s="259" t="s">
        <v>694</v>
      </c>
      <c r="D529" s="252"/>
      <c r="E529" s="253"/>
      <c r="F529" s="220"/>
      <c r="G529" s="220"/>
      <c r="H529" s="220"/>
      <c r="I529" s="220"/>
      <c r="J529" s="220"/>
      <c r="K529" s="220"/>
      <c r="L529" s="220"/>
      <c r="M529" s="220"/>
      <c r="N529" s="219"/>
      <c r="O529" s="219"/>
      <c r="P529" s="219"/>
      <c r="Q529" s="219"/>
      <c r="R529" s="220"/>
      <c r="S529" s="220"/>
      <c r="T529" s="220"/>
      <c r="U529" s="220"/>
      <c r="V529" s="220"/>
      <c r="W529" s="220"/>
      <c r="X529" s="220"/>
      <c r="Y529" s="220"/>
      <c r="Z529" s="210"/>
      <c r="AA529" s="210"/>
      <c r="AB529" s="210"/>
      <c r="AC529" s="210"/>
      <c r="AD529" s="210"/>
      <c r="AE529" s="210"/>
      <c r="AF529" s="210"/>
      <c r="AG529" s="210" t="s">
        <v>205</v>
      </c>
      <c r="AH529" s="210">
        <v>0</v>
      </c>
      <c r="AI529" s="210"/>
      <c r="AJ529" s="210"/>
      <c r="AK529" s="210"/>
      <c r="AL529" s="210"/>
      <c r="AM529" s="210"/>
      <c r="AN529" s="210"/>
      <c r="AO529" s="210"/>
      <c r="AP529" s="210"/>
      <c r="AQ529" s="210"/>
      <c r="AR529" s="210"/>
      <c r="AS529" s="210"/>
      <c r="AT529" s="210"/>
      <c r="AU529" s="210"/>
      <c r="AV529" s="210"/>
      <c r="AW529" s="210"/>
      <c r="AX529" s="210"/>
      <c r="AY529" s="210"/>
      <c r="AZ529" s="210"/>
      <c r="BA529" s="210"/>
      <c r="BB529" s="210"/>
      <c r="BC529" s="210"/>
      <c r="BD529" s="210"/>
      <c r="BE529" s="210"/>
      <c r="BF529" s="210"/>
      <c r="BG529" s="210"/>
      <c r="BH529" s="210"/>
    </row>
    <row r="530" spans="1:60" outlineLevel="3" x14ac:dyDescent="0.2">
      <c r="A530" s="217"/>
      <c r="B530" s="218"/>
      <c r="C530" s="259" t="s">
        <v>688</v>
      </c>
      <c r="D530" s="252"/>
      <c r="E530" s="253">
        <v>5.952</v>
      </c>
      <c r="F530" s="220"/>
      <c r="G530" s="220"/>
      <c r="H530" s="220"/>
      <c r="I530" s="220"/>
      <c r="J530" s="220"/>
      <c r="K530" s="220"/>
      <c r="L530" s="220"/>
      <c r="M530" s="220"/>
      <c r="N530" s="219"/>
      <c r="O530" s="219"/>
      <c r="P530" s="219"/>
      <c r="Q530" s="219"/>
      <c r="R530" s="220"/>
      <c r="S530" s="220"/>
      <c r="T530" s="220"/>
      <c r="U530" s="220"/>
      <c r="V530" s="220"/>
      <c r="W530" s="220"/>
      <c r="X530" s="220"/>
      <c r="Y530" s="220"/>
      <c r="Z530" s="210"/>
      <c r="AA530" s="210"/>
      <c r="AB530" s="210"/>
      <c r="AC530" s="210"/>
      <c r="AD530" s="210"/>
      <c r="AE530" s="210"/>
      <c r="AF530" s="210"/>
      <c r="AG530" s="210" t="s">
        <v>205</v>
      </c>
      <c r="AH530" s="210">
        <v>0</v>
      </c>
      <c r="AI530" s="210"/>
      <c r="AJ530" s="210"/>
      <c r="AK530" s="210"/>
      <c r="AL530" s="210"/>
      <c r="AM530" s="210"/>
      <c r="AN530" s="210"/>
      <c r="AO530" s="210"/>
      <c r="AP530" s="210"/>
      <c r="AQ530" s="210"/>
      <c r="AR530" s="210"/>
      <c r="AS530" s="210"/>
      <c r="AT530" s="210"/>
      <c r="AU530" s="210"/>
      <c r="AV530" s="210"/>
      <c r="AW530" s="210"/>
      <c r="AX530" s="210"/>
      <c r="AY530" s="210"/>
      <c r="AZ530" s="210"/>
      <c r="BA530" s="210"/>
      <c r="BB530" s="210"/>
      <c r="BC530" s="210"/>
      <c r="BD530" s="210"/>
      <c r="BE530" s="210"/>
      <c r="BF530" s="210"/>
      <c r="BG530" s="210"/>
      <c r="BH530" s="210"/>
    </row>
    <row r="531" spans="1:60" outlineLevel="3" x14ac:dyDescent="0.2">
      <c r="A531" s="217"/>
      <c r="B531" s="218"/>
      <c r="C531" s="259" t="s">
        <v>690</v>
      </c>
      <c r="D531" s="252"/>
      <c r="E531" s="253">
        <v>6.3179999999999996</v>
      </c>
      <c r="F531" s="220"/>
      <c r="G531" s="220"/>
      <c r="H531" s="220"/>
      <c r="I531" s="220"/>
      <c r="J531" s="220"/>
      <c r="K531" s="220"/>
      <c r="L531" s="220"/>
      <c r="M531" s="220"/>
      <c r="N531" s="219"/>
      <c r="O531" s="219"/>
      <c r="P531" s="219"/>
      <c r="Q531" s="219"/>
      <c r="R531" s="220"/>
      <c r="S531" s="220"/>
      <c r="T531" s="220"/>
      <c r="U531" s="220"/>
      <c r="V531" s="220"/>
      <c r="W531" s="220"/>
      <c r="X531" s="220"/>
      <c r="Y531" s="220"/>
      <c r="Z531" s="210"/>
      <c r="AA531" s="210"/>
      <c r="AB531" s="210"/>
      <c r="AC531" s="210"/>
      <c r="AD531" s="210"/>
      <c r="AE531" s="210"/>
      <c r="AF531" s="210"/>
      <c r="AG531" s="210" t="s">
        <v>205</v>
      </c>
      <c r="AH531" s="210">
        <v>0</v>
      </c>
      <c r="AI531" s="210"/>
      <c r="AJ531" s="210"/>
      <c r="AK531" s="210"/>
      <c r="AL531" s="210"/>
      <c r="AM531" s="210"/>
      <c r="AN531" s="210"/>
      <c r="AO531" s="210"/>
      <c r="AP531" s="210"/>
      <c r="AQ531" s="210"/>
      <c r="AR531" s="210"/>
      <c r="AS531" s="210"/>
      <c r="AT531" s="210"/>
      <c r="AU531" s="210"/>
      <c r="AV531" s="210"/>
      <c r="AW531" s="210"/>
      <c r="AX531" s="210"/>
      <c r="AY531" s="210"/>
      <c r="AZ531" s="210"/>
      <c r="BA531" s="210"/>
      <c r="BB531" s="210"/>
      <c r="BC531" s="210"/>
      <c r="BD531" s="210"/>
      <c r="BE531" s="210"/>
      <c r="BF531" s="210"/>
      <c r="BG531" s="210"/>
      <c r="BH531" s="210"/>
    </row>
    <row r="532" spans="1:60" outlineLevel="1" x14ac:dyDescent="0.2">
      <c r="A532" s="229">
        <v>62</v>
      </c>
      <c r="B532" s="230" t="s">
        <v>695</v>
      </c>
      <c r="C532" s="246" t="s">
        <v>696</v>
      </c>
      <c r="D532" s="231" t="s">
        <v>197</v>
      </c>
      <c r="E532" s="232">
        <v>12.27</v>
      </c>
      <c r="F532" s="233"/>
      <c r="G532" s="234">
        <f>ROUND(E532*F532,2)</f>
        <v>0</v>
      </c>
      <c r="H532" s="233"/>
      <c r="I532" s="234">
        <f>ROUND(E532*H532,2)</f>
        <v>0</v>
      </c>
      <c r="J532" s="233"/>
      <c r="K532" s="234">
        <f>ROUND(E532*J532,2)</f>
        <v>0</v>
      </c>
      <c r="L532" s="234">
        <v>21</v>
      </c>
      <c r="M532" s="234">
        <f>G532*(1+L532/100)</f>
        <v>0</v>
      </c>
      <c r="N532" s="232">
        <v>0</v>
      </c>
      <c r="O532" s="232">
        <f>ROUND(E532*N532,2)</f>
        <v>0</v>
      </c>
      <c r="P532" s="232">
        <v>2E-3</v>
      </c>
      <c r="Q532" s="232">
        <f>ROUND(E532*P532,2)</f>
        <v>0.02</v>
      </c>
      <c r="R532" s="234" t="s">
        <v>682</v>
      </c>
      <c r="S532" s="234" t="s">
        <v>159</v>
      </c>
      <c r="T532" s="235" t="s">
        <v>199</v>
      </c>
      <c r="U532" s="220">
        <v>0.1</v>
      </c>
      <c r="V532" s="220">
        <f>ROUND(E532*U532,2)</f>
        <v>1.23</v>
      </c>
      <c r="W532" s="220"/>
      <c r="X532" s="220" t="s">
        <v>200</v>
      </c>
      <c r="Y532" s="220" t="s">
        <v>162</v>
      </c>
      <c r="Z532" s="210"/>
      <c r="AA532" s="210"/>
      <c r="AB532" s="210"/>
      <c r="AC532" s="210"/>
      <c r="AD532" s="210"/>
      <c r="AE532" s="210"/>
      <c r="AF532" s="210"/>
      <c r="AG532" s="210" t="s">
        <v>201</v>
      </c>
      <c r="AH532" s="210"/>
      <c r="AI532" s="210"/>
      <c r="AJ532" s="210"/>
      <c r="AK532" s="210"/>
      <c r="AL532" s="210"/>
      <c r="AM532" s="210"/>
      <c r="AN532" s="210"/>
      <c r="AO532" s="210"/>
      <c r="AP532" s="210"/>
      <c r="AQ532" s="210"/>
      <c r="AR532" s="210"/>
      <c r="AS532" s="210"/>
      <c r="AT532" s="210"/>
      <c r="AU532" s="210"/>
      <c r="AV532" s="210"/>
      <c r="AW532" s="210"/>
      <c r="AX532" s="210"/>
      <c r="AY532" s="210"/>
      <c r="AZ532" s="210"/>
      <c r="BA532" s="210"/>
      <c r="BB532" s="210"/>
      <c r="BC532" s="210"/>
      <c r="BD532" s="210"/>
      <c r="BE532" s="210"/>
      <c r="BF532" s="210"/>
      <c r="BG532" s="210"/>
      <c r="BH532" s="210"/>
    </row>
    <row r="533" spans="1:60" outlineLevel="2" x14ac:dyDescent="0.2">
      <c r="A533" s="217"/>
      <c r="B533" s="218"/>
      <c r="C533" s="259" t="s">
        <v>697</v>
      </c>
      <c r="D533" s="252"/>
      <c r="E533" s="253">
        <v>12.27</v>
      </c>
      <c r="F533" s="220"/>
      <c r="G533" s="220"/>
      <c r="H533" s="220"/>
      <c r="I533" s="220"/>
      <c r="J533" s="220"/>
      <c r="K533" s="220"/>
      <c r="L533" s="220"/>
      <c r="M533" s="220"/>
      <c r="N533" s="219"/>
      <c r="O533" s="219"/>
      <c r="P533" s="219"/>
      <c r="Q533" s="219"/>
      <c r="R533" s="220"/>
      <c r="S533" s="220"/>
      <c r="T533" s="220"/>
      <c r="U533" s="220"/>
      <c r="V533" s="220"/>
      <c r="W533" s="220"/>
      <c r="X533" s="220"/>
      <c r="Y533" s="220"/>
      <c r="Z533" s="210"/>
      <c r="AA533" s="210"/>
      <c r="AB533" s="210"/>
      <c r="AC533" s="210"/>
      <c r="AD533" s="210"/>
      <c r="AE533" s="210"/>
      <c r="AF533" s="210"/>
      <c r="AG533" s="210" t="s">
        <v>205</v>
      </c>
      <c r="AH533" s="210">
        <v>5</v>
      </c>
      <c r="AI533" s="210"/>
      <c r="AJ533" s="210"/>
      <c r="AK533" s="210"/>
      <c r="AL533" s="210"/>
      <c r="AM533" s="210"/>
      <c r="AN533" s="210"/>
      <c r="AO533" s="210"/>
      <c r="AP533" s="210"/>
      <c r="AQ533" s="210"/>
      <c r="AR533" s="210"/>
      <c r="AS533" s="210"/>
      <c r="AT533" s="210"/>
      <c r="AU533" s="210"/>
      <c r="AV533" s="210"/>
      <c r="AW533" s="210"/>
      <c r="AX533" s="210"/>
      <c r="AY533" s="210"/>
      <c r="AZ533" s="210"/>
      <c r="BA533" s="210"/>
      <c r="BB533" s="210"/>
      <c r="BC533" s="210"/>
      <c r="BD533" s="210"/>
      <c r="BE533" s="210"/>
      <c r="BF533" s="210"/>
      <c r="BG533" s="210"/>
      <c r="BH533" s="210"/>
    </row>
    <row r="534" spans="1:60" outlineLevel="1" x14ac:dyDescent="0.2">
      <c r="A534" s="229">
        <v>63</v>
      </c>
      <c r="B534" s="230" t="s">
        <v>698</v>
      </c>
      <c r="C534" s="246" t="s">
        <v>699</v>
      </c>
      <c r="D534" s="231" t="s">
        <v>700</v>
      </c>
      <c r="E534" s="232">
        <v>5</v>
      </c>
      <c r="F534" s="233"/>
      <c r="G534" s="234">
        <f>ROUND(E534*F534,2)</f>
        <v>0</v>
      </c>
      <c r="H534" s="233"/>
      <c r="I534" s="234">
        <f>ROUND(E534*H534,2)</f>
        <v>0</v>
      </c>
      <c r="J534" s="233"/>
      <c r="K534" s="234">
        <f>ROUND(E534*J534,2)</f>
        <v>0</v>
      </c>
      <c r="L534" s="234">
        <v>21</v>
      </c>
      <c r="M534" s="234">
        <f>G534*(1+L534/100)</f>
        <v>0</v>
      </c>
      <c r="N534" s="232">
        <v>6.0000000000000002E-5</v>
      </c>
      <c r="O534" s="232">
        <f>ROUND(E534*N534,2)</f>
        <v>0</v>
      </c>
      <c r="P534" s="232">
        <v>1E-3</v>
      </c>
      <c r="Q534" s="232">
        <f>ROUND(E534*P534,2)</f>
        <v>0.01</v>
      </c>
      <c r="R534" s="234" t="s">
        <v>682</v>
      </c>
      <c r="S534" s="234" t="s">
        <v>159</v>
      </c>
      <c r="T534" s="235" t="s">
        <v>199</v>
      </c>
      <c r="U534" s="220">
        <v>9.7000000000000003E-2</v>
      </c>
      <c r="V534" s="220">
        <f>ROUND(E534*U534,2)</f>
        <v>0.49</v>
      </c>
      <c r="W534" s="220"/>
      <c r="X534" s="220" t="s">
        <v>200</v>
      </c>
      <c r="Y534" s="220" t="s">
        <v>162</v>
      </c>
      <c r="Z534" s="210"/>
      <c r="AA534" s="210"/>
      <c r="AB534" s="210"/>
      <c r="AC534" s="210"/>
      <c r="AD534" s="210"/>
      <c r="AE534" s="210"/>
      <c r="AF534" s="210"/>
      <c r="AG534" s="210" t="s">
        <v>201</v>
      </c>
      <c r="AH534" s="210"/>
      <c r="AI534" s="210"/>
      <c r="AJ534" s="210"/>
      <c r="AK534" s="210"/>
      <c r="AL534" s="210"/>
      <c r="AM534" s="210"/>
      <c r="AN534" s="210"/>
      <c r="AO534" s="210"/>
      <c r="AP534" s="210"/>
      <c r="AQ534" s="210"/>
      <c r="AR534" s="210"/>
      <c r="AS534" s="210"/>
      <c r="AT534" s="210"/>
      <c r="AU534" s="210"/>
      <c r="AV534" s="210"/>
      <c r="AW534" s="210"/>
      <c r="AX534" s="210"/>
      <c r="AY534" s="210"/>
      <c r="AZ534" s="210"/>
      <c r="BA534" s="210"/>
      <c r="BB534" s="210"/>
      <c r="BC534" s="210"/>
      <c r="BD534" s="210"/>
      <c r="BE534" s="210"/>
      <c r="BF534" s="210"/>
      <c r="BG534" s="210"/>
      <c r="BH534" s="210"/>
    </row>
    <row r="535" spans="1:60" outlineLevel="2" x14ac:dyDescent="0.2">
      <c r="A535" s="217"/>
      <c r="B535" s="218"/>
      <c r="C535" s="259" t="s">
        <v>701</v>
      </c>
      <c r="D535" s="252"/>
      <c r="E535" s="253">
        <v>5</v>
      </c>
      <c r="F535" s="220"/>
      <c r="G535" s="220"/>
      <c r="H535" s="220"/>
      <c r="I535" s="220"/>
      <c r="J535" s="220"/>
      <c r="K535" s="220"/>
      <c r="L535" s="220"/>
      <c r="M535" s="220"/>
      <c r="N535" s="219"/>
      <c r="O535" s="219"/>
      <c r="P535" s="219"/>
      <c r="Q535" s="219"/>
      <c r="R535" s="220"/>
      <c r="S535" s="220"/>
      <c r="T535" s="220"/>
      <c r="U535" s="220"/>
      <c r="V535" s="220"/>
      <c r="W535" s="220"/>
      <c r="X535" s="220"/>
      <c r="Y535" s="220"/>
      <c r="Z535" s="210"/>
      <c r="AA535" s="210"/>
      <c r="AB535" s="210"/>
      <c r="AC535" s="210"/>
      <c r="AD535" s="210"/>
      <c r="AE535" s="210"/>
      <c r="AF535" s="210"/>
      <c r="AG535" s="210" t="s">
        <v>205</v>
      </c>
      <c r="AH535" s="210">
        <v>0</v>
      </c>
      <c r="AI535" s="210"/>
      <c r="AJ535" s="210"/>
      <c r="AK535" s="210"/>
      <c r="AL535" s="210"/>
      <c r="AM535" s="210"/>
      <c r="AN535" s="210"/>
      <c r="AO535" s="210"/>
      <c r="AP535" s="210"/>
      <c r="AQ535" s="210"/>
      <c r="AR535" s="210"/>
      <c r="AS535" s="210"/>
      <c r="AT535" s="210"/>
      <c r="AU535" s="210"/>
      <c r="AV535" s="210"/>
      <c r="AW535" s="210"/>
      <c r="AX535" s="210"/>
      <c r="AY535" s="210"/>
      <c r="AZ535" s="210"/>
      <c r="BA535" s="210"/>
      <c r="BB535" s="210"/>
      <c r="BC535" s="210"/>
      <c r="BD535" s="210"/>
      <c r="BE535" s="210"/>
      <c r="BF535" s="210"/>
      <c r="BG535" s="210"/>
      <c r="BH535" s="210"/>
    </row>
    <row r="536" spans="1:60" outlineLevel="1" x14ac:dyDescent="0.2">
      <c r="A536" s="229">
        <v>64</v>
      </c>
      <c r="B536" s="230" t="s">
        <v>702</v>
      </c>
      <c r="C536" s="246" t="s">
        <v>703</v>
      </c>
      <c r="D536" s="231" t="s">
        <v>188</v>
      </c>
      <c r="E536" s="232">
        <v>3</v>
      </c>
      <c r="F536" s="233"/>
      <c r="G536" s="234">
        <f>ROUND(E536*F536,2)</f>
        <v>0</v>
      </c>
      <c r="H536" s="233"/>
      <c r="I536" s="234">
        <f>ROUND(E536*H536,2)</f>
        <v>0</v>
      </c>
      <c r="J536" s="233"/>
      <c r="K536" s="234">
        <f>ROUND(E536*J536,2)</f>
        <v>0</v>
      </c>
      <c r="L536" s="234">
        <v>21</v>
      </c>
      <c r="M536" s="234">
        <f>G536*(1+L536/100)</f>
        <v>0</v>
      </c>
      <c r="N536" s="232">
        <v>0</v>
      </c>
      <c r="O536" s="232">
        <f>ROUND(E536*N536,2)</f>
        <v>0</v>
      </c>
      <c r="P536" s="232">
        <v>0.04</v>
      </c>
      <c r="Q536" s="232">
        <f>ROUND(E536*P536,2)</f>
        <v>0.12</v>
      </c>
      <c r="R536" s="234"/>
      <c r="S536" s="234" t="s">
        <v>189</v>
      </c>
      <c r="T536" s="235" t="s">
        <v>160</v>
      </c>
      <c r="U536" s="220">
        <v>0</v>
      </c>
      <c r="V536" s="220">
        <f>ROUND(E536*U536,2)</f>
        <v>0</v>
      </c>
      <c r="W536" s="220"/>
      <c r="X536" s="220" t="s">
        <v>200</v>
      </c>
      <c r="Y536" s="220" t="s">
        <v>162</v>
      </c>
      <c r="Z536" s="210"/>
      <c r="AA536" s="210"/>
      <c r="AB536" s="210"/>
      <c r="AC536" s="210"/>
      <c r="AD536" s="210"/>
      <c r="AE536" s="210"/>
      <c r="AF536" s="210"/>
      <c r="AG536" s="210" t="s">
        <v>201</v>
      </c>
      <c r="AH536" s="210"/>
      <c r="AI536" s="210"/>
      <c r="AJ536" s="210"/>
      <c r="AK536" s="210"/>
      <c r="AL536" s="210"/>
      <c r="AM536" s="210"/>
      <c r="AN536" s="210"/>
      <c r="AO536" s="210"/>
      <c r="AP536" s="210"/>
      <c r="AQ536" s="210"/>
      <c r="AR536" s="210"/>
      <c r="AS536" s="210"/>
      <c r="AT536" s="210"/>
      <c r="AU536" s="210"/>
      <c r="AV536" s="210"/>
      <c r="AW536" s="210"/>
      <c r="AX536" s="210"/>
      <c r="AY536" s="210"/>
      <c r="AZ536" s="210"/>
      <c r="BA536" s="210"/>
      <c r="BB536" s="210"/>
      <c r="BC536" s="210"/>
      <c r="BD536" s="210"/>
      <c r="BE536" s="210"/>
      <c r="BF536" s="210"/>
      <c r="BG536" s="210"/>
      <c r="BH536" s="210"/>
    </row>
    <row r="537" spans="1:60" outlineLevel="2" x14ac:dyDescent="0.2">
      <c r="A537" s="217"/>
      <c r="B537" s="218"/>
      <c r="C537" s="259" t="s">
        <v>704</v>
      </c>
      <c r="D537" s="252"/>
      <c r="E537" s="253">
        <v>3</v>
      </c>
      <c r="F537" s="220"/>
      <c r="G537" s="220"/>
      <c r="H537" s="220"/>
      <c r="I537" s="220"/>
      <c r="J537" s="220"/>
      <c r="K537" s="220"/>
      <c r="L537" s="220"/>
      <c r="M537" s="220"/>
      <c r="N537" s="219"/>
      <c r="O537" s="219"/>
      <c r="P537" s="219"/>
      <c r="Q537" s="219"/>
      <c r="R537" s="220"/>
      <c r="S537" s="220"/>
      <c r="T537" s="220"/>
      <c r="U537" s="220"/>
      <c r="V537" s="220"/>
      <c r="W537" s="220"/>
      <c r="X537" s="220"/>
      <c r="Y537" s="220"/>
      <c r="Z537" s="210"/>
      <c r="AA537" s="210"/>
      <c r="AB537" s="210"/>
      <c r="AC537" s="210"/>
      <c r="AD537" s="210"/>
      <c r="AE537" s="210"/>
      <c r="AF537" s="210"/>
      <c r="AG537" s="210" t="s">
        <v>205</v>
      </c>
      <c r="AH537" s="210">
        <v>0</v>
      </c>
      <c r="AI537" s="210"/>
      <c r="AJ537" s="210"/>
      <c r="AK537" s="210"/>
      <c r="AL537" s="210"/>
      <c r="AM537" s="210"/>
      <c r="AN537" s="210"/>
      <c r="AO537" s="210"/>
      <c r="AP537" s="210"/>
      <c r="AQ537" s="210"/>
      <c r="AR537" s="210"/>
      <c r="AS537" s="210"/>
      <c r="AT537" s="210"/>
      <c r="AU537" s="210"/>
      <c r="AV537" s="210"/>
      <c r="AW537" s="210"/>
      <c r="AX537" s="210"/>
      <c r="AY537" s="210"/>
      <c r="AZ537" s="210"/>
      <c r="BA537" s="210"/>
      <c r="BB537" s="210"/>
      <c r="BC537" s="210"/>
      <c r="BD537" s="210"/>
      <c r="BE537" s="210"/>
      <c r="BF537" s="210"/>
      <c r="BG537" s="210"/>
      <c r="BH537" s="210"/>
    </row>
    <row r="538" spans="1:60" ht="22.5" outlineLevel="1" x14ac:dyDescent="0.2">
      <c r="A538" s="229">
        <v>65</v>
      </c>
      <c r="B538" s="230" t="s">
        <v>705</v>
      </c>
      <c r="C538" s="246" t="s">
        <v>706</v>
      </c>
      <c r="D538" s="231" t="s">
        <v>188</v>
      </c>
      <c r="E538" s="232">
        <v>15</v>
      </c>
      <c r="F538" s="233"/>
      <c r="G538" s="234">
        <f>ROUND(E538*F538,2)</f>
        <v>0</v>
      </c>
      <c r="H538" s="233"/>
      <c r="I538" s="234">
        <f>ROUND(E538*H538,2)</f>
        <v>0</v>
      </c>
      <c r="J538" s="233"/>
      <c r="K538" s="234">
        <f>ROUND(E538*J538,2)</f>
        <v>0</v>
      </c>
      <c r="L538" s="234">
        <v>21</v>
      </c>
      <c r="M538" s="234">
        <f>G538*(1+L538/100)</f>
        <v>0</v>
      </c>
      <c r="N538" s="232">
        <v>5.0000000000000002E-5</v>
      </c>
      <c r="O538" s="232">
        <f>ROUND(E538*N538,2)</f>
        <v>0</v>
      </c>
      <c r="P538" s="232">
        <v>7.0000000000000007E-2</v>
      </c>
      <c r="Q538" s="232">
        <f>ROUND(E538*P538,2)</f>
        <v>1.05</v>
      </c>
      <c r="R538" s="234"/>
      <c r="S538" s="234" t="s">
        <v>189</v>
      </c>
      <c r="T538" s="235" t="s">
        <v>160</v>
      </c>
      <c r="U538" s="220">
        <v>9.7000000000000003E-2</v>
      </c>
      <c r="V538" s="220">
        <f>ROUND(E538*U538,2)</f>
        <v>1.46</v>
      </c>
      <c r="W538" s="220"/>
      <c r="X538" s="220" t="s">
        <v>200</v>
      </c>
      <c r="Y538" s="220" t="s">
        <v>162</v>
      </c>
      <c r="Z538" s="210"/>
      <c r="AA538" s="210"/>
      <c r="AB538" s="210"/>
      <c r="AC538" s="210"/>
      <c r="AD538" s="210"/>
      <c r="AE538" s="210"/>
      <c r="AF538" s="210"/>
      <c r="AG538" s="210" t="s">
        <v>201</v>
      </c>
      <c r="AH538" s="210"/>
      <c r="AI538" s="210"/>
      <c r="AJ538" s="210"/>
      <c r="AK538" s="210"/>
      <c r="AL538" s="210"/>
      <c r="AM538" s="210"/>
      <c r="AN538" s="210"/>
      <c r="AO538" s="210"/>
      <c r="AP538" s="210"/>
      <c r="AQ538" s="210"/>
      <c r="AR538" s="210"/>
      <c r="AS538" s="210"/>
      <c r="AT538" s="210"/>
      <c r="AU538" s="210"/>
      <c r="AV538" s="210"/>
      <c r="AW538" s="210"/>
      <c r="AX538" s="210"/>
      <c r="AY538" s="210"/>
      <c r="AZ538" s="210"/>
      <c r="BA538" s="210"/>
      <c r="BB538" s="210"/>
      <c r="BC538" s="210"/>
      <c r="BD538" s="210"/>
      <c r="BE538" s="210"/>
      <c r="BF538" s="210"/>
      <c r="BG538" s="210"/>
      <c r="BH538" s="210"/>
    </row>
    <row r="539" spans="1:60" outlineLevel="2" x14ac:dyDescent="0.2">
      <c r="A539" s="217"/>
      <c r="B539" s="218"/>
      <c r="C539" s="259" t="s">
        <v>707</v>
      </c>
      <c r="D539" s="252"/>
      <c r="E539" s="253"/>
      <c r="F539" s="220"/>
      <c r="G539" s="220"/>
      <c r="H539" s="220"/>
      <c r="I539" s="220"/>
      <c r="J539" s="220"/>
      <c r="K539" s="220"/>
      <c r="L539" s="220"/>
      <c r="M539" s="220"/>
      <c r="N539" s="219"/>
      <c r="O539" s="219"/>
      <c r="P539" s="219"/>
      <c r="Q539" s="219"/>
      <c r="R539" s="220"/>
      <c r="S539" s="220"/>
      <c r="T539" s="220"/>
      <c r="U539" s="220"/>
      <c r="V539" s="220"/>
      <c r="W539" s="220"/>
      <c r="X539" s="220"/>
      <c r="Y539" s="220"/>
      <c r="Z539" s="210"/>
      <c r="AA539" s="210"/>
      <c r="AB539" s="210"/>
      <c r="AC539" s="210"/>
      <c r="AD539" s="210"/>
      <c r="AE539" s="210"/>
      <c r="AF539" s="210"/>
      <c r="AG539" s="210" t="s">
        <v>205</v>
      </c>
      <c r="AH539" s="210">
        <v>0</v>
      </c>
      <c r="AI539" s="210"/>
      <c r="AJ539" s="210"/>
      <c r="AK539" s="210"/>
      <c r="AL539" s="210"/>
      <c r="AM539" s="210"/>
      <c r="AN539" s="210"/>
      <c r="AO539" s="210"/>
      <c r="AP539" s="210"/>
      <c r="AQ539" s="210"/>
      <c r="AR539" s="210"/>
      <c r="AS539" s="210"/>
      <c r="AT539" s="210"/>
      <c r="AU539" s="210"/>
      <c r="AV539" s="210"/>
      <c r="AW539" s="210"/>
      <c r="AX539" s="210"/>
      <c r="AY539" s="210"/>
      <c r="AZ539" s="210"/>
      <c r="BA539" s="210"/>
      <c r="BB539" s="210"/>
      <c r="BC539" s="210"/>
      <c r="BD539" s="210"/>
      <c r="BE539" s="210"/>
      <c r="BF539" s="210"/>
      <c r="BG539" s="210"/>
      <c r="BH539" s="210"/>
    </row>
    <row r="540" spans="1:60" outlineLevel="3" x14ac:dyDescent="0.2">
      <c r="A540" s="217"/>
      <c r="B540" s="218"/>
      <c r="C540" s="259" t="s">
        <v>708</v>
      </c>
      <c r="D540" s="252"/>
      <c r="E540" s="253">
        <v>3</v>
      </c>
      <c r="F540" s="220"/>
      <c r="G540" s="220"/>
      <c r="H540" s="220"/>
      <c r="I540" s="220"/>
      <c r="J540" s="220"/>
      <c r="K540" s="220"/>
      <c r="L540" s="220"/>
      <c r="M540" s="220"/>
      <c r="N540" s="219"/>
      <c r="O540" s="219"/>
      <c r="P540" s="219"/>
      <c r="Q540" s="219"/>
      <c r="R540" s="220"/>
      <c r="S540" s="220"/>
      <c r="T540" s="220"/>
      <c r="U540" s="220"/>
      <c r="V540" s="220"/>
      <c r="W540" s="220"/>
      <c r="X540" s="220"/>
      <c r="Y540" s="220"/>
      <c r="Z540" s="210"/>
      <c r="AA540" s="210"/>
      <c r="AB540" s="210"/>
      <c r="AC540" s="210"/>
      <c r="AD540" s="210"/>
      <c r="AE540" s="210"/>
      <c r="AF540" s="210"/>
      <c r="AG540" s="210" t="s">
        <v>205</v>
      </c>
      <c r="AH540" s="210">
        <v>0</v>
      </c>
      <c r="AI540" s="210"/>
      <c r="AJ540" s="210"/>
      <c r="AK540" s="210"/>
      <c r="AL540" s="210"/>
      <c r="AM540" s="210"/>
      <c r="AN540" s="210"/>
      <c r="AO540" s="210"/>
      <c r="AP540" s="210"/>
      <c r="AQ540" s="210"/>
      <c r="AR540" s="210"/>
      <c r="AS540" s="210"/>
      <c r="AT540" s="210"/>
      <c r="AU540" s="210"/>
      <c r="AV540" s="210"/>
      <c r="AW540" s="210"/>
      <c r="AX540" s="210"/>
      <c r="AY540" s="210"/>
      <c r="AZ540" s="210"/>
      <c r="BA540" s="210"/>
      <c r="BB540" s="210"/>
      <c r="BC540" s="210"/>
      <c r="BD540" s="210"/>
      <c r="BE540" s="210"/>
      <c r="BF540" s="210"/>
      <c r="BG540" s="210"/>
      <c r="BH540" s="210"/>
    </row>
    <row r="541" spans="1:60" outlineLevel="3" x14ac:dyDescent="0.2">
      <c r="A541" s="217"/>
      <c r="B541" s="218"/>
      <c r="C541" s="259" t="s">
        <v>709</v>
      </c>
      <c r="D541" s="252"/>
      <c r="E541" s="253">
        <v>8</v>
      </c>
      <c r="F541" s="220"/>
      <c r="G541" s="220"/>
      <c r="H541" s="220"/>
      <c r="I541" s="220"/>
      <c r="J541" s="220"/>
      <c r="K541" s="220"/>
      <c r="L541" s="220"/>
      <c r="M541" s="220"/>
      <c r="N541" s="219"/>
      <c r="O541" s="219"/>
      <c r="P541" s="219"/>
      <c r="Q541" s="219"/>
      <c r="R541" s="220"/>
      <c r="S541" s="220"/>
      <c r="T541" s="220"/>
      <c r="U541" s="220"/>
      <c r="V541" s="220"/>
      <c r="W541" s="220"/>
      <c r="X541" s="220"/>
      <c r="Y541" s="220"/>
      <c r="Z541" s="210"/>
      <c r="AA541" s="210"/>
      <c r="AB541" s="210"/>
      <c r="AC541" s="210"/>
      <c r="AD541" s="210"/>
      <c r="AE541" s="210"/>
      <c r="AF541" s="210"/>
      <c r="AG541" s="210" t="s">
        <v>205</v>
      </c>
      <c r="AH541" s="210">
        <v>0</v>
      </c>
      <c r="AI541" s="210"/>
      <c r="AJ541" s="210"/>
      <c r="AK541" s="210"/>
      <c r="AL541" s="210"/>
      <c r="AM541" s="210"/>
      <c r="AN541" s="210"/>
      <c r="AO541" s="210"/>
      <c r="AP541" s="210"/>
      <c r="AQ541" s="210"/>
      <c r="AR541" s="210"/>
      <c r="AS541" s="210"/>
      <c r="AT541" s="210"/>
      <c r="AU541" s="210"/>
      <c r="AV541" s="210"/>
      <c r="AW541" s="210"/>
      <c r="AX541" s="210"/>
      <c r="AY541" s="210"/>
      <c r="AZ541" s="210"/>
      <c r="BA541" s="210"/>
      <c r="BB541" s="210"/>
      <c r="BC541" s="210"/>
      <c r="BD541" s="210"/>
      <c r="BE541" s="210"/>
      <c r="BF541" s="210"/>
      <c r="BG541" s="210"/>
      <c r="BH541" s="210"/>
    </row>
    <row r="542" spans="1:60" outlineLevel="3" x14ac:dyDescent="0.2">
      <c r="A542" s="217"/>
      <c r="B542" s="218"/>
      <c r="C542" s="259" t="s">
        <v>524</v>
      </c>
      <c r="D542" s="252"/>
      <c r="E542" s="253">
        <v>1</v>
      </c>
      <c r="F542" s="220"/>
      <c r="G542" s="220"/>
      <c r="H542" s="220"/>
      <c r="I542" s="220"/>
      <c r="J542" s="220"/>
      <c r="K542" s="220"/>
      <c r="L542" s="220"/>
      <c r="M542" s="220"/>
      <c r="N542" s="219"/>
      <c r="O542" s="219"/>
      <c r="P542" s="219"/>
      <c r="Q542" s="219"/>
      <c r="R542" s="220"/>
      <c r="S542" s="220"/>
      <c r="T542" s="220"/>
      <c r="U542" s="220"/>
      <c r="V542" s="220"/>
      <c r="W542" s="220"/>
      <c r="X542" s="220"/>
      <c r="Y542" s="220"/>
      <c r="Z542" s="210"/>
      <c r="AA542" s="210"/>
      <c r="AB542" s="210"/>
      <c r="AC542" s="210"/>
      <c r="AD542" s="210"/>
      <c r="AE542" s="210"/>
      <c r="AF542" s="210"/>
      <c r="AG542" s="210" t="s">
        <v>205</v>
      </c>
      <c r="AH542" s="210">
        <v>0</v>
      </c>
      <c r="AI542" s="210"/>
      <c r="AJ542" s="210"/>
      <c r="AK542" s="210"/>
      <c r="AL542" s="210"/>
      <c r="AM542" s="210"/>
      <c r="AN542" s="210"/>
      <c r="AO542" s="210"/>
      <c r="AP542" s="210"/>
      <c r="AQ542" s="210"/>
      <c r="AR542" s="210"/>
      <c r="AS542" s="210"/>
      <c r="AT542" s="210"/>
      <c r="AU542" s="210"/>
      <c r="AV542" s="210"/>
      <c r="AW542" s="210"/>
      <c r="AX542" s="210"/>
      <c r="AY542" s="210"/>
      <c r="AZ542" s="210"/>
      <c r="BA542" s="210"/>
      <c r="BB542" s="210"/>
      <c r="BC542" s="210"/>
      <c r="BD542" s="210"/>
      <c r="BE542" s="210"/>
      <c r="BF542" s="210"/>
      <c r="BG542" s="210"/>
      <c r="BH542" s="210"/>
    </row>
    <row r="543" spans="1:60" outlineLevel="3" x14ac:dyDescent="0.2">
      <c r="A543" s="217"/>
      <c r="B543" s="218"/>
      <c r="C543" s="259" t="s">
        <v>710</v>
      </c>
      <c r="D543" s="252"/>
      <c r="E543" s="253">
        <v>3</v>
      </c>
      <c r="F543" s="220"/>
      <c r="G543" s="220"/>
      <c r="H543" s="220"/>
      <c r="I543" s="220"/>
      <c r="J543" s="220"/>
      <c r="K543" s="220"/>
      <c r="L543" s="220"/>
      <c r="M543" s="220"/>
      <c r="N543" s="219"/>
      <c r="O543" s="219"/>
      <c r="P543" s="219"/>
      <c r="Q543" s="219"/>
      <c r="R543" s="220"/>
      <c r="S543" s="220"/>
      <c r="T543" s="220"/>
      <c r="U543" s="220"/>
      <c r="V543" s="220"/>
      <c r="W543" s="220"/>
      <c r="X543" s="220"/>
      <c r="Y543" s="220"/>
      <c r="Z543" s="210"/>
      <c r="AA543" s="210"/>
      <c r="AB543" s="210"/>
      <c r="AC543" s="210"/>
      <c r="AD543" s="210"/>
      <c r="AE543" s="210"/>
      <c r="AF543" s="210"/>
      <c r="AG543" s="210" t="s">
        <v>205</v>
      </c>
      <c r="AH543" s="210">
        <v>0</v>
      </c>
      <c r="AI543" s="210"/>
      <c r="AJ543" s="210"/>
      <c r="AK543" s="210"/>
      <c r="AL543" s="210"/>
      <c r="AM543" s="210"/>
      <c r="AN543" s="210"/>
      <c r="AO543" s="210"/>
      <c r="AP543" s="210"/>
      <c r="AQ543" s="210"/>
      <c r="AR543" s="210"/>
      <c r="AS543" s="210"/>
      <c r="AT543" s="210"/>
      <c r="AU543" s="210"/>
      <c r="AV543" s="210"/>
      <c r="AW543" s="210"/>
      <c r="AX543" s="210"/>
      <c r="AY543" s="210"/>
      <c r="AZ543" s="210"/>
      <c r="BA543" s="210"/>
      <c r="BB543" s="210"/>
      <c r="BC543" s="210"/>
      <c r="BD543" s="210"/>
      <c r="BE543" s="210"/>
      <c r="BF543" s="210"/>
      <c r="BG543" s="210"/>
      <c r="BH543" s="210"/>
    </row>
    <row r="544" spans="1:60" outlineLevel="1" x14ac:dyDescent="0.2">
      <c r="A544" s="229">
        <v>66</v>
      </c>
      <c r="B544" s="230" t="s">
        <v>711</v>
      </c>
      <c r="C544" s="246" t="s">
        <v>712</v>
      </c>
      <c r="D544" s="231" t="s">
        <v>188</v>
      </c>
      <c r="E544" s="232">
        <v>2</v>
      </c>
      <c r="F544" s="233"/>
      <c r="G544" s="234">
        <f>ROUND(E544*F544,2)</f>
        <v>0</v>
      </c>
      <c r="H544" s="233"/>
      <c r="I544" s="234">
        <f>ROUND(E544*H544,2)</f>
        <v>0</v>
      </c>
      <c r="J544" s="233"/>
      <c r="K544" s="234">
        <f>ROUND(E544*J544,2)</f>
        <v>0</v>
      </c>
      <c r="L544" s="234">
        <v>21</v>
      </c>
      <c r="M544" s="234">
        <f>G544*(1+L544/100)</f>
        <v>0</v>
      </c>
      <c r="N544" s="232">
        <v>0</v>
      </c>
      <c r="O544" s="232">
        <f>ROUND(E544*N544,2)</f>
        <v>0</v>
      </c>
      <c r="P544" s="232">
        <v>0.9</v>
      </c>
      <c r="Q544" s="232">
        <f>ROUND(E544*P544,2)</f>
        <v>1.8</v>
      </c>
      <c r="R544" s="234"/>
      <c r="S544" s="234" t="s">
        <v>189</v>
      </c>
      <c r="T544" s="235" t="s">
        <v>160</v>
      </c>
      <c r="U544" s="220">
        <v>0</v>
      </c>
      <c r="V544" s="220">
        <f>ROUND(E544*U544,2)</f>
        <v>0</v>
      </c>
      <c r="W544" s="220"/>
      <c r="X544" s="220" t="s">
        <v>200</v>
      </c>
      <c r="Y544" s="220" t="s">
        <v>162</v>
      </c>
      <c r="Z544" s="210"/>
      <c r="AA544" s="210"/>
      <c r="AB544" s="210"/>
      <c r="AC544" s="210"/>
      <c r="AD544" s="210"/>
      <c r="AE544" s="210"/>
      <c r="AF544" s="210"/>
      <c r="AG544" s="210" t="s">
        <v>201</v>
      </c>
      <c r="AH544" s="210"/>
      <c r="AI544" s="210"/>
      <c r="AJ544" s="210"/>
      <c r="AK544" s="210"/>
      <c r="AL544" s="210"/>
      <c r="AM544" s="210"/>
      <c r="AN544" s="210"/>
      <c r="AO544" s="210"/>
      <c r="AP544" s="210"/>
      <c r="AQ544" s="210"/>
      <c r="AR544" s="210"/>
      <c r="AS544" s="210"/>
      <c r="AT544" s="210"/>
      <c r="AU544" s="210"/>
      <c r="AV544" s="210"/>
      <c r="AW544" s="210"/>
      <c r="AX544" s="210"/>
      <c r="AY544" s="210"/>
      <c r="AZ544" s="210"/>
      <c r="BA544" s="210"/>
      <c r="BB544" s="210"/>
      <c r="BC544" s="210"/>
      <c r="BD544" s="210"/>
      <c r="BE544" s="210"/>
      <c r="BF544" s="210"/>
      <c r="BG544" s="210"/>
      <c r="BH544" s="210"/>
    </row>
    <row r="545" spans="1:60" outlineLevel="2" x14ac:dyDescent="0.2">
      <c r="A545" s="217"/>
      <c r="B545" s="218"/>
      <c r="C545" s="259" t="s">
        <v>713</v>
      </c>
      <c r="D545" s="252"/>
      <c r="E545" s="253">
        <v>1</v>
      </c>
      <c r="F545" s="220"/>
      <c r="G545" s="220"/>
      <c r="H545" s="220"/>
      <c r="I545" s="220"/>
      <c r="J545" s="220"/>
      <c r="K545" s="220"/>
      <c r="L545" s="220"/>
      <c r="M545" s="220"/>
      <c r="N545" s="219"/>
      <c r="O545" s="219"/>
      <c r="P545" s="219"/>
      <c r="Q545" s="219"/>
      <c r="R545" s="220"/>
      <c r="S545" s="220"/>
      <c r="T545" s="220"/>
      <c r="U545" s="220"/>
      <c r="V545" s="220"/>
      <c r="W545" s="220"/>
      <c r="X545" s="220"/>
      <c r="Y545" s="220"/>
      <c r="Z545" s="210"/>
      <c r="AA545" s="210"/>
      <c r="AB545" s="210"/>
      <c r="AC545" s="210"/>
      <c r="AD545" s="210"/>
      <c r="AE545" s="210"/>
      <c r="AF545" s="210"/>
      <c r="AG545" s="210" t="s">
        <v>205</v>
      </c>
      <c r="AH545" s="210">
        <v>0</v>
      </c>
      <c r="AI545" s="210"/>
      <c r="AJ545" s="210"/>
      <c r="AK545" s="210"/>
      <c r="AL545" s="210"/>
      <c r="AM545" s="210"/>
      <c r="AN545" s="210"/>
      <c r="AO545" s="210"/>
      <c r="AP545" s="210"/>
      <c r="AQ545" s="210"/>
      <c r="AR545" s="210"/>
      <c r="AS545" s="210"/>
      <c r="AT545" s="210"/>
      <c r="AU545" s="210"/>
      <c r="AV545" s="210"/>
      <c r="AW545" s="210"/>
      <c r="AX545" s="210"/>
      <c r="AY545" s="210"/>
      <c r="AZ545" s="210"/>
      <c r="BA545" s="210"/>
      <c r="BB545" s="210"/>
      <c r="BC545" s="210"/>
      <c r="BD545" s="210"/>
      <c r="BE545" s="210"/>
      <c r="BF545" s="210"/>
      <c r="BG545" s="210"/>
      <c r="BH545" s="210"/>
    </row>
    <row r="546" spans="1:60" outlineLevel="3" x14ac:dyDescent="0.2">
      <c r="A546" s="217"/>
      <c r="B546" s="218"/>
      <c r="C546" s="259" t="s">
        <v>547</v>
      </c>
      <c r="D546" s="252"/>
      <c r="E546" s="253">
        <v>1</v>
      </c>
      <c r="F546" s="220"/>
      <c r="G546" s="220"/>
      <c r="H546" s="220"/>
      <c r="I546" s="220"/>
      <c r="J546" s="220"/>
      <c r="K546" s="220"/>
      <c r="L546" s="220"/>
      <c r="M546" s="220"/>
      <c r="N546" s="219"/>
      <c r="O546" s="219"/>
      <c r="P546" s="219"/>
      <c r="Q546" s="219"/>
      <c r="R546" s="220"/>
      <c r="S546" s="220"/>
      <c r="T546" s="220"/>
      <c r="U546" s="220"/>
      <c r="V546" s="220"/>
      <c r="W546" s="220"/>
      <c r="X546" s="220"/>
      <c r="Y546" s="220"/>
      <c r="Z546" s="210"/>
      <c r="AA546" s="210"/>
      <c r="AB546" s="210"/>
      <c r="AC546" s="210"/>
      <c r="AD546" s="210"/>
      <c r="AE546" s="210"/>
      <c r="AF546" s="210"/>
      <c r="AG546" s="210" t="s">
        <v>205</v>
      </c>
      <c r="AH546" s="210">
        <v>0</v>
      </c>
      <c r="AI546" s="210"/>
      <c r="AJ546" s="210"/>
      <c r="AK546" s="210"/>
      <c r="AL546" s="210"/>
      <c r="AM546" s="210"/>
      <c r="AN546" s="210"/>
      <c r="AO546" s="210"/>
      <c r="AP546" s="210"/>
      <c r="AQ546" s="210"/>
      <c r="AR546" s="210"/>
      <c r="AS546" s="210"/>
      <c r="AT546" s="210"/>
      <c r="AU546" s="210"/>
      <c r="AV546" s="210"/>
      <c r="AW546" s="210"/>
      <c r="AX546" s="210"/>
      <c r="AY546" s="210"/>
      <c r="AZ546" s="210"/>
      <c r="BA546" s="210"/>
      <c r="BB546" s="210"/>
      <c r="BC546" s="210"/>
      <c r="BD546" s="210"/>
      <c r="BE546" s="210"/>
      <c r="BF546" s="210"/>
      <c r="BG546" s="210"/>
      <c r="BH546" s="210"/>
    </row>
    <row r="547" spans="1:60" ht="22.5" outlineLevel="1" x14ac:dyDescent="0.2">
      <c r="A547" s="229">
        <v>67</v>
      </c>
      <c r="B547" s="230" t="s">
        <v>714</v>
      </c>
      <c r="C547" s="246" t="s">
        <v>715</v>
      </c>
      <c r="D547" s="231" t="s">
        <v>188</v>
      </c>
      <c r="E547" s="232">
        <v>1</v>
      </c>
      <c r="F547" s="233"/>
      <c r="G547" s="234">
        <f>ROUND(E547*F547,2)</f>
        <v>0</v>
      </c>
      <c r="H547" s="233"/>
      <c r="I547" s="234">
        <f>ROUND(E547*H547,2)</f>
        <v>0</v>
      </c>
      <c r="J547" s="233"/>
      <c r="K547" s="234">
        <f>ROUND(E547*J547,2)</f>
        <v>0</v>
      </c>
      <c r="L547" s="234">
        <v>21</v>
      </c>
      <c r="M547" s="234">
        <f>G547*(1+L547/100)</f>
        <v>0</v>
      </c>
      <c r="N547" s="232">
        <v>0</v>
      </c>
      <c r="O547" s="232">
        <f>ROUND(E547*N547,2)</f>
        <v>0</v>
      </c>
      <c r="P547" s="232">
        <v>0</v>
      </c>
      <c r="Q547" s="232">
        <f>ROUND(E547*P547,2)</f>
        <v>0</v>
      </c>
      <c r="R547" s="234"/>
      <c r="S547" s="234" t="s">
        <v>189</v>
      </c>
      <c r="T547" s="235" t="s">
        <v>160</v>
      </c>
      <c r="U547" s="220">
        <v>0</v>
      </c>
      <c r="V547" s="220">
        <f>ROUND(E547*U547,2)</f>
        <v>0</v>
      </c>
      <c r="W547" s="220"/>
      <c r="X547" s="220" t="s">
        <v>200</v>
      </c>
      <c r="Y547" s="220" t="s">
        <v>162</v>
      </c>
      <c r="Z547" s="210"/>
      <c r="AA547" s="210"/>
      <c r="AB547" s="210"/>
      <c r="AC547" s="210"/>
      <c r="AD547" s="210"/>
      <c r="AE547" s="210"/>
      <c r="AF547" s="210"/>
      <c r="AG547" s="210" t="s">
        <v>201</v>
      </c>
      <c r="AH547" s="210"/>
      <c r="AI547" s="210"/>
      <c r="AJ547" s="210"/>
      <c r="AK547" s="210"/>
      <c r="AL547" s="210"/>
      <c r="AM547" s="210"/>
      <c r="AN547" s="210"/>
      <c r="AO547" s="210"/>
      <c r="AP547" s="210"/>
      <c r="AQ547" s="210"/>
      <c r="AR547" s="210"/>
      <c r="AS547" s="210"/>
      <c r="AT547" s="210"/>
      <c r="AU547" s="210"/>
      <c r="AV547" s="210"/>
      <c r="AW547" s="210"/>
      <c r="AX547" s="210"/>
      <c r="AY547" s="210"/>
      <c r="AZ547" s="210"/>
      <c r="BA547" s="210"/>
      <c r="BB547" s="210"/>
      <c r="BC547" s="210"/>
      <c r="BD547" s="210"/>
      <c r="BE547" s="210"/>
      <c r="BF547" s="210"/>
      <c r="BG547" s="210"/>
      <c r="BH547" s="210"/>
    </row>
    <row r="548" spans="1:60" outlineLevel="2" x14ac:dyDescent="0.2">
      <c r="A548" s="217"/>
      <c r="B548" s="218"/>
      <c r="C548" s="259" t="s">
        <v>716</v>
      </c>
      <c r="D548" s="252"/>
      <c r="E548" s="253">
        <v>1</v>
      </c>
      <c r="F548" s="220"/>
      <c r="G548" s="220"/>
      <c r="H548" s="220"/>
      <c r="I548" s="220"/>
      <c r="J548" s="220"/>
      <c r="K548" s="220"/>
      <c r="L548" s="220"/>
      <c r="M548" s="220"/>
      <c r="N548" s="219"/>
      <c r="O548" s="219"/>
      <c r="P548" s="219"/>
      <c r="Q548" s="219"/>
      <c r="R548" s="220"/>
      <c r="S548" s="220"/>
      <c r="T548" s="220"/>
      <c r="U548" s="220"/>
      <c r="V548" s="220"/>
      <c r="W548" s="220"/>
      <c r="X548" s="220"/>
      <c r="Y548" s="220"/>
      <c r="Z548" s="210"/>
      <c r="AA548" s="210"/>
      <c r="AB548" s="210"/>
      <c r="AC548" s="210"/>
      <c r="AD548" s="210"/>
      <c r="AE548" s="210"/>
      <c r="AF548" s="210"/>
      <c r="AG548" s="210" t="s">
        <v>205</v>
      </c>
      <c r="AH548" s="210">
        <v>0</v>
      </c>
      <c r="AI548" s="210"/>
      <c r="AJ548" s="210"/>
      <c r="AK548" s="210"/>
      <c r="AL548" s="210"/>
      <c r="AM548" s="210"/>
      <c r="AN548" s="210"/>
      <c r="AO548" s="210"/>
      <c r="AP548" s="210"/>
      <c r="AQ548" s="210"/>
      <c r="AR548" s="210"/>
      <c r="AS548" s="210"/>
      <c r="AT548" s="210"/>
      <c r="AU548" s="210"/>
      <c r="AV548" s="210"/>
      <c r="AW548" s="210"/>
      <c r="AX548" s="210"/>
      <c r="AY548" s="210"/>
      <c r="AZ548" s="210"/>
      <c r="BA548" s="210"/>
      <c r="BB548" s="210"/>
      <c r="BC548" s="210"/>
      <c r="BD548" s="210"/>
      <c r="BE548" s="210"/>
      <c r="BF548" s="210"/>
      <c r="BG548" s="210"/>
      <c r="BH548" s="210"/>
    </row>
    <row r="549" spans="1:60" outlineLevel="1" x14ac:dyDescent="0.2">
      <c r="A549" s="229">
        <v>68</v>
      </c>
      <c r="B549" s="230" t="s">
        <v>717</v>
      </c>
      <c r="C549" s="246" t="s">
        <v>718</v>
      </c>
      <c r="D549" s="231" t="s">
        <v>188</v>
      </c>
      <c r="E549" s="232">
        <v>1</v>
      </c>
      <c r="F549" s="233"/>
      <c r="G549" s="234">
        <f>ROUND(E549*F549,2)</f>
        <v>0</v>
      </c>
      <c r="H549" s="233"/>
      <c r="I549" s="234">
        <f>ROUND(E549*H549,2)</f>
        <v>0</v>
      </c>
      <c r="J549" s="233"/>
      <c r="K549" s="234">
        <f>ROUND(E549*J549,2)</f>
        <v>0</v>
      </c>
      <c r="L549" s="234">
        <v>21</v>
      </c>
      <c r="M549" s="234">
        <f>G549*(1+L549/100)</f>
        <v>0</v>
      </c>
      <c r="N549" s="232">
        <v>0</v>
      </c>
      <c r="O549" s="232">
        <f>ROUND(E549*N549,2)</f>
        <v>0</v>
      </c>
      <c r="P549" s="232">
        <v>0</v>
      </c>
      <c r="Q549" s="232">
        <f>ROUND(E549*P549,2)</f>
        <v>0</v>
      </c>
      <c r="R549" s="234"/>
      <c r="S549" s="234" t="s">
        <v>189</v>
      </c>
      <c r="T549" s="235" t="s">
        <v>160</v>
      </c>
      <c r="U549" s="220">
        <v>0</v>
      </c>
      <c r="V549" s="220">
        <f>ROUND(E549*U549,2)</f>
        <v>0</v>
      </c>
      <c r="W549" s="220"/>
      <c r="X549" s="220" t="s">
        <v>200</v>
      </c>
      <c r="Y549" s="220" t="s">
        <v>162</v>
      </c>
      <c r="Z549" s="210"/>
      <c r="AA549" s="210"/>
      <c r="AB549" s="210"/>
      <c r="AC549" s="210"/>
      <c r="AD549" s="210"/>
      <c r="AE549" s="210"/>
      <c r="AF549" s="210"/>
      <c r="AG549" s="210" t="s">
        <v>201</v>
      </c>
      <c r="AH549" s="210"/>
      <c r="AI549" s="210"/>
      <c r="AJ549" s="210"/>
      <c r="AK549" s="210"/>
      <c r="AL549" s="210"/>
      <c r="AM549" s="210"/>
      <c r="AN549" s="210"/>
      <c r="AO549" s="210"/>
      <c r="AP549" s="210"/>
      <c r="AQ549" s="210"/>
      <c r="AR549" s="210"/>
      <c r="AS549" s="210"/>
      <c r="AT549" s="210"/>
      <c r="AU549" s="210"/>
      <c r="AV549" s="210"/>
      <c r="AW549" s="210"/>
      <c r="AX549" s="210"/>
      <c r="AY549" s="210"/>
      <c r="AZ549" s="210"/>
      <c r="BA549" s="210"/>
      <c r="BB549" s="210"/>
      <c r="BC549" s="210"/>
      <c r="BD549" s="210"/>
      <c r="BE549" s="210"/>
      <c r="BF549" s="210"/>
      <c r="BG549" s="210"/>
      <c r="BH549" s="210"/>
    </row>
    <row r="550" spans="1:60" outlineLevel="2" x14ac:dyDescent="0.2">
      <c r="A550" s="217"/>
      <c r="B550" s="218"/>
      <c r="C550" s="259" t="s">
        <v>719</v>
      </c>
      <c r="D550" s="252"/>
      <c r="E550" s="253">
        <v>1</v>
      </c>
      <c r="F550" s="220"/>
      <c r="G550" s="220"/>
      <c r="H550" s="220"/>
      <c r="I550" s="220"/>
      <c r="J550" s="220"/>
      <c r="K550" s="220"/>
      <c r="L550" s="220"/>
      <c r="M550" s="220"/>
      <c r="N550" s="219"/>
      <c r="O550" s="219"/>
      <c r="P550" s="219"/>
      <c r="Q550" s="219"/>
      <c r="R550" s="220"/>
      <c r="S550" s="220"/>
      <c r="T550" s="220"/>
      <c r="U550" s="220"/>
      <c r="V550" s="220"/>
      <c r="W550" s="220"/>
      <c r="X550" s="220"/>
      <c r="Y550" s="220"/>
      <c r="Z550" s="210"/>
      <c r="AA550" s="210"/>
      <c r="AB550" s="210"/>
      <c r="AC550" s="210"/>
      <c r="AD550" s="210"/>
      <c r="AE550" s="210"/>
      <c r="AF550" s="210"/>
      <c r="AG550" s="210" t="s">
        <v>205</v>
      </c>
      <c r="AH550" s="210">
        <v>0</v>
      </c>
      <c r="AI550" s="210"/>
      <c r="AJ550" s="210"/>
      <c r="AK550" s="210"/>
      <c r="AL550" s="210"/>
      <c r="AM550" s="210"/>
      <c r="AN550" s="210"/>
      <c r="AO550" s="210"/>
      <c r="AP550" s="210"/>
      <c r="AQ550" s="210"/>
      <c r="AR550" s="210"/>
      <c r="AS550" s="210"/>
      <c r="AT550" s="210"/>
      <c r="AU550" s="210"/>
      <c r="AV550" s="210"/>
      <c r="AW550" s="210"/>
      <c r="AX550" s="210"/>
      <c r="AY550" s="210"/>
      <c r="AZ550" s="210"/>
      <c r="BA550" s="210"/>
      <c r="BB550" s="210"/>
      <c r="BC550" s="210"/>
      <c r="BD550" s="210"/>
      <c r="BE550" s="210"/>
      <c r="BF550" s="210"/>
      <c r="BG550" s="210"/>
      <c r="BH550" s="210"/>
    </row>
    <row r="551" spans="1:60" ht="22.5" outlineLevel="1" x14ac:dyDescent="0.2">
      <c r="A551" s="229">
        <v>69</v>
      </c>
      <c r="B551" s="230" t="s">
        <v>720</v>
      </c>
      <c r="C551" s="246" t="s">
        <v>721</v>
      </c>
      <c r="D551" s="231" t="s">
        <v>188</v>
      </c>
      <c r="E551" s="232">
        <v>1</v>
      </c>
      <c r="F551" s="233"/>
      <c r="G551" s="234">
        <f>ROUND(E551*F551,2)</f>
        <v>0</v>
      </c>
      <c r="H551" s="233"/>
      <c r="I551" s="234">
        <f>ROUND(E551*H551,2)</f>
        <v>0</v>
      </c>
      <c r="J551" s="233"/>
      <c r="K551" s="234">
        <f>ROUND(E551*J551,2)</f>
        <v>0</v>
      </c>
      <c r="L551" s="234">
        <v>21</v>
      </c>
      <c r="M551" s="234">
        <f>G551*(1+L551/100)</f>
        <v>0</v>
      </c>
      <c r="N551" s="232">
        <v>0</v>
      </c>
      <c r="O551" s="232">
        <f>ROUND(E551*N551,2)</f>
        <v>0</v>
      </c>
      <c r="P551" s="232">
        <v>0</v>
      </c>
      <c r="Q551" s="232">
        <f>ROUND(E551*P551,2)</f>
        <v>0</v>
      </c>
      <c r="R551" s="234"/>
      <c r="S551" s="234" t="s">
        <v>189</v>
      </c>
      <c r="T551" s="235" t="s">
        <v>160</v>
      </c>
      <c r="U551" s="220">
        <v>0</v>
      </c>
      <c r="V551" s="220">
        <f>ROUND(E551*U551,2)</f>
        <v>0</v>
      </c>
      <c r="W551" s="220"/>
      <c r="X551" s="220" t="s">
        <v>200</v>
      </c>
      <c r="Y551" s="220" t="s">
        <v>162</v>
      </c>
      <c r="Z551" s="210"/>
      <c r="AA551" s="210"/>
      <c r="AB551" s="210"/>
      <c r="AC551" s="210"/>
      <c r="AD551" s="210"/>
      <c r="AE551" s="210"/>
      <c r="AF551" s="210"/>
      <c r="AG551" s="210" t="s">
        <v>201</v>
      </c>
      <c r="AH551" s="210"/>
      <c r="AI551" s="210"/>
      <c r="AJ551" s="210"/>
      <c r="AK551" s="210"/>
      <c r="AL551" s="210"/>
      <c r="AM551" s="210"/>
      <c r="AN551" s="210"/>
      <c r="AO551" s="210"/>
      <c r="AP551" s="210"/>
      <c r="AQ551" s="210"/>
      <c r="AR551" s="210"/>
      <c r="AS551" s="210"/>
      <c r="AT551" s="210"/>
      <c r="AU551" s="210"/>
      <c r="AV551" s="210"/>
      <c r="AW551" s="210"/>
      <c r="AX551" s="210"/>
      <c r="AY551" s="210"/>
      <c r="AZ551" s="210"/>
      <c r="BA551" s="210"/>
      <c r="BB551" s="210"/>
      <c r="BC551" s="210"/>
      <c r="BD551" s="210"/>
      <c r="BE551" s="210"/>
      <c r="BF551" s="210"/>
      <c r="BG551" s="210"/>
      <c r="BH551" s="210"/>
    </row>
    <row r="552" spans="1:60" ht="22.5" outlineLevel="2" x14ac:dyDescent="0.2">
      <c r="A552" s="217"/>
      <c r="B552" s="218"/>
      <c r="C552" s="259" t="s">
        <v>722</v>
      </c>
      <c r="D552" s="252"/>
      <c r="E552" s="253"/>
      <c r="F552" s="220"/>
      <c r="G552" s="220"/>
      <c r="H552" s="220"/>
      <c r="I552" s="220"/>
      <c r="J552" s="220"/>
      <c r="K552" s="220"/>
      <c r="L552" s="220"/>
      <c r="M552" s="220"/>
      <c r="N552" s="219"/>
      <c r="O552" s="219"/>
      <c r="P552" s="219"/>
      <c r="Q552" s="219"/>
      <c r="R552" s="220"/>
      <c r="S552" s="220"/>
      <c r="T552" s="220"/>
      <c r="U552" s="220"/>
      <c r="V552" s="220"/>
      <c r="W552" s="220"/>
      <c r="X552" s="220"/>
      <c r="Y552" s="220"/>
      <c r="Z552" s="210"/>
      <c r="AA552" s="210"/>
      <c r="AB552" s="210"/>
      <c r="AC552" s="210"/>
      <c r="AD552" s="210"/>
      <c r="AE552" s="210"/>
      <c r="AF552" s="210"/>
      <c r="AG552" s="210" t="s">
        <v>205</v>
      </c>
      <c r="AH552" s="210">
        <v>0</v>
      </c>
      <c r="AI552" s="210"/>
      <c r="AJ552" s="210"/>
      <c r="AK552" s="210"/>
      <c r="AL552" s="210"/>
      <c r="AM552" s="210"/>
      <c r="AN552" s="210"/>
      <c r="AO552" s="210"/>
      <c r="AP552" s="210"/>
      <c r="AQ552" s="210"/>
      <c r="AR552" s="210"/>
      <c r="AS552" s="210"/>
      <c r="AT552" s="210"/>
      <c r="AU552" s="210"/>
      <c r="AV552" s="210"/>
      <c r="AW552" s="210"/>
      <c r="AX552" s="210"/>
      <c r="AY552" s="210"/>
      <c r="AZ552" s="210"/>
      <c r="BA552" s="210"/>
      <c r="BB552" s="210"/>
      <c r="BC552" s="210"/>
      <c r="BD552" s="210"/>
      <c r="BE552" s="210"/>
      <c r="BF552" s="210"/>
      <c r="BG552" s="210"/>
      <c r="BH552" s="210"/>
    </row>
    <row r="553" spans="1:60" outlineLevel="3" x14ac:dyDescent="0.2">
      <c r="A553" s="217"/>
      <c r="B553" s="218"/>
      <c r="C553" s="259" t="s">
        <v>713</v>
      </c>
      <c r="D553" s="252"/>
      <c r="E553" s="253">
        <v>1</v>
      </c>
      <c r="F553" s="220"/>
      <c r="G553" s="220"/>
      <c r="H553" s="220"/>
      <c r="I553" s="220"/>
      <c r="J553" s="220"/>
      <c r="K553" s="220"/>
      <c r="L553" s="220"/>
      <c r="M553" s="220"/>
      <c r="N553" s="219"/>
      <c r="O553" s="219"/>
      <c r="P553" s="219"/>
      <c r="Q553" s="219"/>
      <c r="R553" s="220"/>
      <c r="S553" s="220"/>
      <c r="T553" s="220"/>
      <c r="U553" s="220"/>
      <c r="V553" s="220"/>
      <c r="W553" s="220"/>
      <c r="X553" s="220"/>
      <c r="Y553" s="220"/>
      <c r="Z553" s="210"/>
      <c r="AA553" s="210"/>
      <c r="AB553" s="210"/>
      <c r="AC553" s="210"/>
      <c r="AD553" s="210"/>
      <c r="AE553" s="210"/>
      <c r="AF553" s="210"/>
      <c r="AG553" s="210" t="s">
        <v>205</v>
      </c>
      <c r="AH553" s="210">
        <v>0</v>
      </c>
      <c r="AI553" s="210"/>
      <c r="AJ553" s="210"/>
      <c r="AK553" s="210"/>
      <c r="AL553" s="210"/>
      <c r="AM553" s="210"/>
      <c r="AN553" s="210"/>
      <c r="AO553" s="210"/>
      <c r="AP553" s="210"/>
      <c r="AQ553" s="210"/>
      <c r="AR553" s="210"/>
      <c r="AS553" s="210"/>
      <c r="AT553" s="210"/>
      <c r="AU553" s="210"/>
      <c r="AV553" s="210"/>
      <c r="AW553" s="210"/>
      <c r="AX553" s="210"/>
      <c r="AY553" s="210"/>
      <c r="AZ553" s="210"/>
      <c r="BA553" s="210"/>
      <c r="BB553" s="210"/>
      <c r="BC553" s="210"/>
      <c r="BD553" s="210"/>
      <c r="BE553" s="210"/>
      <c r="BF553" s="210"/>
      <c r="BG553" s="210"/>
      <c r="BH553" s="210"/>
    </row>
    <row r="554" spans="1:60" ht="22.5" outlineLevel="1" x14ac:dyDescent="0.2">
      <c r="A554" s="229">
        <v>70</v>
      </c>
      <c r="B554" s="230" t="s">
        <v>723</v>
      </c>
      <c r="C554" s="246" t="s">
        <v>724</v>
      </c>
      <c r="D554" s="231" t="s">
        <v>188</v>
      </c>
      <c r="E554" s="232">
        <v>3</v>
      </c>
      <c r="F554" s="233"/>
      <c r="G554" s="234">
        <f>ROUND(E554*F554,2)</f>
        <v>0</v>
      </c>
      <c r="H554" s="233"/>
      <c r="I554" s="234">
        <f>ROUND(E554*H554,2)</f>
        <v>0</v>
      </c>
      <c r="J554" s="233"/>
      <c r="K554" s="234">
        <f>ROUND(E554*J554,2)</f>
        <v>0</v>
      </c>
      <c r="L554" s="234">
        <v>21</v>
      </c>
      <c r="M554" s="234">
        <f>G554*(1+L554/100)</f>
        <v>0</v>
      </c>
      <c r="N554" s="232">
        <v>0.18</v>
      </c>
      <c r="O554" s="232">
        <f>ROUND(E554*N554,2)</f>
        <v>0.54</v>
      </c>
      <c r="P554" s="232">
        <v>0</v>
      </c>
      <c r="Q554" s="232">
        <f>ROUND(E554*P554,2)</f>
        <v>0</v>
      </c>
      <c r="R554" s="234"/>
      <c r="S554" s="234" t="s">
        <v>189</v>
      </c>
      <c r="T554" s="235" t="s">
        <v>160</v>
      </c>
      <c r="U554" s="220">
        <v>0</v>
      </c>
      <c r="V554" s="220">
        <f>ROUND(E554*U554,2)</f>
        <v>0</v>
      </c>
      <c r="W554" s="220"/>
      <c r="X554" s="220" t="s">
        <v>200</v>
      </c>
      <c r="Y554" s="220" t="s">
        <v>162</v>
      </c>
      <c r="Z554" s="210"/>
      <c r="AA554" s="210"/>
      <c r="AB554" s="210"/>
      <c r="AC554" s="210"/>
      <c r="AD554" s="210"/>
      <c r="AE554" s="210"/>
      <c r="AF554" s="210"/>
      <c r="AG554" s="210" t="s">
        <v>201</v>
      </c>
      <c r="AH554" s="210"/>
      <c r="AI554" s="210"/>
      <c r="AJ554" s="210"/>
      <c r="AK554" s="210"/>
      <c r="AL554" s="210"/>
      <c r="AM554" s="210"/>
      <c r="AN554" s="210"/>
      <c r="AO554" s="210"/>
      <c r="AP554" s="210"/>
      <c r="AQ554" s="210"/>
      <c r="AR554" s="210"/>
      <c r="AS554" s="210"/>
      <c r="AT554" s="210"/>
      <c r="AU554" s="210"/>
      <c r="AV554" s="210"/>
      <c r="AW554" s="210"/>
      <c r="AX554" s="210"/>
      <c r="AY554" s="210"/>
      <c r="AZ554" s="210"/>
      <c r="BA554" s="210"/>
      <c r="BB554" s="210"/>
      <c r="BC554" s="210"/>
      <c r="BD554" s="210"/>
      <c r="BE554" s="210"/>
      <c r="BF554" s="210"/>
      <c r="BG554" s="210"/>
      <c r="BH554" s="210"/>
    </row>
    <row r="555" spans="1:60" outlineLevel="2" x14ac:dyDescent="0.2">
      <c r="A555" s="217"/>
      <c r="B555" s="218"/>
      <c r="C555" s="259" t="s">
        <v>725</v>
      </c>
      <c r="D555" s="252"/>
      <c r="E555" s="253">
        <v>3</v>
      </c>
      <c r="F555" s="220"/>
      <c r="G555" s="220"/>
      <c r="H555" s="220"/>
      <c r="I555" s="220"/>
      <c r="J555" s="220"/>
      <c r="K555" s="220"/>
      <c r="L555" s="220"/>
      <c r="M555" s="220"/>
      <c r="N555" s="219"/>
      <c r="O555" s="219"/>
      <c r="P555" s="219"/>
      <c r="Q555" s="219"/>
      <c r="R555" s="220"/>
      <c r="S555" s="220"/>
      <c r="T555" s="220"/>
      <c r="U555" s="220"/>
      <c r="V555" s="220"/>
      <c r="W555" s="220"/>
      <c r="X555" s="220"/>
      <c r="Y555" s="220"/>
      <c r="Z555" s="210"/>
      <c r="AA555" s="210"/>
      <c r="AB555" s="210"/>
      <c r="AC555" s="210"/>
      <c r="AD555" s="210"/>
      <c r="AE555" s="210"/>
      <c r="AF555" s="210"/>
      <c r="AG555" s="210" t="s">
        <v>205</v>
      </c>
      <c r="AH555" s="210">
        <v>0</v>
      </c>
      <c r="AI555" s="210"/>
      <c r="AJ555" s="210"/>
      <c r="AK555" s="210"/>
      <c r="AL555" s="210"/>
      <c r="AM555" s="210"/>
      <c r="AN555" s="210"/>
      <c r="AO555" s="210"/>
      <c r="AP555" s="210"/>
      <c r="AQ555" s="210"/>
      <c r="AR555" s="210"/>
      <c r="AS555" s="210"/>
      <c r="AT555" s="210"/>
      <c r="AU555" s="210"/>
      <c r="AV555" s="210"/>
      <c r="AW555" s="210"/>
      <c r="AX555" s="210"/>
      <c r="AY555" s="210"/>
      <c r="AZ555" s="210"/>
      <c r="BA555" s="210"/>
      <c r="BB555" s="210"/>
      <c r="BC555" s="210"/>
      <c r="BD555" s="210"/>
      <c r="BE555" s="210"/>
      <c r="BF555" s="210"/>
      <c r="BG555" s="210"/>
      <c r="BH555" s="210"/>
    </row>
    <row r="556" spans="1:60" ht="22.5" outlineLevel="1" x14ac:dyDescent="0.2">
      <c r="A556" s="229">
        <v>71</v>
      </c>
      <c r="B556" s="230" t="s">
        <v>726</v>
      </c>
      <c r="C556" s="246" t="s">
        <v>727</v>
      </c>
      <c r="D556" s="231" t="s">
        <v>188</v>
      </c>
      <c r="E556" s="232">
        <v>4</v>
      </c>
      <c r="F556" s="233"/>
      <c r="G556" s="234">
        <f>ROUND(E556*F556,2)</f>
        <v>0</v>
      </c>
      <c r="H556" s="233"/>
      <c r="I556" s="234">
        <f>ROUND(E556*H556,2)</f>
        <v>0</v>
      </c>
      <c r="J556" s="233"/>
      <c r="K556" s="234">
        <f>ROUND(E556*J556,2)</f>
        <v>0</v>
      </c>
      <c r="L556" s="234">
        <v>21</v>
      </c>
      <c r="M556" s="234">
        <f>G556*(1+L556/100)</f>
        <v>0</v>
      </c>
      <c r="N556" s="232">
        <v>0.1</v>
      </c>
      <c r="O556" s="232">
        <f>ROUND(E556*N556,2)</f>
        <v>0.4</v>
      </c>
      <c r="P556" s="232">
        <v>0</v>
      </c>
      <c r="Q556" s="232">
        <f>ROUND(E556*P556,2)</f>
        <v>0</v>
      </c>
      <c r="R556" s="234"/>
      <c r="S556" s="234" t="s">
        <v>189</v>
      </c>
      <c r="T556" s="235" t="s">
        <v>160</v>
      </c>
      <c r="U556" s="220">
        <v>0</v>
      </c>
      <c r="V556" s="220">
        <f>ROUND(E556*U556,2)</f>
        <v>0</v>
      </c>
      <c r="W556" s="220"/>
      <c r="X556" s="220" t="s">
        <v>200</v>
      </c>
      <c r="Y556" s="220" t="s">
        <v>162</v>
      </c>
      <c r="Z556" s="210"/>
      <c r="AA556" s="210"/>
      <c r="AB556" s="210"/>
      <c r="AC556" s="210"/>
      <c r="AD556" s="210"/>
      <c r="AE556" s="210"/>
      <c r="AF556" s="210"/>
      <c r="AG556" s="210" t="s">
        <v>201</v>
      </c>
      <c r="AH556" s="210"/>
      <c r="AI556" s="210"/>
      <c r="AJ556" s="210"/>
      <c r="AK556" s="210"/>
      <c r="AL556" s="210"/>
      <c r="AM556" s="210"/>
      <c r="AN556" s="210"/>
      <c r="AO556" s="210"/>
      <c r="AP556" s="210"/>
      <c r="AQ556" s="210"/>
      <c r="AR556" s="210"/>
      <c r="AS556" s="210"/>
      <c r="AT556" s="210"/>
      <c r="AU556" s="210"/>
      <c r="AV556" s="210"/>
      <c r="AW556" s="210"/>
      <c r="AX556" s="210"/>
      <c r="AY556" s="210"/>
      <c r="AZ556" s="210"/>
      <c r="BA556" s="210"/>
      <c r="BB556" s="210"/>
      <c r="BC556" s="210"/>
      <c r="BD556" s="210"/>
      <c r="BE556" s="210"/>
      <c r="BF556" s="210"/>
      <c r="BG556" s="210"/>
      <c r="BH556" s="210"/>
    </row>
    <row r="557" spans="1:60" outlineLevel="2" x14ac:dyDescent="0.2">
      <c r="A557" s="217"/>
      <c r="B557" s="218"/>
      <c r="C557" s="259" t="s">
        <v>725</v>
      </c>
      <c r="D557" s="252"/>
      <c r="E557" s="253">
        <v>3</v>
      </c>
      <c r="F557" s="220"/>
      <c r="G557" s="220"/>
      <c r="H557" s="220"/>
      <c r="I557" s="220"/>
      <c r="J557" s="220"/>
      <c r="K557" s="220"/>
      <c r="L557" s="220"/>
      <c r="M557" s="220"/>
      <c r="N557" s="219"/>
      <c r="O557" s="219"/>
      <c r="P557" s="219"/>
      <c r="Q557" s="219"/>
      <c r="R557" s="220"/>
      <c r="S557" s="220"/>
      <c r="T557" s="220"/>
      <c r="U557" s="220"/>
      <c r="V557" s="220"/>
      <c r="W557" s="220"/>
      <c r="X557" s="220"/>
      <c r="Y557" s="220"/>
      <c r="Z557" s="210"/>
      <c r="AA557" s="210"/>
      <c r="AB557" s="210"/>
      <c r="AC557" s="210"/>
      <c r="AD557" s="210"/>
      <c r="AE557" s="210"/>
      <c r="AF557" s="210"/>
      <c r="AG557" s="210" t="s">
        <v>205</v>
      </c>
      <c r="AH557" s="210">
        <v>0</v>
      </c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</row>
    <row r="558" spans="1:60" outlineLevel="3" x14ac:dyDescent="0.2">
      <c r="A558" s="217"/>
      <c r="B558" s="218"/>
      <c r="C558" s="259" t="s">
        <v>547</v>
      </c>
      <c r="D558" s="252"/>
      <c r="E558" s="253">
        <v>1</v>
      </c>
      <c r="F558" s="220"/>
      <c r="G558" s="220"/>
      <c r="H558" s="220"/>
      <c r="I558" s="220"/>
      <c r="J558" s="220"/>
      <c r="K558" s="220"/>
      <c r="L558" s="220"/>
      <c r="M558" s="220"/>
      <c r="N558" s="219"/>
      <c r="O558" s="219"/>
      <c r="P558" s="219"/>
      <c r="Q558" s="219"/>
      <c r="R558" s="220"/>
      <c r="S558" s="220"/>
      <c r="T558" s="220"/>
      <c r="U558" s="220"/>
      <c r="V558" s="220"/>
      <c r="W558" s="220"/>
      <c r="X558" s="220"/>
      <c r="Y558" s="220"/>
      <c r="Z558" s="210"/>
      <c r="AA558" s="210"/>
      <c r="AB558" s="210"/>
      <c r="AC558" s="210"/>
      <c r="AD558" s="210"/>
      <c r="AE558" s="210"/>
      <c r="AF558" s="210"/>
      <c r="AG558" s="210" t="s">
        <v>205</v>
      </c>
      <c r="AH558" s="210">
        <v>0</v>
      </c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</row>
    <row r="559" spans="1:60" ht="22.5" outlineLevel="1" x14ac:dyDescent="0.2">
      <c r="A559" s="229">
        <v>72</v>
      </c>
      <c r="B559" s="230" t="s">
        <v>728</v>
      </c>
      <c r="C559" s="246" t="s">
        <v>729</v>
      </c>
      <c r="D559" s="231" t="s">
        <v>188</v>
      </c>
      <c r="E559" s="232">
        <v>2</v>
      </c>
      <c r="F559" s="233"/>
      <c r="G559" s="234">
        <f>ROUND(E559*F559,2)</f>
        <v>0</v>
      </c>
      <c r="H559" s="233"/>
      <c r="I559" s="234">
        <f>ROUND(E559*H559,2)</f>
        <v>0</v>
      </c>
      <c r="J559" s="233"/>
      <c r="K559" s="234">
        <f>ROUND(E559*J559,2)</f>
        <v>0</v>
      </c>
      <c r="L559" s="234">
        <v>21</v>
      </c>
      <c r="M559" s="234">
        <f>G559*(1+L559/100)</f>
        <v>0</v>
      </c>
      <c r="N559" s="232">
        <v>0.04</v>
      </c>
      <c r="O559" s="232">
        <f>ROUND(E559*N559,2)</f>
        <v>0.08</v>
      </c>
      <c r="P559" s="232">
        <v>0</v>
      </c>
      <c r="Q559" s="232">
        <f>ROUND(E559*P559,2)</f>
        <v>0</v>
      </c>
      <c r="R559" s="234"/>
      <c r="S559" s="234" t="s">
        <v>189</v>
      </c>
      <c r="T559" s="235" t="s">
        <v>160</v>
      </c>
      <c r="U559" s="220">
        <v>0</v>
      </c>
      <c r="V559" s="220">
        <f>ROUND(E559*U559,2)</f>
        <v>0</v>
      </c>
      <c r="W559" s="220"/>
      <c r="X559" s="220" t="s">
        <v>200</v>
      </c>
      <c r="Y559" s="220" t="s">
        <v>162</v>
      </c>
      <c r="Z559" s="210"/>
      <c r="AA559" s="210"/>
      <c r="AB559" s="210"/>
      <c r="AC559" s="210"/>
      <c r="AD559" s="210"/>
      <c r="AE559" s="210"/>
      <c r="AF559" s="210"/>
      <c r="AG559" s="210" t="s">
        <v>201</v>
      </c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</row>
    <row r="560" spans="1:60" outlineLevel="2" x14ac:dyDescent="0.2">
      <c r="A560" s="217"/>
      <c r="B560" s="218"/>
      <c r="C560" s="259" t="s">
        <v>730</v>
      </c>
      <c r="D560" s="252"/>
      <c r="E560" s="253">
        <v>2</v>
      </c>
      <c r="F560" s="220"/>
      <c r="G560" s="220"/>
      <c r="H560" s="220"/>
      <c r="I560" s="220"/>
      <c r="J560" s="220"/>
      <c r="K560" s="220"/>
      <c r="L560" s="220"/>
      <c r="M560" s="220"/>
      <c r="N560" s="219"/>
      <c r="O560" s="219"/>
      <c r="P560" s="219"/>
      <c r="Q560" s="219"/>
      <c r="R560" s="220"/>
      <c r="S560" s="220"/>
      <c r="T560" s="220"/>
      <c r="U560" s="220"/>
      <c r="V560" s="220"/>
      <c r="W560" s="220"/>
      <c r="X560" s="220"/>
      <c r="Y560" s="220"/>
      <c r="Z560" s="210"/>
      <c r="AA560" s="210"/>
      <c r="AB560" s="210"/>
      <c r="AC560" s="210"/>
      <c r="AD560" s="210"/>
      <c r="AE560" s="210"/>
      <c r="AF560" s="210"/>
      <c r="AG560" s="210" t="s">
        <v>205</v>
      </c>
      <c r="AH560" s="210">
        <v>0</v>
      </c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</row>
    <row r="561" spans="1:60" outlineLevel="1" x14ac:dyDescent="0.2">
      <c r="A561" s="229">
        <v>73</v>
      </c>
      <c r="B561" s="230" t="s">
        <v>731</v>
      </c>
      <c r="C561" s="246" t="s">
        <v>732</v>
      </c>
      <c r="D561" s="231" t="s">
        <v>595</v>
      </c>
      <c r="E561" s="232">
        <v>1.13262</v>
      </c>
      <c r="F561" s="233"/>
      <c r="G561" s="234">
        <f>ROUND(E561*F561,2)</f>
        <v>0</v>
      </c>
      <c r="H561" s="233"/>
      <c r="I561" s="234">
        <f>ROUND(E561*H561,2)</f>
        <v>0</v>
      </c>
      <c r="J561" s="233"/>
      <c r="K561" s="234">
        <f>ROUND(E561*J561,2)</f>
        <v>0</v>
      </c>
      <c r="L561" s="234">
        <v>21</v>
      </c>
      <c r="M561" s="234">
        <f>G561*(1+L561/100)</f>
        <v>0</v>
      </c>
      <c r="N561" s="232">
        <v>0</v>
      </c>
      <c r="O561" s="232">
        <f>ROUND(E561*N561,2)</f>
        <v>0</v>
      </c>
      <c r="P561" s="232">
        <v>0</v>
      </c>
      <c r="Q561" s="232">
        <f>ROUND(E561*P561,2)</f>
        <v>0</v>
      </c>
      <c r="R561" s="234" t="s">
        <v>682</v>
      </c>
      <c r="S561" s="234" t="s">
        <v>159</v>
      </c>
      <c r="T561" s="235" t="s">
        <v>199</v>
      </c>
      <c r="U561" s="220">
        <v>3.327</v>
      </c>
      <c r="V561" s="220">
        <f>ROUND(E561*U561,2)</f>
        <v>3.77</v>
      </c>
      <c r="W561" s="220"/>
      <c r="X561" s="220" t="s">
        <v>596</v>
      </c>
      <c r="Y561" s="220" t="s">
        <v>162</v>
      </c>
      <c r="Z561" s="210"/>
      <c r="AA561" s="210"/>
      <c r="AB561" s="210"/>
      <c r="AC561" s="210"/>
      <c r="AD561" s="210"/>
      <c r="AE561" s="210"/>
      <c r="AF561" s="210"/>
      <c r="AG561" s="210" t="s">
        <v>597</v>
      </c>
      <c r="AH561" s="210"/>
      <c r="AI561" s="210"/>
      <c r="AJ561" s="210"/>
      <c r="AK561" s="210"/>
      <c r="AL561" s="210"/>
      <c r="AM561" s="210"/>
      <c r="AN561" s="210"/>
      <c r="AO561" s="210"/>
      <c r="AP561" s="210"/>
      <c r="AQ561" s="210"/>
      <c r="AR561" s="210"/>
      <c r="AS561" s="210"/>
      <c r="AT561" s="210"/>
      <c r="AU561" s="210"/>
      <c r="AV561" s="210"/>
      <c r="AW561" s="210"/>
      <c r="AX561" s="210"/>
      <c r="AY561" s="210"/>
      <c r="AZ561" s="210"/>
      <c r="BA561" s="210"/>
      <c r="BB561" s="210"/>
      <c r="BC561" s="210"/>
      <c r="BD561" s="210"/>
      <c r="BE561" s="210"/>
      <c r="BF561" s="210"/>
      <c r="BG561" s="210"/>
      <c r="BH561" s="210"/>
    </row>
    <row r="562" spans="1:60" outlineLevel="2" x14ac:dyDescent="0.2">
      <c r="A562" s="217"/>
      <c r="B562" s="218"/>
      <c r="C562" s="258" t="s">
        <v>659</v>
      </c>
      <c r="D562" s="256"/>
      <c r="E562" s="256"/>
      <c r="F562" s="256"/>
      <c r="G562" s="256"/>
      <c r="H562" s="220"/>
      <c r="I562" s="220"/>
      <c r="J562" s="220"/>
      <c r="K562" s="220"/>
      <c r="L562" s="220"/>
      <c r="M562" s="220"/>
      <c r="N562" s="219"/>
      <c r="O562" s="219"/>
      <c r="P562" s="219"/>
      <c r="Q562" s="219"/>
      <c r="R562" s="220"/>
      <c r="S562" s="220"/>
      <c r="T562" s="220"/>
      <c r="U562" s="220"/>
      <c r="V562" s="220"/>
      <c r="W562" s="220"/>
      <c r="X562" s="220"/>
      <c r="Y562" s="220"/>
      <c r="Z562" s="210"/>
      <c r="AA562" s="210"/>
      <c r="AB562" s="210"/>
      <c r="AC562" s="210"/>
      <c r="AD562" s="210"/>
      <c r="AE562" s="210"/>
      <c r="AF562" s="210"/>
      <c r="AG562" s="210" t="s">
        <v>203</v>
      </c>
      <c r="AH562" s="210"/>
      <c r="AI562" s="210"/>
      <c r="AJ562" s="210"/>
      <c r="AK562" s="210"/>
      <c r="AL562" s="210"/>
      <c r="AM562" s="210"/>
      <c r="AN562" s="210"/>
      <c r="AO562" s="210"/>
      <c r="AP562" s="210"/>
      <c r="AQ562" s="210"/>
      <c r="AR562" s="210"/>
      <c r="AS562" s="210"/>
      <c r="AT562" s="210"/>
      <c r="AU562" s="210"/>
      <c r="AV562" s="210"/>
      <c r="AW562" s="210"/>
      <c r="AX562" s="210"/>
      <c r="AY562" s="210"/>
      <c r="AZ562" s="210"/>
      <c r="BA562" s="210"/>
      <c r="BB562" s="210"/>
      <c r="BC562" s="210"/>
      <c r="BD562" s="210"/>
      <c r="BE562" s="210"/>
      <c r="BF562" s="210"/>
      <c r="BG562" s="210"/>
      <c r="BH562" s="210"/>
    </row>
    <row r="563" spans="1:60" outlineLevel="2" x14ac:dyDescent="0.2">
      <c r="A563" s="217"/>
      <c r="B563" s="218"/>
      <c r="C563" s="259" t="s">
        <v>599</v>
      </c>
      <c r="D563" s="252"/>
      <c r="E563" s="253"/>
      <c r="F563" s="220"/>
      <c r="G563" s="220"/>
      <c r="H563" s="220"/>
      <c r="I563" s="220"/>
      <c r="J563" s="220"/>
      <c r="K563" s="220"/>
      <c r="L563" s="220"/>
      <c r="M563" s="220"/>
      <c r="N563" s="219"/>
      <c r="O563" s="219"/>
      <c r="P563" s="219"/>
      <c r="Q563" s="219"/>
      <c r="R563" s="220"/>
      <c r="S563" s="220"/>
      <c r="T563" s="220"/>
      <c r="U563" s="220"/>
      <c r="V563" s="220"/>
      <c r="W563" s="220"/>
      <c r="X563" s="220"/>
      <c r="Y563" s="220"/>
      <c r="Z563" s="210"/>
      <c r="AA563" s="210"/>
      <c r="AB563" s="210"/>
      <c r="AC563" s="210"/>
      <c r="AD563" s="210"/>
      <c r="AE563" s="210"/>
      <c r="AF563" s="210"/>
      <c r="AG563" s="210" t="s">
        <v>205</v>
      </c>
      <c r="AH563" s="210">
        <v>0</v>
      </c>
      <c r="AI563" s="210"/>
      <c r="AJ563" s="210"/>
      <c r="AK563" s="210"/>
      <c r="AL563" s="210"/>
      <c r="AM563" s="210"/>
      <c r="AN563" s="210"/>
      <c r="AO563" s="210"/>
      <c r="AP563" s="210"/>
      <c r="AQ563" s="210"/>
      <c r="AR563" s="210"/>
      <c r="AS563" s="210"/>
      <c r="AT563" s="210"/>
      <c r="AU563" s="210"/>
      <c r="AV563" s="210"/>
      <c r="AW563" s="210"/>
      <c r="AX563" s="210"/>
      <c r="AY563" s="210"/>
      <c r="AZ563" s="210"/>
      <c r="BA563" s="210"/>
      <c r="BB563" s="210"/>
      <c r="BC563" s="210"/>
      <c r="BD563" s="210"/>
      <c r="BE563" s="210"/>
      <c r="BF563" s="210"/>
      <c r="BG563" s="210"/>
      <c r="BH563" s="210"/>
    </row>
    <row r="564" spans="1:60" outlineLevel="3" x14ac:dyDescent="0.2">
      <c r="A564" s="217"/>
      <c r="B564" s="218"/>
      <c r="C564" s="259" t="s">
        <v>733</v>
      </c>
      <c r="D564" s="252"/>
      <c r="E564" s="253"/>
      <c r="F564" s="220"/>
      <c r="G564" s="220"/>
      <c r="H564" s="220"/>
      <c r="I564" s="220"/>
      <c r="J564" s="220"/>
      <c r="K564" s="220"/>
      <c r="L564" s="220"/>
      <c r="M564" s="220"/>
      <c r="N564" s="219"/>
      <c r="O564" s="219"/>
      <c r="P564" s="219"/>
      <c r="Q564" s="219"/>
      <c r="R564" s="220"/>
      <c r="S564" s="220"/>
      <c r="T564" s="220"/>
      <c r="U564" s="220"/>
      <c r="V564" s="220"/>
      <c r="W564" s="220"/>
      <c r="X564" s="220"/>
      <c r="Y564" s="220"/>
      <c r="Z564" s="210"/>
      <c r="AA564" s="210"/>
      <c r="AB564" s="210"/>
      <c r="AC564" s="210"/>
      <c r="AD564" s="210"/>
      <c r="AE564" s="210"/>
      <c r="AF564" s="210"/>
      <c r="AG564" s="210" t="s">
        <v>205</v>
      </c>
      <c r="AH564" s="210">
        <v>0</v>
      </c>
      <c r="AI564" s="210"/>
      <c r="AJ564" s="210"/>
      <c r="AK564" s="210"/>
      <c r="AL564" s="210"/>
      <c r="AM564" s="210"/>
      <c r="AN564" s="210"/>
      <c r="AO564" s="210"/>
      <c r="AP564" s="210"/>
      <c r="AQ564" s="210"/>
      <c r="AR564" s="210"/>
      <c r="AS564" s="210"/>
      <c r="AT564" s="210"/>
      <c r="AU564" s="210"/>
      <c r="AV564" s="210"/>
      <c r="AW564" s="210"/>
      <c r="AX564" s="210"/>
      <c r="AY564" s="210"/>
      <c r="AZ564" s="210"/>
      <c r="BA564" s="210"/>
      <c r="BB564" s="210"/>
      <c r="BC564" s="210"/>
      <c r="BD564" s="210"/>
      <c r="BE564" s="210"/>
      <c r="BF564" s="210"/>
      <c r="BG564" s="210"/>
      <c r="BH564" s="210"/>
    </row>
    <row r="565" spans="1:60" outlineLevel="3" x14ac:dyDescent="0.2">
      <c r="A565" s="217"/>
      <c r="B565" s="218"/>
      <c r="C565" s="259" t="s">
        <v>734</v>
      </c>
      <c r="D565" s="252"/>
      <c r="E565" s="253">
        <v>1.13262</v>
      </c>
      <c r="F565" s="220"/>
      <c r="G565" s="220"/>
      <c r="H565" s="220"/>
      <c r="I565" s="220"/>
      <c r="J565" s="220"/>
      <c r="K565" s="220"/>
      <c r="L565" s="220"/>
      <c r="M565" s="220"/>
      <c r="N565" s="219"/>
      <c r="O565" s="219"/>
      <c r="P565" s="219"/>
      <c r="Q565" s="219"/>
      <c r="R565" s="220"/>
      <c r="S565" s="220"/>
      <c r="T565" s="220"/>
      <c r="U565" s="220"/>
      <c r="V565" s="220"/>
      <c r="W565" s="220"/>
      <c r="X565" s="220"/>
      <c r="Y565" s="220"/>
      <c r="Z565" s="210"/>
      <c r="AA565" s="210"/>
      <c r="AB565" s="210"/>
      <c r="AC565" s="210"/>
      <c r="AD565" s="210"/>
      <c r="AE565" s="210"/>
      <c r="AF565" s="210"/>
      <c r="AG565" s="210" t="s">
        <v>205</v>
      </c>
      <c r="AH565" s="210">
        <v>0</v>
      </c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10"/>
      <c r="AS565" s="210"/>
      <c r="AT565" s="210"/>
      <c r="AU565" s="210"/>
      <c r="AV565" s="210"/>
      <c r="AW565" s="210"/>
      <c r="AX565" s="210"/>
      <c r="AY565" s="210"/>
      <c r="AZ565" s="210"/>
      <c r="BA565" s="210"/>
      <c r="BB565" s="210"/>
      <c r="BC565" s="210"/>
      <c r="BD565" s="210"/>
      <c r="BE565" s="210"/>
      <c r="BF565" s="210"/>
      <c r="BG565" s="210"/>
      <c r="BH565" s="210"/>
    </row>
    <row r="566" spans="1:60" x14ac:dyDescent="0.2">
      <c r="A566" s="222" t="s">
        <v>154</v>
      </c>
      <c r="B566" s="223" t="s">
        <v>99</v>
      </c>
      <c r="C566" s="245" t="s">
        <v>100</v>
      </c>
      <c r="D566" s="224"/>
      <c r="E566" s="225"/>
      <c r="F566" s="226"/>
      <c r="G566" s="226">
        <f>SUMIF(AG567:AG600,"&lt;&gt;NOR",G567:G600)</f>
        <v>0</v>
      </c>
      <c r="H566" s="226"/>
      <c r="I566" s="226">
        <f>SUM(I567:I600)</f>
        <v>0</v>
      </c>
      <c r="J566" s="226"/>
      <c r="K566" s="226">
        <f>SUM(K567:K600)</f>
        <v>0</v>
      </c>
      <c r="L566" s="226"/>
      <c r="M566" s="226">
        <f>SUM(M567:M600)</f>
        <v>0</v>
      </c>
      <c r="N566" s="225"/>
      <c r="O566" s="225">
        <f>SUM(O567:O600)</f>
        <v>3.8700000000000006</v>
      </c>
      <c r="P566" s="225"/>
      <c r="Q566" s="225">
        <f>SUM(Q567:Q600)</f>
        <v>0</v>
      </c>
      <c r="R566" s="226"/>
      <c r="S566" s="226"/>
      <c r="T566" s="227"/>
      <c r="U566" s="221"/>
      <c r="V566" s="221">
        <f>SUM(V567:V600)</f>
        <v>49.739999999999995</v>
      </c>
      <c r="W566" s="221"/>
      <c r="X566" s="221"/>
      <c r="Y566" s="221"/>
      <c r="AG566" t="s">
        <v>155</v>
      </c>
    </row>
    <row r="567" spans="1:60" ht="22.5" outlineLevel="1" x14ac:dyDescent="0.2">
      <c r="A567" s="229">
        <v>74</v>
      </c>
      <c r="B567" s="230" t="s">
        <v>735</v>
      </c>
      <c r="C567" s="246" t="s">
        <v>736</v>
      </c>
      <c r="D567" s="231" t="s">
        <v>220</v>
      </c>
      <c r="E567" s="232">
        <v>205.06</v>
      </c>
      <c r="F567" s="233"/>
      <c r="G567" s="234">
        <f>ROUND(E567*F567,2)</f>
        <v>0</v>
      </c>
      <c r="H567" s="233"/>
      <c r="I567" s="234">
        <f>ROUND(E567*H567,2)</f>
        <v>0</v>
      </c>
      <c r="J567" s="233"/>
      <c r="K567" s="234">
        <f>ROUND(E567*J567,2)</f>
        <v>0</v>
      </c>
      <c r="L567" s="234">
        <v>21</v>
      </c>
      <c r="M567" s="234">
        <f>G567*(1+L567/100)</f>
        <v>0</v>
      </c>
      <c r="N567" s="232">
        <v>0</v>
      </c>
      <c r="O567" s="232">
        <f>ROUND(E567*N567,2)</f>
        <v>0</v>
      </c>
      <c r="P567" s="232">
        <v>0</v>
      </c>
      <c r="Q567" s="232">
        <f>ROUND(E567*P567,2)</f>
        <v>0</v>
      </c>
      <c r="R567" s="234" t="s">
        <v>664</v>
      </c>
      <c r="S567" s="234" t="s">
        <v>189</v>
      </c>
      <c r="T567" s="235" t="s">
        <v>160</v>
      </c>
      <c r="U567" s="220">
        <v>0.20000999999999999</v>
      </c>
      <c r="V567" s="220">
        <f>ROUND(E567*U567,2)</f>
        <v>41.01</v>
      </c>
      <c r="W567" s="220"/>
      <c r="X567" s="220" t="s">
        <v>200</v>
      </c>
      <c r="Y567" s="220" t="s">
        <v>162</v>
      </c>
      <c r="Z567" s="210"/>
      <c r="AA567" s="210"/>
      <c r="AB567" s="210"/>
      <c r="AC567" s="210"/>
      <c r="AD567" s="210"/>
      <c r="AE567" s="210"/>
      <c r="AF567" s="210"/>
      <c r="AG567" s="210" t="s">
        <v>201</v>
      </c>
      <c r="AH567" s="210"/>
      <c r="AI567" s="210"/>
      <c r="AJ567" s="210"/>
      <c r="AK567" s="210"/>
      <c r="AL567" s="210"/>
      <c r="AM567" s="210"/>
      <c r="AN567" s="210"/>
      <c r="AO567" s="210"/>
      <c r="AP567" s="210"/>
      <c r="AQ567" s="210"/>
      <c r="AR567" s="210"/>
      <c r="AS567" s="210"/>
      <c r="AT567" s="210"/>
      <c r="AU567" s="210"/>
      <c r="AV567" s="210"/>
      <c r="AW567" s="210"/>
      <c r="AX567" s="210"/>
      <c r="AY567" s="210"/>
      <c r="AZ567" s="210"/>
      <c r="BA567" s="210"/>
      <c r="BB567" s="210"/>
      <c r="BC567" s="210"/>
      <c r="BD567" s="210"/>
      <c r="BE567" s="210"/>
      <c r="BF567" s="210"/>
      <c r="BG567" s="210"/>
      <c r="BH567" s="210"/>
    </row>
    <row r="568" spans="1:60" outlineLevel="2" x14ac:dyDescent="0.2">
      <c r="A568" s="217"/>
      <c r="B568" s="218"/>
      <c r="C568" s="247" t="s">
        <v>737</v>
      </c>
      <c r="D568" s="237"/>
      <c r="E568" s="237"/>
      <c r="F568" s="237"/>
      <c r="G568" s="237"/>
      <c r="H568" s="220"/>
      <c r="I568" s="220"/>
      <c r="J568" s="220"/>
      <c r="K568" s="220"/>
      <c r="L568" s="220"/>
      <c r="M568" s="220"/>
      <c r="N568" s="219"/>
      <c r="O568" s="219"/>
      <c r="P568" s="219"/>
      <c r="Q568" s="219"/>
      <c r="R568" s="220"/>
      <c r="S568" s="220"/>
      <c r="T568" s="220"/>
      <c r="U568" s="220"/>
      <c r="V568" s="220"/>
      <c r="W568" s="220"/>
      <c r="X568" s="220"/>
      <c r="Y568" s="220"/>
      <c r="Z568" s="210"/>
      <c r="AA568" s="210"/>
      <c r="AB568" s="210"/>
      <c r="AC568" s="210"/>
      <c r="AD568" s="210"/>
      <c r="AE568" s="210"/>
      <c r="AF568" s="210"/>
      <c r="AG568" s="210" t="s">
        <v>165</v>
      </c>
      <c r="AH568" s="210"/>
      <c r="AI568" s="210"/>
      <c r="AJ568" s="210"/>
      <c r="AK568" s="210"/>
      <c r="AL568" s="210"/>
      <c r="AM568" s="210"/>
      <c r="AN568" s="210"/>
      <c r="AO568" s="210"/>
      <c r="AP568" s="210"/>
      <c r="AQ568" s="210"/>
      <c r="AR568" s="210"/>
      <c r="AS568" s="210"/>
      <c r="AT568" s="210"/>
      <c r="AU568" s="210"/>
      <c r="AV568" s="210"/>
      <c r="AW568" s="210"/>
      <c r="AX568" s="210"/>
      <c r="AY568" s="210"/>
      <c r="AZ568" s="210"/>
      <c r="BA568" s="210"/>
      <c r="BB568" s="210"/>
      <c r="BC568" s="210"/>
      <c r="BD568" s="210"/>
      <c r="BE568" s="210"/>
      <c r="BF568" s="210"/>
      <c r="BG568" s="210"/>
      <c r="BH568" s="210"/>
    </row>
    <row r="569" spans="1:60" outlineLevel="3" x14ac:dyDescent="0.2">
      <c r="A569" s="217"/>
      <c r="B569" s="218"/>
      <c r="C569" s="260" t="s">
        <v>738</v>
      </c>
      <c r="D569" s="257"/>
      <c r="E569" s="257"/>
      <c r="F569" s="257"/>
      <c r="G569" s="257"/>
      <c r="H569" s="220"/>
      <c r="I569" s="220"/>
      <c r="J569" s="220"/>
      <c r="K569" s="220"/>
      <c r="L569" s="220"/>
      <c r="M569" s="220"/>
      <c r="N569" s="219"/>
      <c r="O569" s="219"/>
      <c r="P569" s="219"/>
      <c r="Q569" s="219"/>
      <c r="R569" s="220"/>
      <c r="S569" s="220"/>
      <c r="T569" s="220"/>
      <c r="U569" s="220"/>
      <c r="V569" s="220"/>
      <c r="W569" s="220"/>
      <c r="X569" s="220"/>
      <c r="Y569" s="220"/>
      <c r="Z569" s="210"/>
      <c r="AA569" s="210"/>
      <c r="AB569" s="210"/>
      <c r="AC569" s="210"/>
      <c r="AD569" s="210"/>
      <c r="AE569" s="210"/>
      <c r="AF569" s="210"/>
      <c r="AG569" s="210" t="s">
        <v>165</v>
      </c>
      <c r="AH569" s="210"/>
      <c r="AI569" s="210"/>
      <c r="AJ569" s="210"/>
      <c r="AK569" s="210"/>
      <c r="AL569" s="210"/>
      <c r="AM569" s="210"/>
      <c r="AN569" s="210"/>
      <c r="AO569" s="210"/>
      <c r="AP569" s="210"/>
      <c r="AQ569" s="210"/>
      <c r="AR569" s="210"/>
      <c r="AS569" s="210"/>
      <c r="AT569" s="210"/>
      <c r="AU569" s="210"/>
      <c r="AV569" s="210"/>
      <c r="AW569" s="210"/>
      <c r="AX569" s="210"/>
      <c r="AY569" s="210"/>
      <c r="AZ569" s="210"/>
      <c r="BA569" s="210"/>
      <c r="BB569" s="210"/>
      <c r="BC569" s="210"/>
      <c r="BD569" s="210"/>
      <c r="BE569" s="210"/>
      <c r="BF569" s="210"/>
      <c r="BG569" s="210"/>
      <c r="BH569" s="210"/>
    </row>
    <row r="570" spans="1:60" outlineLevel="2" x14ac:dyDescent="0.2">
      <c r="A570" s="217"/>
      <c r="B570" s="218"/>
      <c r="C570" s="259" t="s">
        <v>204</v>
      </c>
      <c r="D570" s="252"/>
      <c r="E570" s="253"/>
      <c r="F570" s="220"/>
      <c r="G570" s="220"/>
      <c r="H570" s="220"/>
      <c r="I570" s="220"/>
      <c r="J570" s="220"/>
      <c r="K570" s="220"/>
      <c r="L570" s="220"/>
      <c r="M570" s="220"/>
      <c r="N570" s="219"/>
      <c r="O570" s="219"/>
      <c r="P570" s="219"/>
      <c r="Q570" s="219"/>
      <c r="R570" s="220"/>
      <c r="S570" s="220"/>
      <c r="T570" s="220"/>
      <c r="U570" s="220"/>
      <c r="V570" s="220"/>
      <c r="W570" s="220"/>
      <c r="X570" s="220"/>
      <c r="Y570" s="220"/>
      <c r="Z570" s="210"/>
      <c r="AA570" s="210"/>
      <c r="AB570" s="210"/>
      <c r="AC570" s="210"/>
      <c r="AD570" s="210"/>
      <c r="AE570" s="210"/>
      <c r="AF570" s="210"/>
      <c r="AG570" s="210" t="s">
        <v>205</v>
      </c>
      <c r="AH570" s="210">
        <v>0</v>
      </c>
      <c r="AI570" s="210"/>
      <c r="AJ570" s="210"/>
      <c r="AK570" s="210"/>
      <c r="AL570" s="210"/>
      <c r="AM570" s="210"/>
      <c r="AN570" s="210"/>
      <c r="AO570" s="210"/>
      <c r="AP570" s="210"/>
      <c r="AQ570" s="210"/>
      <c r="AR570" s="210"/>
      <c r="AS570" s="210"/>
      <c r="AT570" s="210"/>
      <c r="AU570" s="210"/>
      <c r="AV570" s="210"/>
      <c r="AW570" s="210"/>
      <c r="AX570" s="210"/>
      <c r="AY570" s="210"/>
      <c r="AZ570" s="210"/>
      <c r="BA570" s="210"/>
      <c r="BB570" s="210"/>
      <c r="BC570" s="210"/>
      <c r="BD570" s="210"/>
      <c r="BE570" s="210"/>
      <c r="BF570" s="210"/>
      <c r="BG570" s="210"/>
      <c r="BH570" s="210"/>
    </row>
    <row r="571" spans="1:60" outlineLevel="3" x14ac:dyDescent="0.2">
      <c r="A571" s="217"/>
      <c r="B571" s="218"/>
      <c r="C571" s="259" t="s">
        <v>283</v>
      </c>
      <c r="D571" s="252"/>
      <c r="E571" s="253">
        <v>57.6</v>
      </c>
      <c r="F571" s="220"/>
      <c r="G571" s="220"/>
      <c r="H571" s="220"/>
      <c r="I571" s="220"/>
      <c r="J571" s="220"/>
      <c r="K571" s="220"/>
      <c r="L571" s="220"/>
      <c r="M571" s="220"/>
      <c r="N571" s="219"/>
      <c r="O571" s="219"/>
      <c r="P571" s="219"/>
      <c r="Q571" s="219"/>
      <c r="R571" s="220"/>
      <c r="S571" s="220"/>
      <c r="T571" s="220"/>
      <c r="U571" s="220"/>
      <c r="V571" s="220"/>
      <c r="W571" s="220"/>
      <c r="X571" s="220"/>
      <c r="Y571" s="220"/>
      <c r="Z571" s="210"/>
      <c r="AA571" s="210"/>
      <c r="AB571" s="210"/>
      <c r="AC571" s="210"/>
      <c r="AD571" s="210"/>
      <c r="AE571" s="210"/>
      <c r="AF571" s="210"/>
      <c r="AG571" s="210" t="s">
        <v>205</v>
      </c>
      <c r="AH571" s="210">
        <v>0</v>
      </c>
      <c r="AI571" s="210"/>
      <c r="AJ571" s="210"/>
      <c r="AK571" s="210"/>
      <c r="AL571" s="210"/>
      <c r="AM571" s="210"/>
      <c r="AN571" s="210"/>
      <c r="AO571" s="210"/>
      <c r="AP571" s="210"/>
      <c r="AQ571" s="210"/>
      <c r="AR571" s="210"/>
      <c r="AS571" s="210"/>
      <c r="AT571" s="210"/>
      <c r="AU571" s="210"/>
      <c r="AV571" s="210"/>
      <c r="AW571" s="210"/>
      <c r="AX571" s="210"/>
      <c r="AY571" s="210"/>
      <c r="AZ571" s="210"/>
      <c r="BA571" s="210"/>
      <c r="BB571" s="210"/>
      <c r="BC571" s="210"/>
      <c r="BD571" s="210"/>
      <c r="BE571" s="210"/>
      <c r="BF571" s="210"/>
      <c r="BG571" s="210"/>
      <c r="BH571" s="210"/>
    </row>
    <row r="572" spans="1:60" outlineLevel="3" x14ac:dyDescent="0.2">
      <c r="A572" s="217"/>
      <c r="B572" s="218"/>
      <c r="C572" s="259" t="s">
        <v>739</v>
      </c>
      <c r="D572" s="252"/>
      <c r="E572" s="253">
        <v>12.42</v>
      </c>
      <c r="F572" s="220"/>
      <c r="G572" s="220"/>
      <c r="H572" s="220"/>
      <c r="I572" s="220"/>
      <c r="J572" s="220"/>
      <c r="K572" s="220"/>
      <c r="L572" s="220"/>
      <c r="M572" s="220"/>
      <c r="N572" s="219"/>
      <c r="O572" s="219"/>
      <c r="P572" s="219"/>
      <c r="Q572" s="219"/>
      <c r="R572" s="220"/>
      <c r="S572" s="220"/>
      <c r="T572" s="220"/>
      <c r="U572" s="220"/>
      <c r="V572" s="220"/>
      <c r="W572" s="220"/>
      <c r="X572" s="220"/>
      <c r="Y572" s="220"/>
      <c r="Z572" s="210"/>
      <c r="AA572" s="210"/>
      <c r="AB572" s="210"/>
      <c r="AC572" s="210"/>
      <c r="AD572" s="210"/>
      <c r="AE572" s="210"/>
      <c r="AF572" s="210"/>
      <c r="AG572" s="210" t="s">
        <v>205</v>
      </c>
      <c r="AH572" s="210">
        <v>0</v>
      </c>
      <c r="AI572" s="210"/>
      <c r="AJ572" s="210"/>
      <c r="AK572" s="210"/>
      <c r="AL572" s="210"/>
      <c r="AM572" s="210"/>
      <c r="AN572" s="210"/>
      <c r="AO572" s="210"/>
      <c r="AP572" s="210"/>
      <c r="AQ572" s="210"/>
      <c r="AR572" s="210"/>
      <c r="AS572" s="210"/>
      <c r="AT572" s="210"/>
      <c r="AU572" s="210"/>
      <c r="AV572" s="210"/>
      <c r="AW572" s="210"/>
      <c r="AX572" s="210"/>
      <c r="AY572" s="210"/>
      <c r="AZ572" s="210"/>
      <c r="BA572" s="210"/>
      <c r="BB572" s="210"/>
      <c r="BC572" s="210"/>
      <c r="BD572" s="210"/>
      <c r="BE572" s="210"/>
      <c r="BF572" s="210"/>
      <c r="BG572" s="210"/>
      <c r="BH572" s="210"/>
    </row>
    <row r="573" spans="1:60" outlineLevel="3" x14ac:dyDescent="0.2">
      <c r="A573" s="217"/>
      <c r="B573" s="218"/>
      <c r="C573" s="259" t="s">
        <v>740</v>
      </c>
      <c r="D573" s="252"/>
      <c r="E573" s="253">
        <v>24.72</v>
      </c>
      <c r="F573" s="220"/>
      <c r="G573" s="220"/>
      <c r="H573" s="220"/>
      <c r="I573" s="220"/>
      <c r="J573" s="220"/>
      <c r="K573" s="220"/>
      <c r="L573" s="220"/>
      <c r="M573" s="220"/>
      <c r="N573" s="219"/>
      <c r="O573" s="219"/>
      <c r="P573" s="219"/>
      <c r="Q573" s="219"/>
      <c r="R573" s="220"/>
      <c r="S573" s="220"/>
      <c r="T573" s="220"/>
      <c r="U573" s="220"/>
      <c r="V573" s="220"/>
      <c r="W573" s="220"/>
      <c r="X573" s="220"/>
      <c r="Y573" s="220"/>
      <c r="Z573" s="210"/>
      <c r="AA573" s="210"/>
      <c r="AB573" s="210"/>
      <c r="AC573" s="210"/>
      <c r="AD573" s="210"/>
      <c r="AE573" s="210"/>
      <c r="AF573" s="210"/>
      <c r="AG573" s="210" t="s">
        <v>205</v>
      </c>
      <c r="AH573" s="210">
        <v>0</v>
      </c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</row>
    <row r="574" spans="1:60" outlineLevel="3" x14ac:dyDescent="0.2">
      <c r="A574" s="217"/>
      <c r="B574" s="218"/>
      <c r="C574" s="259" t="s">
        <v>741</v>
      </c>
      <c r="D574" s="252"/>
      <c r="E574" s="253">
        <v>12.36</v>
      </c>
      <c r="F574" s="220"/>
      <c r="G574" s="220"/>
      <c r="H574" s="220"/>
      <c r="I574" s="220"/>
      <c r="J574" s="220"/>
      <c r="K574" s="220"/>
      <c r="L574" s="220"/>
      <c r="M574" s="220"/>
      <c r="N574" s="219"/>
      <c r="O574" s="219"/>
      <c r="P574" s="219"/>
      <c r="Q574" s="219"/>
      <c r="R574" s="220"/>
      <c r="S574" s="220"/>
      <c r="T574" s="220"/>
      <c r="U574" s="220"/>
      <c r="V574" s="220"/>
      <c r="W574" s="220"/>
      <c r="X574" s="220"/>
      <c r="Y574" s="220"/>
      <c r="Z574" s="210"/>
      <c r="AA574" s="210"/>
      <c r="AB574" s="210"/>
      <c r="AC574" s="210"/>
      <c r="AD574" s="210"/>
      <c r="AE574" s="210"/>
      <c r="AF574" s="210"/>
      <c r="AG574" s="210" t="s">
        <v>205</v>
      </c>
      <c r="AH574" s="210">
        <v>0</v>
      </c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</row>
    <row r="575" spans="1:60" outlineLevel="3" x14ac:dyDescent="0.2">
      <c r="A575" s="217"/>
      <c r="B575" s="218"/>
      <c r="C575" s="259" t="s">
        <v>742</v>
      </c>
      <c r="D575" s="252"/>
      <c r="E575" s="253">
        <v>12.36</v>
      </c>
      <c r="F575" s="220"/>
      <c r="G575" s="220"/>
      <c r="H575" s="220"/>
      <c r="I575" s="220"/>
      <c r="J575" s="220"/>
      <c r="K575" s="220"/>
      <c r="L575" s="220"/>
      <c r="M575" s="220"/>
      <c r="N575" s="219"/>
      <c r="O575" s="219"/>
      <c r="P575" s="219"/>
      <c r="Q575" s="219"/>
      <c r="R575" s="220"/>
      <c r="S575" s="220"/>
      <c r="T575" s="220"/>
      <c r="U575" s="220"/>
      <c r="V575" s="220"/>
      <c r="W575" s="220"/>
      <c r="X575" s="220"/>
      <c r="Y575" s="220"/>
      <c r="Z575" s="210"/>
      <c r="AA575" s="210"/>
      <c r="AB575" s="210"/>
      <c r="AC575" s="210"/>
      <c r="AD575" s="210"/>
      <c r="AE575" s="210"/>
      <c r="AF575" s="210"/>
      <c r="AG575" s="210" t="s">
        <v>205</v>
      </c>
      <c r="AH575" s="210">
        <v>0</v>
      </c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</row>
    <row r="576" spans="1:60" outlineLevel="3" x14ac:dyDescent="0.2">
      <c r="A576" s="217"/>
      <c r="B576" s="218"/>
      <c r="C576" s="259" t="s">
        <v>743</v>
      </c>
      <c r="D576" s="252"/>
      <c r="E576" s="253">
        <v>12.24</v>
      </c>
      <c r="F576" s="220"/>
      <c r="G576" s="220"/>
      <c r="H576" s="220"/>
      <c r="I576" s="220"/>
      <c r="J576" s="220"/>
      <c r="K576" s="220"/>
      <c r="L576" s="220"/>
      <c r="M576" s="220"/>
      <c r="N576" s="219"/>
      <c r="O576" s="219"/>
      <c r="P576" s="219"/>
      <c r="Q576" s="219"/>
      <c r="R576" s="220"/>
      <c r="S576" s="220"/>
      <c r="T576" s="220"/>
      <c r="U576" s="220"/>
      <c r="V576" s="220"/>
      <c r="W576" s="220"/>
      <c r="X576" s="220"/>
      <c r="Y576" s="220"/>
      <c r="Z576" s="210"/>
      <c r="AA576" s="210"/>
      <c r="AB576" s="210"/>
      <c r="AC576" s="210"/>
      <c r="AD576" s="210"/>
      <c r="AE576" s="210"/>
      <c r="AF576" s="210"/>
      <c r="AG576" s="210" t="s">
        <v>205</v>
      </c>
      <c r="AH576" s="210">
        <v>0</v>
      </c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  <c r="AT576" s="210"/>
      <c r="AU576" s="210"/>
      <c r="AV576" s="210"/>
      <c r="AW576" s="210"/>
      <c r="AX576" s="210"/>
      <c r="AY576" s="210"/>
      <c r="AZ576" s="210"/>
      <c r="BA576" s="210"/>
      <c r="BB576" s="210"/>
      <c r="BC576" s="210"/>
      <c r="BD576" s="210"/>
      <c r="BE576" s="210"/>
      <c r="BF576" s="210"/>
      <c r="BG576" s="210"/>
      <c r="BH576" s="210"/>
    </row>
    <row r="577" spans="1:60" outlineLevel="3" x14ac:dyDescent="0.2">
      <c r="A577" s="217"/>
      <c r="B577" s="218"/>
      <c r="C577" s="259" t="s">
        <v>284</v>
      </c>
      <c r="D577" s="252"/>
      <c r="E577" s="253">
        <v>11.4</v>
      </c>
      <c r="F577" s="220"/>
      <c r="G577" s="220"/>
      <c r="H577" s="220"/>
      <c r="I577" s="220"/>
      <c r="J577" s="220"/>
      <c r="K577" s="220"/>
      <c r="L577" s="220"/>
      <c r="M577" s="220"/>
      <c r="N577" s="219"/>
      <c r="O577" s="219"/>
      <c r="P577" s="219"/>
      <c r="Q577" s="219"/>
      <c r="R577" s="220"/>
      <c r="S577" s="220"/>
      <c r="T577" s="220"/>
      <c r="U577" s="220"/>
      <c r="V577" s="220"/>
      <c r="W577" s="220"/>
      <c r="X577" s="220"/>
      <c r="Y577" s="220"/>
      <c r="Z577" s="210"/>
      <c r="AA577" s="210"/>
      <c r="AB577" s="210"/>
      <c r="AC577" s="210"/>
      <c r="AD577" s="210"/>
      <c r="AE577" s="210"/>
      <c r="AF577" s="210"/>
      <c r="AG577" s="210" t="s">
        <v>205</v>
      </c>
      <c r="AH577" s="210">
        <v>0</v>
      </c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</row>
    <row r="578" spans="1:60" outlineLevel="3" x14ac:dyDescent="0.2">
      <c r="A578" s="217"/>
      <c r="B578" s="218"/>
      <c r="C578" s="259" t="s">
        <v>744</v>
      </c>
      <c r="D578" s="252"/>
      <c r="E578" s="253">
        <v>14.54</v>
      </c>
      <c r="F578" s="220"/>
      <c r="G578" s="220"/>
      <c r="H578" s="220"/>
      <c r="I578" s="220"/>
      <c r="J578" s="220"/>
      <c r="K578" s="220"/>
      <c r="L578" s="220"/>
      <c r="M578" s="220"/>
      <c r="N578" s="219"/>
      <c r="O578" s="219"/>
      <c r="P578" s="219"/>
      <c r="Q578" s="219"/>
      <c r="R578" s="220"/>
      <c r="S578" s="220"/>
      <c r="T578" s="220"/>
      <c r="U578" s="220"/>
      <c r="V578" s="220"/>
      <c r="W578" s="220"/>
      <c r="X578" s="220"/>
      <c r="Y578" s="220"/>
      <c r="Z578" s="210"/>
      <c r="AA578" s="210"/>
      <c r="AB578" s="210"/>
      <c r="AC578" s="210"/>
      <c r="AD578" s="210"/>
      <c r="AE578" s="210"/>
      <c r="AF578" s="210"/>
      <c r="AG578" s="210" t="s">
        <v>205</v>
      </c>
      <c r="AH578" s="210">
        <v>0</v>
      </c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</row>
    <row r="579" spans="1:60" outlineLevel="3" x14ac:dyDescent="0.2">
      <c r="A579" s="217"/>
      <c r="B579" s="218"/>
      <c r="C579" s="259" t="s">
        <v>285</v>
      </c>
      <c r="D579" s="252"/>
      <c r="E579" s="253">
        <v>12.14</v>
      </c>
      <c r="F579" s="220"/>
      <c r="G579" s="220"/>
      <c r="H579" s="220"/>
      <c r="I579" s="220"/>
      <c r="J579" s="220"/>
      <c r="K579" s="220"/>
      <c r="L579" s="220"/>
      <c r="M579" s="220"/>
      <c r="N579" s="219"/>
      <c r="O579" s="219"/>
      <c r="P579" s="219"/>
      <c r="Q579" s="219"/>
      <c r="R579" s="220"/>
      <c r="S579" s="220"/>
      <c r="T579" s="220"/>
      <c r="U579" s="220"/>
      <c r="V579" s="220"/>
      <c r="W579" s="220"/>
      <c r="X579" s="220"/>
      <c r="Y579" s="220"/>
      <c r="Z579" s="210"/>
      <c r="AA579" s="210"/>
      <c r="AB579" s="210"/>
      <c r="AC579" s="210"/>
      <c r="AD579" s="210"/>
      <c r="AE579" s="210"/>
      <c r="AF579" s="210"/>
      <c r="AG579" s="210" t="s">
        <v>205</v>
      </c>
      <c r="AH579" s="210">
        <v>0</v>
      </c>
      <c r="AI579" s="210"/>
      <c r="AJ579" s="210"/>
      <c r="AK579" s="210"/>
      <c r="AL579" s="210"/>
      <c r="AM579" s="210"/>
      <c r="AN579" s="210"/>
      <c r="AO579" s="210"/>
      <c r="AP579" s="210"/>
      <c r="AQ579" s="210"/>
      <c r="AR579" s="210"/>
      <c r="AS579" s="210"/>
      <c r="AT579" s="210"/>
      <c r="AU579" s="210"/>
      <c r="AV579" s="210"/>
      <c r="AW579" s="210"/>
      <c r="AX579" s="210"/>
      <c r="AY579" s="210"/>
      <c r="AZ579" s="210"/>
      <c r="BA579" s="210"/>
      <c r="BB579" s="210"/>
      <c r="BC579" s="210"/>
      <c r="BD579" s="210"/>
      <c r="BE579" s="210"/>
      <c r="BF579" s="210"/>
      <c r="BG579" s="210"/>
      <c r="BH579" s="210"/>
    </row>
    <row r="580" spans="1:60" outlineLevel="3" x14ac:dyDescent="0.2">
      <c r="A580" s="217"/>
      <c r="B580" s="218"/>
      <c r="C580" s="259" t="s">
        <v>215</v>
      </c>
      <c r="D580" s="252"/>
      <c r="E580" s="253"/>
      <c r="F580" s="220"/>
      <c r="G580" s="220"/>
      <c r="H580" s="220"/>
      <c r="I580" s="220"/>
      <c r="J580" s="220"/>
      <c r="K580" s="220"/>
      <c r="L580" s="220"/>
      <c r="M580" s="220"/>
      <c r="N580" s="219"/>
      <c r="O580" s="219"/>
      <c r="P580" s="219"/>
      <c r="Q580" s="219"/>
      <c r="R580" s="220"/>
      <c r="S580" s="220"/>
      <c r="T580" s="220"/>
      <c r="U580" s="220"/>
      <c r="V580" s="220"/>
      <c r="W580" s="220"/>
      <c r="X580" s="220"/>
      <c r="Y580" s="220"/>
      <c r="Z580" s="210"/>
      <c r="AA580" s="210"/>
      <c r="AB580" s="210"/>
      <c r="AC580" s="210"/>
      <c r="AD580" s="210"/>
      <c r="AE580" s="210"/>
      <c r="AF580" s="210"/>
      <c r="AG580" s="210" t="s">
        <v>205</v>
      </c>
      <c r="AH580" s="210">
        <v>0</v>
      </c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  <c r="AT580" s="210"/>
      <c r="AU580" s="210"/>
      <c r="AV580" s="210"/>
      <c r="AW580" s="210"/>
      <c r="AX580" s="210"/>
      <c r="AY580" s="210"/>
      <c r="AZ580" s="210"/>
      <c r="BA580" s="210"/>
      <c r="BB580" s="210"/>
      <c r="BC580" s="210"/>
      <c r="BD580" s="210"/>
      <c r="BE580" s="210"/>
      <c r="BF580" s="210"/>
      <c r="BG580" s="210"/>
      <c r="BH580" s="210"/>
    </row>
    <row r="581" spans="1:60" outlineLevel="3" x14ac:dyDescent="0.2">
      <c r="A581" s="217"/>
      <c r="B581" s="218"/>
      <c r="C581" s="259" t="s">
        <v>745</v>
      </c>
      <c r="D581" s="252"/>
      <c r="E581" s="253">
        <v>22.52</v>
      </c>
      <c r="F581" s="220"/>
      <c r="G581" s="220"/>
      <c r="H581" s="220"/>
      <c r="I581" s="220"/>
      <c r="J581" s="220"/>
      <c r="K581" s="220"/>
      <c r="L581" s="220"/>
      <c r="M581" s="220"/>
      <c r="N581" s="219"/>
      <c r="O581" s="219"/>
      <c r="P581" s="219"/>
      <c r="Q581" s="219"/>
      <c r="R581" s="220"/>
      <c r="S581" s="220"/>
      <c r="T581" s="220"/>
      <c r="U581" s="220"/>
      <c r="V581" s="220"/>
      <c r="W581" s="220"/>
      <c r="X581" s="220"/>
      <c r="Y581" s="220"/>
      <c r="Z581" s="210"/>
      <c r="AA581" s="210"/>
      <c r="AB581" s="210"/>
      <c r="AC581" s="210"/>
      <c r="AD581" s="210"/>
      <c r="AE581" s="210"/>
      <c r="AF581" s="210"/>
      <c r="AG581" s="210" t="s">
        <v>205</v>
      </c>
      <c r="AH581" s="210">
        <v>0</v>
      </c>
      <c r="AI581" s="210"/>
      <c r="AJ581" s="210"/>
      <c r="AK581" s="210"/>
      <c r="AL581" s="210"/>
      <c r="AM581" s="210"/>
      <c r="AN581" s="210"/>
      <c r="AO581" s="210"/>
      <c r="AP581" s="210"/>
      <c r="AQ581" s="210"/>
      <c r="AR581" s="210"/>
      <c r="AS581" s="210"/>
      <c r="AT581" s="210"/>
      <c r="AU581" s="210"/>
      <c r="AV581" s="210"/>
      <c r="AW581" s="210"/>
      <c r="AX581" s="210"/>
      <c r="AY581" s="210"/>
      <c r="AZ581" s="210"/>
      <c r="BA581" s="210"/>
      <c r="BB581" s="210"/>
      <c r="BC581" s="210"/>
      <c r="BD581" s="210"/>
      <c r="BE581" s="210"/>
      <c r="BF581" s="210"/>
      <c r="BG581" s="210"/>
      <c r="BH581" s="210"/>
    </row>
    <row r="582" spans="1:60" outlineLevel="3" x14ac:dyDescent="0.2">
      <c r="A582" s="217"/>
      <c r="B582" s="218"/>
      <c r="C582" s="259" t="s">
        <v>746</v>
      </c>
      <c r="D582" s="252"/>
      <c r="E582" s="253">
        <v>12.76</v>
      </c>
      <c r="F582" s="220"/>
      <c r="G582" s="220"/>
      <c r="H582" s="220"/>
      <c r="I582" s="220"/>
      <c r="J582" s="220"/>
      <c r="K582" s="220"/>
      <c r="L582" s="220"/>
      <c r="M582" s="220"/>
      <c r="N582" s="219"/>
      <c r="O582" s="219"/>
      <c r="P582" s="219"/>
      <c r="Q582" s="219"/>
      <c r="R582" s="220"/>
      <c r="S582" s="220"/>
      <c r="T582" s="220"/>
      <c r="U582" s="220"/>
      <c r="V582" s="220"/>
      <c r="W582" s="220"/>
      <c r="X582" s="220"/>
      <c r="Y582" s="220"/>
      <c r="Z582" s="210"/>
      <c r="AA582" s="210"/>
      <c r="AB582" s="210"/>
      <c r="AC582" s="210"/>
      <c r="AD582" s="210"/>
      <c r="AE582" s="210"/>
      <c r="AF582" s="210"/>
      <c r="AG582" s="210" t="s">
        <v>205</v>
      </c>
      <c r="AH582" s="210">
        <v>0</v>
      </c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  <c r="AT582" s="210"/>
      <c r="AU582" s="210"/>
      <c r="AV582" s="210"/>
      <c r="AW582" s="210"/>
      <c r="AX582" s="210"/>
      <c r="AY582" s="210"/>
      <c r="AZ582" s="210"/>
      <c r="BA582" s="210"/>
      <c r="BB582" s="210"/>
      <c r="BC582" s="210"/>
      <c r="BD582" s="210"/>
      <c r="BE582" s="210"/>
      <c r="BF582" s="210"/>
      <c r="BG582" s="210"/>
      <c r="BH582" s="210"/>
    </row>
    <row r="583" spans="1:60" ht="22.5" outlineLevel="1" x14ac:dyDescent="0.2">
      <c r="A583" s="238">
        <v>75</v>
      </c>
      <c r="B583" s="239" t="s">
        <v>747</v>
      </c>
      <c r="C583" s="248" t="s">
        <v>748</v>
      </c>
      <c r="D583" s="240" t="s">
        <v>188</v>
      </c>
      <c r="E583" s="241">
        <v>5</v>
      </c>
      <c r="F583" s="242"/>
      <c r="G583" s="243">
        <f>ROUND(E583*F583,2)</f>
        <v>0</v>
      </c>
      <c r="H583" s="242"/>
      <c r="I583" s="243">
        <f>ROUND(E583*H583,2)</f>
        <v>0</v>
      </c>
      <c r="J583" s="242"/>
      <c r="K583" s="243">
        <f>ROUND(E583*J583,2)</f>
        <v>0</v>
      </c>
      <c r="L583" s="243">
        <v>21</v>
      </c>
      <c r="M583" s="243">
        <f>G583*(1+L583/100)</f>
        <v>0</v>
      </c>
      <c r="N583" s="241">
        <v>0.16</v>
      </c>
      <c r="O583" s="241">
        <f>ROUND(E583*N583,2)</f>
        <v>0.8</v>
      </c>
      <c r="P583" s="241">
        <v>0</v>
      </c>
      <c r="Q583" s="241">
        <f>ROUND(E583*P583,2)</f>
        <v>0</v>
      </c>
      <c r="R583" s="243"/>
      <c r="S583" s="243" t="s">
        <v>189</v>
      </c>
      <c r="T583" s="244" t="s">
        <v>160</v>
      </c>
      <c r="U583" s="220">
        <v>0</v>
      </c>
      <c r="V583" s="220">
        <f>ROUND(E583*U583,2)</f>
        <v>0</v>
      </c>
      <c r="W583" s="220"/>
      <c r="X583" s="220" t="s">
        <v>200</v>
      </c>
      <c r="Y583" s="220" t="s">
        <v>162</v>
      </c>
      <c r="Z583" s="210"/>
      <c r="AA583" s="210"/>
      <c r="AB583" s="210"/>
      <c r="AC583" s="210"/>
      <c r="AD583" s="210"/>
      <c r="AE583" s="210"/>
      <c r="AF583" s="210"/>
      <c r="AG583" s="210" t="s">
        <v>201</v>
      </c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</row>
    <row r="584" spans="1:60" ht="22.5" outlineLevel="1" x14ac:dyDescent="0.2">
      <c r="A584" s="229">
        <v>76</v>
      </c>
      <c r="B584" s="230" t="s">
        <v>749</v>
      </c>
      <c r="C584" s="246" t="s">
        <v>750</v>
      </c>
      <c r="D584" s="231" t="s">
        <v>188</v>
      </c>
      <c r="E584" s="232">
        <v>2</v>
      </c>
      <c r="F584" s="233"/>
      <c r="G584" s="234">
        <f>ROUND(E584*F584,2)</f>
        <v>0</v>
      </c>
      <c r="H584" s="233"/>
      <c r="I584" s="234">
        <f>ROUND(E584*H584,2)</f>
        <v>0</v>
      </c>
      <c r="J584" s="233"/>
      <c r="K584" s="234">
        <f>ROUND(E584*J584,2)</f>
        <v>0</v>
      </c>
      <c r="L584" s="234">
        <v>21</v>
      </c>
      <c r="M584" s="234">
        <f>G584*(1+L584/100)</f>
        <v>0</v>
      </c>
      <c r="N584" s="232">
        <v>0.16</v>
      </c>
      <c r="O584" s="232">
        <f>ROUND(E584*N584,2)</f>
        <v>0.32</v>
      </c>
      <c r="P584" s="232">
        <v>0</v>
      </c>
      <c r="Q584" s="232">
        <f>ROUND(E584*P584,2)</f>
        <v>0</v>
      </c>
      <c r="R584" s="234"/>
      <c r="S584" s="234" t="s">
        <v>189</v>
      </c>
      <c r="T584" s="235" t="s">
        <v>160</v>
      </c>
      <c r="U584" s="220">
        <v>0</v>
      </c>
      <c r="V584" s="220">
        <f>ROUND(E584*U584,2)</f>
        <v>0</v>
      </c>
      <c r="W584" s="220"/>
      <c r="X584" s="220" t="s">
        <v>200</v>
      </c>
      <c r="Y584" s="220" t="s">
        <v>162</v>
      </c>
      <c r="Z584" s="210"/>
      <c r="AA584" s="210"/>
      <c r="AB584" s="210"/>
      <c r="AC584" s="210"/>
      <c r="AD584" s="210"/>
      <c r="AE584" s="210"/>
      <c r="AF584" s="210"/>
      <c r="AG584" s="210" t="s">
        <v>201</v>
      </c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0"/>
      <c r="AT584" s="210"/>
      <c r="AU584" s="210"/>
      <c r="AV584" s="210"/>
      <c r="AW584" s="210"/>
      <c r="AX584" s="210"/>
      <c r="AY584" s="210"/>
      <c r="AZ584" s="210"/>
      <c r="BA584" s="210"/>
      <c r="BB584" s="210"/>
      <c r="BC584" s="210"/>
      <c r="BD584" s="210"/>
      <c r="BE584" s="210"/>
      <c r="BF584" s="210"/>
      <c r="BG584" s="210"/>
      <c r="BH584" s="210"/>
    </row>
    <row r="585" spans="1:60" outlineLevel="2" x14ac:dyDescent="0.2">
      <c r="A585" s="217"/>
      <c r="B585" s="218"/>
      <c r="C585" s="259" t="s">
        <v>751</v>
      </c>
      <c r="D585" s="252"/>
      <c r="E585" s="253">
        <v>2</v>
      </c>
      <c r="F585" s="220"/>
      <c r="G585" s="220"/>
      <c r="H585" s="220"/>
      <c r="I585" s="220"/>
      <c r="J585" s="220"/>
      <c r="K585" s="220"/>
      <c r="L585" s="220"/>
      <c r="M585" s="220"/>
      <c r="N585" s="219"/>
      <c r="O585" s="219"/>
      <c r="P585" s="219"/>
      <c r="Q585" s="219"/>
      <c r="R585" s="220"/>
      <c r="S585" s="220"/>
      <c r="T585" s="220"/>
      <c r="U585" s="220"/>
      <c r="V585" s="220"/>
      <c r="W585" s="220"/>
      <c r="X585" s="220"/>
      <c r="Y585" s="220"/>
      <c r="Z585" s="210"/>
      <c r="AA585" s="210"/>
      <c r="AB585" s="210"/>
      <c r="AC585" s="210"/>
      <c r="AD585" s="210"/>
      <c r="AE585" s="210"/>
      <c r="AF585" s="210"/>
      <c r="AG585" s="210" t="s">
        <v>205</v>
      </c>
      <c r="AH585" s="210">
        <v>0</v>
      </c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  <c r="AT585" s="210"/>
      <c r="AU585" s="210"/>
      <c r="AV585" s="210"/>
      <c r="AW585" s="210"/>
      <c r="AX585" s="210"/>
      <c r="AY585" s="210"/>
      <c r="AZ585" s="210"/>
      <c r="BA585" s="210"/>
      <c r="BB585" s="210"/>
      <c r="BC585" s="210"/>
      <c r="BD585" s="210"/>
      <c r="BE585" s="210"/>
      <c r="BF585" s="210"/>
      <c r="BG585" s="210"/>
      <c r="BH585" s="210"/>
    </row>
    <row r="586" spans="1:60" ht="22.5" outlineLevel="1" x14ac:dyDescent="0.2">
      <c r="A586" s="238">
        <v>77</v>
      </c>
      <c r="B586" s="239" t="s">
        <v>752</v>
      </c>
      <c r="C586" s="248" t="s">
        <v>753</v>
      </c>
      <c r="D586" s="240" t="s">
        <v>188</v>
      </c>
      <c r="E586" s="241">
        <v>1</v>
      </c>
      <c r="F586" s="242"/>
      <c r="G586" s="243">
        <f>ROUND(E586*F586,2)</f>
        <v>0</v>
      </c>
      <c r="H586" s="242"/>
      <c r="I586" s="243">
        <f>ROUND(E586*H586,2)</f>
        <v>0</v>
      </c>
      <c r="J586" s="242"/>
      <c r="K586" s="243">
        <f>ROUND(E586*J586,2)</f>
        <v>0</v>
      </c>
      <c r="L586" s="243">
        <v>21</v>
      </c>
      <c r="M586" s="243">
        <f>G586*(1+L586/100)</f>
        <v>0</v>
      </c>
      <c r="N586" s="241">
        <v>0.28999999999999998</v>
      </c>
      <c r="O586" s="241">
        <f>ROUND(E586*N586,2)</f>
        <v>0.28999999999999998</v>
      </c>
      <c r="P586" s="241">
        <v>0</v>
      </c>
      <c r="Q586" s="241">
        <f>ROUND(E586*P586,2)</f>
        <v>0</v>
      </c>
      <c r="R586" s="243"/>
      <c r="S586" s="243" t="s">
        <v>189</v>
      </c>
      <c r="T586" s="244" t="s">
        <v>160</v>
      </c>
      <c r="U586" s="220">
        <v>0</v>
      </c>
      <c r="V586" s="220">
        <f>ROUND(E586*U586,2)</f>
        <v>0</v>
      </c>
      <c r="W586" s="220"/>
      <c r="X586" s="220" t="s">
        <v>200</v>
      </c>
      <c r="Y586" s="220" t="s">
        <v>162</v>
      </c>
      <c r="Z586" s="210"/>
      <c r="AA586" s="210"/>
      <c r="AB586" s="210"/>
      <c r="AC586" s="210"/>
      <c r="AD586" s="210"/>
      <c r="AE586" s="210"/>
      <c r="AF586" s="210"/>
      <c r="AG586" s="210" t="s">
        <v>201</v>
      </c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  <c r="AT586" s="210"/>
      <c r="AU586" s="210"/>
      <c r="AV586" s="210"/>
      <c r="AW586" s="210"/>
      <c r="AX586" s="210"/>
      <c r="AY586" s="210"/>
      <c r="AZ586" s="210"/>
      <c r="BA586" s="210"/>
      <c r="BB586" s="210"/>
      <c r="BC586" s="210"/>
      <c r="BD586" s="210"/>
      <c r="BE586" s="210"/>
      <c r="BF586" s="210"/>
      <c r="BG586" s="210"/>
      <c r="BH586" s="210"/>
    </row>
    <row r="587" spans="1:60" ht="22.5" outlineLevel="1" x14ac:dyDescent="0.2">
      <c r="A587" s="229">
        <v>78</v>
      </c>
      <c r="B587" s="230" t="s">
        <v>754</v>
      </c>
      <c r="C587" s="246" t="s">
        <v>755</v>
      </c>
      <c r="D587" s="231" t="s">
        <v>188</v>
      </c>
      <c r="E587" s="232">
        <v>1</v>
      </c>
      <c r="F587" s="233"/>
      <c r="G587" s="234">
        <f>ROUND(E587*F587,2)</f>
        <v>0</v>
      </c>
      <c r="H587" s="233"/>
      <c r="I587" s="234">
        <f>ROUND(E587*H587,2)</f>
        <v>0</v>
      </c>
      <c r="J587" s="233"/>
      <c r="K587" s="234">
        <f>ROUND(E587*J587,2)</f>
        <v>0</v>
      </c>
      <c r="L587" s="234">
        <v>21</v>
      </c>
      <c r="M587" s="234">
        <f>G587*(1+L587/100)</f>
        <v>0</v>
      </c>
      <c r="N587" s="232">
        <v>0.28999999999999998</v>
      </c>
      <c r="O587" s="232">
        <f>ROUND(E587*N587,2)</f>
        <v>0.28999999999999998</v>
      </c>
      <c r="P587" s="232">
        <v>0</v>
      </c>
      <c r="Q587" s="232">
        <f>ROUND(E587*P587,2)</f>
        <v>0</v>
      </c>
      <c r="R587" s="234"/>
      <c r="S587" s="234" t="s">
        <v>189</v>
      </c>
      <c r="T587" s="235" t="s">
        <v>160</v>
      </c>
      <c r="U587" s="220">
        <v>0</v>
      </c>
      <c r="V587" s="220">
        <f>ROUND(E587*U587,2)</f>
        <v>0</v>
      </c>
      <c r="W587" s="220"/>
      <c r="X587" s="220" t="s">
        <v>200</v>
      </c>
      <c r="Y587" s="220" t="s">
        <v>162</v>
      </c>
      <c r="Z587" s="210"/>
      <c r="AA587" s="210"/>
      <c r="AB587" s="210"/>
      <c r="AC587" s="210"/>
      <c r="AD587" s="210"/>
      <c r="AE587" s="210"/>
      <c r="AF587" s="210"/>
      <c r="AG587" s="210" t="s">
        <v>201</v>
      </c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0"/>
      <c r="AT587" s="210"/>
      <c r="AU587" s="210"/>
      <c r="AV587" s="210"/>
      <c r="AW587" s="210"/>
      <c r="AX587" s="210"/>
      <c r="AY587" s="210"/>
      <c r="AZ587" s="210"/>
      <c r="BA587" s="210"/>
      <c r="BB587" s="210"/>
      <c r="BC587" s="210"/>
      <c r="BD587" s="210"/>
      <c r="BE587" s="210"/>
      <c r="BF587" s="210"/>
      <c r="BG587" s="210"/>
      <c r="BH587" s="210"/>
    </row>
    <row r="588" spans="1:60" outlineLevel="2" x14ac:dyDescent="0.2">
      <c r="A588" s="217"/>
      <c r="B588" s="218"/>
      <c r="C588" s="259" t="s">
        <v>547</v>
      </c>
      <c r="D588" s="252"/>
      <c r="E588" s="253">
        <v>1</v>
      </c>
      <c r="F588" s="220"/>
      <c r="G588" s="220"/>
      <c r="H588" s="220"/>
      <c r="I588" s="220"/>
      <c r="J588" s="220"/>
      <c r="K588" s="220"/>
      <c r="L588" s="220"/>
      <c r="M588" s="220"/>
      <c r="N588" s="219"/>
      <c r="O588" s="219"/>
      <c r="P588" s="219"/>
      <c r="Q588" s="219"/>
      <c r="R588" s="220"/>
      <c r="S588" s="220"/>
      <c r="T588" s="220"/>
      <c r="U588" s="220"/>
      <c r="V588" s="220"/>
      <c r="W588" s="220"/>
      <c r="X588" s="220"/>
      <c r="Y588" s="220"/>
      <c r="Z588" s="210"/>
      <c r="AA588" s="210"/>
      <c r="AB588" s="210"/>
      <c r="AC588" s="210"/>
      <c r="AD588" s="210"/>
      <c r="AE588" s="210"/>
      <c r="AF588" s="210"/>
      <c r="AG588" s="210" t="s">
        <v>205</v>
      </c>
      <c r="AH588" s="210">
        <v>0</v>
      </c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</row>
    <row r="589" spans="1:60" ht="22.5" outlineLevel="1" x14ac:dyDescent="0.2">
      <c r="A589" s="238">
        <v>79</v>
      </c>
      <c r="B589" s="239" t="s">
        <v>756</v>
      </c>
      <c r="C589" s="248" t="s">
        <v>757</v>
      </c>
      <c r="D589" s="240" t="s">
        <v>188</v>
      </c>
      <c r="E589" s="241">
        <v>2</v>
      </c>
      <c r="F589" s="242"/>
      <c r="G589" s="243">
        <f>ROUND(E589*F589,2)</f>
        <v>0</v>
      </c>
      <c r="H589" s="242"/>
      <c r="I589" s="243">
        <f>ROUND(E589*H589,2)</f>
        <v>0</v>
      </c>
      <c r="J589" s="242"/>
      <c r="K589" s="243">
        <f>ROUND(E589*J589,2)</f>
        <v>0</v>
      </c>
      <c r="L589" s="243">
        <v>21</v>
      </c>
      <c r="M589" s="243">
        <f>G589*(1+L589/100)</f>
        <v>0</v>
      </c>
      <c r="N589" s="241">
        <v>0.28999999999999998</v>
      </c>
      <c r="O589" s="241">
        <f>ROUND(E589*N589,2)</f>
        <v>0.57999999999999996</v>
      </c>
      <c r="P589" s="241">
        <v>0</v>
      </c>
      <c r="Q589" s="241">
        <f>ROUND(E589*P589,2)</f>
        <v>0</v>
      </c>
      <c r="R589" s="243"/>
      <c r="S589" s="243" t="s">
        <v>189</v>
      </c>
      <c r="T589" s="244" t="s">
        <v>160</v>
      </c>
      <c r="U589" s="220">
        <v>0</v>
      </c>
      <c r="V589" s="220">
        <f>ROUND(E589*U589,2)</f>
        <v>0</v>
      </c>
      <c r="W589" s="220"/>
      <c r="X589" s="220" t="s">
        <v>200</v>
      </c>
      <c r="Y589" s="220" t="s">
        <v>162</v>
      </c>
      <c r="Z589" s="210"/>
      <c r="AA589" s="210"/>
      <c r="AB589" s="210"/>
      <c r="AC589" s="210"/>
      <c r="AD589" s="210"/>
      <c r="AE589" s="210"/>
      <c r="AF589" s="210"/>
      <c r="AG589" s="210" t="s">
        <v>201</v>
      </c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  <c r="AT589" s="210"/>
      <c r="AU589" s="210"/>
      <c r="AV589" s="210"/>
      <c r="AW589" s="210"/>
      <c r="AX589" s="210"/>
      <c r="AY589" s="210"/>
      <c r="AZ589" s="210"/>
      <c r="BA589" s="210"/>
      <c r="BB589" s="210"/>
      <c r="BC589" s="210"/>
      <c r="BD589" s="210"/>
      <c r="BE589" s="210"/>
      <c r="BF589" s="210"/>
      <c r="BG589" s="210"/>
      <c r="BH589" s="210"/>
    </row>
    <row r="590" spans="1:60" ht="22.5" outlineLevel="1" x14ac:dyDescent="0.2">
      <c r="A590" s="238">
        <v>80</v>
      </c>
      <c r="B590" s="239" t="s">
        <v>758</v>
      </c>
      <c r="C590" s="248" t="s">
        <v>757</v>
      </c>
      <c r="D590" s="240" t="s">
        <v>188</v>
      </c>
      <c r="E590" s="241">
        <v>1</v>
      </c>
      <c r="F590" s="242"/>
      <c r="G590" s="243">
        <f>ROUND(E590*F590,2)</f>
        <v>0</v>
      </c>
      <c r="H590" s="242"/>
      <c r="I590" s="243">
        <f>ROUND(E590*H590,2)</f>
        <v>0</v>
      </c>
      <c r="J590" s="242"/>
      <c r="K590" s="243">
        <f>ROUND(E590*J590,2)</f>
        <v>0</v>
      </c>
      <c r="L590" s="243">
        <v>21</v>
      </c>
      <c r="M590" s="243">
        <f>G590*(1+L590/100)</f>
        <v>0</v>
      </c>
      <c r="N590" s="241">
        <v>0.28999999999999998</v>
      </c>
      <c r="O590" s="241">
        <f>ROUND(E590*N590,2)</f>
        <v>0.28999999999999998</v>
      </c>
      <c r="P590" s="241">
        <v>0</v>
      </c>
      <c r="Q590" s="241">
        <f>ROUND(E590*P590,2)</f>
        <v>0</v>
      </c>
      <c r="R590" s="243"/>
      <c r="S590" s="243" t="s">
        <v>189</v>
      </c>
      <c r="T590" s="244" t="s">
        <v>160</v>
      </c>
      <c r="U590" s="220">
        <v>0</v>
      </c>
      <c r="V590" s="220">
        <f>ROUND(E590*U590,2)</f>
        <v>0</v>
      </c>
      <c r="W590" s="220"/>
      <c r="X590" s="220" t="s">
        <v>200</v>
      </c>
      <c r="Y590" s="220" t="s">
        <v>162</v>
      </c>
      <c r="Z590" s="210"/>
      <c r="AA590" s="210"/>
      <c r="AB590" s="210"/>
      <c r="AC590" s="210"/>
      <c r="AD590" s="210"/>
      <c r="AE590" s="210"/>
      <c r="AF590" s="210"/>
      <c r="AG590" s="210" t="s">
        <v>201</v>
      </c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  <c r="AT590" s="210"/>
      <c r="AU590" s="210"/>
      <c r="AV590" s="210"/>
      <c r="AW590" s="210"/>
      <c r="AX590" s="210"/>
      <c r="AY590" s="210"/>
      <c r="AZ590" s="210"/>
      <c r="BA590" s="210"/>
      <c r="BB590" s="210"/>
      <c r="BC590" s="210"/>
      <c r="BD590" s="210"/>
      <c r="BE590" s="210"/>
      <c r="BF590" s="210"/>
      <c r="BG590" s="210"/>
      <c r="BH590" s="210"/>
    </row>
    <row r="591" spans="1:60" ht="22.5" outlineLevel="1" x14ac:dyDescent="0.2">
      <c r="A591" s="238">
        <v>81</v>
      </c>
      <c r="B591" s="239" t="s">
        <v>759</v>
      </c>
      <c r="C591" s="248" t="s">
        <v>757</v>
      </c>
      <c r="D591" s="240" t="s">
        <v>188</v>
      </c>
      <c r="E591" s="241">
        <v>1</v>
      </c>
      <c r="F591" s="242"/>
      <c r="G591" s="243">
        <f>ROUND(E591*F591,2)</f>
        <v>0</v>
      </c>
      <c r="H591" s="242"/>
      <c r="I591" s="243">
        <f>ROUND(E591*H591,2)</f>
        <v>0</v>
      </c>
      <c r="J591" s="242"/>
      <c r="K591" s="243">
        <f>ROUND(E591*J591,2)</f>
        <v>0</v>
      </c>
      <c r="L591" s="243">
        <v>21</v>
      </c>
      <c r="M591" s="243">
        <f>G591*(1+L591/100)</f>
        <v>0</v>
      </c>
      <c r="N591" s="241">
        <v>0.28999999999999998</v>
      </c>
      <c r="O591" s="241">
        <f>ROUND(E591*N591,2)</f>
        <v>0.28999999999999998</v>
      </c>
      <c r="P591" s="241">
        <v>0</v>
      </c>
      <c r="Q591" s="241">
        <f>ROUND(E591*P591,2)</f>
        <v>0</v>
      </c>
      <c r="R591" s="243"/>
      <c r="S591" s="243" t="s">
        <v>189</v>
      </c>
      <c r="T591" s="244" t="s">
        <v>160</v>
      </c>
      <c r="U591" s="220">
        <v>0</v>
      </c>
      <c r="V591" s="220">
        <f>ROUND(E591*U591,2)</f>
        <v>0</v>
      </c>
      <c r="W591" s="220"/>
      <c r="X591" s="220" t="s">
        <v>200</v>
      </c>
      <c r="Y591" s="220" t="s">
        <v>162</v>
      </c>
      <c r="Z591" s="210"/>
      <c r="AA591" s="210"/>
      <c r="AB591" s="210"/>
      <c r="AC591" s="210"/>
      <c r="AD591" s="210"/>
      <c r="AE591" s="210"/>
      <c r="AF591" s="210"/>
      <c r="AG591" s="210" t="s">
        <v>201</v>
      </c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10"/>
      <c r="BB591" s="210"/>
      <c r="BC591" s="210"/>
      <c r="BD591" s="210"/>
      <c r="BE591" s="210"/>
      <c r="BF591" s="210"/>
      <c r="BG591" s="210"/>
      <c r="BH591" s="210"/>
    </row>
    <row r="592" spans="1:60" ht="22.5" outlineLevel="1" x14ac:dyDescent="0.2">
      <c r="A592" s="238">
        <v>82</v>
      </c>
      <c r="B592" s="239" t="s">
        <v>760</v>
      </c>
      <c r="C592" s="248" t="s">
        <v>761</v>
      </c>
      <c r="D592" s="240" t="s">
        <v>188</v>
      </c>
      <c r="E592" s="241">
        <v>1</v>
      </c>
      <c r="F592" s="242"/>
      <c r="G592" s="243">
        <f>ROUND(E592*F592,2)</f>
        <v>0</v>
      </c>
      <c r="H592" s="242"/>
      <c r="I592" s="243">
        <f>ROUND(E592*H592,2)</f>
        <v>0</v>
      </c>
      <c r="J592" s="242"/>
      <c r="K592" s="243">
        <f>ROUND(E592*J592,2)</f>
        <v>0</v>
      </c>
      <c r="L592" s="243">
        <v>21</v>
      </c>
      <c r="M592" s="243">
        <f>G592*(1+L592/100)</f>
        <v>0</v>
      </c>
      <c r="N592" s="241">
        <v>0.28000000000000003</v>
      </c>
      <c r="O592" s="241">
        <f>ROUND(E592*N592,2)</f>
        <v>0.28000000000000003</v>
      </c>
      <c r="P592" s="241">
        <v>0</v>
      </c>
      <c r="Q592" s="241">
        <f>ROUND(E592*P592,2)</f>
        <v>0</v>
      </c>
      <c r="R592" s="243"/>
      <c r="S592" s="243" t="s">
        <v>189</v>
      </c>
      <c r="T592" s="244" t="s">
        <v>160</v>
      </c>
      <c r="U592" s="220">
        <v>0</v>
      </c>
      <c r="V592" s="220">
        <f>ROUND(E592*U592,2)</f>
        <v>0</v>
      </c>
      <c r="W592" s="220"/>
      <c r="X592" s="220" t="s">
        <v>200</v>
      </c>
      <c r="Y592" s="220" t="s">
        <v>162</v>
      </c>
      <c r="Z592" s="210"/>
      <c r="AA592" s="210"/>
      <c r="AB592" s="210"/>
      <c r="AC592" s="210"/>
      <c r="AD592" s="210"/>
      <c r="AE592" s="210"/>
      <c r="AF592" s="210"/>
      <c r="AG592" s="210" t="s">
        <v>201</v>
      </c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</row>
    <row r="593" spans="1:60" ht="22.5" outlineLevel="1" x14ac:dyDescent="0.2">
      <c r="A593" s="238">
        <v>83</v>
      </c>
      <c r="B593" s="239" t="s">
        <v>762</v>
      </c>
      <c r="C593" s="248" t="s">
        <v>763</v>
      </c>
      <c r="D593" s="240" t="s">
        <v>188</v>
      </c>
      <c r="E593" s="241">
        <v>1</v>
      </c>
      <c r="F593" s="242"/>
      <c r="G593" s="243">
        <f>ROUND(E593*F593,2)</f>
        <v>0</v>
      </c>
      <c r="H593" s="242"/>
      <c r="I593" s="243">
        <f>ROUND(E593*H593,2)</f>
        <v>0</v>
      </c>
      <c r="J593" s="242"/>
      <c r="K593" s="243">
        <f>ROUND(E593*J593,2)</f>
        <v>0</v>
      </c>
      <c r="L593" s="243">
        <v>21</v>
      </c>
      <c r="M593" s="243">
        <f>G593*(1+L593/100)</f>
        <v>0</v>
      </c>
      <c r="N593" s="241">
        <v>0.15</v>
      </c>
      <c r="O593" s="241">
        <f>ROUND(E593*N593,2)</f>
        <v>0.15</v>
      </c>
      <c r="P593" s="241">
        <v>0</v>
      </c>
      <c r="Q593" s="241">
        <f>ROUND(E593*P593,2)</f>
        <v>0</v>
      </c>
      <c r="R593" s="243"/>
      <c r="S593" s="243" t="s">
        <v>189</v>
      </c>
      <c r="T593" s="244" t="s">
        <v>160</v>
      </c>
      <c r="U593" s="220">
        <v>0</v>
      </c>
      <c r="V593" s="220">
        <f>ROUND(E593*U593,2)</f>
        <v>0</v>
      </c>
      <c r="W593" s="220"/>
      <c r="X593" s="220" t="s">
        <v>200</v>
      </c>
      <c r="Y593" s="220" t="s">
        <v>162</v>
      </c>
      <c r="Z593" s="210"/>
      <c r="AA593" s="210"/>
      <c r="AB593" s="210"/>
      <c r="AC593" s="210"/>
      <c r="AD593" s="210"/>
      <c r="AE593" s="210"/>
      <c r="AF593" s="210"/>
      <c r="AG593" s="210" t="s">
        <v>201</v>
      </c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10"/>
      <c r="BB593" s="210"/>
      <c r="BC593" s="210"/>
      <c r="BD593" s="210"/>
      <c r="BE593" s="210"/>
      <c r="BF593" s="210"/>
      <c r="BG593" s="210"/>
      <c r="BH593" s="210"/>
    </row>
    <row r="594" spans="1:60" ht="22.5" outlineLevel="1" x14ac:dyDescent="0.2">
      <c r="A594" s="238">
        <v>84</v>
      </c>
      <c r="B594" s="239" t="s">
        <v>764</v>
      </c>
      <c r="C594" s="248" t="s">
        <v>765</v>
      </c>
      <c r="D594" s="240" t="s">
        <v>188</v>
      </c>
      <c r="E594" s="241">
        <v>1</v>
      </c>
      <c r="F594" s="242"/>
      <c r="G594" s="243">
        <f>ROUND(E594*F594,2)</f>
        <v>0</v>
      </c>
      <c r="H594" s="242"/>
      <c r="I594" s="243">
        <f>ROUND(E594*H594,2)</f>
        <v>0</v>
      </c>
      <c r="J594" s="242"/>
      <c r="K594" s="243">
        <f>ROUND(E594*J594,2)</f>
        <v>0</v>
      </c>
      <c r="L594" s="243">
        <v>21</v>
      </c>
      <c r="M594" s="243">
        <f>G594*(1+L594/100)</f>
        <v>0</v>
      </c>
      <c r="N594" s="241">
        <v>0.4</v>
      </c>
      <c r="O594" s="241">
        <f>ROUND(E594*N594,2)</f>
        <v>0.4</v>
      </c>
      <c r="P594" s="241">
        <v>0</v>
      </c>
      <c r="Q594" s="241">
        <f>ROUND(E594*P594,2)</f>
        <v>0</v>
      </c>
      <c r="R594" s="243"/>
      <c r="S594" s="243" t="s">
        <v>189</v>
      </c>
      <c r="T594" s="244" t="s">
        <v>160</v>
      </c>
      <c r="U594" s="220">
        <v>0</v>
      </c>
      <c r="V594" s="220">
        <f>ROUND(E594*U594,2)</f>
        <v>0</v>
      </c>
      <c r="W594" s="220"/>
      <c r="X594" s="220" t="s">
        <v>200</v>
      </c>
      <c r="Y594" s="220" t="s">
        <v>162</v>
      </c>
      <c r="Z594" s="210"/>
      <c r="AA594" s="210"/>
      <c r="AB594" s="210"/>
      <c r="AC594" s="210"/>
      <c r="AD594" s="210"/>
      <c r="AE594" s="210"/>
      <c r="AF594" s="210"/>
      <c r="AG594" s="210" t="s">
        <v>201</v>
      </c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</row>
    <row r="595" spans="1:60" ht="22.5" outlineLevel="1" x14ac:dyDescent="0.2">
      <c r="A595" s="238">
        <v>85</v>
      </c>
      <c r="B595" s="239" t="s">
        <v>766</v>
      </c>
      <c r="C595" s="248" t="s">
        <v>767</v>
      </c>
      <c r="D595" s="240" t="s">
        <v>188</v>
      </c>
      <c r="E595" s="241">
        <v>1</v>
      </c>
      <c r="F595" s="242"/>
      <c r="G595" s="243">
        <f>ROUND(E595*F595,2)</f>
        <v>0</v>
      </c>
      <c r="H595" s="242"/>
      <c r="I595" s="243">
        <f>ROUND(E595*H595,2)</f>
        <v>0</v>
      </c>
      <c r="J595" s="242"/>
      <c r="K595" s="243">
        <f>ROUND(E595*J595,2)</f>
        <v>0</v>
      </c>
      <c r="L595" s="243">
        <v>21</v>
      </c>
      <c r="M595" s="243">
        <f>G595*(1+L595/100)</f>
        <v>0</v>
      </c>
      <c r="N595" s="241">
        <v>0.18</v>
      </c>
      <c r="O595" s="241">
        <f>ROUND(E595*N595,2)</f>
        <v>0.18</v>
      </c>
      <c r="P595" s="241">
        <v>0</v>
      </c>
      <c r="Q595" s="241">
        <f>ROUND(E595*P595,2)</f>
        <v>0</v>
      </c>
      <c r="R595" s="243"/>
      <c r="S595" s="243" t="s">
        <v>189</v>
      </c>
      <c r="T595" s="244" t="s">
        <v>160</v>
      </c>
      <c r="U595" s="220">
        <v>0</v>
      </c>
      <c r="V595" s="220">
        <f>ROUND(E595*U595,2)</f>
        <v>0</v>
      </c>
      <c r="W595" s="220"/>
      <c r="X595" s="220" t="s">
        <v>200</v>
      </c>
      <c r="Y595" s="220" t="s">
        <v>162</v>
      </c>
      <c r="Z595" s="210"/>
      <c r="AA595" s="210"/>
      <c r="AB595" s="210"/>
      <c r="AC595" s="210"/>
      <c r="AD595" s="210"/>
      <c r="AE595" s="210"/>
      <c r="AF595" s="210"/>
      <c r="AG595" s="210" t="s">
        <v>201</v>
      </c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</row>
    <row r="596" spans="1:60" outlineLevel="1" x14ac:dyDescent="0.2">
      <c r="A596" s="229">
        <v>86</v>
      </c>
      <c r="B596" s="230" t="s">
        <v>676</v>
      </c>
      <c r="C596" s="246" t="s">
        <v>677</v>
      </c>
      <c r="D596" s="231" t="s">
        <v>595</v>
      </c>
      <c r="E596" s="232">
        <v>3.87</v>
      </c>
      <c r="F596" s="233"/>
      <c r="G596" s="234">
        <f>ROUND(E596*F596,2)</f>
        <v>0</v>
      </c>
      <c r="H596" s="233"/>
      <c r="I596" s="234">
        <f>ROUND(E596*H596,2)</f>
        <v>0</v>
      </c>
      <c r="J596" s="233"/>
      <c r="K596" s="234">
        <f>ROUND(E596*J596,2)</f>
        <v>0</v>
      </c>
      <c r="L596" s="234">
        <v>21</v>
      </c>
      <c r="M596" s="234">
        <f>G596*(1+L596/100)</f>
        <v>0</v>
      </c>
      <c r="N596" s="232">
        <v>0</v>
      </c>
      <c r="O596" s="232">
        <f>ROUND(E596*N596,2)</f>
        <v>0</v>
      </c>
      <c r="P596" s="232">
        <v>0</v>
      </c>
      <c r="Q596" s="232">
        <f>ROUND(E596*P596,2)</f>
        <v>0</v>
      </c>
      <c r="R596" s="234" t="s">
        <v>664</v>
      </c>
      <c r="S596" s="234" t="s">
        <v>159</v>
      </c>
      <c r="T596" s="235" t="s">
        <v>199</v>
      </c>
      <c r="U596" s="220">
        <v>2.2549999999999999</v>
      </c>
      <c r="V596" s="220">
        <f>ROUND(E596*U596,2)</f>
        <v>8.73</v>
      </c>
      <c r="W596" s="220"/>
      <c r="X596" s="220" t="s">
        <v>596</v>
      </c>
      <c r="Y596" s="220" t="s">
        <v>162</v>
      </c>
      <c r="Z596" s="210"/>
      <c r="AA596" s="210"/>
      <c r="AB596" s="210"/>
      <c r="AC596" s="210"/>
      <c r="AD596" s="210"/>
      <c r="AE596" s="210"/>
      <c r="AF596" s="210"/>
      <c r="AG596" s="210" t="s">
        <v>597</v>
      </c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</row>
    <row r="597" spans="1:60" outlineLevel="2" x14ac:dyDescent="0.2">
      <c r="A597" s="217"/>
      <c r="B597" s="218"/>
      <c r="C597" s="258" t="s">
        <v>659</v>
      </c>
      <c r="D597" s="256"/>
      <c r="E597" s="256"/>
      <c r="F597" s="256"/>
      <c r="G597" s="256"/>
      <c r="H597" s="220"/>
      <c r="I597" s="220"/>
      <c r="J597" s="220"/>
      <c r="K597" s="220"/>
      <c r="L597" s="220"/>
      <c r="M597" s="220"/>
      <c r="N597" s="219"/>
      <c r="O597" s="219"/>
      <c r="P597" s="219"/>
      <c r="Q597" s="219"/>
      <c r="R597" s="220"/>
      <c r="S597" s="220"/>
      <c r="T597" s="220"/>
      <c r="U597" s="220"/>
      <c r="V597" s="220"/>
      <c r="W597" s="220"/>
      <c r="X597" s="220"/>
      <c r="Y597" s="220"/>
      <c r="Z597" s="210"/>
      <c r="AA597" s="210"/>
      <c r="AB597" s="210"/>
      <c r="AC597" s="210"/>
      <c r="AD597" s="210"/>
      <c r="AE597" s="210"/>
      <c r="AF597" s="210"/>
      <c r="AG597" s="210" t="s">
        <v>203</v>
      </c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</row>
    <row r="598" spans="1:60" outlineLevel="2" x14ac:dyDescent="0.2">
      <c r="A598" s="217"/>
      <c r="B598" s="218"/>
      <c r="C598" s="259" t="s">
        <v>599</v>
      </c>
      <c r="D598" s="252"/>
      <c r="E598" s="253"/>
      <c r="F598" s="220"/>
      <c r="G598" s="220"/>
      <c r="H598" s="220"/>
      <c r="I598" s="220"/>
      <c r="J598" s="220"/>
      <c r="K598" s="220"/>
      <c r="L598" s="220"/>
      <c r="M598" s="220"/>
      <c r="N598" s="219"/>
      <c r="O598" s="219"/>
      <c r="P598" s="219"/>
      <c r="Q598" s="219"/>
      <c r="R598" s="220"/>
      <c r="S598" s="220"/>
      <c r="T598" s="220"/>
      <c r="U598" s="220"/>
      <c r="V598" s="220"/>
      <c r="W598" s="220"/>
      <c r="X598" s="220"/>
      <c r="Y598" s="220"/>
      <c r="Z598" s="210"/>
      <c r="AA598" s="210"/>
      <c r="AB598" s="210"/>
      <c r="AC598" s="210"/>
      <c r="AD598" s="210"/>
      <c r="AE598" s="210"/>
      <c r="AF598" s="210"/>
      <c r="AG598" s="210" t="s">
        <v>205</v>
      </c>
      <c r="AH598" s="210">
        <v>0</v>
      </c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</row>
    <row r="599" spans="1:60" outlineLevel="3" x14ac:dyDescent="0.2">
      <c r="A599" s="217"/>
      <c r="B599" s="218"/>
      <c r="C599" s="259" t="s">
        <v>768</v>
      </c>
      <c r="D599" s="252"/>
      <c r="E599" s="253"/>
      <c r="F599" s="220"/>
      <c r="G599" s="220"/>
      <c r="H599" s="220"/>
      <c r="I599" s="220"/>
      <c r="J599" s="220"/>
      <c r="K599" s="220"/>
      <c r="L599" s="220"/>
      <c r="M599" s="220"/>
      <c r="N599" s="219"/>
      <c r="O599" s="219"/>
      <c r="P599" s="219"/>
      <c r="Q599" s="219"/>
      <c r="R599" s="220"/>
      <c r="S599" s="220"/>
      <c r="T599" s="220"/>
      <c r="U599" s="220"/>
      <c r="V599" s="220"/>
      <c r="W599" s="220"/>
      <c r="X599" s="220"/>
      <c r="Y599" s="220"/>
      <c r="Z599" s="210"/>
      <c r="AA599" s="210"/>
      <c r="AB599" s="210"/>
      <c r="AC599" s="210"/>
      <c r="AD599" s="210"/>
      <c r="AE599" s="210"/>
      <c r="AF599" s="210"/>
      <c r="AG599" s="210" t="s">
        <v>205</v>
      </c>
      <c r="AH599" s="210">
        <v>0</v>
      </c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  <c r="AT599" s="210"/>
      <c r="AU599" s="210"/>
      <c r="AV599" s="210"/>
      <c r="AW599" s="210"/>
      <c r="AX599" s="210"/>
      <c r="AY599" s="210"/>
      <c r="AZ599" s="210"/>
      <c r="BA599" s="210"/>
      <c r="BB599" s="210"/>
      <c r="BC599" s="210"/>
      <c r="BD599" s="210"/>
      <c r="BE599" s="210"/>
      <c r="BF599" s="210"/>
      <c r="BG599" s="210"/>
      <c r="BH599" s="210"/>
    </row>
    <row r="600" spans="1:60" outlineLevel="3" x14ac:dyDescent="0.2">
      <c r="A600" s="217"/>
      <c r="B600" s="218"/>
      <c r="C600" s="259" t="s">
        <v>769</v>
      </c>
      <c r="D600" s="252"/>
      <c r="E600" s="253">
        <v>3.87</v>
      </c>
      <c r="F600" s="220"/>
      <c r="G600" s="220"/>
      <c r="H600" s="220"/>
      <c r="I600" s="220"/>
      <c r="J600" s="220"/>
      <c r="K600" s="220"/>
      <c r="L600" s="220"/>
      <c r="M600" s="220"/>
      <c r="N600" s="219"/>
      <c r="O600" s="219"/>
      <c r="P600" s="219"/>
      <c r="Q600" s="219"/>
      <c r="R600" s="220"/>
      <c r="S600" s="220"/>
      <c r="T600" s="220"/>
      <c r="U600" s="220"/>
      <c r="V600" s="220"/>
      <c r="W600" s="220"/>
      <c r="X600" s="220"/>
      <c r="Y600" s="220"/>
      <c r="Z600" s="210"/>
      <c r="AA600" s="210"/>
      <c r="AB600" s="210"/>
      <c r="AC600" s="210"/>
      <c r="AD600" s="210"/>
      <c r="AE600" s="210"/>
      <c r="AF600" s="210"/>
      <c r="AG600" s="210" t="s">
        <v>205</v>
      </c>
      <c r="AH600" s="210">
        <v>0</v>
      </c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10"/>
      <c r="AT600" s="210"/>
      <c r="AU600" s="210"/>
      <c r="AV600" s="210"/>
      <c r="AW600" s="210"/>
      <c r="AX600" s="210"/>
      <c r="AY600" s="210"/>
      <c r="AZ600" s="210"/>
      <c r="BA600" s="210"/>
      <c r="BB600" s="210"/>
      <c r="BC600" s="210"/>
      <c r="BD600" s="210"/>
      <c r="BE600" s="210"/>
      <c r="BF600" s="210"/>
      <c r="BG600" s="210"/>
      <c r="BH600" s="210"/>
    </row>
    <row r="601" spans="1:60" x14ac:dyDescent="0.2">
      <c r="A601" s="222" t="s">
        <v>154</v>
      </c>
      <c r="B601" s="223" t="s">
        <v>101</v>
      </c>
      <c r="C601" s="245" t="s">
        <v>102</v>
      </c>
      <c r="D601" s="224"/>
      <c r="E601" s="225"/>
      <c r="F601" s="226"/>
      <c r="G601" s="226">
        <f>SUMIF(AG602:AG686,"&lt;&gt;NOR",G602:G686)</f>
        <v>0</v>
      </c>
      <c r="H601" s="226"/>
      <c r="I601" s="226">
        <f>SUM(I602:I686)</f>
        <v>0</v>
      </c>
      <c r="J601" s="226"/>
      <c r="K601" s="226">
        <f>SUM(K602:K686)</f>
        <v>0</v>
      </c>
      <c r="L601" s="226"/>
      <c r="M601" s="226">
        <f>SUM(M602:M686)</f>
        <v>0</v>
      </c>
      <c r="N601" s="225"/>
      <c r="O601" s="225">
        <f>SUM(O602:O686)</f>
        <v>1.22</v>
      </c>
      <c r="P601" s="225"/>
      <c r="Q601" s="225">
        <f>SUM(Q602:Q686)</f>
        <v>0</v>
      </c>
      <c r="R601" s="226"/>
      <c r="S601" s="226"/>
      <c r="T601" s="227"/>
      <c r="U601" s="221"/>
      <c r="V601" s="221">
        <f>SUM(V602:V686)</f>
        <v>61.87</v>
      </c>
      <c r="W601" s="221"/>
      <c r="X601" s="221"/>
      <c r="Y601" s="221"/>
      <c r="AG601" t="s">
        <v>155</v>
      </c>
    </row>
    <row r="602" spans="1:60" outlineLevel="1" x14ac:dyDescent="0.2">
      <c r="A602" s="229">
        <v>87</v>
      </c>
      <c r="B602" s="230" t="s">
        <v>770</v>
      </c>
      <c r="C602" s="246" t="s">
        <v>771</v>
      </c>
      <c r="D602" s="231" t="s">
        <v>197</v>
      </c>
      <c r="E602" s="232">
        <v>45.997999999999998</v>
      </c>
      <c r="F602" s="233"/>
      <c r="G602" s="234">
        <f>ROUND(E602*F602,2)</f>
        <v>0</v>
      </c>
      <c r="H602" s="233"/>
      <c r="I602" s="234">
        <f>ROUND(E602*H602,2)</f>
        <v>0</v>
      </c>
      <c r="J602" s="233"/>
      <c r="K602" s="234">
        <f>ROUND(E602*J602,2)</f>
        <v>0</v>
      </c>
      <c r="L602" s="234">
        <v>21</v>
      </c>
      <c r="M602" s="234">
        <f>G602*(1+L602/100)</f>
        <v>0</v>
      </c>
      <c r="N602" s="232">
        <v>2.1000000000000001E-4</v>
      </c>
      <c r="O602" s="232">
        <f>ROUND(E602*N602,2)</f>
        <v>0.01</v>
      </c>
      <c r="P602" s="232">
        <v>0</v>
      </c>
      <c r="Q602" s="232">
        <f>ROUND(E602*P602,2)</f>
        <v>0</v>
      </c>
      <c r="R602" s="234" t="s">
        <v>772</v>
      </c>
      <c r="S602" s="234" t="s">
        <v>159</v>
      </c>
      <c r="T602" s="235" t="s">
        <v>199</v>
      </c>
      <c r="U602" s="220">
        <v>0.05</v>
      </c>
      <c r="V602" s="220">
        <f>ROUND(E602*U602,2)</f>
        <v>2.2999999999999998</v>
      </c>
      <c r="W602" s="220"/>
      <c r="X602" s="220" t="s">
        <v>200</v>
      </c>
      <c r="Y602" s="220" t="s">
        <v>162</v>
      </c>
      <c r="Z602" s="210"/>
      <c r="AA602" s="210"/>
      <c r="AB602" s="210"/>
      <c r="AC602" s="210"/>
      <c r="AD602" s="210"/>
      <c r="AE602" s="210"/>
      <c r="AF602" s="210"/>
      <c r="AG602" s="210" t="s">
        <v>201</v>
      </c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10"/>
      <c r="BB602" s="210"/>
      <c r="BC602" s="210"/>
      <c r="BD602" s="210"/>
      <c r="BE602" s="210"/>
      <c r="BF602" s="210"/>
      <c r="BG602" s="210"/>
      <c r="BH602" s="210"/>
    </row>
    <row r="603" spans="1:60" outlineLevel="2" x14ac:dyDescent="0.2">
      <c r="A603" s="217"/>
      <c r="B603" s="218"/>
      <c r="C603" s="259" t="s">
        <v>439</v>
      </c>
      <c r="D603" s="252"/>
      <c r="E603" s="253">
        <v>44.052999999999997</v>
      </c>
      <c r="F603" s="220"/>
      <c r="G603" s="220"/>
      <c r="H603" s="220"/>
      <c r="I603" s="220"/>
      <c r="J603" s="220"/>
      <c r="K603" s="220"/>
      <c r="L603" s="220"/>
      <c r="M603" s="220"/>
      <c r="N603" s="219"/>
      <c r="O603" s="219"/>
      <c r="P603" s="219"/>
      <c r="Q603" s="219"/>
      <c r="R603" s="220"/>
      <c r="S603" s="220"/>
      <c r="T603" s="220"/>
      <c r="U603" s="220"/>
      <c r="V603" s="220"/>
      <c r="W603" s="220"/>
      <c r="X603" s="220"/>
      <c r="Y603" s="220"/>
      <c r="Z603" s="210"/>
      <c r="AA603" s="210"/>
      <c r="AB603" s="210"/>
      <c r="AC603" s="210"/>
      <c r="AD603" s="210"/>
      <c r="AE603" s="210"/>
      <c r="AF603" s="210"/>
      <c r="AG603" s="210" t="s">
        <v>205</v>
      </c>
      <c r="AH603" s="210">
        <v>5</v>
      </c>
      <c r="AI603" s="210"/>
      <c r="AJ603" s="210"/>
      <c r="AK603" s="210"/>
      <c r="AL603" s="210"/>
      <c r="AM603" s="210"/>
      <c r="AN603" s="210"/>
      <c r="AO603" s="210"/>
      <c r="AP603" s="210"/>
      <c r="AQ603" s="210"/>
      <c r="AR603" s="210"/>
      <c r="AS603" s="210"/>
      <c r="AT603" s="210"/>
      <c r="AU603" s="210"/>
      <c r="AV603" s="210"/>
      <c r="AW603" s="210"/>
      <c r="AX603" s="210"/>
      <c r="AY603" s="210"/>
      <c r="AZ603" s="210"/>
      <c r="BA603" s="210"/>
      <c r="BB603" s="210"/>
      <c r="BC603" s="210"/>
      <c r="BD603" s="210"/>
      <c r="BE603" s="210"/>
      <c r="BF603" s="210"/>
      <c r="BG603" s="210"/>
      <c r="BH603" s="210"/>
    </row>
    <row r="604" spans="1:60" outlineLevel="3" x14ac:dyDescent="0.2">
      <c r="A604" s="217"/>
      <c r="B604" s="218"/>
      <c r="C604" s="259" t="s">
        <v>773</v>
      </c>
      <c r="D604" s="252"/>
      <c r="E604" s="253">
        <v>1.9450000000000001</v>
      </c>
      <c r="F604" s="220"/>
      <c r="G604" s="220"/>
      <c r="H604" s="220"/>
      <c r="I604" s="220"/>
      <c r="J604" s="220"/>
      <c r="K604" s="220"/>
      <c r="L604" s="220"/>
      <c r="M604" s="220"/>
      <c r="N604" s="219"/>
      <c r="O604" s="219"/>
      <c r="P604" s="219"/>
      <c r="Q604" s="219"/>
      <c r="R604" s="220"/>
      <c r="S604" s="220"/>
      <c r="T604" s="220"/>
      <c r="U604" s="220"/>
      <c r="V604" s="220"/>
      <c r="W604" s="220"/>
      <c r="X604" s="220"/>
      <c r="Y604" s="220"/>
      <c r="Z604" s="210"/>
      <c r="AA604" s="210"/>
      <c r="AB604" s="210"/>
      <c r="AC604" s="210"/>
      <c r="AD604" s="210"/>
      <c r="AE604" s="210"/>
      <c r="AF604" s="210"/>
      <c r="AG604" s="210" t="s">
        <v>205</v>
      </c>
      <c r="AH604" s="210">
        <v>0</v>
      </c>
      <c r="AI604" s="210"/>
      <c r="AJ604" s="210"/>
      <c r="AK604" s="210"/>
      <c r="AL604" s="210"/>
      <c r="AM604" s="210"/>
      <c r="AN604" s="210"/>
      <c r="AO604" s="210"/>
      <c r="AP604" s="210"/>
      <c r="AQ604" s="210"/>
      <c r="AR604" s="210"/>
      <c r="AS604" s="210"/>
      <c r="AT604" s="210"/>
      <c r="AU604" s="210"/>
      <c r="AV604" s="210"/>
      <c r="AW604" s="210"/>
      <c r="AX604" s="210"/>
      <c r="AY604" s="210"/>
      <c r="AZ604" s="210"/>
      <c r="BA604" s="210"/>
      <c r="BB604" s="210"/>
      <c r="BC604" s="210"/>
      <c r="BD604" s="210"/>
      <c r="BE604" s="210"/>
      <c r="BF604" s="210"/>
      <c r="BG604" s="210"/>
      <c r="BH604" s="210"/>
    </row>
    <row r="605" spans="1:60" ht="22.5" outlineLevel="1" x14ac:dyDescent="0.2">
      <c r="A605" s="229">
        <v>88</v>
      </c>
      <c r="B605" s="230" t="s">
        <v>774</v>
      </c>
      <c r="C605" s="246" t="s">
        <v>775</v>
      </c>
      <c r="D605" s="231" t="s">
        <v>220</v>
      </c>
      <c r="E605" s="232">
        <v>19.45</v>
      </c>
      <c r="F605" s="233"/>
      <c r="G605" s="234">
        <f>ROUND(E605*F605,2)</f>
        <v>0</v>
      </c>
      <c r="H605" s="233"/>
      <c r="I605" s="234">
        <f>ROUND(E605*H605,2)</f>
        <v>0</v>
      </c>
      <c r="J605" s="233"/>
      <c r="K605" s="234">
        <f>ROUND(E605*J605,2)</f>
        <v>0</v>
      </c>
      <c r="L605" s="234">
        <v>21</v>
      </c>
      <c r="M605" s="234">
        <f>G605*(1+L605/100)</f>
        <v>0</v>
      </c>
      <c r="N605" s="232">
        <v>4.0999999999999999E-4</v>
      </c>
      <c r="O605" s="232">
        <f>ROUND(E605*N605,2)</f>
        <v>0.01</v>
      </c>
      <c r="P605" s="232">
        <v>0</v>
      </c>
      <c r="Q605" s="232">
        <f>ROUND(E605*P605,2)</f>
        <v>0</v>
      </c>
      <c r="R605" s="234" t="s">
        <v>772</v>
      </c>
      <c r="S605" s="234" t="s">
        <v>159</v>
      </c>
      <c r="T605" s="235" t="s">
        <v>199</v>
      </c>
      <c r="U605" s="220">
        <v>0.23599999999999999</v>
      </c>
      <c r="V605" s="220">
        <f>ROUND(E605*U605,2)</f>
        <v>4.59</v>
      </c>
      <c r="W605" s="220"/>
      <c r="X605" s="220" t="s">
        <v>200</v>
      </c>
      <c r="Y605" s="220" t="s">
        <v>162</v>
      </c>
      <c r="Z605" s="210"/>
      <c r="AA605" s="210"/>
      <c r="AB605" s="210"/>
      <c r="AC605" s="210"/>
      <c r="AD605" s="210"/>
      <c r="AE605" s="210"/>
      <c r="AF605" s="210"/>
      <c r="AG605" s="210" t="s">
        <v>201</v>
      </c>
      <c r="AH605" s="210"/>
      <c r="AI605" s="210"/>
      <c r="AJ605" s="210"/>
      <c r="AK605" s="210"/>
      <c r="AL605" s="210"/>
      <c r="AM605" s="210"/>
      <c r="AN605" s="210"/>
      <c r="AO605" s="210"/>
      <c r="AP605" s="210"/>
      <c r="AQ605" s="210"/>
      <c r="AR605" s="210"/>
      <c r="AS605" s="210"/>
      <c r="AT605" s="210"/>
      <c r="AU605" s="210"/>
      <c r="AV605" s="210"/>
      <c r="AW605" s="210"/>
      <c r="AX605" s="210"/>
      <c r="AY605" s="210"/>
      <c r="AZ605" s="210"/>
      <c r="BA605" s="210"/>
      <c r="BB605" s="210"/>
      <c r="BC605" s="210"/>
      <c r="BD605" s="210"/>
      <c r="BE605" s="210"/>
      <c r="BF605" s="210"/>
      <c r="BG605" s="210"/>
      <c r="BH605" s="210"/>
    </row>
    <row r="606" spans="1:60" outlineLevel="2" x14ac:dyDescent="0.2">
      <c r="A606" s="217"/>
      <c r="B606" s="218"/>
      <c r="C606" s="259" t="s">
        <v>776</v>
      </c>
      <c r="D606" s="252"/>
      <c r="E606" s="253"/>
      <c r="F606" s="220"/>
      <c r="G606" s="220"/>
      <c r="H606" s="220"/>
      <c r="I606" s="220"/>
      <c r="J606" s="220"/>
      <c r="K606" s="220"/>
      <c r="L606" s="220"/>
      <c r="M606" s="220"/>
      <c r="N606" s="219"/>
      <c r="O606" s="219"/>
      <c r="P606" s="219"/>
      <c r="Q606" s="219"/>
      <c r="R606" s="220"/>
      <c r="S606" s="220"/>
      <c r="T606" s="220"/>
      <c r="U606" s="220"/>
      <c r="V606" s="220"/>
      <c r="W606" s="220"/>
      <c r="X606" s="220"/>
      <c r="Y606" s="220"/>
      <c r="Z606" s="210"/>
      <c r="AA606" s="210"/>
      <c r="AB606" s="210"/>
      <c r="AC606" s="210"/>
      <c r="AD606" s="210"/>
      <c r="AE606" s="210"/>
      <c r="AF606" s="210"/>
      <c r="AG606" s="210" t="s">
        <v>205</v>
      </c>
      <c r="AH606" s="210">
        <v>0</v>
      </c>
      <c r="AI606" s="210"/>
      <c r="AJ606" s="210"/>
      <c r="AK606" s="210"/>
      <c r="AL606" s="210"/>
      <c r="AM606" s="210"/>
      <c r="AN606" s="210"/>
      <c r="AO606" s="210"/>
      <c r="AP606" s="210"/>
      <c r="AQ606" s="210"/>
      <c r="AR606" s="210"/>
      <c r="AS606" s="210"/>
      <c r="AT606" s="210"/>
      <c r="AU606" s="210"/>
      <c r="AV606" s="210"/>
      <c r="AW606" s="210"/>
      <c r="AX606" s="210"/>
      <c r="AY606" s="210"/>
      <c r="AZ606" s="210"/>
      <c r="BA606" s="210"/>
      <c r="BB606" s="210"/>
      <c r="BC606" s="210"/>
      <c r="BD606" s="210"/>
      <c r="BE606" s="210"/>
      <c r="BF606" s="210"/>
      <c r="BG606" s="210"/>
      <c r="BH606" s="210"/>
    </row>
    <row r="607" spans="1:60" outlineLevel="3" x14ac:dyDescent="0.2">
      <c r="A607" s="217"/>
      <c r="B607" s="218"/>
      <c r="C607" s="259" t="s">
        <v>777</v>
      </c>
      <c r="D607" s="252"/>
      <c r="E607" s="253">
        <v>1.1399999999999999</v>
      </c>
      <c r="F607" s="220"/>
      <c r="G607" s="220"/>
      <c r="H607" s="220"/>
      <c r="I607" s="220"/>
      <c r="J607" s="220"/>
      <c r="K607" s="220"/>
      <c r="L607" s="220"/>
      <c r="M607" s="220"/>
      <c r="N607" s="219"/>
      <c r="O607" s="219"/>
      <c r="P607" s="219"/>
      <c r="Q607" s="219"/>
      <c r="R607" s="220"/>
      <c r="S607" s="220"/>
      <c r="T607" s="220"/>
      <c r="U607" s="220"/>
      <c r="V607" s="220"/>
      <c r="W607" s="220"/>
      <c r="X607" s="220"/>
      <c r="Y607" s="220"/>
      <c r="Z607" s="210"/>
      <c r="AA607" s="210"/>
      <c r="AB607" s="210"/>
      <c r="AC607" s="210"/>
      <c r="AD607" s="210"/>
      <c r="AE607" s="210"/>
      <c r="AF607" s="210"/>
      <c r="AG607" s="210" t="s">
        <v>205</v>
      </c>
      <c r="AH607" s="210">
        <v>0</v>
      </c>
      <c r="AI607" s="210"/>
      <c r="AJ607" s="210"/>
      <c r="AK607" s="210"/>
      <c r="AL607" s="210"/>
      <c r="AM607" s="210"/>
      <c r="AN607" s="210"/>
      <c r="AO607" s="210"/>
      <c r="AP607" s="210"/>
      <c r="AQ607" s="210"/>
      <c r="AR607" s="210"/>
      <c r="AS607" s="210"/>
      <c r="AT607" s="210"/>
      <c r="AU607" s="210"/>
      <c r="AV607" s="210"/>
      <c r="AW607" s="210"/>
      <c r="AX607" s="210"/>
      <c r="AY607" s="210"/>
      <c r="AZ607" s="210"/>
      <c r="BA607" s="210"/>
      <c r="BB607" s="210"/>
      <c r="BC607" s="210"/>
      <c r="BD607" s="210"/>
      <c r="BE607" s="210"/>
      <c r="BF607" s="210"/>
      <c r="BG607" s="210"/>
      <c r="BH607" s="210"/>
    </row>
    <row r="608" spans="1:60" outlineLevel="3" x14ac:dyDescent="0.2">
      <c r="A608" s="217"/>
      <c r="B608" s="218"/>
      <c r="C608" s="259" t="s">
        <v>778</v>
      </c>
      <c r="D608" s="252"/>
      <c r="E608" s="253">
        <v>1.7</v>
      </c>
      <c r="F608" s="220"/>
      <c r="G608" s="220"/>
      <c r="H608" s="220"/>
      <c r="I608" s="220"/>
      <c r="J608" s="220"/>
      <c r="K608" s="220"/>
      <c r="L608" s="220"/>
      <c r="M608" s="220"/>
      <c r="N608" s="219"/>
      <c r="O608" s="219"/>
      <c r="P608" s="219"/>
      <c r="Q608" s="219"/>
      <c r="R608" s="220"/>
      <c r="S608" s="220"/>
      <c r="T608" s="220"/>
      <c r="U608" s="220"/>
      <c r="V608" s="220"/>
      <c r="W608" s="220"/>
      <c r="X608" s="220"/>
      <c r="Y608" s="220"/>
      <c r="Z608" s="210"/>
      <c r="AA608" s="210"/>
      <c r="AB608" s="210"/>
      <c r="AC608" s="210"/>
      <c r="AD608" s="210"/>
      <c r="AE608" s="210"/>
      <c r="AF608" s="210"/>
      <c r="AG608" s="210" t="s">
        <v>205</v>
      </c>
      <c r="AH608" s="210">
        <v>0</v>
      </c>
      <c r="AI608" s="210"/>
      <c r="AJ608" s="210"/>
      <c r="AK608" s="210"/>
      <c r="AL608" s="210"/>
      <c r="AM608" s="210"/>
      <c r="AN608" s="210"/>
      <c r="AO608" s="210"/>
      <c r="AP608" s="210"/>
      <c r="AQ608" s="210"/>
      <c r="AR608" s="210"/>
      <c r="AS608" s="210"/>
      <c r="AT608" s="210"/>
      <c r="AU608" s="210"/>
      <c r="AV608" s="210"/>
      <c r="AW608" s="210"/>
      <c r="AX608" s="210"/>
      <c r="AY608" s="210"/>
      <c r="AZ608" s="210"/>
      <c r="BA608" s="210"/>
      <c r="BB608" s="210"/>
      <c r="BC608" s="210"/>
      <c r="BD608" s="210"/>
      <c r="BE608" s="210"/>
      <c r="BF608" s="210"/>
      <c r="BG608" s="210"/>
      <c r="BH608" s="210"/>
    </row>
    <row r="609" spans="1:60" outlineLevel="3" x14ac:dyDescent="0.2">
      <c r="A609" s="217"/>
      <c r="B609" s="218"/>
      <c r="C609" s="259" t="s">
        <v>257</v>
      </c>
      <c r="D609" s="252"/>
      <c r="E609" s="253"/>
      <c r="F609" s="220"/>
      <c r="G609" s="220"/>
      <c r="H609" s="220"/>
      <c r="I609" s="220"/>
      <c r="J609" s="220"/>
      <c r="K609" s="220"/>
      <c r="L609" s="220"/>
      <c r="M609" s="220"/>
      <c r="N609" s="219"/>
      <c r="O609" s="219"/>
      <c r="P609" s="219"/>
      <c r="Q609" s="219"/>
      <c r="R609" s="220"/>
      <c r="S609" s="220"/>
      <c r="T609" s="220"/>
      <c r="U609" s="220"/>
      <c r="V609" s="220"/>
      <c r="W609" s="220"/>
      <c r="X609" s="220"/>
      <c r="Y609" s="220"/>
      <c r="Z609" s="210"/>
      <c r="AA609" s="210"/>
      <c r="AB609" s="210"/>
      <c r="AC609" s="210"/>
      <c r="AD609" s="210"/>
      <c r="AE609" s="210"/>
      <c r="AF609" s="210"/>
      <c r="AG609" s="210" t="s">
        <v>205</v>
      </c>
      <c r="AH609" s="210">
        <v>0</v>
      </c>
      <c r="AI609" s="210"/>
      <c r="AJ609" s="210"/>
      <c r="AK609" s="210"/>
      <c r="AL609" s="210"/>
      <c r="AM609" s="210"/>
      <c r="AN609" s="210"/>
      <c r="AO609" s="210"/>
      <c r="AP609" s="210"/>
      <c r="AQ609" s="210"/>
      <c r="AR609" s="210"/>
      <c r="AS609" s="210"/>
      <c r="AT609" s="210"/>
      <c r="AU609" s="210"/>
      <c r="AV609" s="210"/>
      <c r="AW609" s="210"/>
      <c r="AX609" s="210"/>
      <c r="AY609" s="210"/>
      <c r="AZ609" s="210"/>
      <c r="BA609" s="210"/>
      <c r="BB609" s="210"/>
      <c r="BC609" s="210"/>
      <c r="BD609" s="210"/>
      <c r="BE609" s="210"/>
      <c r="BF609" s="210"/>
      <c r="BG609" s="210"/>
      <c r="BH609" s="210"/>
    </row>
    <row r="610" spans="1:60" outlineLevel="3" x14ac:dyDescent="0.2">
      <c r="A610" s="217"/>
      <c r="B610" s="218"/>
      <c r="C610" s="259" t="s">
        <v>779</v>
      </c>
      <c r="D610" s="252"/>
      <c r="E610" s="253">
        <v>0.84</v>
      </c>
      <c r="F610" s="220"/>
      <c r="G610" s="220"/>
      <c r="H610" s="220"/>
      <c r="I610" s="220"/>
      <c r="J610" s="220"/>
      <c r="K610" s="220"/>
      <c r="L610" s="220"/>
      <c r="M610" s="220"/>
      <c r="N610" s="219"/>
      <c r="O610" s="219"/>
      <c r="P610" s="219"/>
      <c r="Q610" s="219"/>
      <c r="R610" s="220"/>
      <c r="S610" s="220"/>
      <c r="T610" s="220"/>
      <c r="U610" s="220"/>
      <c r="V610" s="220"/>
      <c r="W610" s="220"/>
      <c r="X610" s="220"/>
      <c r="Y610" s="220"/>
      <c r="Z610" s="210"/>
      <c r="AA610" s="210"/>
      <c r="AB610" s="210"/>
      <c r="AC610" s="210"/>
      <c r="AD610" s="210"/>
      <c r="AE610" s="210"/>
      <c r="AF610" s="210"/>
      <c r="AG610" s="210" t="s">
        <v>205</v>
      </c>
      <c r="AH610" s="210">
        <v>0</v>
      </c>
      <c r="AI610" s="210"/>
      <c r="AJ610" s="210"/>
      <c r="AK610" s="210"/>
      <c r="AL610" s="210"/>
      <c r="AM610" s="210"/>
      <c r="AN610" s="210"/>
      <c r="AO610" s="210"/>
      <c r="AP610" s="210"/>
      <c r="AQ610" s="210"/>
      <c r="AR610" s="210"/>
      <c r="AS610" s="210"/>
      <c r="AT610" s="210"/>
      <c r="AU610" s="210"/>
      <c r="AV610" s="210"/>
      <c r="AW610" s="210"/>
      <c r="AX610" s="210"/>
      <c r="AY610" s="210"/>
      <c r="AZ610" s="210"/>
      <c r="BA610" s="210"/>
      <c r="BB610" s="210"/>
      <c r="BC610" s="210"/>
      <c r="BD610" s="210"/>
      <c r="BE610" s="210"/>
      <c r="BF610" s="210"/>
      <c r="BG610" s="210"/>
      <c r="BH610" s="210"/>
    </row>
    <row r="611" spans="1:60" outlineLevel="3" x14ac:dyDescent="0.2">
      <c r="A611" s="217"/>
      <c r="B611" s="218"/>
      <c r="C611" s="259" t="s">
        <v>780</v>
      </c>
      <c r="D611" s="252"/>
      <c r="E611" s="253">
        <v>1.94</v>
      </c>
      <c r="F611" s="220"/>
      <c r="G611" s="220"/>
      <c r="H611" s="220"/>
      <c r="I611" s="220"/>
      <c r="J611" s="220"/>
      <c r="K611" s="220"/>
      <c r="L611" s="220"/>
      <c r="M611" s="220"/>
      <c r="N611" s="219"/>
      <c r="O611" s="219"/>
      <c r="P611" s="219"/>
      <c r="Q611" s="219"/>
      <c r="R611" s="220"/>
      <c r="S611" s="220"/>
      <c r="T611" s="220"/>
      <c r="U611" s="220"/>
      <c r="V611" s="220"/>
      <c r="W611" s="220"/>
      <c r="X611" s="220"/>
      <c r="Y611" s="220"/>
      <c r="Z611" s="210"/>
      <c r="AA611" s="210"/>
      <c r="AB611" s="210"/>
      <c r="AC611" s="210"/>
      <c r="AD611" s="210"/>
      <c r="AE611" s="210"/>
      <c r="AF611" s="210"/>
      <c r="AG611" s="210" t="s">
        <v>205</v>
      </c>
      <c r="AH611" s="210">
        <v>0</v>
      </c>
      <c r="AI611" s="210"/>
      <c r="AJ611" s="210"/>
      <c r="AK611" s="210"/>
      <c r="AL611" s="210"/>
      <c r="AM611" s="210"/>
      <c r="AN611" s="210"/>
      <c r="AO611" s="210"/>
      <c r="AP611" s="210"/>
      <c r="AQ611" s="210"/>
      <c r="AR611" s="210"/>
      <c r="AS611" s="210"/>
      <c r="AT611" s="210"/>
      <c r="AU611" s="210"/>
      <c r="AV611" s="210"/>
      <c r="AW611" s="210"/>
      <c r="AX611" s="210"/>
      <c r="AY611" s="210"/>
      <c r="AZ611" s="210"/>
      <c r="BA611" s="210"/>
      <c r="BB611" s="210"/>
      <c r="BC611" s="210"/>
      <c r="BD611" s="210"/>
      <c r="BE611" s="210"/>
      <c r="BF611" s="210"/>
      <c r="BG611" s="210"/>
      <c r="BH611" s="210"/>
    </row>
    <row r="612" spans="1:60" outlineLevel="3" x14ac:dyDescent="0.2">
      <c r="A612" s="217"/>
      <c r="B612" s="218"/>
      <c r="C612" s="259" t="s">
        <v>781</v>
      </c>
      <c r="D612" s="252"/>
      <c r="E612" s="253">
        <v>0.84</v>
      </c>
      <c r="F612" s="220"/>
      <c r="G612" s="220"/>
      <c r="H612" s="220"/>
      <c r="I612" s="220"/>
      <c r="J612" s="220"/>
      <c r="K612" s="220"/>
      <c r="L612" s="220"/>
      <c r="M612" s="220"/>
      <c r="N612" s="219"/>
      <c r="O612" s="219"/>
      <c r="P612" s="219"/>
      <c r="Q612" s="219"/>
      <c r="R612" s="220"/>
      <c r="S612" s="220"/>
      <c r="T612" s="220"/>
      <c r="U612" s="220"/>
      <c r="V612" s="220"/>
      <c r="W612" s="220"/>
      <c r="X612" s="220"/>
      <c r="Y612" s="220"/>
      <c r="Z612" s="210"/>
      <c r="AA612" s="210"/>
      <c r="AB612" s="210"/>
      <c r="AC612" s="210"/>
      <c r="AD612" s="210"/>
      <c r="AE612" s="210"/>
      <c r="AF612" s="210"/>
      <c r="AG612" s="210" t="s">
        <v>205</v>
      </c>
      <c r="AH612" s="210">
        <v>0</v>
      </c>
      <c r="AI612" s="210"/>
      <c r="AJ612" s="210"/>
      <c r="AK612" s="210"/>
      <c r="AL612" s="210"/>
      <c r="AM612" s="210"/>
      <c r="AN612" s="210"/>
      <c r="AO612" s="210"/>
      <c r="AP612" s="210"/>
      <c r="AQ612" s="210"/>
      <c r="AR612" s="210"/>
      <c r="AS612" s="210"/>
      <c r="AT612" s="210"/>
      <c r="AU612" s="210"/>
      <c r="AV612" s="210"/>
      <c r="AW612" s="210"/>
      <c r="AX612" s="210"/>
      <c r="AY612" s="210"/>
      <c r="AZ612" s="210"/>
      <c r="BA612" s="210"/>
      <c r="BB612" s="210"/>
      <c r="BC612" s="210"/>
      <c r="BD612" s="210"/>
      <c r="BE612" s="210"/>
      <c r="BF612" s="210"/>
      <c r="BG612" s="210"/>
      <c r="BH612" s="210"/>
    </row>
    <row r="613" spans="1:60" outlineLevel="3" x14ac:dyDescent="0.2">
      <c r="A613" s="217"/>
      <c r="B613" s="218"/>
      <c r="C613" s="259" t="s">
        <v>782</v>
      </c>
      <c r="D613" s="252"/>
      <c r="E613" s="253">
        <v>1.94</v>
      </c>
      <c r="F613" s="220"/>
      <c r="G613" s="220"/>
      <c r="H613" s="220"/>
      <c r="I613" s="220"/>
      <c r="J613" s="220"/>
      <c r="K613" s="220"/>
      <c r="L613" s="220"/>
      <c r="M613" s="220"/>
      <c r="N613" s="219"/>
      <c r="O613" s="219"/>
      <c r="P613" s="219"/>
      <c r="Q613" s="219"/>
      <c r="R613" s="220"/>
      <c r="S613" s="220"/>
      <c r="T613" s="220"/>
      <c r="U613" s="220"/>
      <c r="V613" s="220"/>
      <c r="W613" s="220"/>
      <c r="X613" s="220"/>
      <c r="Y613" s="220"/>
      <c r="Z613" s="210"/>
      <c r="AA613" s="210"/>
      <c r="AB613" s="210"/>
      <c r="AC613" s="210"/>
      <c r="AD613" s="210"/>
      <c r="AE613" s="210"/>
      <c r="AF613" s="210"/>
      <c r="AG613" s="210" t="s">
        <v>205</v>
      </c>
      <c r="AH613" s="210">
        <v>0</v>
      </c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  <c r="AT613" s="210"/>
      <c r="AU613" s="210"/>
      <c r="AV613" s="210"/>
      <c r="AW613" s="210"/>
      <c r="AX613" s="210"/>
      <c r="AY613" s="210"/>
      <c r="AZ613" s="210"/>
      <c r="BA613" s="210"/>
      <c r="BB613" s="210"/>
      <c r="BC613" s="210"/>
      <c r="BD613" s="210"/>
      <c r="BE613" s="210"/>
      <c r="BF613" s="210"/>
      <c r="BG613" s="210"/>
      <c r="BH613" s="210"/>
    </row>
    <row r="614" spans="1:60" outlineLevel="3" x14ac:dyDescent="0.2">
      <c r="A614" s="217"/>
      <c r="B614" s="218"/>
      <c r="C614" s="259" t="s">
        <v>783</v>
      </c>
      <c r="D614" s="252"/>
      <c r="E614" s="253"/>
      <c r="F614" s="220"/>
      <c r="G614" s="220"/>
      <c r="H614" s="220"/>
      <c r="I614" s="220"/>
      <c r="J614" s="220"/>
      <c r="K614" s="220"/>
      <c r="L614" s="220"/>
      <c r="M614" s="220"/>
      <c r="N614" s="219"/>
      <c r="O614" s="219"/>
      <c r="P614" s="219"/>
      <c r="Q614" s="219"/>
      <c r="R614" s="220"/>
      <c r="S614" s="220"/>
      <c r="T614" s="220"/>
      <c r="U614" s="220"/>
      <c r="V614" s="220"/>
      <c r="W614" s="220"/>
      <c r="X614" s="220"/>
      <c r="Y614" s="220"/>
      <c r="Z614" s="210"/>
      <c r="AA614" s="210"/>
      <c r="AB614" s="210"/>
      <c r="AC614" s="210"/>
      <c r="AD614" s="210"/>
      <c r="AE614" s="210"/>
      <c r="AF614" s="210"/>
      <c r="AG614" s="210" t="s">
        <v>205</v>
      </c>
      <c r="AH614" s="210">
        <v>0</v>
      </c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</row>
    <row r="615" spans="1:60" outlineLevel="3" x14ac:dyDescent="0.2">
      <c r="A615" s="217"/>
      <c r="B615" s="218"/>
      <c r="C615" s="259" t="s">
        <v>784</v>
      </c>
      <c r="D615" s="252"/>
      <c r="E615" s="253">
        <v>1.94</v>
      </c>
      <c r="F615" s="220"/>
      <c r="G615" s="220"/>
      <c r="H615" s="220"/>
      <c r="I615" s="220"/>
      <c r="J615" s="220"/>
      <c r="K615" s="220"/>
      <c r="L615" s="220"/>
      <c r="M615" s="220"/>
      <c r="N615" s="219"/>
      <c r="O615" s="219"/>
      <c r="P615" s="219"/>
      <c r="Q615" s="219"/>
      <c r="R615" s="220"/>
      <c r="S615" s="220"/>
      <c r="T615" s="220"/>
      <c r="U615" s="220"/>
      <c r="V615" s="220"/>
      <c r="W615" s="220"/>
      <c r="X615" s="220"/>
      <c r="Y615" s="220"/>
      <c r="Z615" s="210"/>
      <c r="AA615" s="210"/>
      <c r="AB615" s="210"/>
      <c r="AC615" s="210"/>
      <c r="AD615" s="210"/>
      <c r="AE615" s="210"/>
      <c r="AF615" s="210"/>
      <c r="AG615" s="210" t="s">
        <v>205</v>
      </c>
      <c r="AH615" s="210">
        <v>0</v>
      </c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  <c r="AT615" s="210"/>
      <c r="AU615" s="210"/>
      <c r="AV615" s="210"/>
      <c r="AW615" s="210"/>
      <c r="AX615" s="210"/>
      <c r="AY615" s="210"/>
      <c r="AZ615" s="210"/>
      <c r="BA615" s="210"/>
      <c r="BB615" s="210"/>
      <c r="BC615" s="210"/>
      <c r="BD615" s="210"/>
      <c r="BE615" s="210"/>
      <c r="BF615" s="210"/>
      <c r="BG615" s="210"/>
      <c r="BH615" s="210"/>
    </row>
    <row r="616" spans="1:60" outlineLevel="3" x14ac:dyDescent="0.2">
      <c r="A616" s="217"/>
      <c r="B616" s="218"/>
      <c r="C616" s="259" t="s">
        <v>785</v>
      </c>
      <c r="D616" s="252"/>
      <c r="E616" s="253">
        <v>2.2400000000000002</v>
      </c>
      <c r="F616" s="220"/>
      <c r="G616" s="220"/>
      <c r="H616" s="220"/>
      <c r="I616" s="220"/>
      <c r="J616" s="220"/>
      <c r="K616" s="220"/>
      <c r="L616" s="220"/>
      <c r="M616" s="220"/>
      <c r="N616" s="219"/>
      <c r="O616" s="219"/>
      <c r="P616" s="219"/>
      <c r="Q616" s="219"/>
      <c r="R616" s="220"/>
      <c r="S616" s="220"/>
      <c r="T616" s="220"/>
      <c r="U616" s="220"/>
      <c r="V616" s="220"/>
      <c r="W616" s="220"/>
      <c r="X616" s="220"/>
      <c r="Y616" s="220"/>
      <c r="Z616" s="210"/>
      <c r="AA616" s="210"/>
      <c r="AB616" s="210"/>
      <c r="AC616" s="210"/>
      <c r="AD616" s="210"/>
      <c r="AE616" s="210"/>
      <c r="AF616" s="210"/>
      <c r="AG616" s="210" t="s">
        <v>205</v>
      </c>
      <c r="AH616" s="210">
        <v>0</v>
      </c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</row>
    <row r="617" spans="1:60" outlineLevel="3" x14ac:dyDescent="0.2">
      <c r="A617" s="217"/>
      <c r="B617" s="218"/>
      <c r="C617" s="259" t="s">
        <v>786</v>
      </c>
      <c r="D617" s="252"/>
      <c r="E617" s="253">
        <v>0.1</v>
      </c>
      <c r="F617" s="220"/>
      <c r="G617" s="220"/>
      <c r="H617" s="220"/>
      <c r="I617" s="220"/>
      <c r="J617" s="220"/>
      <c r="K617" s="220"/>
      <c r="L617" s="220"/>
      <c r="M617" s="220"/>
      <c r="N617" s="219"/>
      <c r="O617" s="219"/>
      <c r="P617" s="219"/>
      <c r="Q617" s="219"/>
      <c r="R617" s="220"/>
      <c r="S617" s="220"/>
      <c r="T617" s="220"/>
      <c r="U617" s="220"/>
      <c r="V617" s="220"/>
      <c r="W617" s="220"/>
      <c r="X617" s="220"/>
      <c r="Y617" s="220"/>
      <c r="Z617" s="210"/>
      <c r="AA617" s="210"/>
      <c r="AB617" s="210"/>
      <c r="AC617" s="210"/>
      <c r="AD617" s="210"/>
      <c r="AE617" s="210"/>
      <c r="AF617" s="210"/>
      <c r="AG617" s="210" t="s">
        <v>205</v>
      </c>
      <c r="AH617" s="210">
        <v>0</v>
      </c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  <c r="AT617" s="210"/>
      <c r="AU617" s="210"/>
      <c r="AV617" s="210"/>
      <c r="AW617" s="210"/>
      <c r="AX617" s="210"/>
      <c r="AY617" s="210"/>
      <c r="AZ617" s="210"/>
      <c r="BA617" s="210"/>
      <c r="BB617" s="210"/>
      <c r="BC617" s="210"/>
      <c r="BD617" s="210"/>
      <c r="BE617" s="210"/>
      <c r="BF617" s="210"/>
      <c r="BG617" s="210"/>
      <c r="BH617" s="210"/>
    </row>
    <row r="618" spans="1:60" outlineLevel="3" x14ac:dyDescent="0.2">
      <c r="A618" s="217"/>
      <c r="B618" s="218"/>
      <c r="C618" s="259" t="s">
        <v>787</v>
      </c>
      <c r="D618" s="252"/>
      <c r="E618" s="253">
        <v>0.84</v>
      </c>
      <c r="F618" s="220"/>
      <c r="G618" s="220"/>
      <c r="H618" s="220"/>
      <c r="I618" s="220"/>
      <c r="J618" s="220"/>
      <c r="K618" s="220"/>
      <c r="L618" s="220"/>
      <c r="M618" s="220"/>
      <c r="N618" s="219"/>
      <c r="O618" s="219"/>
      <c r="P618" s="219"/>
      <c r="Q618" s="219"/>
      <c r="R618" s="220"/>
      <c r="S618" s="220"/>
      <c r="T618" s="220"/>
      <c r="U618" s="220"/>
      <c r="V618" s="220"/>
      <c r="W618" s="220"/>
      <c r="X618" s="220"/>
      <c r="Y618" s="220"/>
      <c r="Z618" s="210"/>
      <c r="AA618" s="210"/>
      <c r="AB618" s="210"/>
      <c r="AC618" s="210"/>
      <c r="AD618" s="210"/>
      <c r="AE618" s="210"/>
      <c r="AF618" s="210"/>
      <c r="AG618" s="210" t="s">
        <v>205</v>
      </c>
      <c r="AH618" s="210">
        <v>0</v>
      </c>
      <c r="AI618" s="210"/>
      <c r="AJ618" s="210"/>
      <c r="AK618" s="210"/>
      <c r="AL618" s="210"/>
      <c r="AM618" s="210"/>
      <c r="AN618" s="210"/>
      <c r="AO618" s="210"/>
      <c r="AP618" s="210"/>
      <c r="AQ618" s="210"/>
      <c r="AR618" s="210"/>
      <c r="AS618" s="210"/>
      <c r="AT618" s="210"/>
      <c r="AU618" s="210"/>
      <c r="AV618" s="210"/>
      <c r="AW618" s="210"/>
      <c r="AX618" s="210"/>
      <c r="AY618" s="210"/>
      <c r="AZ618" s="210"/>
      <c r="BA618" s="210"/>
      <c r="BB618" s="210"/>
      <c r="BC618" s="210"/>
      <c r="BD618" s="210"/>
      <c r="BE618" s="210"/>
      <c r="BF618" s="210"/>
      <c r="BG618" s="210"/>
      <c r="BH618" s="210"/>
    </row>
    <row r="619" spans="1:60" outlineLevel="3" x14ac:dyDescent="0.2">
      <c r="A619" s="217"/>
      <c r="B619" s="218"/>
      <c r="C619" s="259" t="s">
        <v>788</v>
      </c>
      <c r="D619" s="252"/>
      <c r="E619" s="253">
        <v>1.94</v>
      </c>
      <c r="F619" s="220"/>
      <c r="G619" s="220"/>
      <c r="H619" s="220"/>
      <c r="I619" s="220"/>
      <c r="J619" s="220"/>
      <c r="K619" s="220"/>
      <c r="L619" s="220"/>
      <c r="M619" s="220"/>
      <c r="N619" s="219"/>
      <c r="O619" s="219"/>
      <c r="P619" s="219"/>
      <c r="Q619" s="219"/>
      <c r="R619" s="220"/>
      <c r="S619" s="220"/>
      <c r="T619" s="220"/>
      <c r="U619" s="220"/>
      <c r="V619" s="220"/>
      <c r="W619" s="220"/>
      <c r="X619" s="220"/>
      <c r="Y619" s="220"/>
      <c r="Z619" s="210"/>
      <c r="AA619" s="210"/>
      <c r="AB619" s="210"/>
      <c r="AC619" s="210"/>
      <c r="AD619" s="210"/>
      <c r="AE619" s="210"/>
      <c r="AF619" s="210"/>
      <c r="AG619" s="210" t="s">
        <v>205</v>
      </c>
      <c r="AH619" s="210">
        <v>0</v>
      </c>
      <c r="AI619" s="210"/>
      <c r="AJ619" s="210"/>
      <c r="AK619" s="210"/>
      <c r="AL619" s="210"/>
      <c r="AM619" s="210"/>
      <c r="AN619" s="210"/>
      <c r="AO619" s="210"/>
      <c r="AP619" s="210"/>
      <c r="AQ619" s="210"/>
      <c r="AR619" s="210"/>
      <c r="AS619" s="210"/>
      <c r="AT619" s="210"/>
      <c r="AU619" s="210"/>
      <c r="AV619" s="210"/>
      <c r="AW619" s="210"/>
      <c r="AX619" s="210"/>
      <c r="AY619" s="210"/>
      <c r="AZ619" s="210"/>
      <c r="BA619" s="210"/>
      <c r="BB619" s="210"/>
      <c r="BC619" s="210"/>
      <c r="BD619" s="210"/>
      <c r="BE619" s="210"/>
      <c r="BF619" s="210"/>
      <c r="BG619" s="210"/>
      <c r="BH619" s="210"/>
    </row>
    <row r="620" spans="1:60" outlineLevel="3" x14ac:dyDescent="0.2">
      <c r="A620" s="217"/>
      <c r="B620" s="218"/>
      <c r="C620" s="259" t="s">
        <v>789</v>
      </c>
      <c r="D620" s="252"/>
      <c r="E620" s="253">
        <v>0.66</v>
      </c>
      <c r="F620" s="220"/>
      <c r="G620" s="220"/>
      <c r="H620" s="220"/>
      <c r="I620" s="220"/>
      <c r="J620" s="220"/>
      <c r="K620" s="220"/>
      <c r="L620" s="220"/>
      <c r="M620" s="220"/>
      <c r="N620" s="219"/>
      <c r="O620" s="219"/>
      <c r="P620" s="219"/>
      <c r="Q620" s="219"/>
      <c r="R620" s="220"/>
      <c r="S620" s="220"/>
      <c r="T620" s="220"/>
      <c r="U620" s="220"/>
      <c r="V620" s="220"/>
      <c r="W620" s="220"/>
      <c r="X620" s="220"/>
      <c r="Y620" s="220"/>
      <c r="Z620" s="210"/>
      <c r="AA620" s="210"/>
      <c r="AB620" s="210"/>
      <c r="AC620" s="210"/>
      <c r="AD620" s="210"/>
      <c r="AE620" s="210"/>
      <c r="AF620" s="210"/>
      <c r="AG620" s="210" t="s">
        <v>205</v>
      </c>
      <c r="AH620" s="210">
        <v>0</v>
      </c>
      <c r="AI620" s="210"/>
      <c r="AJ620" s="210"/>
      <c r="AK620" s="210"/>
      <c r="AL620" s="210"/>
      <c r="AM620" s="210"/>
      <c r="AN620" s="210"/>
      <c r="AO620" s="210"/>
      <c r="AP620" s="210"/>
      <c r="AQ620" s="210"/>
      <c r="AR620" s="210"/>
      <c r="AS620" s="210"/>
      <c r="AT620" s="210"/>
      <c r="AU620" s="210"/>
      <c r="AV620" s="210"/>
      <c r="AW620" s="210"/>
      <c r="AX620" s="210"/>
      <c r="AY620" s="210"/>
      <c r="AZ620" s="210"/>
      <c r="BA620" s="210"/>
      <c r="BB620" s="210"/>
      <c r="BC620" s="210"/>
      <c r="BD620" s="210"/>
      <c r="BE620" s="210"/>
      <c r="BF620" s="210"/>
      <c r="BG620" s="210"/>
      <c r="BH620" s="210"/>
    </row>
    <row r="621" spans="1:60" outlineLevel="3" x14ac:dyDescent="0.2">
      <c r="A621" s="217"/>
      <c r="B621" s="218"/>
      <c r="C621" s="259" t="s">
        <v>790</v>
      </c>
      <c r="D621" s="252"/>
      <c r="E621" s="253">
        <v>0.49</v>
      </c>
      <c r="F621" s="220"/>
      <c r="G621" s="220"/>
      <c r="H621" s="220"/>
      <c r="I621" s="220"/>
      <c r="J621" s="220"/>
      <c r="K621" s="220"/>
      <c r="L621" s="220"/>
      <c r="M621" s="220"/>
      <c r="N621" s="219"/>
      <c r="O621" s="219"/>
      <c r="P621" s="219"/>
      <c r="Q621" s="219"/>
      <c r="R621" s="220"/>
      <c r="S621" s="220"/>
      <c r="T621" s="220"/>
      <c r="U621" s="220"/>
      <c r="V621" s="220"/>
      <c r="W621" s="220"/>
      <c r="X621" s="220"/>
      <c r="Y621" s="220"/>
      <c r="Z621" s="210"/>
      <c r="AA621" s="210"/>
      <c r="AB621" s="210"/>
      <c r="AC621" s="210"/>
      <c r="AD621" s="210"/>
      <c r="AE621" s="210"/>
      <c r="AF621" s="210"/>
      <c r="AG621" s="210" t="s">
        <v>205</v>
      </c>
      <c r="AH621" s="210">
        <v>0</v>
      </c>
      <c r="AI621" s="210"/>
      <c r="AJ621" s="210"/>
      <c r="AK621" s="210"/>
      <c r="AL621" s="210"/>
      <c r="AM621" s="210"/>
      <c r="AN621" s="210"/>
      <c r="AO621" s="210"/>
      <c r="AP621" s="210"/>
      <c r="AQ621" s="210"/>
      <c r="AR621" s="210"/>
      <c r="AS621" s="210"/>
      <c r="AT621" s="210"/>
      <c r="AU621" s="210"/>
      <c r="AV621" s="210"/>
      <c r="AW621" s="210"/>
      <c r="AX621" s="210"/>
      <c r="AY621" s="210"/>
      <c r="AZ621" s="210"/>
      <c r="BA621" s="210"/>
      <c r="BB621" s="210"/>
      <c r="BC621" s="210"/>
      <c r="BD621" s="210"/>
      <c r="BE621" s="210"/>
      <c r="BF621" s="210"/>
      <c r="BG621" s="210"/>
      <c r="BH621" s="210"/>
    </row>
    <row r="622" spans="1:60" outlineLevel="3" x14ac:dyDescent="0.2">
      <c r="A622" s="217"/>
      <c r="B622" s="218"/>
      <c r="C622" s="259" t="s">
        <v>791</v>
      </c>
      <c r="D622" s="252"/>
      <c r="E622" s="253">
        <v>1.1399999999999999</v>
      </c>
      <c r="F622" s="220"/>
      <c r="G622" s="220"/>
      <c r="H622" s="220"/>
      <c r="I622" s="220"/>
      <c r="J622" s="220"/>
      <c r="K622" s="220"/>
      <c r="L622" s="220"/>
      <c r="M622" s="220"/>
      <c r="N622" s="219"/>
      <c r="O622" s="219"/>
      <c r="P622" s="219"/>
      <c r="Q622" s="219"/>
      <c r="R622" s="220"/>
      <c r="S622" s="220"/>
      <c r="T622" s="220"/>
      <c r="U622" s="220"/>
      <c r="V622" s="220"/>
      <c r="W622" s="220"/>
      <c r="X622" s="220"/>
      <c r="Y622" s="220"/>
      <c r="Z622" s="210"/>
      <c r="AA622" s="210"/>
      <c r="AB622" s="210"/>
      <c r="AC622" s="210"/>
      <c r="AD622" s="210"/>
      <c r="AE622" s="210"/>
      <c r="AF622" s="210"/>
      <c r="AG622" s="210" t="s">
        <v>205</v>
      </c>
      <c r="AH622" s="210">
        <v>0</v>
      </c>
      <c r="AI622" s="210"/>
      <c r="AJ622" s="210"/>
      <c r="AK622" s="210"/>
      <c r="AL622" s="210"/>
      <c r="AM622" s="210"/>
      <c r="AN622" s="210"/>
      <c r="AO622" s="210"/>
      <c r="AP622" s="210"/>
      <c r="AQ622" s="210"/>
      <c r="AR622" s="210"/>
      <c r="AS622" s="210"/>
      <c r="AT622" s="210"/>
      <c r="AU622" s="210"/>
      <c r="AV622" s="210"/>
      <c r="AW622" s="210"/>
      <c r="AX622" s="210"/>
      <c r="AY622" s="210"/>
      <c r="AZ622" s="210"/>
      <c r="BA622" s="210"/>
      <c r="BB622" s="210"/>
      <c r="BC622" s="210"/>
      <c r="BD622" s="210"/>
      <c r="BE622" s="210"/>
      <c r="BF622" s="210"/>
      <c r="BG622" s="210"/>
      <c r="BH622" s="210"/>
    </row>
    <row r="623" spans="1:60" outlineLevel="3" x14ac:dyDescent="0.2">
      <c r="A623" s="217"/>
      <c r="B623" s="218"/>
      <c r="C623" s="259" t="s">
        <v>792</v>
      </c>
      <c r="D623" s="252"/>
      <c r="E623" s="253">
        <v>1.7</v>
      </c>
      <c r="F623" s="220"/>
      <c r="G623" s="220"/>
      <c r="H623" s="220"/>
      <c r="I623" s="220"/>
      <c r="J623" s="220"/>
      <c r="K623" s="220"/>
      <c r="L623" s="220"/>
      <c r="M623" s="220"/>
      <c r="N623" s="219"/>
      <c r="O623" s="219"/>
      <c r="P623" s="219"/>
      <c r="Q623" s="219"/>
      <c r="R623" s="220"/>
      <c r="S623" s="220"/>
      <c r="T623" s="220"/>
      <c r="U623" s="220"/>
      <c r="V623" s="220"/>
      <c r="W623" s="220"/>
      <c r="X623" s="220"/>
      <c r="Y623" s="220"/>
      <c r="Z623" s="210"/>
      <c r="AA623" s="210"/>
      <c r="AB623" s="210"/>
      <c r="AC623" s="210"/>
      <c r="AD623" s="210"/>
      <c r="AE623" s="210"/>
      <c r="AF623" s="210"/>
      <c r="AG623" s="210" t="s">
        <v>205</v>
      </c>
      <c r="AH623" s="210">
        <v>0</v>
      </c>
      <c r="AI623" s="210"/>
      <c r="AJ623" s="210"/>
      <c r="AK623" s="210"/>
      <c r="AL623" s="210"/>
      <c r="AM623" s="210"/>
      <c r="AN623" s="210"/>
      <c r="AO623" s="210"/>
      <c r="AP623" s="210"/>
      <c r="AQ623" s="210"/>
      <c r="AR623" s="210"/>
      <c r="AS623" s="210"/>
      <c r="AT623" s="210"/>
      <c r="AU623" s="210"/>
      <c r="AV623" s="210"/>
      <c r="AW623" s="210"/>
      <c r="AX623" s="210"/>
      <c r="AY623" s="210"/>
      <c r="AZ623" s="210"/>
      <c r="BA623" s="210"/>
      <c r="BB623" s="210"/>
      <c r="BC623" s="210"/>
      <c r="BD623" s="210"/>
      <c r="BE623" s="210"/>
      <c r="BF623" s="210"/>
      <c r="BG623" s="210"/>
      <c r="BH623" s="210"/>
    </row>
    <row r="624" spans="1:60" outlineLevel="1" x14ac:dyDescent="0.2">
      <c r="A624" s="229">
        <v>89</v>
      </c>
      <c r="B624" s="230" t="s">
        <v>793</v>
      </c>
      <c r="C624" s="246" t="s">
        <v>794</v>
      </c>
      <c r="D624" s="231" t="s">
        <v>220</v>
      </c>
      <c r="E624" s="232">
        <v>18.91</v>
      </c>
      <c r="F624" s="233"/>
      <c r="G624" s="234">
        <f>ROUND(E624*F624,2)</f>
        <v>0</v>
      </c>
      <c r="H624" s="233"/>
      <c r="I624" s="234">
        <f>ROUND(E624*H624,2)</f>
        <v>0</v>
      </c>
      <c r="J624" s="233"/>
      <c r="K624" s="234">
        <f>ROUND(E624*J624,2)</f>
        <v>0</v>
      </c>
      <c r="L624" s="234">
        <v>21</v>
      </c>
      <c r="M624" s="234">
        <f>G624*(1+L624/100)</f>
        <v>0</v>
      </c>
      <c r="N624" s="232">
        <v>0</v>
      </c>
      <c r="O624" s="232">
        <f>ROUND(E624*N624,2)</f>
        <v>0</v>
      </c>
      <c r="P624" s="232">
        <v>0</v>
      </c>
      <c r="Q624" s="232">
        <f>ROUND(E624*P624,2)</f>
        <v>0</v>
      </c>
      <c r="R624" s="234" t="s">
        <v>772</v>
      </c>
      <c r="S624" s="234" t="s">
        <v>159</v>
      </c>
      <c r="T624" s="235" t="s">
        <v>199</v>
      </c>
      <c r="U624" s="220">
        <v>0.15</v>
      </c>
      <c r="V624" s="220">
        <f>ROUND(E624*U624,2)</f>
        <v>2.84</v>
      </c>
      <c r="W624" s="220"/>
      <c r="X624" s="220" t="s">
        <v>200</v>
      </c>
      <c r="Y624" s="220" t="s">
        <v>162</v>
      </c>
      <c r="Z624" s="210"/>
      <c r="AA624" s="210"/>
      <c r="AB624" s="210"/>
      <c r="AC624" s="210"/>
      <c r="AD624" s="210"/>
      <c r="AE624" s="210"/>
      <c r="AF624" s="210"/>
      <c r="AG624" s="210" t="s">
        <v>201</v>
      </c>
      <c r="AH624" s="210"/>
      <c r="AI624" s="210"/>
      <c r="AJ624" s="210"/>
      <c r="AK624" s="210"/>
      <c r="AL624" s="210"/>
      <c r="AM624" s="210"/>
      <c r="AN624" s="210"/>
      <c r="AO624" s="210"/>
      <c r="AP624" s="210"/>
      <c r="AQ624" s="210"/>
      <c r="AR624" s="210"/>
      <c r="AS624" s="210"/>
      <c r="AT624" s="210"/>
      <c r="AU624" s="210"/>
      <c r="AV624" s="210"/>
      <c r="AW624" s="210"/>
      <c r="AX624" s="210"/>
      <c r="AY624" s="210"/>
      <c r="AZ624" s="210"/>
      <c r="BA624" s="210"/>
      <c r="BB624" s="210"/>
      <c r="BC624" s="210"/>
      <c r="BD624" s="210"/>
      <c r="BE624" s="210"/>
      <c r="BF624" s="210"/>
      <c r="BG624" s="210"/>
      <c r="BH624" s="210"/>
    </row>
    <row r="625" spans="1:60" outlineLevel="2" x14ac:dyDescent="0.2">
      <c r="A625" s="217"/>
      <c r="B625" s="218"/>
      <c r="C625" s="259" t="s">
        <v>795</v>
      </c>
      <c r="D625" s="252"/>
      <c r="E625" s="253"/>
      <c r="F625" s="220"/>
      <c r="G625" s="220"/>
      <c r="H625" s="220"/>
      <c r="I625" s="220"/>
      <c r="J625" s="220"/>
      <c r="K625" s="220"/>
      <c r="L625" s="220"/>
      <c r="M625" s="220"/>
      <c r="N625" s="219"/>
      <c r="O625" s="219"/>
      <c r="P625" s="219"/>
      <c r="Q625" s="219"/>
      <c r="R625" s="220"/>
      <c r="S625" s="220"/>
      <c r="T625" s="220"/>
      <c r="U625" s="220"/>
      <c r="V625" s="220"/>
      <c r="W625" s="220"/>
      <c r="X625" s="220"/>
      <c r="Y625" s="220"/>
      <c r="Z625" s="210"/>
      <c r="AA625" s="210"/>
      <c r="AB625" s="210"/>
      <c r="AC625" s="210"/>
      <c r="AD625" s="210"/>
      <c r="AE625" s="210"/>
      <c r="AF625" s="210"/>
      <c r="AG625" s="210" t="s">
        <v>205</v>
      </c>
      <c r="AH625" s="210">
        <v>0</v>
      </c>
      <c r="AI625" s="210"/>
      <c r="AJ625" s="210"/>
      <c r="AK625" s="210"/>
      <c r="AL625" s="210"/>
      <c r="AM625" s="210"/>
      <c r="AN625" s="210"/>
      <c r="AO625" s="210"/>
      <c r="AP625" s="210"/>
      <c r="AQ625" s="210"/>
      <c r="AR625" s="210"/>
      <c r="AS625" s="210"/>
      <c r="AT625" s="210"/>
      <c r="AU625" s="210"/>
      <c r="AV625" s="210"/>
      <c r="AW625" s="210"/>
      <c r="AX625" s="210"/>
      <c r="AY625" s="210"/>
      <c r="AZ625" s="210"/>
      <c r="BA625" s="210"/>
      <c r="BB625" s="210"/>
      <c r="BC625" s="210"/>
      <c r="BD625" s="210"/>
      <c r="BE625" s="210"/>
      <c r="BF625" s="210"/>
      <c r="BG625" s="210"/>
      <c r="BH625" s="210"/>
    </row>
    <row r="626" spans="1:60" outlineLevel="3" x14ac:dyDescent="0.2">
      <c r="A626" s="217"/>
      <c r="B626" s="218"/>
      <c r="C626" s="259" t="s">
        <v>796</v>
      </c>
      <c r="D626" s="252"/>
      <c r="E626" s="253">
        <v>2.98</v>
      </c>
      <c r="F626" s="220"/>
      <c r="G626" s="220"/>
      <c r="H626" s="220"/>
      <c r="I626" s="220"/>
      <c r="J626" s="220"/>
      <c r="K626" s="220"/>
      <c r="L626" s="220"/>
      <c r="M626" s="220"/>
      <c r="N626" s="219"/>
      <c r="O626" s="219"/>
      <c r="P626" s="219"/>
      <c r="Q626" s="219"/>
      <c r="R626" s="220"/>
      <c r="S626" s="220"/>
      <c r="T626" s="220"/>
      <c r="U626" s="220"/>
      <c r="V626" s="220"/>
      <c r="W626" s="220"/>
      <c r="X626" s="220"/>
      <c r="Y626" s="220"/>
      <c r="Z626" s="210"/>
      <c r="AA626" s="210"/>
      <c r="AB626" s="210"/>
      <c r="AC626" s="210"/>
      <c r="AD626" s="210"/>
      <c r="AE626" s="210"/>
      <c r="AF626" s="210"/>
      <c r="AG626" s="210" t="s">
        <v>205</v>
      </c>
      <c r="AH626" s="210">
        <v>0</v>
      </c>
      <c r="AI626" s="210"/>
      <c r="AJ626" s="210"/>
      <c r="AK626" s="210"/>
      <c r="AL626" s="210"/>
      <c r="AM626" s="210"/>
      <c r="AN626" s="210"/>
      <c r="AO626" s="210"/>
      <c r="AP626" s="210"/>
      <c r="AQ626" s="210"/>
      <c r="AR626" s="210"/>
      <c r="AS626" s="210"/>
      <c r="AT626" s="210"/>
      <c r="AU626" s="210"/>
      <c r="AV626" s="210"/>
      <c r="AW626" s="210"/>
      <c r="AX626" s="210"/>
      <c r="AY626" s="210"/>
      <c r="AZ626" s="210"/>
      <c r="BA626" s="210"/>
      <c r="BB626" s="210"/>
      <c r="BC626" s="210"/>
      <c r="BD626" s="210"/>
      <c r="BE626" s="210"/>
      <c r="BF626" s="210"/>
      <c r="BG626" s="210"/>
      <c r="BH626" s="210"/>
    </row>
    <row r="627" spans="1:60" outlineLevel="3" x14ac:dyDescent="0.2">
      <c r="A627" s="217"/>
      <c r="B627" s="218"/>
      <c r="C627" s="259" t="s">
        <v>257</v>
      </c>
      <c r="D627" s="252"/>
      <c r="E627" s="253"/>
      <c r="F627" s="220"/>
      <c r="G627" s="220"/>
      <c r="H627" s="220"/>
      <c r="I627" s="220"/>
      <c r="J627" s="220"/>
      <c r="K627" s="220"/>
      <c r="L627" s="220"/>
      <c r="M627" s="220"/>
      <c r="N627" s="219"/>
      <c r="O627" s="219"/>
      <c r="P627" s="219"/>
      <c r="Q627" s="219"/>
      <c r="R627" s="220"/>
      <c r="S627" s="220"/>
      <c r="T627" s="220"/>
      <c r="U627" s="220"/>
      <c r="V627" s="220"/>
      <c r="W627" s="220"/>
      <c r="X627" s="220"/>
      <c r="Y627" s="220"/>
      <c r="Z627" s="210"/>
      <c r="AA627" s="210"/>
      <c r="AB627" s="210"/>
      <c r="AC627" s="210"/>
      <c r="AD627" s="210"/>
      <c r="AE627" s="210"/>
      <c r="AF627" s="210"/>
      <c r="AG627" s="210" t="s">
        <v>205</v>
      </c>
      <c r="AH627" s="210">
        <v>0</v>
      </c>
      <c r="AI627" s="210"/>
      <c r="AJ627" s="210"/>
      <c r="AK627" s="210"/>
      <c r="AL627" s="210"/>
      <c r="AM627" s="210"/>
      <c r="AN627" s="210"/>
      <c r="AO627" s="210"/>
      <c r="AP627" s="210"/>
      <c r="AQ627" s="210"/>
      <c r="AR627" s="210"/>
      <c r="AS627" s="210"/>
      <c r="AT627" s="210"/>
      <c r="AU627" s="210"/>
      <c r="AV627" s="210"/>
      <c r="AW627" s="210"/>
      <c r="AX627" s="210"/>
      <c r="AY627" s="210"/>
      <c r="AZ627" s="210"/>
      <c r="BA627" s="210"/>
      <c r="BB627" s="210"/>
      <c r="BC627" s="210"/>
      <c r="BD627" s="210"/>
      <c r="BE627" s="210"/>
      <c r="BF627" s="210"/>
      <c r="BG627" s="210"/>
      <c r="BH627" s="210"/>
    </row>
    <row r="628" spans="1:60" outlineLevel="3" x14ac:dyDescent="0.2">
      <c r="A628" s="217"/>
      <c r="B628" s="218"/>
      <c r="C628" s="259" t="s">
        <v>797</v>
      </c>
      <c r="D628" s="252"/>
      <c r="E628" s="253">
        <v>2.98</v>
      </c>
      <c r="F628" s="220"/>
      <c r="G628" s="220"/>
      <c r="H628" s="220"/>
      <c r="I628" s="220"/>
      <c r="J628" s="220"/>
      <c r="K628" s="220"/>
      <c r="L628" s="220"/>
      <c r="M628" s="220"/>
      <c r="N628" s="219"/>
      <c r="O628" s="219"/>
      <c r="P628" s="219"/>
      <c r="Q628" s="219"/>
      <c r="R628" s="220"/>
      <c r="S628" s="220"/>
      <c r="T628" s="220"/>
      <c r="U628" s="220"/>
      <c r="V628" s="220"/>
      <c r="W628" s="220"/>
      <c r="X628" s="220"/>
      <c r="Y628" s="220"/>
      <c r="Z628" s="210"/>
      <c r="AA628" s="210"/>
      <c r="AB628" s="210"/>
      <c r="AC628" s="210"/>
      <c r="AD628" s="210"/>
      <c r="AE628" s="210"/>
      <c r="AF628" s="210"/>
      <c r="AG628" s="210" t="s">
        <v>205</v>
      </c>
      <c r="AH628" s="210">
        <v>0</v>
      </c>
      <c r="AI628" s="210"/>
      <c r="AJ628" s="210"/>
      <c r="AK628" s="210"/>
      <c r="AL628" s="210"/>
      <c r="AM628" s="210"/>
      <c r="AN628" s="210"/>
      <c r="AO628" s="210"/>
      <c r="AP628" s="210"/>
      <c r="AQ628" s="210"/>
      <c r="AR628" s="210"/>
      <c r="AS628" s="210"/>
      <c r="AT628" s="210"/>
      <c r="AU628" s="210"/>
      <c r="AV628" s="210"/>
      <c r="AW628" s="210"/>
      <c r="AX628" s="210"/>
      <c r="AY628" s="210"/>
      <c r="AZ628" s="210"/>
      <c r="BA628" s="210"/>
      <c r="BB628" s="210"/>
      <c r="BC628" s="210"/>
      <c r="BD628" s="210"/>
      <c r="BE628" s="210"/>
      <c r="BF628" s="210"/>
      <c r="BG628" s="210"/>
      <c r="BH628" s="210"/>
    </row>
    <row r="629" spans="1:60" outlineLevel="3" x14ac:dyDescent="0.2">
      <c r="A629" s="217"/>
      <c r="B629" s="218"/>
      <c r="C629" s="259" t="s">
        <v>798</v>
      </c>
      <c r="D629" s="252"/>
      <c r="E629" s="253">
        <v>2.98</v>
      </c>
      <c r="F629" s="220"/>
      <c r="G629" s="220"/>
      <c r="H629" s="220"/>
      <c r="I629" s="220"/>
      <c r="J629" s="220"/>
      <c r="K629" s="220"/>
      <c r="L629" s="220"/>
      <c r="M629" s="220"/>
      <c r="N629" s="219"/>
      <c r="O629" s="219"/>
      <c r="P629" s="219"/>
      <c r="Q629" s="219"/>
      <c r="R629" s="220"/>
      <c r="S629" s="220"/>
      <c r="T629" s="220"/>
      <c r="U629" s="220"/>
      <c r="V629" s="220"/>
      <c r="W629" s="220"/>
      <c r="X629" s="220"/>
      <c r="Y629" s="220"/>
      <c r="Z629" s="210"/>
      <c r="AA629" s="210"/>
      <c r="AB629" s="210"/>
      <c r="AC629" s="210"/>
      <c r="AD629" s="210"/>
      <c r="AE629" s="210"/>
      <c r="AF629" s="210"/>
      <c r="AG629" s="210" t="s">
        <v>205</v>
      </c>
      <c r="AH629" s="210">
        <v>0</v>
      </c>
      <c r="AI629" s="210"/>
      <c r="AJ629" s="210"/>
      <c r="AK629" s="210"/>
      <c r="AL629" s="210"/>
      <c r="AM629" s="210"/>
      <c r="AN629" s="210"/>
      <c r="AO629" s="210"/>
      <c r="AP629" s="210"/>
      <c r="AQ629" s="210"/>
      <c r="AR629" s="210"/>
      <c r="AS629" s="210"/>
      <c r="AT629" s="210"/>
      <c r="AU629" s="210"/>
      <c r="AV629" s="210"/>
      <c r="AW629" s="210"/>
      <c r="AX629" s="210"/>
      <c r="AY629" s="210"/>
      <c r="AZ629" s="210"/>
      <c r="BA629" s="210"/>
      <c r="BB629" s="210"/>
      <c r="BC629" s="210"/>
      <c r="BD629" s="210"/>
      <c r="BE629" s="210"/>
      <c r="BF629" s="210"/>
      <c r="BG629" s="210"/>
      <c r="BH629" s="210"/>
    </row>
    <row r="630" spans="1:60" outlineLevel="3" x14ac:dyDescent="0.2">
      <c r="A630" s="217"/>
      <c r="B630" s="218"/>
      <c r="C630" s="259" t="s">
        <v>799</v>
      </c>
      <c r="D630" s="252"/>
      <c r="E630" s="253">
        <v>2.98</v>
      </c>
      <c r="F630" s="220"/>
      <c r="G630" s="220"/>
      <c r="H630" s="220"/>
      <c r="I630" s="220"/>
      <c r="J630" s="220"/>
      <c r="K630" s="220"/>
      <c r="L630" s="220"/>
      <c r="M630" s="220"/>
      <c r="N630" s="219"/>
      <c r="O630" s="219"/>
      <c r="P630" s="219"/>
      <c r="Q630" s="219"/>
      <c r="R630" s="220"/>
      <c r="S630" s="220"/>
      <c r="T630" s="220"/>
      <c r="U630" s="220"/>
      <c r="V630" s="220"/>
      <c r="W630" s="220"/>
      <c r="X630" s="220"/>
      <c r="Y630" s="220"/>
      <c r="Z630" s="210"/>
      <c r="AA630" s="210"/>
      <c r="AB630" s="210"/>
      <c r="AC630" s="210"/>
      <c r="AD630" s="210"/>
      <c r="AE630" s="210"/>
      <c r="AF630" s="210"/>
      <c r="AG630" s="210" t="s">
        <v>205</v>
      </c>
      <c r="AH630" s="210">
        <v>0</v>
      </c>
      <c r="AI630" s="210"/>
      <c r="AJ630" s="210"/>
      <c r="AK630" s="210"/>
      <c r="AL630" s="210"/>
      <c r="AM630" s="210"/>
      <c r="AN630" s="210"/>
      <c r="AO630" s="210"/>
      <c r="AP630" s="210"/>
      <c r="AQ630" s="210"/>
      <c r="AR630" s="210"/>
      <c r="AS630" s="210"/>
      <c r="AT630" s="210"/>
      <c r="AU630" s="210"/>
      <c r="AV630" s="210"/>
      <c r="AW630" s="210"/>
      <c r="AX630" s="210"/>
      <c r="AY630" s="210"/>
      <c r="AZ630" s="210"/>
      <c r="BA630" s="210"/>
      <c r="BB630" s="210"/>
      <c r="BC630" s="210"/>
      <c r="BD630" s="210"/>
      <c r="BE630" s="210"/>
      <c r="BF630" s="210"/>
      <c r="BG630" s="210"/>
      <c r="BH630" s="210"/>
    </row>
    <row r="631" spans="1:60" outlineLevel="3" x14ac:dyDescent="0.2">
      <c r="A631" s="217"/>
      <c r="B631" s="218"/>
      <c r="C631" s="259" t="s">
        <v>800</v>
      </c>
      <c r="D631" s="252"/>
      <c r="E631" s="253">
        <v>1.03</v>
      </c>
      <c r="F631" s="220"/>
      <c r="G631" s="220"/>
      <c r="H631" s="220"/>
      <c r="I631" s="220"/>
      <c r="J631" s="220"/>
      <c r="K631" s="220"/>
      <c r="L631" s="220"/>
      <c r="M631" s="220"/>
      <c r="N631" s="219"/>
      <c r="O631" s="219"/>
      <c r="P631" s="219"/>
      <c r="Q631" s="219"/>
      <c r="R631" s="220"/>
      <c r="S631" s="220"/>
      <c r="T631" s="220"/>
      <c r="U631" s="220"/>
      <c r="V631" s="220"/>
      <c r="W631" s="220"/>
      <c r="X631" s="220"/>
      <c r="Y631" s="220"/>
      <c r="Z631" s="210"/>
      <c r="AA631" s="210"/>
      <c r="AB631" s="210"/>
      <c r="AC631" s="210"/>
      <c r="AD631" s="210"/>
      <c r="AE631" s="210"/>
      <c r="AF631" s="210"/>
      <c r="AG631" s="210" t="s">
        <v>205</v>
      </c>
      <c r="AH631" s="210">
        <v>0</v>
      </c>
      <c r="AI631" s="210"/>
      <c r="AJ631" s="210"/>
      <c r="AK631" s="210"/>
      <c r="AL631" s="210"/>
      <c r="AM631" s="210"/>
      <c r="AN631" s="210"/>
      <c r="AO631" s="210"/>
      <c r="AP631" s="210"/>
      <c r="AQ631" s="210"/>
      <c r="AR631" s="210"/>
      <c r="AS631" s="210"/>
      <c r="AT631" s="210"/>
      <c r="AU631" s="210"/>
      <c r="AV631" s="210"/>
      <c r="AW631" s="210"/>
      <c r="AX631" s="210"/>
      <c r="AY631" s="210"/>
      <c r="AZ631" s="210"/>
      <c r="BA631" s="210"/>
      <c r="BB631" s="210"/>
      <c r="BC631" s="210"/>
      <c r="BD631" s="210"/>
      <c r="BE631" s="210"/>
      <c r="BF631" s="210"/>
      <c r="BG631" s="210"/>
      <c r="BH631" s="210"/>
    </row>
    <row r="632" spans="1:60" outlineLevel="3" x14ac:dyDescent="0.2">
      <c r="A632" s="217"/>
      <c r="B632" s="218"/>
      <c r="C632" s="259" t="s">
        <v>801</v>
      </c>
      <c r="D632" s="252"/>
      <c r="E632" s="253">
        <v>2.98</v>
      </c>
      <c r="F632" s="220"/>
      <c r="G632" s="220"/>
      <c r="H632" s="220"/>
      <c r="I632" s="220"/>
      <c r="J632" s="220"/>
      <c r="K632" s="220"/>
      <c r="L632" s="220"/>
      <c r="M632" s="220"/>
      <c r="N632" s="219"/>
      <c r="O632" s="219"/>
      <c r="P632" s="219"/>
      <c r="Q632" s="219"/>
      <c r="R632" s="220"/>
      <c r="S632" s="220"/>
      <c r="T632" s="220"/>
      <c r="U632" s="220"/>
      <c r="V632" s="220"/>
      <c r="W632" s="220"/>
      <c r="X632" s="220"/>
      <c r="Y632" s="220"/>
      <c r="Z632" s="210"/>
      <c r="AA632" s="210"/>
      <c r="AB632" s="210"/>
      <c r="AC632" s="210"/>
      <c r="AD632" s="210"/>
      <c r="AE632" s="210"/>
      <c r="AF632" s="210"/>
      <c r="AG632" s="210" t="s">
        <v>205</v>
      </c>
      <c r="AH632" s="210">
        <v>0</v>
      </c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</row>
    <row r="633" spans="1:60" outlineLevel="3" x14ac:dyDescent="0.2">
      <c r="A633" s="217"/>
      <c r="B633" s="218"/>
      <c r="C633" s="259" t="s">
        <v>802</v>
      </c>
      <c r="D633" s="252"/>
      <c r="E633" s="253">
        <v>2.98</v>
      </c>
      <c r="F633" s="220"/>
      <c r="G633" s="220"/>
      <c r="H633" s="220"/>
      <c r="I633" s="220"/>
      <c r="J633" s="220"/>
      <c r="K633" s="220"/>
      <c r="L633" s="220"/>
      <c r="M633" s="220"/>
      <c r="N633" s="219"/>
      <c r="O633" s="219"/>
      <c r="P633" s="219"/>
      <c r="Q633" s="219"/>
      <c r="R633" s="220"/>
      <c r="S633" s="220"/>
      <c r="T633" s="220"/>
      <c r="U633" s="220"/>
      <c r="V633" s="220"/>
      <c r="W633" s="220"/>
      <c r="X633" s="220"/>
      <c r="Y633" s="220"/>
      <c r="Z633" s="210"/>
      <c r="AA633" s="210"/>
      <c r="AB633" s="210"/>
      <c r="AC633" s="210"/>
      <c r="AD633" s="210"/>
      <c r="AE633" s="210"/>
      <c r="AF633" s="210"/>
      <c r="AG633" s="210" t="s">
        <v>205</v>
      </c>
      <c r="AH633" s="210">
        <v>0</v>
      </c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</row>
    <row r="634" spans="1:60" outlineLevel="1" x14ac:dyDescent="0.2">
      <c r="A634" s="229">
        <v>90</v>
      </c>
      <c r="B634" s="230" t="s">
        <v>803</v>
      </c>
      <c r="C634" s="246" t="s">
        <v>804</v>
      </c>
      <c r="D634" s="231" t="s">
        <v>220</v>
      </c>
      <c r="E634" s="232">
        <v>19.45</v>
      </c>
      <c r="F634" s="233"/>
      <c r="G634" s="234">
        <f>ROUND(E634*F634,2)</f>
        <v>0</v>
      </c>
      <c r="H634" s="233"/>
      <c r="I634" s="234">
        <f>ROUND(E634*H634,2)</f>
        <v>0</v>
      </c>
      <c r="J634" s="233"/>
      <c r="K634" s="234">
        <f>ROUND(E634*J634,2)</f>
        <v>0</v>
      </c>
      <c r="L634" s="234">
        <v>21</v>
      </c>
      <c r="M634" s="234">
        <f>G634*(1+L634/100)</f>
        <v>0</v>
      </c>
      <c r="N634" s="232">
        <v>0</v>
      </c>
      <c r="O634" s="232">
        <f>ROUND(E634*N634,2)</f>
        <v>0</v>
      </c>
      <c r="P634" s="232">
        <v>0</v>
      </c>
      <c r="Q634" s="232">
        <f>ROUND(E634*P634,2)</f>
        <v>0</v>
      </c>
      <c r="R634" s="234" t="s">
        <v>772</v>
      </c>
      <c r="S634" s="234" t="s">
        <v>159</v>
      </c>
      <c r="T634" s="235" t="s">
        <v>199</v>
      </c>
      <c r="U634" s="220">
        <v>0.154</v>
      </c>
      <c r="V634" s="220">
        <f>ROUND(E634*U634,2)</f>
        <v>3</v>
      </c>
      <c r="W634" s="220"/>
      <c r="X634" s="220" t="s">
        <v>200</v>
      </c>
      <c r="Y634" s="220" t="s">
        <v>162</v>
      </c>
      <c r="Z634" s="210"/>
      <c r="AA634" s="210"/>
      <c r="AB634" s="210"/>
      <c r="AC634" s="210"/>
      <c r="AD634" s="210"/>
      <c r="AE634" s="210"/>
      <c r="AF634" s="210"/>
      <c r="AG634" s="210" t="s">
        <v>201</v>
      </c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</row>
    <row r="635" spans="1:60" outlineLevel="2" x14ac:dyDescent="0.2">
      <c r="A635" s="217"/>
      <c r="B635" s="218"/>
      <c r="C635" s="259" t="s">
        <v>805</v>
      </c>
      <c r="D635" s="252"/>
      <c r="E635" s="253">
        <v>19.45</v>
      </c>
      <c r="F635" s="220"/>
      <c r="G635" s="220"/>
      <c r="H635" s="220"/>
      <c r="I635" s="220"/>
      <c r="J635" s="220"/>
      <c r="K635" s="220"/>
      <c r="L635" s="220"/>
      <c r="M635" s="220"/>
      <c r="N635" s="219"/>
      <c r="O635" s="219"/>
      <c r="P635" s="219"/>
      <c r="Q635" s="219"/>
      <c r="R635" s="220"/>
      <c r="S635" s="220"/>
      <c r="T635" s="220"/>
      <c r="U635" s="220"/>
      <c r="V635" s="220"/>
      <c r="W635" s="220"/>
      <c r="X635" s="220"/>
      <c r="Y635" s="220"/>
      <c r="Z635" s="210"/>
      <c r="AA635" s="210"/>
      <c r="AB635" s="210"/>
      <c r="AC635" s="210"/>
      <c r="AD635" s="210"/>
      <c r="AE635" s="210"/>
      <c r="AF635" s="210"/>
      <c r="AG635" s="210" t="s">
        <v>205</v>
      </c>
      <c r="AH635" s="210">
        <v>5</v>
      </c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</row>
    <row r="636" spans="1:60" ht="22.5" outlineLevel="1" x14ac:dyDescent="0.2">
      <c r="A636" s="229">
        <v>91</v>
      </c>
      <c r="B636" s="230" t="s">
        <v>806</v>
      </c>
      <c r="C636" s="246" t="s">
        <v>807</v>
      </c>
      <c r="D636" s="231" t="s">
        <v>197</v>
      </c>
      <c r="E636" s="232">
        <v>44.052999999999997</v>
      </c>
      <c r="F636" s="233"/>
      <c r="G636" s="234">
        <f>ROUND(E636*F636,2)</f>
        <v>0</v>
      </c>
      <c r="H636" s="233"/>
      <c r="I636" s="234">
        <f>ROUND(E636*H636,2)</f>
        <v>0</v>
      </c>
      <c r="J636" s="233"/>
      <c r="K636" s="234">
        <f>ROUND(E636*J636,2)</f>
        <v>0</v>
      </c>
      <c r="L636" s="234">
        <v>21</v>
      </c>
      <c r="M636" s="234">
        <f>G636*(1+L636/100)</f>
        <v>0</v>
      </c>
      <c r="N636" s="232">
        <v>3.9899999999999996E-3</v>
      </c>
      <c r="O636" s="232">
        <f>ROUND(E636*N636,2)</f>
        <v>0.18</v>
      </c>
      <c r="P636" s="232">
        <v>0</v>
      </c>
      <c r="Q636" s="232">
        <f>ROUND(E636*P636,2)</f>
        <v>0</v>
      </c>
      <c r="R636" s="234" t="s">
        <v>772</v>
      </c>
      <c r="S636" s="234" t="s">
        <v>159</v>
      </c>
      <c r="T636" s="235" t="s">
        <v>199</v>
      </c>
      <c r="U636" s="220">
        <v>0.97799999999999998</v>
      </c>
      <c r="V636" s="220">
        <f>ROUND(E636*U636,2)</f>
        <v>43.08</v>
      </c>
      <c r="W636" s="220"/>
      <c r="X636" s="220" t="s">
        <v>200</v>
      </c>
      <c r="Y636" s="220" t="s">
        <v>162</v>
      </c>
      <c r="Z636" s="210"/>
      <c r="AA636" s="210"/>
      <c r="AB636" s="210"/>
      <c r="AC636" s="210"/>
      <c r="AD636" s="210"/>
      <c r="AE636" s="210"/>
      <c r="AF636" s="210"/>
      <c r="AG636" s="210" t="s">
        <v>201</v>
      </c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</row>
    <row r="637" spans="1:60" outlineLevel="2" x14ac:dyDescent="0.2">
      <c r="A637" s="217"/>
      <c r="B637" s="218"/>
      <c r="C637" s="259" t="s">
        <v>253</v>
      </c>
      <c r="D637" s="252"/>
      <c r="E637" s="253"/>
      <c r="F637" s="220"/>
      <c r="G637" s="220"/>
      <c r="H637" s="220"/>
      <c r="I637" s="220"/>
      <c r="J637" s="220"/>
      <c r="K637" s="220"/>
      <c r="L637" s="220"/>
      <c r="M637" s="220"/>
      <c r="N637" s="219"/>
      <c r="O637" s="219"/>
      <c r="P637" s="219"/>
      <c r="Q637" s="219"/>
      <c r="R637" s="220"/>
      <c r="S637" s="220"/>
      <c r="T637" s="220"/>
      <c r="U637" s="220"/>
      <c r="V637" s="220"/>
      <c r="W637" s="220"/>
      <c r="X637" s="220"/>
      <c r="Y637" s="220"/>
      <c r="Z637" s="210"/>
      <c r="AA637" s="210"/>
      <c r="AB637" s="210"/>
      <c r="AC637" s="210"/>
      <c r="AD637" s="210"/>
      <c r="AE637" s="210"/>
      <c r="AF637" s="210"/>
      <c r="AG637" s="210" t="s">
        <v>205</v>
      </c>
      <c r="AH637" s="210">
        <v>0</v>
      </c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</row>
    <row r="638" spans="1:60" outlineLevel="3" x14ac:dyDescent="0.2">
      <c r="A638" s="217"/>
      <c r="B638" s="218"/>
      <c r="C638" s="259" t="s">
        <v>808</v>
      </c>
      <c r="D638" s="252"/>
      <c r="E638" s="253">
        <v>4.47</v>
      </c>
      <c r="F638" s="220"/>
      <c r="G638" s="220"/>
      <c r="H638" s="220"/>
      <c r="I638" s="220"/>
      <c r="J638" s="220"/>
      <c r="K638" s="220"/>
      <c r="L638" s="220"/>
      <c r="M638" s="220"/>
      <c r="N638" s="219"/>
      <c r="O638" s="219"/>
      <c r="P638" s="219"/>
      <c r="Q638" s="219"/>
      <c r="R638" s="220"/>
      <c r="S638" s="220"/>
      <c r="T638" s="220"/>
      <c r="U638" s="220"/>
      <c r="V638" s="220"/>
      <c r="W638" s="220"/>
      <c r="X638" s="220"/>
      <c r="Y638" s="220"/>
      <c r="Z638" s="210"/>
      <c r="AA638" s="210"/>
      <c r="AB638" s="210"/>
      <c r="AC638" s="210"/>
      <c r="AD638" s="210"/>
      <c r="AE638" s="210"/>
      <c r="AF638" s="210"/>
      <c r="AG638" s="210" t="s">
        <v>205</v>
      </c>
      <c r="AH638" s="210">
        <v>0</v>
      </c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</row>
    <row r="639" spans="1:60" outlineLevel="3" x14ac:dyDescent="0.2">
      <c r="A639" s="217"/>
      <c r="B639" s="218"/>
      <c r="C639" s="259" t="s">
        <v>809</v>
      </c>
      <c r="D639" s="252"/>
      <c r="E639" s="253">
        <v>6.8540000000000001</v>
      </c>
      <c r="F639" s="220"/>
      <c r="G639" s="220"/>
      <c r="H639" s="220"/>
      <c r="I639" s="220"/>
      <c r="J639" s="220"/>
      <c r="K639" s="220"/>
      <c r="L639" s="220"/>
      <c r="M639" s="220"/>
      <c r="N639" s="219"/>
      <c r="O639" s="219"/>
      <c r="P639" s="219"/>
      <c r="Q639" s="219"/>
      <c r="R639" s="220"/>
      <c r="S639" s="220"/>
      <c r="T639" s="220"/>
      <c r="U639" s="220"/>
      <c r="V639" s="220"/>
      <c r="W639" s="220"/>
      <c r="X639" s="220"/>
      <c r="Y639" s="220"/>
      <c r="Z639" s="210"/>
      <c r="AA639" s="210"/>
      <c r="AB639" s="210"/>
      <c r="AC639" s="210"/>
      <c r="AD639" s="210"/>
      <c r="AE639" s="210"/>
      <c r="AF639" s="210"/>
      <c r="AG639" s="210" t="s">
        <v>205</v>
      </c>
      <c r="AH639" s="210">
        <v>0</v>
      </c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</row>
    <row r="640" spans="1:60" outlineLevel="3" x14ac:dyDescent="0.2">
      <c r="A640" s="217"/>
      <c r="B640" s="218"/>
      <c r="C640" s="259" t="s">
        <v>257</v>
      </c>
      <c r="D640" s="252"/>
      <c r="E640" s="253"/>
      <c r="F640" s="220"/>
      <c r="G640" s="220"/>
      <c r="H640" s="220"/>
      <c r="I640" s="220"/>
      <c r="J640" s="220"/>
      <c r="K640" s="220"/>
      <c r="L640" s="220"/>
      <c r="M640" s="220"/>
      <c r="N640" s="219"/>
      <c r="O640" s="219"/>
      <c r="P640" s="219"/>
      <c r="Q640" s="219"/>
      <c r="R640" s="220"/>
      <c r="S640" s="220"/>
      <c r="T640" s="220"/>
      <c r="U640" s="220"/>
      <c r="V640" s="220"/>
      <c r="W640" s="220"/>
      <c r="X640" s="220"/>
      <c r="Y640" s="220"/>
      <c r="Z640" s="210"/>
      <c r="AA640" s="210"/>
      <c r="AB640" s="210"/>
      <c r="AC640" s="210"/>
      <c r="AD640" s="210"/>
      <c r="AE640" s="210"/>
      <c r="AF640" s="210"/>
      <c r="AG640" s="210" t="s">
        <v>205</v>
      </c>
      <c r="AH640" s="210">
        <v>0</v>
      </c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/>
      <c r="BC640" s="210"/>
      <c r="BD640" s="210"/>
      <c r="BE640" s="210"/>
      <c r="BF640" s="210"/>
      <c r="BG640" s="210"/>
      <c r="BH640" s="210"/>
    </row>
    <row r="641" spans="1:60" outlineLevel="3" x14ac:dyDescent="0.2">
      <c r="A641" s="217"/>
      <c r="B641" s="218"/>
      <c r="C641" s="259" t="s">
        <v>810</v>
      </c>
      <c r="D641" s="252"/>
      <c r="E641" s="253"/>
      <c r="F641" s="220"/>
      <c r="G641" s="220"/>
      <c r="H641" s="220"/>
      <c r="I641" s="220"/>
      <c r="J641" s="220"/>
      <c r="K641" s="220"/>
      <c r="L641" s="220"/>
      <c r="M641" s="220"/>
      <c r="N641" s="219"/>
      <c r="O641" s="219"/>
      <c r="P641" s="219"/>
      <c r="Q641" s="219"/>
      <c r="R641" s="220"/>
      <c r="S641" s="220"/>
      <c r="T641" s="220"/>
      <c r="U641" s="220"/>
      <c r="V641" s="220"/>
      <c r="W641" s="220"/>
      <c r="X641" s="220"/>
      <c r="Y641" s="220"/>
      <c r="Z641" s="210"/>
      <c r="AA641" s="210"/>
      <c r="AB641" s="210"/>
      <c r="AC641" s="210"/>
      <c r="AD641" s="210"/>
      <c r="AE641" s="210"/>
      <c r="AF641" s="210"/>
      <c r="AG641" s="210" t="s">
        <v>205</v>
      </c>
      <c r="AH641" s="210">
        <v>0</v>
      </c>
      <c r="AI641" s="210"/>
      <c r="AJ641" s="210"/>
      <c r="AK641" s="210"/>
      <c r="AL641" s="210"/>
      <c r="AM641" s="210"/>
      <c r="AN641" s="210"/>
      <c r="AO641" s="210"/>
      <c r="AP641" s="210"/>
      <c r="AQ641" s="210"/>
      <c r="AR641" s="210"/>
      <c r="AS641" s="210"/>
      <c r="AT641" s="210"/>
      <c r="AU641" s="210"/>
      <c r="AV641" s="210"/>
      <c r="AW641" s="210"/>
      <c r="AX641" s="210"/>
      <c r="AY641" s="210"/>
      <c r="AZ641" s="210"/>
      <c r="BA641" s="210"/>
      <c r="BB641" s="210"/>
      <c r="BC641" s="210"/>
      <c r="BD641" s="210"/>
      <c r="BE641" s="210"/>
      <c r="BF641" s="210"/>
      <c r="BG641" s="210"/>
      <c r="BH641" s="210"/>
    </row>
    <row r="642" spans="1:60" outlineLevel="3" x14ac:dyDescent="0.2">
      <c r="A642" s="217"/>
      <c r="B642" s="218"/>
      <c r="C642" s="259" t="s">
        <v>808</v>
      </c>
      <c r="D642" s="252"/>
      <c r="E642" s="253">
        <v>4.47</v>
      </c>
      <c r="F642" s="220"/>
      <c r="G642" s="220"/>
      <c r="H642" s="220"/>
      <c r="I642" s="220"/>
      <c r="J642" s="220"/>
      <c r="K642" s="220"/>
      <c r="L642" s="220"/>
      <c r="M642" s="220"/>
      <c r="N642" s="219"/>
      <c r="O642" s="219"/>
      <c r="P642" s="219"/>
      <c r="Q642" s="219"/>
      <c r="R642" s="220"/>
      <c r="S642" s="220"/>
      <c r="T642" s="220"/>
      <c r="U642" s="220"/>
      <c r="V642" s="220"/>
      <c r="W642" s="220"/>
      <c r="X642" s="220"/>
      <c r="Y642" s="220"/>
      <c r="Z642" s="210"/>
      <c r="AA642" s="210"/>
      <c r="AB642" s="210"/>
      <c r="AC642" s="210"/>
      <c r="AD642" s="210"/>
      <c r="AE642" s="210"/>
      <c r="AF642" s="210"/>
      <c r="AG642" s="210" t="s">
        <v>205</v>
      </c>
      <c r="AH642" s="210">
        <v>0</v>
      </c>
      <c r="AI642" s="210"/>
      <c r="AJ642" s="210"/>
      <c r="AK642" s="210"/>
      <c r="AL642" s="210"/>
      <c r="AM642" s="210"/>
      <c r="AN642" s="210"/>
      <c r="AO642" s="210"/>
      <c r="AP642" s="210"/>
      <c r="AQ642" s="210"/>
      <c r="AR642" s="210"/>
      <c r="AS642" s="210"/>
      <c r="AT642" s="210"/>
      <c r="AU642" s="210"/>
      <c r="AV642" s="210"/>
      <c r="AW642" s="210"/>
      <c r="AX642" s="210"/>
      <c r="AY642" s="210"/>
      <c r="AZ642" s="210"/>
      <c r="BA642" s="210"/>
      <c r="BB642" s="210"/>
      <c r="BC642" s="210"/>
      <c r="BD642" s="210"/>
      <c r="BE642" s="210"/>
      <c r="BF642" s="210"/>
      <c r="BG642" s="210"/>
      <c r="BH642" s="210"/>
    </row>
    <row r="643" spans="1:60" outlineLevel="3" x14ac:dyDescent="0.2">
      <c r="A643" s="217"/>
      <c r="B643" s="218"/>
      <c r="C643" s="259" t="s">
        <v>492</v>
      </c>
      <c r="D643" s="252"/>
      <c r="E643" s="253">
        <v>0.59599999999999997</v>
      </c>
      <c r="F643" s="220"/>
      <c r="G643" s="220"/>
      <c r="H643" s="220"/>
      <c r="I643" s="220"/>
      <c r="J643" s="220"/>
      <c r="K643" s="220"/>
      <c r="L643" s="220"/>
      <c r="M643" s="220"/>
      <c r="N643" s="219"/>
      <c r="O643" s="219"/>
      <c r="P643" s="219"/>
      <c r="Q643" s="219"/>
      <c r="R643" s="220"/>
      <c r="S643" s="220"/>
      <c r="T643" s="220"/>
      <c r="U643" s="220"/>
      <c r="V643" s="220"/>
      <c r="W643" s="220"/>
      <c r="X643" s="220"/>
      <c r="Y643" s="220"/>
      <c r="Z643" s="210"/>
      <c r="AA643" s="210"/>
      <c r="AB643" s="210"/>
      <c r="AC643" s="210"/>
      <c r="AD643" s="210"/>
      <c r="AE643" s="210"/>
      <c r="AF643" s="210"/>
      <c r="AG643" s="210" t="s">
        <v>205</v>
      </c>
      <c r="AH643" s="210">
        <v>0</v>
      </c>
      <c r="AI643" s="210"/>
      <c r="AJ643" s="210"/>
      <c r="AK643" s="210"/>
      <c r="AL643" s="210"/>
      <c r="AM643" s="210"/>
      <c r="AN643" s="210"/>
      <c r="AO643" s="210"/>
      <c r="AP643" s="210"/>
      <c r="AQ643" s="210"/>
      <c r="AR643" s="210"/>
      <c r="AS643" s="210"/>
      <c r="AT643" s="210"/>
      <c r="AU643" s="210"/>
      <c r="AV643" s="210"/>
      <c r="AW643" s="210"/>
      <c r="AX643" s="210"/>
      <c r="AY643" s="210"/>
      <c r="AZ643" s="210"/>
      <c r="BA643" s="210"/>
      <c r="BB643" s="210"/>
      <c r="BC643" s="210"/>
      <c r="BD643" s="210"/>
      <c r="BE643" s="210"/>
      <c r="BF643" s="210"/>
      <c r="BG643" s="210"/>
      <c r="BH643" s="210"/>
    </row>
    <row r="644" spans="1:60" outlineLevel="3" x14ac:dyDescent="0.2">
      <c r="A644" s="217"/>
      <c r="B644" s="218"/>
      <c r="C644" s="259" t="s">
        <v>811</v>
      </c>
      <c r="D644" s="252"/>
      <c r="E644" s="253"/>
      <c r="F644" s="220"/>
      <c r="G644" s="220"/>
      <c r="H644" s="220"/>
      <c r="I644" s="220"/>
      <c r="J644" s="220"/>
      <c r="K644" s="220"/>
      <c r="L644" s="220"/>
      <c r="M644" s="220"/>
      <c r="N644" s="219"/>
      <c r="O644" s="219"/>
      <c r="P644" s="219"/>
      <c r="Q644" s="219"/>
      <c r="R644" s="220"/>
      <c r="S644" s="220"/>
      <c r="T644" s="220"/>
      <c r="U644" s="220"/>
      <c r="V644" s="220"/>
      <c r="W644" s="220"/>
      <c r="X644" s="220"/>
      <c r="Y644" s="220"/>
      <c r="Z644" s="210"/>
      <c r="AA644" s="210"/>
      <c r="AB644" s="210"/>
      <c r="AC644" s="210"/>
      <c r="AD644" s="210"/>
      <c r="AE644" s="210"/>
      <c r="AF644" s="210"/>
      <c r="AG644" s="210" t="s">
        <v>205</v>
      </c>
      <c r="AH644" s="210">
        <v>0</v>
      </c>
      <c r="AI644" s="210"/>
      <c r="AJ644" s="210"/>
      <c r="AK644" s="210"/>
      <c r="AL644" s="210"/>
      <c r="AM644" s="210"/>
      <c r="AN644" s="210"/>
      <c r="AO644" s="210"/>
      <c r="AP644" s="210"/>
      <c r="AQ644" s="210"/>
      <c r="AR644" s="210"/>
      <c r="AS644" s="210"/>
      <c r="AT644" s="210"/>
      <c r="AU644" s="210"/>
      <c r="AV644" s="210"/>
      <c r="AW644" s="210"/>
      <c r="AX644" s="210"/>
      <c r="AY644" s="210"/>
      <c r="AZ644" s="210"/>
      <c r="BA644" s="210"/>
      <c r="BB644" s="210"/>
      <c r="BC644" s="210"/>
      <c r="BD644" s="210"/>
      <c r="BE644" s="210"/>
      <c r="BF644" s="210"/>
      <c r="BG644" s="210"/>
      <c r="BH644" s="210"/>
    </row>
    <row r="645" spans="1:60" outlineLevel="3" x14ac:dyDescent="0.2">
      <c r="A645" s="217"/>
      <c r="B645" s="218"/>
      <c r="C645" s="259" t="s">
        <v>808</v>
      </c>
      <c r="D645" s="252"/>
      <c r="E645" s="253">
        <v>4.47</v>
      </c>
      <c r="F645" s="220"/>
      <c r="G645" s="220"/>
      <c r="H645" s="220"/>
      <c r="I645" s="220"/>
      <c r="J645" s="220"/>
      <c r="K645" s="220"/>
      <c r="L645" s="220"/>
      <c r="M645" s="220"/>
      <c r="N645" s="219"/>
      <c r="O645" s="219"/>
      <c r="P645" s="219"/>
      <c r="Q645" s="219"/>
      <c r="R645" s="220"/>
      <c r="S645" s="220"/>
      <c r="T645" s="220"/>
      <c r="U645" s="220"/>
      <c r="V645" s="220"/>
      <c r="W645" s="220"/>
      <c r="X645" s="220"/>
      <c r="Y645" s="220"/>
      <c r="Z645" s="210"/>
      <c r="AA645" s="210"/>
      <c r="AB645" s="210"/>
      <c r="AC645" s="210"/>
      <c r="AD645" s="210"/>
      <c r="AE645" s="210"/>
      <c r="AF645" s="210"/>
      <c r="AG645" s="210" t="s">
        <v>205</v>
      </c>
      <c r="AH645" s="210">
        <v>0</v>
      </c>
      <c r="AI645" s="210"/>
      <c r="AJ645" s="210"/>
      <c r="AK645" s="210"/>
      <c r="AL645" s="210"/>
      <c r="AM645" s="210"/>
      <c r="AN645" s="210"/>
      <c r="AO645" s="210"/>
      <c r="AP645" s="210"/>
      <c r="AQ645" s="210"/>
      <c r="AR645" s="210"/>
      <c r="AS645" s="210"/>
      <c r="AT645" s="210"/>
      <c r="AU645" s="210"/>
      <c r="AV645" s="210"/>
      <c r="AW645" s="210"/>
      <c r="AX645" s="210"/>
      <c r="AY645" s="210"/>
      <c r="AZ645" s="210"/>
      <c r="BA645" s="210"/>
      <c r="BB645" s="210"/>
      <c r="BC645" s="210"/>
      <c r="BD645" s="210"/>
      <c r="BE645" s="210"/>
      <c r="BF645" s="210"/>
      <c r="BG645" s="210"/>
      <c r="BH645" s="210"/>
    </row>
    <row r="646" spans="1:60" outlineLevel="3" x14ac:dyDescent="0.2">
      <c r="A646" s="217"/>
      <c r="B646" s="218"/>
      <c r="C646" s="259" t="s">
        <v>492</v>
      </c>
      <c r="D646" s="252"/>
      <c r="E646" s="253">
        <v>0.59599999999999997</v>
      </c>
      <c r="F646" s="220"/>
      <c r="G646" s="220"/>
      <c r="H646" s="220"/>
      <c r="I646" s="220"/>
      <c r="J646" s="220"/>
      <c r="K646" s="220"/>
      <c r="L646" s="220"/>
      <c r="M646" s="220"/>
      <c r="N646" s="219"/>
      <c r="O646" s="219"/>
      <c r="P646" s="219"/>
      <c r="Q646" s="219"/>
      <c r="R646" s="220"/>
      <c r="S646" s="220"/>
      <c r="T646" s="220"/>
      <c r="U646" s="220"/>
      <c r="V646" s="220"/>
      <c r="W646" s="220"/>
      <c r="X646" s="220"/>
      <c r="Y646" s="220"/>
      <c r="Z646" s="210"/>
      <c r="AA646" s="210"/>
      <c r="AB646" s="210"/>
      <c r="AC646" s="210"/>
      <c r="AD646" s="210"/>
      <c r="AE646" s="210"/>
      <c r="AF646" s="210"/>
      <c r="AG646" s="210" t="s">
        <v>205</v>
      </c>
      <c r="AH646" s="210">
        <v>0</v>
      </c>
      <c r="AI646" s="210"/>
      <c r="AJ646" s="210"/>
      <c r="AK646" s="210"/>
      <c r="AL646" s="210"/>
      <c r="AM646" s="210"/>
      <c r="AN646" s="210"/>
      <c r="AO646" s="210"/>
      <c r="AP646" s="210"/>
      <c r="AQ646" s="210"/>
      <c r="AR646" s="210"/>
      <c r="AS646" s="210"/>
      <c r="AT646" s="210"/>
      <c r="AU646" s="210"/>
      <c r="AV646" s="210"/>
      <c r="AW646" s="210"/>
      <c r="AX646" s="210"/>
      <c r="AY646" s="210"/>
      <c r="AZ646" s="210"/>
      <c r="BA646" s="210"/>
      <c r="BB646" s="210"/>
      <c r="BC646" s="210"/>
      <c r="BD646" s="210"/>
      <c r="BE646" s="210"/>
      <c r="BF646" s="210"/>
      <c r="BG646" s="210"/>
      <c r="BH646" s="210"/>
    </row>
    <row r="647" spans="1:60" outlineLevel="3" x14ac:dyDescent="0.2">
      <c r="A647" s="217"/>
      <c r="B647" s="218"/>
      <c r="C647" s="259" t="s">
        <v>812</v>
      </c>
      <c r="D647" s="252"/>
      <c r="E647" s="253"/>
      <c r="F647" s="220"/>
      <c r="G647" s="220"/>
      <c r="H647" s="220"/>
      <c r="I647" s="220"/>
      <c r="J647" s="220"/>
      <c r="K647" s="220"/>
      <c r="L647" s="220"/>
      <c r="M647" s="220"/>
      <c r="N647" s="219"/>
      <c r="O647" s="219"/>
      <c r="P647" s="219"/>
      <c r="Q647" s="219"/>
      <c r="R647" s="220"/>
      <c r="S647" s="220"/>
      <c r="T647" s="220"/>
      <c r="U647" s="220"/>
      <c r="V647" s="220"/>
      <c r="W647" s="220"/>
      <c r="X647" s="220"/>
      <c r="Y647" s="220"/>
      <c r="Z647" s="210"/>
      <c r="AA647" s="210"/>
      <c r="AB647" s="210"/>
      <c r="AC647" s="210"/>
      <c r="AD647" s="210"/>
      <c r="AE647" s="210"/>
      <c r="AF647" s="210"/>
      <c r="AG647" s="210" t="s">
        <v>205</v>
      </c>
      <c r="AH647" s="210">
        <v>0</v>
      </c>
      <c r="AI647" s="210"/>
      <c r="AJ647" s="210"/>
      <c r="AK647" s="210"/>
      <c r="AL647" s="210"/>
      <c r="AM647" s="210"/>
      <c r="AN647" s="210"/>
      <c r="AO647" s="210"/>
      <c r="AP647" s="210"/>
      <c r="AQ647" s="210"/>
      <c r="AR647" s="210"/>
      <c r="AS647" s="210"/>
      <c r="AT647" s="210"/>
      <c r="AU647" s="210"/>
      <c r="AV647" s="210"/>
      <c r="AW647" s="210"/>
      <c r="AX647" s="210"/>
      <c r="AY647" s="210"/>
      <c r="AZ647" s="210"/>
      <c r="BA647" s="210"/>
      <c r="BB647" s="210"/>
      <c r="BC647" s="210"/>
      <c r="BD647" s="210"/>
      <c r="BE647" s="210"/>
      <c r="BF647" s="210"/>
      <c r="BG647" s="210"/>
      <c r="BH647" s="210"/>
    </row>
    <row r="648" spans="1:60" outlineLevel="3" x14ac:dyDescent="0.2">
      <c r="A648" s="217"/>
      <c r="B648" s="218"/>
      <c r="C648" s="259" t="s">
        <v>808</v>
      </c>
      <c r="D648" s="252"/>
      <c r="E648" s="253">
        <v>4.47</v>
      </c>
      <c r="F648" s="220"/>
      <c r="G648" s="220"/>
      <c r="H648" s="220"/>
      <c r="I648" s="220"/>
      <c r="J648" s="220"/>
      <c r="K648" s="220"/>
      <c r="L648" s="220"/>
      <c r="M648" s="220"/>
      <c r="N648" s="219"/>
      <c r="O648" s="219"/>
      <c r="P648" s="219"/>
      <c r="Q648" s="219"/>
      <c r="R648" s="220"/>
      <c r="S648" s="220"/>
      <c r="T648" s="220"/>
      <c r="U648" s="220"/>
      <c r="V648" s="220"/>
      <c r="W648" s="220"/>
      <c r="X648" s="220"/>
      <c r="Y648" s="220"/>
      <c r="Z648" s="210"/>
      <c r="AA648" s="210"/>
      <c r="AB648" s="210"/>
      <c r="AC648" s="210"/>
      <c r="AD648" s="210"/>
      <c r="AE648" s="210"/>
      <c r="AF648" s="210"/>
      <c r="AG648" s="210" t="s">
        <v>205</v>
      </c>
      <c r="AH648" s="210">
        <v>0</v>
      </c>
      <c r="AI648" s="210"/>
      <c r="AJ648" s="210"/>
      <c r="AK648" s="210"/>
      <c r="AL648" s="210"/>
      <c r="AM648" s="210"/>
      <c r="AN648" s="210"/>
      <c r="AO648" s="210"/>
      <c r="AP648" s="210"/>
      <c r="AQ648" s="210"/>
      <c r="AR648" s="210"/>
      <c r="AS648" s="210"/>
      <c r="AT648" s="210"/>
      <c r="AU648" s="210"/>
      <c r="AV648" s="210"/>
      <c r="AW648" s="210"/>
      <c r="AX648" s="210"/>
      <c r="AY648" s="210"/>
      <c r="AZ648" s="210"/>
      <c r="BA648" s="210"/>
      <c r="BB648" s="210"/>
      <c r="BC648" s="210"/>
      <c r="BD648" s="210"/>
      <c r="BE648" s="210"/>
      <c r="BF648" s="210"/>
      <c r="BG648" s="210"/>
      <c r="BH648" s="210"/>
    </row>
    <row r="649" spans="1:60" outlineLevel="3" x14ac:dyDescent="0.2">
      <c r="A649" s="217"/>
      <c r="B649" s="218"/>
      <c r="C649" s="259" t="s">
        <v>492</v>
      </c>
      <c r="D649" s="252"/>
      <c r="E649" s="253">
        <v>0.59599999999999997</v>
      </c>
      <c r="F649" s="220"/>
      <c r="G649" s="220"/>
      <c r="H649" s="220"/>
      <c r="I649" s="220"/>
      <c r="J649" s="220"/>
      <c r="K649" s="220"/>
      <c r="L649" s="220"/>
      <c r="M649" s="220"/>
      <c r="N649" s="219"/>
      <c r="O649" s="219"/>
      <c r="P649" s="219"/>
      <c r="Q649" s="219"/>
      <c r="R649" s="220"/>
      <c r="S649" s="220"/>
      <c r="T649" s="220"/>
      <c r="U649" s="220"/>
      <c r="V649" s="220"/>
      <c r="W649" s="220"/>
      <c r="X649" s="220"/>
      <c r="Y649" s="220"/>
      <c r="Z649" s="210"/>
      <c r="AA649" s="210"/>
      <c r="AB649" s="210"/>
      <c r="AC649" s="210"/>
      <c r="AD649" s="210"/>
      <c r="AE649" s="210"/>
      <c r="AF649" s="210"/>
      <c r="AG649" s="210" t="s">
        <v>205</v>
      </c>
      <c r="AH649" s="210">
        <v>0</v>
      </c>
      <c r="AI649" s="210"/>
      <c r="AJ649" s="210"/>
      <c r="AK649" s="210"/>
      <c r="AL649" s="210"/>
      <c r="AM649" s="210"/>
      <c r="AN649" s="210"/>
      <c r="AO649" s="210"/>
      <c r="AP649" s="210"/>
      <c r="AQ649" s="210"/>
      <c r="AR649" s="210"/>
      <c r="AS649" s="210"/>
      <c r="AT649" s="210"/>
      <c r="AU649" s="210"/>
      <c r="AV649" s="210"/>
      <c r="AW649" s="210"/>
      <c r="AX649" s="210"/>
      <c r="AY649" s="210"/>
      <c r="AZ649" s="210"/>
      <c r="BA649" s="210"/>
      <c r="BB649" s="210"/>
      <c r="BC649" s="210"/>
      <c r="BD649" s="210"/>
      <c r="BE649" s="210"/>
      <c r="BF649" s="210"/>
      <c r="BG649" s="210"/>
      <c r="BH649" s="210"/>
    </row>
    <row r="650" spans="1:60" outlineLevel="3" x14ac:dyDescent="0.2">
      <c r="A650" s="217"/>
      <c r="B650" s="218"/>
      <c r="C650" s="259" t="s">
        <v>813</v>
      </c>
      <c r="D650" s="252"/>
      <c r="E650" s="253"/>
      <c r="F650" s="220"/>
      <c r="G650" s="220"/>
      <c r="H650" s="220"/>
      <c r="I650" s="220"/>
      <c r="J650" s="220"/>
      <c r="K650" s="220"/>
      <c r="L650" s="220"/>
      <c r="M650" s="220"/>
      <c r="N650" s="219"/>
      <c r="O650" s="219"/>
      <c r="P650" s="219"/>
      <c r="Q650" s="219"/>
      <c r="R650" s="220"/>
      <c r="S650" s="220"/>
      <c r="T650" s="220"/>
      <c r="U650" s="220"/>
      <c r="V650" s="220"/>
      <c r="W650" s="220"/>
      <c r="X650" s="220"/>
      <c r="Y650" s="220"/>
      <c r="Z650" s="210"/>
      <c r="AA650" s="210"/>
      <c r="AB650" s="210"/>
      <c r="AC650" s="210"/>
      <c r="AD650" s="210"/>
      <c r="AE650" s="210"/>
      <c r="AF650" s="210"/>
      <c r="AG650" s="210" t="s">
        <v>205</v>
      </c>
      <c r="AH650" s="210">
        <v>0</v>
      </c>
      <c r="AI650" s="210"/>
      <c r="AJ650" s="210"/>
      <c r="AK650" s="210"/>
      <c r="AL650" s="210"/>
      <c r="AM650" s="210"/>
      <c r="AN650" s="210"/>
      <c r="AO650" s="210"/>
      <c r="AP650" s="210"/>
      <c r="AQ650" s="210"/>
      <c r="AR650" s="210"/>
      <c r="AS650" s="210"/>
      <c r="AT650" s="210"/>
      <c r="AU650" s="210"/>
      <c r="AV650" s="210"/>
      <c r="AW650" s="210"/>
      <c r="AX650" s="210"/>
      <c r="AY650" s="210"/>
      <c r="AZ650" s="210"/>
      <c r="BA650" s="210"/>
      <c r="BB650" s="210"/>
      <c r="BC650" s="210"/>
      <c r="BD650" s="210"/>
      <c r="BE650" s="210"/>
      <c r="BF650" s="210"/>
      <c r="BG650" s="210"/>
      <c r="BH650" s="210"/>
    </row>
    <row r="651" spans="1:60" outlineLevel="3" x14ac:dyDescent="0.2">
      <c r="A651" s="217"/>
      <c r="B651" s="218"/>
      <c r="C651" s="259" t="s">
        <v>814</v>
      </c>
      <c r="D651" s="252"/>
      <c r="E651" s="253">
        <v>1.2668999999999999</v>
      </c>
      <c r="F651" s="220"/>
      <c r="G651" s="220"/>
      <c r="H651" s="220"/>
      <c r="I651" s="220"/>
      <c r="J651" s="220"/>
      <c r="K651" s="220"/>
      <c r="L651" s="220"/>
      <c r="M651" s="220"/>
      <c r="N651" s="219"/>
      <c r="O651" s="219"/>
      <c r="P651" s="219"/>
      <c r="Q651" s="219"/>
      <c r="R651" s="220"/>
      <c r="S651" s="220"/>
      <c r="T651" s="220"/>
      <c r="U651" s="220"/>
      <c r="V651" s="220"/>
      <c r="W651" s="220"/>
      <c r="X651" s="220"/>
      <c r="Y651" s="220"/>
      <c r="Z651" s="210"/>
      <c r="AA651" s="210"/>
      <c r="AB651" s="210"/>
      <c r="AC651" s="210"/>
      <c r="AD651" s="210"/>
      <c r="AE651" s="210"/>
      <c r="AF651" s="210"/>
      <c r="AG651" s="210" t="s">
        <v>205</v>
      </c>
      <c r="AH651" s="210">
        <v>0</v>
      </c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</row>
    <row r="652" spans="1:60" outlineLevel="3" x14ac:dyDescent="0.2">
      <c r="A652" s="217"/>
      <c r="B652" s="218"/>
      <c r="C652" s="259" t="s">
        <v>815</v>
      </c>
      <c r="D652" s="252"/>
      <c r="E652" s="253">
        <v>0.25750000000000001</v>
      </c>
      <c r="F652" s="220"/>
      <c r="G652" s="220"/>
      <c r="H652" s="220"/>
      <c r="I652" s="220"/>
      <c r="J652" s="220"/>
      <c r="K652" s="220"/>
      <c r="L652" s="220"/>
      <c r="M652" s="220"/>
      <c r="N652" s="219"/>
      <c r="O652" s="219"/>
      <c r="P652" s="219"/>
      <c r="Q652" s="219"/>
      <c r="R652" s="220"/>
      <c r="S652" s="220"/>
      <c r="T652" s="220"/>
      <c r="U652" s="220"/>
      <c r="V652" s="220"/>
      <c r="W652" s="220"/>
      <c r="X652" s="220"/>
      <c r="Y652" s="220"/>
      <c r="Z652" s="210"/>
      <c r="AA652" s="210"/>
      <c r="AB652" s="210"/>
      <c r="AC652" s="210"/>
      <c r="AD652" s="210"/>
      <c r="AE652" s="210"/>
      <c r="AF652" s="210"/>
      <c r="AG652" s="210" t="s">
        <v>205</v>
      </c>
      <c r="AH652" s="210">
        <v>0</v>
      </c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</row>
    <row r="653" spans="1:60" outlineLevel="3" x14ac:dyDescent="0.2">
      <c r="A653" s="217"/>
      <c r="B653" s="218"/>
      <c r="C653" s="259" t="s">
        <v>816</v>
      </c>
      <c r="D653" s="252"/>
      <c r="E653" s="253">
        <v>2.1840000000000002</v>
      </c>
      <c r="F653" s="220"/>
      <c r="G653" s="220"/>
      <c r="H653" s="220"/>
      <c r="I653" s="220"/>
      <c r="J653" s="220"/>
      <c r="K653" s="220"/>
      <c r="L653" s="220"/>
      <c r="M653" s="220"/>
      <c r="N653" s="219"/>
      <c r="O653" s="219"/>
      <c r="P653" s="219"/>
      <c r="Q653" s="219"/>
      <c r="R653" s="220"/>
      <c r="S653" s="220"/>
      <c r="T653" s="220"/>
      <c r="U653" s="220"/>
      <c r="V653" s="220"/>
      <c r="W653" s="220"/>
      <c r="X653" s="220"/>
      <c r="Y653" s="220"/>
      <c r="Z653" s="210"/>
      <c r="AA653" s="210"/>
      <c r="AB653" s="210"/>
      <c r="AC653" s="210"/>
      <c r="AD653" s="210"/>
      <c r="AE653" s="210"/>
      <c r="AF653" s="210"/>
      <c r="AG653" s="210" t="s">
        <v>205</v>
      </c>
      <c r="AH653" s="210">
        <v>0</v>
      </c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</row>
    <row r="654" spans="1:60" outlineLevel="3" x14ac:dyDescent="0.2">
      <c r="A654" s="217"/>
      <c r="B654" s="218"/>
      <c r="C654" s="259" t="s">
        <v>817</v>
      </c>
      <c r="D654" s="252"/>
      <c r="E654" s="253"/>
      <c r="F654" s="220"/>
      <c r="G654" s="220"/>
      <c r="H654" s="220"/>
      <c r="I654" s="220"/>
      <c r="J654" s="220"/>
      <c r="K654" s="220"/>
      <c r="L654" s="220"/>
      <c r="M654" s="220"/>
      <c r="N654" s="219"/>
      <c r="O654" s="219"/>
      <c r="P654" s="219"/>
      <c r="Q654" s="219"/>
      <c r="R654" s="220"/>
      <c r="S654" s="220"/>
      <c r="T654" s="220"/>
      <c r="U654" s="220"/>
      <c r="V654" s="220"/>
      <c r="W654" s="220"/>
      <c r="X654" s="220"/>
      <c r="Y654" s="220"/>
      <c r="Z654" s="210"/>
      <c r="AA654" s="210"/>
      <c r="AB654" s="210"/>
      <c r="AC654" s="210"/>
      <c r="AD654" s="210"/>
      <c r="AE654" s="210"/>
      <c r="AF654" s="210"/>
      <c r="AG654" s="210" t="s">
        <v>205</v>
      </c>
      <c r="AH654" s="210">
        <v>0</v>
      </c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</row>
    <row r="655" spans="1:60" outlineLevel="3" x14ac:dyDescent="0.2">
      <c r="A655" s="217"/>
      <c r="B655" s="218"/>
      <c r="C655" s="259" t="s">
        <v>818</v>
      </c>
      <c r="D655" s="252"/>
      <c r="E655" s="253">
        <v>3.3376000000000001</v>
      </c>
      <c r="F655" s="220"/>
      <c r="G655" s="220"/>
      <c r="H655" s="220"/>
      <c r="I655" s="220"/>
      <c r="J655" s="220"/>
      <c r="K655" s="220"/>
      <c r="L655" s="220"/>
      <c r="M655" s="220"/>
      <c r="N655" s="219"/>
      <c r="O655" s="219"/>
      <c r="P655" s="219"/>
      <c r="Q655" s="219"/>
      <c r="R655" s="220"/>
      <c r="S655" s="220"/>
      <c r="T655" s="220"/>
      <c r="U655" s="220"/>
      <c r="V655" s="220"/>
      <c r="W655" s="220"/>
      <c r="X655" s="220"/>
      <c r="Y655" s="220"/>
      <c r="Z655" s="210"/>
      <c r="AA655" s="210"/>
      <c r="AB655" s="210"/>
      <c r="AC655" s="210"/>
      <c r="AD655" s="210"/>
      <c r="AE655" s="210"/>
      <c r="AF655" s="210"/>
      <c r="AG655" s="210" t="s">
        <v>205</v>
      </c>
      <c r="AH655" s="210">
        <v>0</v>
      </c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10"/>
      <c r="AT655" s="210"/>
      <c r="AU655" s="210"/>
      <c r="AV655" s="210"/>
      <c r="AW655" s="210"/>
      <c r="AX655" s="210"/>
      <c r="AY655" s="210"/>
      <c r="AZ655" s="210"/>
      <c r="BA655" s="210"/>
      <c r="BB655" s="210"/>
      <c r="BC655" s="210"/>
      <c r="BD655" s="210"/>
      <c r="BE655" s="210"/>
      <c r="BF655" s="210"/>
      <c r="BG655" s="210"/>
      <c r="BH655" s="210"/>
    </row>
    <row r="656" spans="1:60" outlineLevel="3" x14ac:dyDescent="0.2">
      <c r="A656" s="217"/>
      <c r="B656" s="218"/>
      <c r="C656" s="259" t="s">
        <v>497</v>
      </c>
      <c r="D656" s="252"/>
      <c r="E656" s="253">
        <v>4.47</v>
      </c>
      <c r="F656" s="220"/>
      <c r="G656" s="220"/>
      <c r="H656" s="220"/>
      <c r="I656" s="220"/>
      <c r="J656" s="220"/>
      <c r="K656" s="220"/>
      <c r="L656" s="220"/>
      <c r="M656" s="220"/>
      <c r="N656" s="219"/>
      <c r="O656" s="219"/>
      <c r="P656" s="219"/>
      <c r="Q656" s="219"/>
      <c r="R656" s="220"/>
      <c r="S656" s="220"/>
      <c r="T656" s="220"/>
      <c r="U656" s="220"/>
      <c r="V656" s="220"/>
      <c r="W656" s="220"/>
      <c r="X656" s="220"/>
      <c r="Y656" s="220"/>
      <c r="Z656" s="210"/>
      <c r="AA656" s="210"/>
      <c r="AB656" s="210"/>
      <c r="AC656" s="210"/>
      <c r="AD656" s="210"/>
      <c r="AE656" s="210"/>
      <c r="AF656" s="210"/>
      <c r="AG656" s="210" t="s">
        <v>205</v>
      </c>
      <c r="AH656" s="210">
        <v>0</v>
      </c>
      <c r="AI656" s="210"/>
      <c r="AJ656" s="210"/>
      <c r="AK656" s="210"/>
      <c r="AL656" s="210"/>
      <c r="AM656" s="210"/>
      <c r="AN656" s="210"/>
      <c r="AO656" s="210"/>
      <c r="AP656" s="210"/>
      <c r="AQ656" s="210"/>
      <c r="AR656" s="210"/>
      <c r="AS656" s="210"/>
      <c r="AT656" s="210"/>
      <c r="AU656" s="210"/>
      <c r="AV656" s="210"/>
      <c r="AW656" s="210"/>
      <c r="AX656" s="210"/>
      <c r="AY656" s="210"/>
      <c r="AZ656" s="210"/>
      <c r="BA656" s="210"/>
      <c r="BB656" s="210"/>
      <c r="BC656" s="210"/>
      <c r="BD656" s="210"/>
      <c r="BE656" s="210"/>
      <c r="BF656" s="210"/>
      <c r="BG656" s="210"/>
      <c r="BH656" s="210"/>
    </row>
    <row r="657" spans="1:60" outlineLevel="3" x14ac:dyDescent="0.2">
      <c r="A657" s="217"/>
      <c r="B657" s="218"/>
      <c r="C657" s="259" t="s">
        <v>492</v>
      </c>
      <c r="D657" s="252"/>
      <c r="E657" s="253">
        <v>0.59599999999999997</v>
      </c>
      <c r="F657" s="220"/>
      <c r="G657" s="220"/>
      <c r="H657" s="220"/>
      <c r="I657" s="220"/>
      <c r="J657" s="220"/>
      <c r="K657" s="220"/>
      <c r="L657" s="220"/>
      <c r="M657" s="220"/>
      <c r="N657" s="219"/>
      <c r="O657" s="219"/>
      <c r="P657" s="219"/>
      <c r="Q657" s="219"/>
      <c r="R657" s="220"/>
      <c r="S657" s="220"/>
      <c r="T657" s="220"/>
      <c r="U657" s="220"/>
      <c r="V657" s="220"/>
      <c r="W657" s="220"/>
      <c r="X657" s="220"/>
      <c r="Y657" s="220"/>
      <c r="Z657" s="210"/>
      <c r="AA657" s="210"/>
      <c r="AB657" s="210"/>
      <c r="AC657" s="210"/>
      <c r="AD657" s="210"/>
      <c r="AE657" s="210"/>
      <c r="AF657" s="210"/>
      <c r="AG657" s="210" t="s">
        <v>205</v>
      </c>
      <c r="AH657" s="210">
        <v>0</v>
      </c>
      <c r="AI657" s="210"/>
      <c r="AJ657" s="210"/>
      <c r="AK657" s="210"/>
      <c r="AL657" s="210"/>
      <c r="AM657" s="210"/>
      <c r="AN657" s="210"/>
      <c r="AO657" s="210"/>
      <c r="AP657" s="210"/>
      <c r="AQ657" s="210"/>
      <c r="AR657" s="210"/>
      <c r="AS657" s="210"/>
      <c r="AT657" s="210"/>
      <c r="AU657" s="210"/>
      <c r="AV657" s="210"/>
      <c r="AW657" s="210"/>
      <c r="AX657" s="210"/>
      <c r="AY657" s="210"/>
      <c r="AZ657" s="210"/>
      <c r="BA657" s="210"/>
      <c r="BB657" s="210"/>
      <c r="BC657" s="210"/>
      <c r="BD657" s="210"/>
      <c r="BE657" s="210"/>
      <c r="BF657" s="210"/>
      <c r="BG657" s="210"/>
      <c r="BH657" s="210"/>
    </row>
    <row r="658" spans="1:60" outlineLevel="3" x14ac:dyDescent="0.2">
      <c r="A658" s="217"/>
      <c r="B658" s="218"/>
      <c r="C658" s="259" t="s">
        <v>498</v>
      </c>
      <c r="D658" s="252"/>
      <c r="E658" s="253">
        <v>0.8</v>
      </c>
      <c r="F658" s="220"/>
      <c r="G658" s="220"/>
      <c r="H658" s="220"/>
      <c r="I658" s="220"/>
      <c r="J658" s="220"/>
      <c r="K658" s="220"/>
      <c r="L658" s="220"/>
      <c r="M658" s="220"/>
      <c r="N658" s="219"/>
      <c r="O658" s="219"/>
      <c r="P658" s="219"/>
      <c r="Q658" s="219"/>
      <c r="R658" s="220"/>
      <c r="S658" s="220"/>
      <c r="T658" s="220"/>
      <c r="U658" s="220"/>
      <c r="V658" s="220"/>
      <c r="W658" s="220"/>
      <c r="X658" s="220"/>
      <c r="Y658" s="220"/>
      <c r="Z658" s="210"/>
      <c r="AA658" s="210"/>
      <c r="AB658" s="210"/>
      <c r="AC658" s="210"/>
      <c r="AD658" s="210"/>
      <c r="AE658" s="210"/>
      <c r="AF658" s="210"/>
      <c r="AG658" s="210" t="s">
        <v>205</v>
      </c>
      <c r="AH658" s="210">
        <v>0</v>
      </c>
      <c r="AI658" s="210"/>
      <c r="AJ658" s="210"/>
      <c r="AK658" s="210"/>
      <c r="AL658" s="210"/>
      <c r="AM658" s="210"/>
      <c r="AN658" s="210"/>
      <c r="AO658" s="210"/>
      <c r="AP658" s="210"/>
      <c r="AQ658" s="210"/>
      <c r="AR658" s="210"/>
      <c r="AS658" s="210"/>
      <c r="AT658" s="210"/>
      <c r="AU658" s="210"/>
      <c r="AV658" s="210"/>
      <c r="AW658" s="210"/>
      <c r="AX658" s="210"/>
      <c r="AY658" s="210"/>
      <c r="AZ658" s="210"/>
      <c r="BA658" s="210"/>
      <c r="BB658" s="210"/>
      <c r="BC658" s="210"/>
      <c r="BD658" s="210"/>
      <c r="BE658" s="210"/>
      <c r="BF658" s="210"/>
      <c r="BG658" s="210"/>
      <c r="BH658" s="210"/>
    </row>
    <row r="659" spans="1:60" outlineLevel="3" x14ac:dyDescent="0.2">
      <c r="A659" s="217"/>
      <c r="B659" s="218"/>
      <c r="C659" s="259" t="s">
        <v>499</v>
      </c>
      <c r="D659" s="252"/>
      <c r="E659" s="253">
        <v>4.47</v>
      </c>
      <c r="F659" s="220"/>
      <c r="G659" s="220"/>
      <c r="H659" s="220"/>
      <c r="I659" s="220"/>
      <c r="J659" s="220"/>
      <c r="K659" s="220"/>
      <c r="L659" s="220"/>
      <c r="M659" s="220"/>
      <c r="N659" s="219"/>
      <c r="O659" s="219"/>
      <c r="P659" s="219"/>
      <c r="Q659" s="219"/>
      <c r="R659" s="220"/>
      <c r="S659" s="220"/>
      <c r="T659" s="220"/>
      <c r="U659" s="220"/>
      <c r="V659" s="220"/>
      <c r="W659" s="220"/>
      <c r="X659" s="220"/>
      <c r="Y659" s="220"/>
      <c r="Z659" s="210"/>
      <c r="AA659" s="210"/>
      <c r="AB659" s="210"/>
      <c r="AC659" s="210"/>
      <c r="AD659" s="210"/>
      <c r="AE659" s="210"/>
      <c r="AF659" s="210"/>
      <c r="AG659" s="210" t="s">
        <v>205</v>
      </c>
      <c r="AH659" s="210">
        <v>0</v>
      </c>
      <c r="AI659" s="210"/>
      <c r="AJ659" s="210"/>
      <c r="AK659" s="210"/>
      <c r="AL659" s="210"/>
      <c r="AM659" s="210"/>
      <c r="AN659" s="210"/>
      <c r="AO659" s="210"/>
      <c r="AP659" s="210"/>
      <c r="AQ659" s="210"/>
      <c r="AR659" s="210"/>
      <c r="AS659" s="210"/>
      <c r="AT659" s="210"/>
      <c r="AU659" s="210"/>
      <c r="AV659" s="210"/>
      <c r="AW659" s="210"/>
      <c r="AX659" s="210"/>
      <c r="AY659" s="210"/>
      <c r="AZ659" s="210"/>
      <c r="BA659" s="210"/>
      <c r="BB659" s="210"/>
      <c r="BC659" s="210"/>
      <c r="BD659" s="210"/>
      <c r="BE659" s="210"/>
      <c r="BF659" s="210"/>
      <c r="BG659" s="210"/>
      <c r="BH659" s="210"/>
    </row>
    <row r="660" spans="1:60" outlineLevel="3" x14ac:dyDescent="0.2">
      <c r="A660" s="217"/>
      <c r="B660" s="218"/>
      <c r="C660" s="259" t="s">
        <v>500</v>
      </c>
      <c r="D660" s="252"/>
      <c r="E660" s="253">
        <v>0.14899999999999999</v>
      </c>
      <c r="F660" s="220"/>
      <c r="G660" s="220"/>
      <c r="H660" s="220"/>
      <c r="I660" s="220"/>
      <c r="J660" s="220"/>
      <c r="K660" s="220"/>
      <c r="L660" s="220"/>
      <c r="M660" s="220"/>
      <c r="N660" s="219"/>
      <c r="O660" s="219"/>
      <c r="P660" s="219"/>
      <c r="Q660" s="219"/>
      <c r="R660" s="220"/>
      <c r="S660" s="220"/>
      <c r="T660" s="220"/>
      <c r="U660" s="220"/>
      <c r="V660" s="220"/>
      <c r="W660" s="220"/>
      <c r="X660" s="220"/>
      <c r="Y660" s="220"/>
      <c r="Z660" s="210"/>
      <c r="AA660" s="210"/>
      <c r="AB660" s="210"/>
      <c r="AC660" s="210"/>
      <c r="AD660" s="210"/>
      <c r="AE660" s="210"/>
      <c r="AF660" s="210"/>
      <c r="AG660" s="210" t="s">
        <v>205</v>
      </c>
      <c r="AH660" s="210">
        <v>0</v>
      </c>
      <c r="AI660" s="210"/>
      <c r="AJ660" s="210"/>
      <c r="AK660" s="210"/>
      <c r="AL660" s="210"/>
      <c r="AM660" s="210"/>
      <c r="AN660" s="210"/>
      <c r="AO660" s="210"/>
      <c r="AP660" s="210"/>
      <c r="AQ660" s="210"/>
      <c r="AR660" s="210"/>
      <c r="AS660" s="210"/>
      <c r="AT660" s="210"/>
      <c r="AU660" s="210"/>
      <c r="AV660" s="210"/>
      <c r="AW660" s="210"/>
      <c r="AX660" s="210"/>
      <c r="AY660" s="210"/>
      <c r="AZ660" s="210"/>
      <c r="BA660" s="210"/>
      <c r="BB660" s="210"/>
      <c r="BC660" s="210"/>
      <c r="BD660" s="210"/>
      <c r="BE660" s="210"/>
      <c r="BF660" s="210"/>
      <c r="BG660" s="210"/>
      <c r="BH660" s="210"/>
    </row>
    <row r="661" spans="1:60" outlineLevel="1" x14ac:dyDescent="0.2">
      <c r="A661" s="229">
        <v>92</v>
      </c>
      <c r="B661" s="230" t="s">
        <v>819</v>
      </c>
      <c r="C661" s="246" t="s">
        <v>820</v>
      </c>
      <c r="D661" s="231" t="s">
        <v>220</v>
      </c>
      <c r="E661" s="232">
        <v>38.299999999999997</v>
      </c>
      <c r="F661" s="233"/>
      <c r="G661" s="234">
        <f>ROUND(E661*F661,2)</f>
        <v>0</v>
      </c>
      <c r="H661" s="233"/>
      <c r="I661" s="234">
        <f>ROUND(E661*H661,2)</f>
        <v>0</v>
      </c>
      <c r="J661" s="233"/>
      <c r="K661" s="234">
        <f>ROUND(E661*J661,2)</f>
        <v>0</v>
      </c>
      <c r="L661" s="234">
        <v>21</v>
      </c>
      <c r="M661" s="234">
        <f>G661*(1+L661/100)</f>
        <v>0</v>
      </c>
      <c r="N661" s="232">
        <v>4.0000000000000003E-5</v>
      </c>
      <c r="O661" s="232">
        <f>ROUND(E661*N661,2)</f>
        <v>0</v>
      </c>
      <c r="P661" s="232">
        <v>0</v>
      </c>
      <c r="Q661" s="232">
        <f>ROUND(E661*P661,2)</f>
        <v>0</v>
      </c>
      <c r="R661" s="234" t="s">
        <v>772</v>
      </c>
      <c r="S661" s="234" t="s">
        <v>159</v>
      </c>
      <c r="T661" s="235" t="s">
        <v>199</v>
      </c>
      <c r="U661" s="220">
        <v>7.0000000000000007E-2</v>
      </c>
      <c r="V661" s="220">
        <f>ROUND(E661*U661,2)</f>
        <v>2.68</v>
      </c>
      <c r="W661" s="220"/>
      <c r="X661" s="220" t="s">
        <v>200</v>
      </c>
      <c r="Y661" s="220" t="s">
        <v>162</v>
      </c>
      <c r="Z661" s="210"/>
      <c r="AA661" s="210"/>
      <c r="AB661" s="210"/>
      <c r="AC661" s="210"/>
      <c r="AD661" s="210"/>
      <c r="AE661" s="210"/>
      <c r="AF661" s="210"/>
      <c r="AG661" s="210" t="s">
        <v>201</v>
      </c>
      <c r="AH661" s="210"/>
      <c r="AI661" s="210"/>
      <c r="AJ661" s="210"/>
      <c r="AK661" s="210"/>
      <c r="AL661" s="210"/>
      <c r="AM661" s="210"/>
      <c r="AN661" s="210"/>
      <c r="AO661" s="210"/>
      <c r="AP661" s="210"/>
      <c r="AQ661" s="210"/>
      <c r="AR661" s="210"/>
      <c r="AS661" s="210"/>
      <c r="AT661" s="210"/>
      <c r="AU661" s="210"/>
      <c r="AV661" s="210"/>
      <c r="AW661" s="210"/>
      <c r="AX661" s="210"/>
      <c r="AY661" s="210"/>
      <c r="AZ661" s="210"/>
      <c r="BA661" s="210"/>
      <c r="BB661" s="210"/>
      <c r="BC661" s="210"/>
      <c r="BD661" s="210"/>
      <c r="BE661" s="210"/>
      <c r="BF661" s="210"/>
      <c r="BG661" s="210"/>
      <c r="BH661" s="210"/>
    </row>
    <row r="662" spans="1:60" outlineLevel="2" x14ac:dyDescent="0.2">
      <c r="A662" s="217"/>
      <c r="B662" s="218"/>
      <c r="C662" s="247" t="s">
        <v>821</v>
      </c>
      <c r="D662" s="237"/>
      <c r="E662" s="237"/>
      <c r="F662" s="237"/>
      <c r="G662" s="237"/>
      <c r="H662" s="220"/>
      <c r="I662" s="220"/>
      <c r="J662" s="220"/>
      <c r="K662" s="220"/>
      <c r="L662" s="220"/>
      <c r="M662" s="220"/>
      <c r="N662" s="219"/>
      <c r="O662" s="219"/>
      <c r="P662" s="219"/>
      <c r="Q662" s="219"/>
      <c r="R662" s="220"/>
      <c r="S662" s="220"/>
      <c r="T662" s="220"/>
      <c r="U662" s="220"/>
      <c r="V662" s="220"/>
      <c r="W662" s="220"/>
      <c r="X662" s="220"/>
      <c r="Y662" s="220"/>
      <c r="Z662" s="210"/>
      <c r="AA662" s="210"/>
      <c r="AB662" s="210"/>
      <c r="AC662" s="210"/>
      <c r="AD662" s="210"/>
      <c r="AE662" s="210"/>
      <c r="AF662" s="210"/>
      <c r="AG662" s="210" t="s">
        <v>165</v>
      </c>
      <c r="AH662" s="210"/>
      <c r="AI662" s="210"/>
      <c r="AJ662" s="210"/>
      <c r="AK662" s="210"/>
      <c r="AL662" s="210"/>
      <c r="AM662" s="210"/>
      <c r="AN662" s="210"/>
      <c r="AO662" s="210"/>
      <c r="AP662" s="210"/>
      <c r="AQ662" s="210"/>
      <c r="AR662" s="210"/>
      <c r="AS662" s="210"/>
      <c r="AT662" s="210"/>
      <c r="AU662" s="210"/>
      <c r="AV662" s="210"/>
      <c r="AW662" s="210"/>
      <c r="AX662" s="210"/>
      <c r="AY662" s="210"/>
      <c r="AZ662" s="210"/>
      <c r="BA662" s="210"/>
      <c r="BB662" s="210"/>
      <c r="BC662" s="210"/>
      <c r="BD662" s="210"/>
      <c r="BE662" s="210"/>
      <c r="BF662" s="210"/>
      <c r="BG662" s="210"/>
      <c r="BH662" s="210"/>
    </row>
    <row r="663" spans="1:60" outlineLevel="2" x14ac:dyDescent="0.2">
      <c r="A663" s="217"/>
      <c r="B663" s="218"/>
      <c r="C663" s="259" t="s">
        <v>822</v>
      </c>
      <c r="D663" s="252"/>
      <c r="E663" s="253"/>
      <c r="F663" s="220"/>
      <c r="G663" s="220"/>
      <c r="H663" s="220"/>
      <c r="I663" s="220"/>
      <c r="J663" s="220"/>
      <c r="K663" s="220"/>
      <c r="L663" s="220"/>
      <c r="M663" s="220"/>
      <c r="N663" s="219"/>
      <c r="O663" s="219"/>
      <c r="P663" s="219"/>
      <c r="Q663" s="219"/>
      <c r="R663" s="220"/>
      <c r="S663" s="220"/>
      <c r="T663" s="220"/>
      <c r="U663" s="220"/>
      <c r="V663" s="220"/>
      <c r="W663" s="220"/>
      <c r="X663" s="220"/>
      <c r="Y663" s="220"/>
      <c r="Z663" s="210"/>
      <c r="AA663" s="210"/>
      <c r="AB663" s="210"/>
      <c r="AC663" s="210"/>
      <c r="AD663" s="210"/>
      <c r="AE663" s="210"/>
      <c r="AF663" s="210"/>
      <c r="AG663" s="210" t="s">
        <v>205</v>
      </c>
      <c r="AH663" s="210">
        <v>0</v>
      </c>
      <c r="AI663" s="210"/>
      <c r="AJ663" s="210"/>
      <c r="AK663" s="210"/>
      <c r="AL663" s="210"/>
      <c r="AM663" s="210"/>
      <c r="AN663" s="210"/>
      <c r="AO663" s="210"/>
      <c r="AP663" s="210"/>
      <c r="AQ663" s="210"/>
      <c r="AR663" s="210"/>
      <c r="AS663" s="210"/>
      <c r="AT663" s="210"/>
      <c r="AU663" s="210"/>
      <c r="AV663" s="210"/>
      <c r="AW663" s="210"/>
      <c r="AX663" s="210"/>
      <c r="AY663" s="210"/>
      <c r="AZ663" s="210"/>
      <c r="BA663" s="210"/>
      <c r="BB663" s="210"/>
      <c r="BC663" s="210"/>
      <c r="BD663" s="210"/>
      <c r="BE663" s="210"/>
      <c r="BF663" s="210"/>
      <c r="BG663" s="210"/>
      <c r="BH663" s="210"/>
    </row>
    <row r="664" spans="1:60" outlineLevel="3" x14ac:dyDescent="0.2">
      <c r="A664" s="217"/>
      <c r="B664" s="218"/>
      <c r="C664" s="259" t="s">
        <v>805</v>
      </c>
      <c r="D664" s="252"/>
      <c r="E664" s="253">
        <v>19.45</v>
      </c>
      <c r="F664" s="220"/>
      <c r="G664" s="220"/>
      <c r="H664" s="220"/>
      <c r="I664" s="220"/>
      <c r="J664" s="220"/>
      <c r="K664" s="220"/>
      <c r="L664" s="220"/>
      <c r="M664" s="220"/>
      <c r="N664" s="219"/>
      <c r="O664" s="219"/>
      <c r="P664" s="219"/>
      <c r="Q664" s="219"/>
      <c r="R664" s="220"/>
      <c r="S664" s="220"/>
      <c r="T664" s="220"/>
      <c r="U664" s="220"/>
      <c r="V664" s="220"/>
      <c r="W664" s="220"/>
      <c r="X664" s="220"/>
      <c r="Y664" s="220"/>
      <c r="Z664" s="210"/>
      <c r="AA664" s="210"/>
      <c r="AB664" s="210"/>
      <c r="AC664" s="210"/>
      <c r="AD664" s="210"/>
      <c r="AE664" s="210"/>
      <c r="AF664" s="210"/>
      <c r="AG664" s="210" t="s">
        <v>205</v>
      </c>
      <c r="AH664" s="210">
        <v>5</v>
      </c>
      <c r="AI664" s="210"/>
      <c r="AJ664" s="210"/>
      <c r="AK664" s="210"/>
      <c r="AL664" s="210"/>
      <c r="AM664" s="210"/>
      <c r="AN664" s="210"/>
      <c r="AO664" s="210"/>
      <c r="AP664" s="210"/>
      <c r="AQ664" s="210"/>
      <c r="AR664" s="210"/>
      <c r="AS664" s="210"/>
      <c r="AT664" s="210"/>
      <c r="AU664" s="210"/>
      <c r="AV664" s="210"/>
      <c r="AW664" s="210"/>
      <c r="AX664" s="210"/>
      <c r="AY664" s="210"/>
      <c r="AZ664" s="210"/>
      <c r="BA664" s="210"/>
      <c r="BB664" s="210"/>
      <c r="BC664" s="210"/>
      <c r="BD664" s="210"/>
      <c r="BE664" s="210"/>
      <c r="BF664" s="210"/>
      <c r="BG664" s="210"/>
      <c r="BH664" s="210"/>
    </row>
    <row r="665" spans="1:60" outlineLevel="3" x14ac:dyDescent="0.2">
      <c r="A665" s="217"/>
      <c r="B665" s="218"/>
      <c r="C665" s="259" t="s">
        <v>823</v>
      </c>
      <c r="D665" s="252"/>
      <c r="E665" s="253"/>
      <c r="F665" s="220"/>
      <c r="G665" s="220"/>
      <c r="H665" s="220"/>
      <c r="I665" s="220"/>
      <c r="J665" s="220"/>
      <c r="K665" s="220"/>
      <c r="L665" s="220"/>
      <c r="M665" s="220"/>
      <c r="N665" s="219"/>
      <c r="O665" s="219"/>
      <c r="P665" s="219"/>
      <c r="Q665" s="219"/>
      <c r="R665" s="220"/>
      <c r="S665" s="220"/>
      <c r="T665" s="220"/>
      <c r="U665" s="220"/>
      <c r="V665" s="220"/>
      <c r="W665" s="220"/>
      <c r="X665" s="220"/>
      <c r="Y665" s="220"/>
      <c r="Z665" s="210"/>
      <c r="AA665" s="210"/>
      <c r="AB665" s="210"/>
      <c r="AC665" s="210"/>
      <c r="AD665" s="210"/>
      <c r="AE665" s="210"/>
      <c r="AF665" s="210"/>
      <c r="AG665" s="210" t="s">
        <v>205</v>
      </c>
      <c r="AH665" s="210">
        <v>0</v>
      </c>
      <c r="AI665" s="210"/>
      <c r="AJ665" s="210"/>
      <c r="AK665" s="210"/>
      <c r="AL665" s="210"/>
      <c r="AM665" s="210"/>
      <c r="AN665" s="210"/>
      <c r="AO665" s="210"/>
      <c r="AP665" s="210"/>
      <c r="AQ665" s="210"/>
      <c r="AR665" s="210"/>
      <c r="AS665" s="210"/>
      <c r="AT665" s="210"/>
      <c r="AU665" s="210"/>
      <c r="AV665" s="210"/>
      <c r="AW665" s="210"/>
      <c r="AX665" s="210"/>
      <c r="AY665" s="210"/>
      <c r="AZ665" s="210"/>
      <c r="BA665" s="210"/>
      <c r="BB665" s="210"/>
      <c r="BC665" s="210"/>
      <c r="BD665" s="210"/>
      <c r="BE665" s="210"/>
      <c r="BF665" s="210"/>
      <c r="BG665" s="210"/>
      <c r="BH665" s="210"/>
    </row>
    <row r="666" spans="1:60" outlineLevel="3" x14ac:dyDescent="0.2">
      <c r="A666" s="217"/>
      <c r="B666" s="218"/>
      <c r="C666" s="259" t="s">
        <v>824</v>
      </c>
      <c r="D666" s="252"/>
      <c r="E666" s="253">
        <v>10.56</v>
      </c>
      <c r="F666" s="220"/>
      <c r="G666" s="220"/>
      <c r="H666" s="220"/>
      <c r="I666" s="220"/>
      <c r="J666" s="220"/>
      <c r="K666" s="220"/>
      <c r="L666" s="220"/>
      <c r="M666" s="220"/>
      <c r="N666" s="219"/>
      <c r="O666" s="219"/>
      <c r="P666" s="219"/>
      <c r="Q666" s="219"/>
      <c r="R666" s="220"/>
      <c r="S666" s="220"/>
      <c r="T666" s="220"/>
      <c r="U666" s="220"/>
      <c r="V666" s="220"/>
      <c r="W666" s="220"/>
      <c r="X666" s="220"/>
      <c r="Y666" s="220"/>
      <c r="Z666" s="210"/>
      <c r="AA666" s="210"/>
      <c r="AB666" s="210"/>
      <c r="AC666" s="210"/>
      <c r="AD666" s="210"/>
      <c r="AE666" s="210"/>
      <c r="AF666" s="210"/>
      <c r="AG666" s="210" t="s">
        <v>205</v>
      </c>
      <c r="AH666" s="210">
        <v>0</v>
      </c>
      <c r="AI666" s="210"/>
      <c r="AJ666" s="210"/>
      <c r="AK666" s="210"/>
      <c r="AL666" s="210"/>
      <c r="AM666" s="210"/>
      <c r="AN666" s="210"/>
      <c r="AO666" s="210"/>
      <c r="AP666" s="210"/>
      <c r="AQ666" s="210"/>
      <c r="AR666" s="210"/>
      <c r="AS666" s="210"/>
      <c r="AT666" s="210"/>
      <c r="AU666" s="210"/>
      <c r="AV666" s="210"/>
      <c r="AW666" s="210"/>
      <c r="AX666" s="210"/>
      <c r="AY666" s="210"/>
      <c r="AZ666" s="210"/>
      <c r="BA666" s="210"/>
      <c r="BB666" s="210"/>
      <c r="BC666" s="210"/>
      <c r="BD666" s="210"/>
      <c r="BE666" s="210"/>
      <c r="BF666" s="210"/>
      <c r="BG666" s="210"/>
      <c r="BH666" s="210"/>
    </row>
    <row r="667" spans="1:60" outlineLevel="3" x14ac:dyDescent="0.2">
      <c r="A667" s="217"/>
      <c r="B667" s="218"/>
      <c r="C667" s="259" t="s">
        <v>825</v>
      </c>
      <c r="D667" s="252"/>
      <c r="E667" s="253">
        <v>3.07</v>
      </c>
      <c r="F667" s="220"/>
      <c r="G667" s="220"/>
      <c r="H667" s="220"/>
      <c r="I667" s="220"/>
      <c r="J667" s="220"/>
      <c r="K667" s="220"/>
      <c r="L667" s="220"/>
      <c r="M667" s="220"/>
      <c r="N667" s="219"/>
      <c r="O667" s="219"/>
      <c r="P667" s="219"/>
      <c r="Q667" s="219"/>
      <c r="R667" s="220"/>
      <c r="S667" s="220"/>
      <c r="T667" s="220"/>
      <c r="U667" s="220"/>
      <c r="V667" s="220"/>
      <c r="W667" s="220"/>
      <c r="X667" s="220"/>
      <c r="Y667" s="220"/>
      <c r="Z667" s="210"/>
      <c r="AA667" s="210"/>
      <c r="AB667" s="210"/>
      <c r="AC667" s="210"/>
      <c r="AD667" s="210"/>
      <c r="AE667" s="210"/>
      <c r="AF667" s="210"/>
      <c r="AG667" s="210" t="s">
        <v>205</v>
      </c>
      <c r="AH667" s="210">
        <v>0</v>
      </c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</row>
    <row r="668" spans="1:60" outlineLevel="3" x14ac:dyDescent="0.2">
      <c r="A668" s="217"/>
      <c r="B668" s="218"/>
      <c r="C668" s="259" t="s">
        <v>826</v>
      </c>
      <c r="D668" s="252"/>
      <c r="E668" s="253">
        <v>5.22</v>
      </c>
      <c r="F668" s="220"/>
      <c r="G668" s="220"/>
      <c r="H668" s="220"/>
      <c r="I668" s="220"/>
      <c r="J668" s="220"/>
      <c r="K668" s="220"/>
      <c r="L668" s="220"/>
      <c r="M668" s="220"/>
      <c r="N668" s="219"/>
      <c r="O668" s="219"/>
      <c r="P668" s="219"/>
      <c r="Q668" s="219"/>
      <c r="R668" s="220"/>
      <c r="S668" s="220"/>
      <c r="T668" s="220"/>
      <c r="U668" s="220"/>
      <c r="V668" s="220"/>
      <c r="W668" s="220"/>
      <c r="X668" s="220"/>
      <c r="Y668" s="220"/>
      <c r="Z668" s="210"/>
      <c r="AA668" s="210"/>
      <c r="AB668" s="210"/>
      <c r="AC668" s="210"/>
      <c r="AD668" s="210"/>
      <c r="AE668" s="210"/>
      <c r="AF668" s="210"/>
      <c r="AG668" s="210" t="s">
        <v>205</v>
      </c>
      <c r="AH668" s="210">
        <v>0</v>
      </c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</row>
    <row r="669" spans="1:60" outlineLevel="1" x14ac:dyDescent="0.2">
      <c r="A669" s="229">
        <v>93</v>
      </c>
      <c r="B669" s="230" t="s">
        <v>827</v>
      </c>
      <c r="C669" s="246" t="s">
        <v>828</v>
      </c>
      <c r="D669" s="231" t="s">
        <v>220</v>
      </c>
      <c r="E669" s="232">
        <v>12.01</v>
      </c>
      <c r="F669" s="233"/>
      <c r="G669" s="234">
        <f>ROUND(E669*F669,2)</f>
        <v>0</v>
      </c>
      <c r="H669" s="233"/>
      <c r="I669" s="234">
        <f>ROUND(E669*H669,2)</f>
        <v>0</v>
      </c>
      <c r="J669" s="233"/>
      <c r="K669" s="234">
        <f>ROUND(E669*J669,2)</f>
        <v>0</v>
      </c>
      <c r="L669" s="234">
        <v>21</v>
      </c>
      <c r="M669" s="234">
        <f>G669*(1+L669/100)</f>
        <v>0</v>
      </c>
      <c r="N669" s="232">
        <v>1.7000000000000001E-4</v>
      </c>
      <c r="O669" s="232">
        <f>ROUND(E669*N669,2)</f>
        <v>0</v>
      </c>
      <c r="P669" s="232">
        <v>0</v>
      </c>
      <c r="Q669" s="232">
        <f>ROUND(E669*P669,2)</f>
        <v>0</v>
      </c>
      <c r="R669" s="234" t="s">
        <v>772</v>
      </c>
      <c r="S669" s="234" t="s">
        <v>159</v>
      </c>
      <c r="T669" s="235" t="s">
        <v>199</v>
      </c>
      <c r="U669" s="220">
        <v>0.12</v>
      </c>
      <c r="V669" s="220">
        <f>ROUND(E669*U669,2)</f>
        <v>1.44</v>
      </c>
      <c r="W669" s="220"/>
      <c r="X669" s="220" t="s">
        <v>200</v>
      </c>
      <c r="Y669" s="220" t="s">
        <v>162</v>
      </c>
      <c r="Z669" s="210"/>
      <c r="AA669" s="210"/>
      <c r="AB669" s="210"/>
      <c r="AC669" s="210"/>
      <c r="AD669" s="210"/>
      <c r="AE669" s="210"/>
      <c r="AF669" s="210"/>
      <c r="AG669" s="210" t="s">
        <v>201</v>
      </c>
      <c r="AH669" s="210"/>
      <c r="AI669" s="210"/>
      <c r="AJ669" s="210"/>
      <c r="AK669" s="210"/>
      <c r="AL669" s="210"/>
      <c r="AM669" s="210"/>
      <c r="AN669" s="210"/>
      <c r="AO669" s="210"/>
      <c r="AP669" s="210"/>
      <c r="AQ669" s="210"/>
      <c r="AR669" s="210"/>
      <c r="AS669" s="210"/>
      <c r="AT669" s="210"/>
      <c r="AU669" s="210"/>
      <c r="AV669" s="210"/>
      <c r="AW669" s="210"/>
      <c r="AX669" s="210"/>
      <c r="AY669" s="210"/>
      <c r="AZ669" s="210"/>
      <c r="BA669" s="210"/>
      <c r="BB669" s="210"/>
      <c r="BC669" s="210"/>
      <c r="BD669" s="210"/>
      <c r="BE669" s="210"/>
      <c r="BF669" s="210"/>
      <c r="BG669" s="210"/>
      <c r="BH669" s="210"/>
    </row>
    <row r="670" spans="1:60" outlineLevel="2" x14ac:dyDescent="0.2">
      <c r="A670" s="217"/>
      <c r="B670" s="218"/>
      <c r="C670" s="259" t="s">
        <v>829</v>
      </c>
      <c r="D670" s="252"/>
      <c r="E670" s="253"/>
      <c r="F670" s="220"/>
      <c r="G670" s="220"/>
      <c r="H670" s="220"/>
      <c r="I670" s="220"/>
      <c r="J670" s="220"/>
      <c r="K670" s="220"/>
      <c r="L670" s="220"/>
      <c r="M670" s="220"/>
      <c r="N670" s="219"/>
      <c r="O670" s="219"/>
      <c r="P670" s="219"/>
      <c r="Q670" s="219"/>
      <c r="R670" s="220"/>
      <c r="S670" s="220"/>
      <c r="T670" s="220"/>
      <c r="U670" s="220"/>
      <c r="V670" s="220"/>
      <c r="W670" s="220"/>
      <c r="X670" s="220"/>
      <c r="Y670" s="220"/>
      <c r="Z670" s="210"/>
      <c r="AA670" s="210"/>
      <c r="AB670" s="210"/>
      <c r="AC670" s="210"/>
      <c r="AD670" s="210"/>
      <c r="AE670" s="210"/>
      <c r="AF670" s="210"/>
      <c r="AG670" s="210" t="s">
        <v>205</v>
      </c>
      <c r="AH670" s="210">
        <v>0</v>
      </c>
      <c r="AI670" s="210"/>
      <c r="AJ670" s="210"/>
      <c r="AK670" s="210"/>
      <c r="AL670" s="210"/>
      <c r="AM670" s="210"/>
      <c r="AN670" s="210"/>
      <c r="AO670" s="210"/>
      <c r="AP670" s="210"/>
      <c r="AQ670" s="210"/>
      <c r="AR670" s="210"/>
      <c r="AS670" s="210"/>
      <c r="AT670" s="210"/>
      <c r="AU670" s="210"/>
      <c r="AV670" s="210"/>
      <c r="AW670" s="210"/>
      <c r="AX670" s="210"/>
      <c r="AY670" s="210"/>
      <c r="AZ670" s="210"/>
      <c r="BA670" s="210"/>
      <c r="BB670" s="210"/>
      <c r="BC670" s="210"/>
      <c r="BD670" s="210"/>
      <c r="BE670" s="210"/>
      <c r="BF670" s="210"/>
      <c r="BG670" s="210"/>
      <c r="BH670" s="210"/>
    </row>
    <row r="671" spans="1:60" outlineLevel="3" x14ac:dyDescent="0.2">
      <c r="A671" s="217"/>
      <c r="B671" s="218"/>
      <c r="C671" s="259" t="s">
        <v>269</v>
      </c>
      <c r="D671" s="252"/>
      <c r="E671" s="253">
        <v>5.96</v>
      </c>
      <c r="F671" s="220"/>
      <c r="G671" s="220"/>
      <c r="H671" s="220"/>
      <c r="I671" s="220"/>
      <c r="J671" s="220"/>
      <c r="K671" s="220"/>
      <c r="L671" s="220"/>
      <c r="M671" s="220"/>
      <c r="N671" s="219"/>
      <c r="O671" s="219"/>
      <c r="P671" s="219"/>
      <c r="Q671" s="219"/>
      <c r="R671" s="220"/>
      <c r="S671" s="220"/>
      <c r="T671" s="220"/>
      <c r="U671" s="220"/>
      <c r="V671" s="220"/>
      <c r="W671" s="220"/>
      <c r="X671" s="220"/>
      <c r="Y671" s="220"/>
      <c r="Z671" s="210"/>
      <c r="AA671" s="210"/>
      <c r="AB671" s="210"/>
      <c r="AC671" s="210"/>
      <c r="AD671" s="210"/>
      <c r="AE671" s="210"/>
      <c r="AF671" s="210"/>
      <c r="AG671" s="210" t="s">
        <v>205</v>
      </c>
      <c r="AH671" s="210">
        <v>0</v>
      </c>
      <c r="AI671" s="210"/>
      <c r="AJ671" s="210"/>
      <c r="AK671" s="210"/>
      <c r="AL671" s="210"/>
      <c r="AM671" s="210"/>
      <c r="AN671" s="210"/>
      <c r="AO671" s="210"/>
      <c r="AP671" s="210"/>
      <c r="AQ671" s="210"/>
      <c r="AR671" s="210"/>
      <c r="AS671" s="210"/>
      <c r="AT671" s="210"/>
      <c r="AU671" s="210"/>
      <c r="AV671" s="210"/>
      <c r="AW671" s="210"/>
      <c r="AX671" s="210"/>
      <c r="AY671" s="210"/>
      <c r="AZ671" s="210"/>
      <c r="BA671" s="210"/>
      <c r="BB671" s="210"/>
      <c r="BC671" s="210"/>
      <c r="BD671" s="210"/>
      <c r="BE671" s="210"/>
      <c r="BF671" s="210"/>
      <c r="BG671" s="210"/>
      <c r="BH671" s="210"/>
    </row>
    <row r="672" spans="1:60" outlineLevel="3" x14ac:dyDescent="0.2">
      <c r="A672" s="217"/>
      <c r="B672" s="218"/>
      <c r="C672" s="259" t="s">
        <v>825</v>
      </c>
      <c r="D672" s="252"/>
      <c r="E672" s="253">
        <v>3.07</v>
      </c>
      <c r="F672" s="220"/>
      <c r="G672" s="220"/>
      <c r="H672" s="220"/>
      <c r="I672" s="220"/>
      <c r="J672" s="220"/>
      <c r="K672" s="220"/>
      <c r="L672" s="220"/>
      <c r="M672" s="220"/>
      <c r="N672" s="219"/>
      <c r="O672" s="219"/>
      <c r="P672" s="219"/>
      <c r="Q672" s="219"/>
      <c r="R672" s="220"/>
      <c r="S672" s="220"/>
      <c r="T672" s="220"/>
      <c r="U672" s="220"/>
      <c r="V672" s="220"/>
      <c r="W672" s="220"/>
      <c r="X672" s="220"/>
      <c r="Y672" s="220"/>
      <c r="Z672" s="210"/>
      <c r="AA672" s="210"/>
      <c r="AB672" s="210"/>
      <c r="AC672" s="210"/>
      <c r="AD672" s="210"/>
      <c r="AE672" s="210"/>
      <c r="AF672" s="210"/>
      <c r="AG672" s="210" t="s">
        <v>205</v>
      </c>
      <c r="AH672" s="210">
        <v>0</v>
      </c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0"/>
      <c r="AT672" s="210"/>
      <c r="AU672" s="210"/>
      <c r="AV672" s="210"/>
      <c r="AW672" s="210"/>
      <c r="AX672" s="210"/>
      <c r="AY672" s="210"/>
      <c r="AZ672" s="210"/>
      <c r="BA672" s="210"/>
      <c r="BB672" s="210"/>
      <c r="BC672" s="210"/>
      <c r="BD672" s="210"/>
      <c r="BE672" s="210"/>
      <c r="BF672" s="210"/>
      <c r="BG672" s="210"/>
      <c r="BH672" s="210"/>
    </row>
    <row r="673" spans="1:60" outlineLevel="3" x14ac:dyDescent="0.2">
      <c r="A673" s="217"/>
      <c r="B673" s="218"/>
      <c r="C673" s="259" t="s">
        <v>830</v>
      </c>
      <c r="D673" s="252"/>
      <c r="E673" s="253">
        <v>2.98</v>
      </c>
      <c r="F673" s="220"/>
      <c r="G673" s="220"/>
      <c r="H673" s="220"/>
      <c r="I673" s="220"/>
      <c r="J673" s="220"/>
      <c r="K673" s="220"/>
      <c r="L673" s="220"/>
      <c r="M673" s="220"/>
      <c r="N673" s="219"/>
      <c r="O673" s="219"/>
      <c r="P673" s="219"/>
      <c r="Q673" s="219"/>
      <c r="R673" s="220"/>
      <c r="S673" s="220"/>
      <c r="T673" s="220"/>
      <c r="U673" s="220"/>
      <c r="V673" s="220"/>
      <c r="W673" s="220"/>
      <c r="X673" s="220"/>
      <c r="Y673" s="220"/>
      <c r="Z673" s="210"/>
      <c r="AA673" s="210"/>
      <c r="AB673" s="210"/>
      <c r="AC673" s="210"/>
      <c r="AD673" s="210"/>
      <c r="AE673" s="210"/>
      <c r="AF673" s="210"/>
      <c r="AG673" s="210" t="s">
        <v>205</v>
      </c>
      <c r="AH673" s="210">
        <v>0</v>
      </c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0"/>
      <c r="AT673" s="210"/>
      <c r="AU673" s="210"/>
      <c r="AV673" s="210"/>
      <c r="AW673" s="210"/>
      <c r="AX673" s="210"/>
      <c r="AY673" s="210"/>
      <c r="AZ673" s="210"/>
      <c r="BA673" s="210"/>
      <c r="BB673" s="210"/>
      <c r="BC673" s="210"/>
      <c r="BD673" s="210"/>
      <c r="BE673" s="210"/>
      <c r="BF673" s="210"/>
      <c r="BG673" s="210"/>
      <c r="BH673" s="210"/>
    </row>
    <row r="674" spans="1:60" outlineLevel="1" x14ac:dyDescent="0.2">
      <c r="A674" s="229">
        <v>94</v>
      </c>
      <c r="B674" s="230" t="s">
        <v>831</v>
      </c>
      <c r="C674" s="246" t="s">
        <v>832</v>
      </c>
      <c r="D674" s="231" t="s">
        <v>220</v>
      </c>
      <c r="E674" s="232">
        <v>21.746500000000001</v>
      </c>
      <c r="F674" s="233"/>
      <c r="G674" s="234">
        <f>ROUND(E674*F674,2)</f>
        <v>0</v>
      </c>
      <c r="H674" s="233"/>
      <c r="I674" s="234">
        <f>ROUND(E674*H674,2)</f>
        <v>0</v>
      </c>
      <c r="J674" s="233"/>
      <c r="K674" s="234">
        <f>ROUND(E674*J674,2)</f>
        <v>0</v>
      </c>
      <c r="L674" s="234">
        <v>21</v>
      </c>
      <c r="M674" s="234">
        <f>G674*(1+L674/100)</f>
        <v>0</v>
      </c>
      <c r="N674" s="232">
        <v>3.4000000000000002E-4</v>
      </c>
      <c r="O674" s="232">
        <f>ROUND(E674*N674,2)</f>
        <v>0.01</v>
      </c>
      <c r="P674" s="232">
        <v>0</v>
      </c>
      <c r="Q674" s="232">
        <f>ROUND(E674*P674,2)</f>
        <v>0</v>
      </c>
      <c r="R674" s="234"/>
      <c r="S674" s="234" t="s">
        <v>189</v>
      </c>
      <c r="T674" s="235" t="s">
        <v>199</v>
      </c>
      <c r="U674" s="220">
        <v>0</v>
      </c>
      <c r="V674" s="220">
        <f>ROUND(E674*U674,2)</f>
        <v>0</v>
      </c>
      <c r="W674" s="220"/>
      <c r="X674" s="220" t="s">
        <v>431</v>
      </c>
      <c r="Y674" s="220" t="s">
        <v>162</v>
      </c>
      <c r="Z674" s="210"/>
      <c r="AA674" s="210"/>
      <c r="AB674" s="210"/>
      <c r="AC674" s="210"/>
      <c r="AD674" s="210"/>
      <c r="AE674" s="210"/>
      <c r="AF674" s="210"/>
      <c r="AG674" s="210" t="s">
        <v>432</v>
      </c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0"/>
      <c r="AT674" s="210"/>
      <c r="AU674" s="210"/>
      <c r="AV674" s="210"/>
      <c r="AW674" s="210"/>
      <c r="AX674" s="210"/>
      <c r="AY674" s="210"/>
      <c r="AZ674" s="210"/>
      <c r="BA674" s="210"/>
      <c r="BB674" s="210"/>
      <c r="BC674" s="210"/>
      <c r="BD674" s="210"/>
      <c r="BE674" s="210"/>
      <c r="BF674" s="210"/>
      <c r="BG674" s="210"/>
      <c r="BH674" s="210"/>
    </row>
    <row r="675" spans="1:60" outlineLevel="2" x14ac:dyDescent="0.2">
      <c r="A675" s="217"/>
      <c r="B675" s="218"/>
      <c r="C675" s="259" t="s">
        <v>833</v>
      </c>
      <c r="D675" s="252"/>
      <c r="E675" s="253">
        <v>18.91</v>
      </c>
      <c r="F675" s="220"/>
      <c r="G675" s="220"/>
      <c r="H675" s="220"/>
      <c r="I675" s="220"/>
      <c r="J675" s="220"/>
      <c r="K675" s="220"/>
      <c r="L675" s="220"/>
      <c r="M675" s="220"/>
      <c r="N675" s="219"/>
      <c r="O675" s="219"/>
      <c r="P675" s="219"/>
      <c r="Q675" s="219"/>
      <c r="R675" s="220"/>
      <c r="S675" s="220"/>
      <c r="T675" s="220"/>
      <c r="U675" s="220"/>
      <c r="V675" s="220"/>
      <c r="W675" s="220"/>
      <c r="X675" s="220"/>
      <c r="Y675" s="220"/>
      <c r="Z675" s="210"/>
      <c r="AA675" s="210"/>
      <c r="AB675" s="210"/>
      <c r="AC675" s="210"/>
      <c r="AD675" s="210"/>
      <c r="AE675" s="210"/>
      <c r="AF675" s="210"/>
      <c r="AG675" s="210" t="s">
        <v>205</v>
      </c>
      <c r="AH675" s="210">
        <v>5</v>
      </c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0"/>
      <c r="AT675" s="210"/>
      <c r="AU675" s="210"/>
      <c r="AV675" s="210"/>
      <c r="AW675" s="210"/>
      <c r="AX675" s="210"/>
      <c r="AY675" s="210"/>
      <c r="AZ675" s="210"/>
      <c r="BA675" s="210"/>
      <c r="BB675" s="210"/>
      <c r="BC675" s="210"/>
      <c r="BD675" s="210"/>
      <c r="BE675" s="210"/>
      <c r="BF675" s="210"/>
      <c r="BG675" s="210"/>
      <c r="BH675" s="210"/>
    </row>
    <row r="676" spans="1:60" outlineLevel="3" x14ac:dyDescent="0.2">
      <c r="A676" s="217"/>
      <c r="B676" s="218"/>
      <c r="C676" s="261" t="s">
        <v>834</v>
      </c>
      <c r="D676" s="254"/>
      <c r="E676" s="255">
        <v>2.8365</v>
      </c>
      <c r="F676" s="220"/>
      <c r="G676" s="220"/>
      <c r="H676" s="220"/>
      <c r="I676" s="220"/>
      <c r="J676" s="220"/>
      <c r="K676" s="220"/>
      <c r="L676" s="220"/>
      <c r="M676" s="220"/>
      <c r="N676" s="219"/>
      <c r="O676" s="219"/>
      <c r="P676" s="219"/>
      <c r="Q676" s="219"/>
      <c r="R676" s="220"/>
      <c r="S676" s="220"/>
      <c r="T676" s="220"/>
      <c r="U676" s="220"/>
      <c r="V676" s="220"/>
      <c r="W676" s="220"/>
      <c r="X676" s="220"/>
      <c r="Y676" s="220"/>
      <c r="Z676" s="210"/>
      <c r="AA676" s="210"/>
      <c r="AB676" s="210"/>
      <c r="AC676" s="210"/>
      <c r="AD676" s="210"/>
      <c r="AE676" s="210"/>
      <c r="AF676" s="210"/>
      <c r="AG676" s="210" t="s">
        <v>205</v>
      </c>
      <c r="AH676" s="210">
        <v>4</v>
      </c>
      <c r="AI676" s="210"/>
      <c r="AJ676" s="210"/>
      <c r="AK676" s="210"/>
      <c r="AL676" s="210"/>
      <c r="AM676" s="210"/>
      <c r="AN676" s="210"/>
      <c r="AO676" s="210"/>
      <c r="AP676" s="210"/>
      <c r="AQ676" s="210"/>
      <c r="AR676" s="210"/>
      <c r="AS676" s="210"/>
      <c r="AT676" s="210"/>
      <c r="AU676" s="210"/>
      <c r="AV676" s="210"/>
      <c r="AW676" s="210"/>
      <c r="AX676" s="210"/>
      <c r="AY676" s="210"/>
      <c r="AZ676" s="210"/>
      <c r="BA676" s="210"/>
      <c r="BB676" s="210"/>
      <c r="BC676" s="210"/>
      <c r="BD676" s="210"/>
      <c r="BE676" s="210"/>
      <c r="BF676" s="210"/>
      <c r="BG676" s="210"/>
      <c r="BH676" s="210"/>
    </row>
    <row r="677" spans="1:60" ht="22.5" outlineLevel="1" x14ac:dyDescent="0.2">
      <c r="A677" s="229">
        <v>95</v>
      </c>
      <c r="B677" s="230" t="s">
        <v>835</v>
      </c>
      <c r="C677" s="246" t="s">
        <v>836</v>
      </c>
      <c r="D677" s="231" t="s">
        <v>197</v>
      </c>
      <c r="E677" s="232">
        <v>52.737299999999998</v>
      </c>
      <c r="F677" s="233"/>
      <c r="G677" s="234">
        <f>ROUND(E677*F677,2)</f>
        <v>0</v>
      </c>
      <c r="H677" s="233"/>
      <c r="I677" s="234">
        <f>ROUND(E677*H677,2)</f>
        <v>0</v>
      </c>
      <c r="J677" s="233"/>
      <c r="K677" s="234">
        <f>ROUND(E677*J677,2)</f>
        <v>0</v>
      </c>
      <c r="L677" s="234">
        <v>21</v>
      </c>
      <c r="M677" s="234">
        <f>G677*(1+L677/100)</f>
        <v>0</v>
      </c>
      <c r="N677" s="232">
        <v>1.9199999999999998E-2</v>
      </c>
      <c r="O677" s="232">
        <f>ROUND(E677*N677,2)</f>
        <v>1.01</v>
      </c>
      <c r="P677" s="232">
        <v>0</v>
      </c>
      <c r="Q677" s="232">
        <f>ROUND(E677*P677,2)</f>
        <v>0</v>
      </c>
      <c r="R677" s="234"/>
      <c r="S677" s="234" t="s">
        <v>189</v>
      </c>
      <c r="T677" s="235" t="s">
        <v>199</v>
      </c>
      <c r="U677" s="220">
        <v>0</v>
      </c>
      <c r="V677" s="220">
        <f>ROUND(E677*U677,2)</f>
        <v>0</v>
      </c>
      <c r="W677" s="220"/>
      <c r="X677" s="220" t="s">
        <v>431</v>
      </c>
      <c r="Y677" s="220" t="s">
        <v>162</v>
      </c>
      <c r="Z677" s="210"/>
      <c r="AA677" s="210"/>
      <c r="AB677" s="210"/>
      <c r="AC677" s="210"/>
      <c r="AD677" s="210"/>
      <c r="AE677" s="210"/>
      <c r="AF677" s="210"/>
      <c r="AG677" s="210" t="s">
        <v>432</v>
      </c>
      <c r="AH677" s="210"/>
      <c r="AI677" s="210"/>
      <c r="AJ677" s="210"/>
      <c r="AK677" s="210"/>
      <c r="AL677" s="210"/>
      <c r="AM677" s="210"/>
      <c r="AN677" s="210"/>
      <c r="AO677" s="210"/>
      <c r="AP677" s="210"/>
      <c r="AQ677" s="210"/>
      <c r="AR677" s="210"/>
      <c r="AS677" s="210"/>
      <c r="AT677" s="210"/>
      <c r="AU677" s="210"/>
      <c r="AV677" s="210"/>
      <c r="AW677" s="210"/>
      <c r="AX677" s="210"/>
      <c r="AY677" s="210"/>
      <c r="AZ677" s="210"/>
      <c r="BA677" s="210"/>
      <c r="BB677" s="210"/>
      <c r="BC677" s="210"/>
      <c r="BD677" s="210"/>
      <c r="BE677" s="210"/>
      <c r="BF677" s="210"/>
      <c r="BG677" s="210"/>
      <c r="BH677" s="210"/>
    </row>
    <row r="678" spans="1:60" outlineLevel="2" x14ac:dyDescent="0.2">
      <c r="A678" s="217"/>
      <c r="B678" s="218"/>
      <c r="C678" s="247" t="s">
        <v>837</v>
      </c>
      <c r="D678" s="237"/>
      <c r="E678" s="237"/>
      <c r="F678" s="237"/>
      <c r="G678" s="237"/>
      <c r="H678" s="220"/>
      <c r="I678" s="220"/>
      <c r="J678" s="220"/>
      <c r="K678" s="220"/>
      <c r="L678" s="220"/>
      <c r="M678" s="220"/>
      <c r="N678" s="219"/>
      <c r="O678" s="219"/>
      <c r="P678" s="219"/>
      <c r="Q678" s="219"/>
      <c r="R678" s="220"/>
      <c r="S678" s="220"/>
      <c r="T678" s="220"/>
      <c r="U678" s="220"/>
      <c r="V678" s="220"/>
      <c r="W678" s="220"/>
      <c r="X678" s="220"/>
      <c r="Y678" s="220"/>
      <c r="Z678" s="210"/>
      <c r="AA678" s="210"/>
      <c r="AB678" s="210"/>
      <c r="AC678" s="210"/>
      <c r="AD678" s="210"/>
      <c r="AE678" s="210"/>
      <c r="AF678" s="210"/>
      <c r="AG678" s="210" t="s">
        <v>165</v>
      </c>
      <c r="AH678" s="210"/>
      <c r="AI678" s="210"/>
      <c r="AJ678" s="210"/>
      <c r="AK678" s="210"/>
      <c r="AL678" s="210"/>
      <c r="AM678" s="210"/>
      <c r="AN678" s="210"/>
      <c r="AO678" s="210"/>
      <c r="AP678" s="210"/>
      <c r="AQ678" s="210"/>
      <c r="AR678" s="210"/>
      <c r="AS678" s="210"/>
      <c r="AT678" s="210"/>
      <c r="AU678" s="210"/>
      <c r="AV678" s="210"/>
      <c r="AW678" s="210"/>
      <c r="AX678" s="210"/>
      <c r="AY678" s="210"/>
      <c r="AZ678" s="210"/>
      <c r="BA678" s="210"/>
      <c r="BB678" s="210"/>
      <c r="BC678" s="210"/>
      <c r="BD678" s="210"/>
      <c r="BE678" s="210"/>
      <c r="BF678" s="210"/>
      <c r="BG678" s="210"/>
      <c r="BH678" s="210"/>
    </row>
    <row r="679" spans="1:60" outlineLevel="2" x14ac:dyDescent="0.2">
      <c r="A679" s="217"/>
      <c r="B679" s="218"/>
      <c r="C679" s="259" t="s">
        <v>439</v>
      </c>
      <c r="D679" s="252"/>
      <c r="E679" s="253">
        <v>44.052999999999997</v>
      </c>
      <c r="F679" s="220"/>
      <c r="G679" s="220"/>
      <c r="H679" s="220"/>
      <c r="I679" s="220"/>
      <c r="J679" s="220"/>
      <c r="K679" s="220"/>
      <c r="L679" s="220"/>
      <c r="M679" s="220"/>
      <c r="N679" s="219"/>
      <c r="O679" s="219"/>
      <c r="P679" s="219"/>
      <c r="Q679" s="219"/>
      <c r="R679" s="220"/>
      <c r="S679" s="220"/>
      <c r="T679" s="220"/>
      <c r="U679" s="220"/>
      <c r="V679" s="220"/>
      <c r="W679" s="220"/>
      <c r="X679" s="220"/>
      <c r="Y679" s="220"/>
      <c r="Z679" s="210"/>
      <c r="AA679" s="210"/>
      <c r="AB679" s="210"/>
      <c r="AC679" s="210"/>
      <c r="AD679" s="210"/>
      <c r="AE679" s="210"/>
      <c r="AF679" s="210"/>
      <c r="AG679" s="210" t="s">
        <v>205</v>
      </c>
      <c r="AH679" s="210">
        <v>5</v>
      </c>
      <c r="AI679" s="210"/>
      <c r="AJ679" s="210"/>
      <c r="AK679" s="210"/>
      <c r="AL679" s="210"/>
      <c r="AM679" s="210"/>
      <c r="AN679" s="210"/>
      <c r="AO679" s="210"/>
      <c r="AP679" s="210"/>
      <c r="AQ679" s="210"/>
      <c r="AR679" s="210"/>
      <c r="AS679" s="210"/>
      <c r="AT679" s="210"/>
      <c r="AU679" s="210"/>
      <c r="AV679" s="210"/>
      <c r="AW679" s="210"/>
      <c r="AX679" s="210"/>
      <c r="AY679" s="210"/>
      <c r="AZ679" s="210"/>
      <c r="BA679" s="210"/>
      <c r="BB679" s="210"/>
      <c r="BC679" s="210"/>
      <c r="BD679" s="210"/>
      <c r="BE679" s="210"/>
      <c r="BF679" s="210"/>
      <c r="BG679" s="210"/>
      <c r="BH679" s="210"/>
    </row>
    <row r="680" spans="1:60" outlineLevel="3" x14ac:dyDescent="0.2">
      <c r="A680" s="217"/>
      <c r="B680" s="218"/>
      <c r="C680" s="259" t="s">
        <v>838</v>
      </c>
      <c r="D680" s="252"/>
      <c r="E680" s="253">
        <v>3.89</v>
      </c>
      <c r="F680" s="220"/>
      <c r="G680" s="220"/>
      <c r="H680" s="220"/>
      <c r="I680" s="220"/>
      <c r="J680" s="220"/>
      <c r="K680" s="220"/>
      <c r="L680" s="220"/>
      <c r="M680" s="220"/>
      <c r="N680" s="219"/>
      <c r="O680" s="219"/>
      <c r="P680" s="219"/>
      <c r="Q680" s="219"/>
      <c r="R680" s="220"/>
      <c r="S680" s="220"/>
      <c r="T680" s="220"/>
      <c r="U680" s="220"/>
      <c r="V680" s="220"/>
      <c r="W680" s="220"/>
      <c r="X680" s="220"/>
      <c r="Y680" s="220"/>
      <c r="Z680" s="210"/>
      <c r="AA680" s="210"/>
      <c r="AB680" s="210"/>
      <c r="AC680" s="210"/>
      <c r="AD680" s="210"/>
      <c r="AE680" s="210"/>
      <c r="AF680" s="210"/>
      <c r="AG680" s="210" t="s">
        <v>205</v>
      </c>
      <c r="AH680" s="210">
        <v>0</v>
      </c>
      <c r="AI680" s="210"/>
      <c r="AJ680" s="210"/>
      <c r="AK680" s="210"/>
      <c r="AL680" s="210"/>
      <c r="AM680" s="210"/>
      <c r="AN680" s="210"/>
      <c r="AO680" s="210"/>
      <c r="AP680" s="210"/>
      <c r="AQ680" s="210"/>
      <c r="AR680" s="210"/>
      <c r="AS680" s="210"/>
      <c r="AT680" s="210"/>
      <c r="AU680" s="210"/>
      <c r="AV680" s="210"/>
      <c r="AW680" s="210"/>
      <c r="AX680" s="210"/>
      <c r="AY680" s="210"/>
      <c r="AZ680" s="210"/>
      <c r="BA680" s="210"/>
      <c r="BB680" s="210"/>
      <c r="BC680" s="210"/>
      <c r="BD680" s="210"/>
      <c r="BE680" s="210"/>
      <c r="BF680" s="210"/>
      <c r="BG680" s="210"/>
      <c r="BH680" s="210"/>
    </row>
    <row r="681" spans="1:60" outlineLevel="3" x14ac:dyDescent="0.2">
      <c r="A681" s="217"/>
      <c r="B681" s="218"/>
      <c r="C681" s="261" t="s">
        <v>434</v>
      </c>
      <c r="D681" s="254"/>
      <c r="E681" s="255">
        <v>4.7942999999999998</v>
      </c>
      <c r="F681" s="220"/>
      <c r="G681" s="220"/>
      <c r="H681" s="220"/>
      <c r="I681" s="220"/>
      <c r="J681" s="220"/>
      <c r="K681" s="220"/>
      <c r="L681" s="220"/>
      <c r="M681" s="220"/>
      <c r="N681" s="219"/>
      <c r="O681" s="219"/>
      <c r="P681" s="219"/>
      <c r="Q681" s="219"/>
      <c r="R681" s="220"/>
      <c r="S681" s="220"/>
      <c r="T681" s="220"/>
      <c r="U681" s="220"/>
      <c r="V681" s="220"/>
      <c r="W681" s="220"/>
      <c r="X681" s="220"/>
      <c r="Y681" s="220"/>
      <c r="Z681" s="210"/>
      <c r="AA681" s="210"/>
      <c r="AB681" s="210"/>
      <c r="AC681" s="210"/>
      <c r="AD681" s="210"/>
      <c r="AE681" s="210"/>
      <c r="AF681" s="210"/>
      <c r="AG681" s="210" t="s">
        <v>205</v>
      </c>
      <c r="AH681" s="210">
        <v>4</v>
      </c>
      <c r="AI681" s="210"/>
      <c r="AJ681" s="210"/>
      <c r="AK681" s="210"/>
      <c r="AL681" s="210"/>
      <c r="AM681" s="210"/>
      <c r="AN681" s="210"/>
      <c r="AO681" s="210"/>
      <c r="AP681" s="210"/>
      <c r="AQ681" s="210"/>
      <c r="AR681" s="210"/>
      <c r="AS681" s="210"/>
      <c r="AT681" s="210"/>
      <c r="AU681" s="210"/>
      <c r="AV681" s="210"/>
      <c r="AW681" s="210"/>
      <c r="AX681" s="210"/>
      <c r="AY681" s="210"/>
      <c r="AZ681" s="210"/>
      <c r="BA681" s="210"/>
      <c r="BB681" s="210"/>
      <c r="BC681" s="210"/>
      <c r="BD681" s="210"/>
      <c r="BE681" s="210"/>
      <c r="BF681" s="210"/>
      <c r="BG681" s="210"/>
      <c r="BH681" s="210"/>
    </row>
    <row r="682" spans="1:60" outlineLevel="1" x14ac:dyDescent="0.2">
      <c r="A682" s="229">
        <v>96</v>
      </c>
      <c r="B682" s="230" t="s">
        <v>839</v>
      </c>
      <c r="C682" s="246" t="s">
        <v>840</v>
      </c>
      <c r="D682" s="231" t="s">
        <v>595</v>
      </c>
      <c r="E682" s="232">
        <v>1.2169300000000001</v>
      </c>
      <c r="F682" s="233"/>
      <c r="G682" s="234">
        <f>ROUND(E682*F682,2)</f>
        <v>0</v>
      </c>
      <c r="H682" s="233"/>
      <c r="I682" s="234">
        <f>ROUND(E682*H682,2)</f>
        <v>0</v>
      </c>
      <c r="J682" s="233"/>
      <c r="K682" s="234">
        <f>ROUND(E682*J682,2)</f>
        <v>0</v>
      </c>
      <c r="L682" s="234">
        <v>21</v>
      </c>
      <c r="M682" s="234">
        <f>G682*(1+L682/100)</f>
        <v>0</v>
      </c>
      <c r="N682" s="232">
        <v>0</v>
      </c>
      <c r="O682" s="232">
        <f>ROUND(E682*N682,2)</f>
        <v>0</v>
      </c>
      <c r="P682" s="232">
        <v>0</v>
      </c>
      <c r="Q682" s="232">
        <f>ROUND(E682*P682,2)</f>
        <v>0</v>
      </c>
      <c r="R682" s="234" t="s">
        <v>772</v>
      </c>
      <c r="S682" s="234" t="s">
        <v>159</v>
      </c>
      <c r="T682" s="235" t="s">
        <v>199</v>
      </c>
      <c r="U682" s="220">
        <v>1.5980000000000001</v>
      </c>
      <c r="V682" s="220">
        <f>ROUND(E682*U682,2)</f>
        <v>1.94</v>
      </c>
      <c r="W682" s="220"/>
      <c r="X682" s="220" t="s">
        <v>596</v>
      </c>
      <c r="Y682" s="220" t="s">
        <v>162</v>
      </c>
      <c r="Z682" s="210"/>
      <c r="AA682" s="210"/>
      <c r="AB682" s="210"/>
      <c r="AC682" s="210"/>
      <c r="AD682" s="210"/>
      <c r="AE682" s="210"/>
      <c r="AF682" s="210"/>
      <c r="AG682" s="210" t="s">
        <v>597</v>
      </c>
      <c r="AH682" s="210"/>
      <c r="AI682" s="210"/>
      <c r="AJ682" s="210"/>
      <c r="AK682" s="210"/>
      <c r="AL682" s="210"/>
      <c r="AM682" s="210"/>
      <c r="AN682" s="210"/>
      <c r="AO682" s="210"/>
      <c r="AP682" s="210"/>
      <c r="AQ682" s="210"/>
      <c r="AR682" s="210"/>
      <c r="AS682" s="210"/>
      <c r="AT682" s="210"/>
      <c r="AU682" s="210"/>
      <c r="AV682" s="210"/>
      <c r="AW682" s="210"/>
      <c r="AX682" s="210"/>
      <c r="AY682" s="210"/>
      <c r="AZ682" s="210"/>
      <c r="BA682" s="210"/>
      <c r="BB682" s="210"/>
      <c r="BC682" s="210"/>
      <c r="BD682" s="210"/>
      <c r="BE682" s="210"/>
      <c r="BF682" s="210"/>
      <c r="BG682" s="210"/>
      <c r="BH682" s="210"/>
    </row>
    <row r="683" spans="1:60" outlineLevel="2" x14ac:dyDescent="0.2">
      <c r="A683" s="217"/>
      <c r="B683" s="218"/>
      <c r="C683" s="258" t="s">
        <v>659</v>
      </c>
      <c r="D683" s="256"/>
      <c r="E683" s="256"/>
      <c r="F683" s="256"/>
      <c r="G683" s="256"/>
      <c r="H683" s="220"/>
      <c r="I683" s="220"/>
      <c r="J683" s="220"/>
      <c r="K683" s="220"/>
      <c r="L683" s="220"/>
      <c r="M683" s="220"/>
      <c r="N683" s="219"/>
      <c r="O683" s="219"/>
      <c r="P683" s="219"/>
      <c r="Q683" s="219"/>
      <c r="R683" s="220"/>
      <c r="S683" s="220"/>
      <c r="T683" s="220"/>
      <c r="U683" s="220"/>
      <c r="V683" s="220"/>
      <c r="W683" s="220"/>
      <c r="X683" s="220"/>
      <c r="Y683" s="220"/>
      <c r="Z683" s="210"/>
      <c r="AA683" s="210"/>
      <c r="AB683" s="210"/>
      <c r="AC683" s="210"/>
      <c r="AD683" s="210"/>
      <c r="AE683" s="210"/>
      <c r="AF683" s="210"/>
      <c r="AG683" s="210" t="s">
        <v>203</v>
      </c>
      <c r="AH683" s="210"/>
      <c r="AI683" s="210"/>
      <c r="AJ683" s="210"/>
      <c r="AK683" s="210"/>
      <c r="AL683" s="210"/>
      <c r="AM683" s="210"/>
      <c r="AN683" s="210"/>
      <c r="AO683" s="210"/>
      <c r="AP683" s="210"/>
      <c r="AQ683" s="210"/>
      <c r="AR683" s="210"/>
      <c r="AS683" s="210"/>
      <c r="AT683" s="210"/>
      <c r="AU683" s="210"/>
      <c r="AV683" s="210"/>
      <c r="AW683" s="210"/>
      <c r="AX683" s="210"/>
      <c r="AY683" s="210"/>
      <c r="AZ683" s="210"/>
      <c r="BA683" s="210"/>
      <c r="BB683" s="210"/>
      <c r="BC683" s="210"/>
      <c r="BD683" s="210"/>
      <c r="BE683" s="210"/>
      <c r="BF683" s="210"/>
      <c r="BG683" s="210"/>
      <c r="BH683" s="210"/>
    </row>
    <row r="684" spans="1:60" outlineLevel="2" x14ac:dyDescent="0.2">
      <c r="A684" s="217"/>
      <c r="B684" s="218"/>
      <c r="C684" s="259" t="s">
        <v>599</v>
      </c>
      <c r="D684" s="252"/>
      <c r="E684" s="253"/>
      <c r="F684" s="220"/>
      <c r="G684" s="220"/>
      <c r="H684" s="220"/>
      <c r="I684" s="220"/>
      <c r="J684" s="220"/>
      <c r="K684" s="220"/>
      <c r="L684" s="220"/>
      <c r="M684" s="220"/>
      <c r="N684" s="219"/>
      <c r="O684" s="219"/>
      <c r="P684" s="219"/>
      <c r="Q684" s="219"/>
      <c r="R684" s="220"/>
      <c r="S684" s="220"/>
      <c r="T684" s="220"/>
      <c r="U684" s="220"/>
      <c r="V684" s="220"/>
      <c r="W684" s="220"/>
      <c r="X684" s="220"/>
      <c r="Y684" s="220"/>
      <c r="Z684" s="210"/>
      <c r="AA684" s="210"/>
      <c r="AB684" s="210"/>
      <c r="AC684" s="210"/>
      <c r="AD684" s="210"/>
      <c r="AE684" s="210"/>
      <c r="AF684" s="210"/>
      <c r="AG684" s="210" t="s">
        <v>205</v>
      </c>
      <c r="AH684" s="210">
        <v>0</v>
      </c>
      <c r="AI684" s="210"/>
      <c r="AJ684" s="210"/>
      <c r="AK684" s="210"/>
      <c r="AL684" s="210"/>
      <c r="AM684" s="210"/>
      <c r="AN684" s="210"/>
      <c r="AO684" s="210"/>
      <c r="AP684" s="210"/>
      <c r="AQ684" s="210"/>
      <c r="AR684" s="210"/>
      <c r="AS684" s="210"/>
      <c r="AT684" s="210"/>
      <c r="AU684" s="210"/>
      <c r="AV684" s="210"/>
      <c r="AW684" s="210"/>
      <c r="AX684" s="210"/>
      <c r="AY684" s="210"/>
      <c r="AZ684" s="210"/>
      <c r="BA684" s="210"/>
      <c r="BB684" s="210"/>
      <c r="BC684" s="210"/>
      <c r="BD684" s="210"/>
      <c r="BE684" s="210"/>
      <c r="BF684" s="210"/>
      <c r="BG684" s="210"/>
      <c r="BH684" s="210"/>
    </row>
    <row r="685" spans="1:60" outlineLevel="3" x14ac:dyDescent="0.2">
      <c r="A685" s="217"/>
      <c r="B685" s="218"/>
      <c r="C685" s="259" t="s">
        <v>841</v>
      </c>
      <c r="D685" s="252"/>
      <c r="E685" s="253"/>
      <c r="F685" s="220"/>
      <c r="G685" s="220"/>
      <c r="H685" s="220"/>
      <c r="I685" s="220"/>
      <c r="J685" s="220"/>
      <c r="K685" s="220"/>
      <c r="L685" s="220"/>
      <c r="M685" s="220"/>
      <c r="N685" s="219"/>
      <c r="O685" s="219"/>
      <c r="P685" s="219"/>
      <c r="Q685" s="219"/>
      <c r="R685" s="220"/>
      <c r="S685" s="220"/>
      <c r="T685" s="220"/>
      <c r="U685" s="220"/>
      <c r="V685" s="220"/>
      <c r="W685" s="220"/>
      <c r="X685" s="220"/>
      <c r="Y685" s="220"/>
      <c r="Z685" s="210"/>
      <c r="AA685" s="210"/>
      <c r="AB685" s="210"/>
      <c r="AC685" s="210"/>
      <c r="AD685" s="210"/>
      <c r="AE685" s="210"/>
      <c r="AF685" s="210"/>
      <c r="AG685" s="210" t="s">
        <v>205</v>
      </c>
      <c r="AH685" s="210">
        <v>0</v>
      </c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</row>
    <row r="686" spans="1:60" outlineLevel="3" x14ac:dyDescent="0.2">
      <c r="A686" s="217"/>
      <c r="B686" s="218"/>
      <c r="C686" s="259" t="s">
        <v>842</v>
      </c>
      <c r="D686" s="252"/>
      <c r="E686" s="253">
        <v>1.2169300000000001</v>
      </c>
      <c r="F686" s="220"/>
      <c r="G686" s="220"/>
      <c r="H686" s="220"/>
      <c r="I686" s="220"/>
      <c r="J686" s="220"/>
      <c r="K686" s="220"/>
      <c r="L686" s="220"/>
      <c r="M686" s="220"/>
      <c r="N686" s="219"/>
      <c r="O686" s="219"/>
      <c r="P686" s="219"/>
      <c r="Q686" s="219"/>
      <c r="R686" s="220"/>
      <c r="S686" s="220"/>
      <c r="T686" s="220"/>
      <c r="U686" s="220"/>
      <c r="V686" s="220"/>
      <c r="W686" s="220"/>
      <c r="X686" s="220"/>
      <c r="Y686" s="220"/>
      <c r="Z686" s="210"/>
      <c r="AA686" s="210"/>
      <c r="AB686" s="210"/>
      <c r="AC686" s="210"/>
      <c r="AD686" s="210"/>
      <c r="AE686" s="210"/>
      <c r="AF686" s="210"/>
      <c r="AG686" s="210" t="s">
        <v>205</v>
      </c>
      <c r="AH686" s="210">
        <v>0</v>
      </c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</row>
    <row r="687" spans="1:60" x14ac:dyDescent="0.2">
      <c r="A687" s="222" t="s">
        <v>154</v>
      </c>
      <c r="B687" s="223" t="s">
        <v>103</v>
      </c>
      <c r="C687" s="245" t="s">
        <v>104</v>
      </c>
      <c r="D687" s="224"/>
      <c r="E687" s="225"/>
      <c r="F687" s="226"/>
      <c r="G687" s="226">
        <f>SUMIF(AG688:AG702,"&lt;&gt;NOR",G688:G702)</f>
        <v>0</v>
      </c>
      <c r="H687" s="226"/>
      <c r="I687" s="226">
        <f>SUM(I688:I702)</f>
        <v>0</v>
      </c>
      <c r="J687" s="226"/>
      <c r="K687" s="226">
        <f>SUM(K688:K702)</f>
        <v>0</v>
      </c>
      <c r="L687" s="226"/>
      <c r="M687" s="226">
        <f>SUM(M688:M702)</f>
        <v>0</v>
      </c>
      <c r="N687" s="225"/>
      <c r="O687" s="225">
        <f>SUM(O688:O702)</f>
        <v>0.02</v>
      </c>
      <c r="P687" s="225"/>
      <c r="Q687" s="225">
        <f>SUM(Q688:Q702)</f>
        <v>0</v>
      </c>
      <c r="R687" s="226"/>
      <c r="S687" s="226"/>
      <c r="T687" s="227"/>
      <c r="U687" s="221"/>
      <c r="V687" s="221">
        <f>SUM(V688:V702)</f>
        <v>5.04</v>
      </c>
      <c r="W687" s="221"/>
      <c r="X687" s="221"/>
      <c r="Y687" s="221"/>
      <c r="AG687" t="s">
        <v>155</v>
      </c>
    </row>
    <row r="688" spans="1:60" ht="22.5" outlineLevel="1" x14ac:dyDescent="0.2">
      <c r="A688" s="229">
        <v>97</v>
      </c>
      <c r="B688" s="230" t="s">
        <v>843</v>
      </c>
      <c r="C688" s="246" t="s">
        <v>844</v>
      </c>
      <c r="D688" s="231" t="s">
        <v>220</v>
      </c>
      <c r="E688" s="232">
        <v>16.72</v>
      </c>
      <c r="F688" s="233"/>
      <c r="G688" s="234">
        <f>ROUND(E688*F688,2)</f>
        <v>0</v>
      </c>
      <c r="H688" s="233"/>
      <c r="I688" s="234">
        <f>ROUND(E688*H688,2)</f>
        <v>0</v>
      </c>
      <c r="J688" s="233"/>
      <c r="K688" s="234">
        <f>ROUND(E688*J688,2)</f>
        <v>0</v>
      </c>
      <c r="L688" s="234">
        <v>21</v>
      </c>
      <c r="M688" s="234">
        <f>G688*(1+L688/100)</f>
        <v>0</v>
      </c>
      <c r="N688" s="232">
        <v>3.0000000000000001E-5</v>
      </c>
      <c r="O688" s="232">
        <f>ROUND(E688*N688,2)</f>
        <v>0</v>
      </c>
      <c r="P688" s="232">
        <v>0</v>
      </c>
      <c r="Q688" s="232">
        <f>ROUND(E688*P688,2)</f>
        <v>0</v>
      </c>
      <c r="R688" s="234" t="s">
        <v>845</v>
      </c>
      <c r="S688" s="234" t="s">
        <v>159</v>
      </c>
      <c r="T688" s="235" t="s">
        <v>199</v>
      </c>
      <c r="U688" s="220">
        <v>0.13719999999999999</v>
      </c>
      <c r="V688" s="220">
        <f>ROUND(E688*U688,2)</f>
        <v>2.29</v>
      </c>
      <c r="W688" s="220"/>
      <c r="X688" s="220" t="s">
        <v>200</v>
      </c>
      <c r="Y688" s="220" t="s">
        <v>162</v>
      </c>
      <c r="Z688" s="210"/>
      <c r="AA688" s="210"/>
      <c r="AB688" s="210"/>
      <c r="AC688" s="210"/>
      <c r="AD688" s="210"/>
      <c r="AE688" s="210"/>
      <c r="AF688" s="210"/>
      <c r="AG688" s="210" t="s">
        <v>201</v>
      </c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</row>
    <row r="689" spans="1:60" outlineLevel="2" x14ac:dyDescent="0.2">
      <c r="A689" s="217"/>
      <c r="B689" s="218"/>
      <c r="C689" s="259" t="s">
        <v>846</v>
      </c>
      <c r="D689" s="252"/>
      <c r="E689" s="253">
        <v>16.72</v>
      </c>
      <c r="F689" s="220"/>
      <c r="G689" s="220"/>
      <c r="H689" s="220"/>
      <c r="I689" s="220"/>
      <c r="J689" s="220"/>
      <c r="K689" s="220"/>
      <c r="L689" s="220"/>
      <c r="M689" s="220"/>
      <c r="N689" s="219"/>
      <c r="O689" s="219"/>
      <c r="P689" s="219"/>
      <c r="Q689" s="219"/>
      <c r="R689" s="220"/>
      <c r="S689" s="220"/>
      <c r="T689" s="220"/>
      <c r="U689" s="220"/>
      <c r="V689" s="220"/>
      <c r="W689" s="220"/>
      <c r="X689" s="220"/>
      <c r="Y689" s="220"/>
      <c r="Z689" s="210"/>
      <c r="AA689" s="210"/>
      <c r="AB689" s="210"/>
      <c r="AC689" s="210"/>
      <c r="AD689" s="210"/>
      <c r="AE689" s="210"/>
      <c r="AF689" s="210"/>
      <c r="AG689" s="210" t="s">
        <v>205</v>
      </c>
      <c r="AH689" s="210">
        <v>0</v>
      </c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</row>
    <row r="690" spans="1:60" ht="22.5" outlineLevel="1" x14ac:dyDescent="0.2">
      <c r="A690" s="229">
        <v>98</v>
      </c>
      <c r="B690" s="230" t="s">
        <v>847</v>
      </c>
      <c r="C690" s="246" t="s">
        <v>848</v>
      </c>
      <c r="D690" s="231" t="s">
        <v>197</v>
      </c>
      <c r="E690" s="232">
        <v>7.1520000000000001</v>
      </c>
      <c r="F690" s="233"/>
      <c r="G690" s="234">
        <f>ROUND(E690*F690,2)</f>
        <v>0</v>
      </c>
      <c r="H690" s="233"/>
      <c r="I690" s="234">
        <f>ROUND(E690*H690,2)</f>
        <v>0</v>
      </c>
      <c r="J690" s="233"/>
      <c r="K690" s="234">
        <f>ROUND(E690*J690,2)</f>
        <v>0</v>
      </c>
      <c r="L690" s="234">
        <v>21</v>
      </c>
      <c r="M690" s="234">
        <f>G690*(1+L690/100)</f>
        <v>0</v>
      </c>
      <c r="N690" s="232">
        <v>4.0000000000000002E-4</v>
      </c>
      <c r="O690" s="232">
        <f>ROUND(E690*N690,2)</f>
        <v>0</v>
      </c>
      <c r="P690" s="232">
        <v>0</v>
      </c>
      <c r="Q690" s="232">
        <f>ROUND(E690*P690,2)</f>
        <v>0</v>
      </c>
      <c r="R690" s="234" t="s">
        <v>845</v>
      </c>
      <c r="S690" s="234" t="s">
        <v>159</v>
      </c>
      <c r="T690" s="235" t="s">
        <v>199</v>
      </c>
      <c r="U690" s="220">
        <v>0.38</v>
      </c>
      <c r="V690" s="220">
        <f>ROUND(E690*U690,2)</f>
        <v>2.72</v>
      </c>
      <c r="W690" s="220"/>
      <c r="X690" s="220" t="s">
        <v>200</v>
      </c>
      <c r="Y690" s="220" t="s">
        <v>162</v>
      </c>
      <c r="Z690" s="210"/>
      <c r="AA690" s="210"/>
      <c r="AB690" s="210"/>
      <c r="AC690" s="210"/>
      <c r="AD690" s="210"/>
      <c r="AE690" s="210"/>
      <c r="AF690" s="210"/>
      <c r="AG690" s="210" t="s">
        <v>201</v>
      </c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</row>
    <row r="691" spans="1:60" outlineLevel="2" x14ac:dyDescent="0.2">
      <c r="A691" s="217"/>
      <c r="B691" s="218"/>
      <c r="C691" s="259" t="s">
        <v>849</v>
      </c>
      <c r="D691" s="252"/>
      <c r="E691" s="253">
        <v>7.1520000000000001</v>
      </c>
      <c r="F691" s="220"/>
      <c r="G691" s="220"/>
      <c r="H691" s="220"/>
      <c r="I691" s="220"/>
      <c r="J691" s="220"/>
      <c r="K691" s="220"/>
      <c r="L691" s="220"/>
      <c r="M691" s="220"/>
      <c r="N691" s="219"/>
      <c r="O691" s="219"/>
      <c r="P691" s="219"/>
      <c r="Q691" s="219"/>
      <c r="R691" s="220"/>
      <c r="S691" s="220"/>
      <c r="T691" s="220"/>
      <c r="U691" s="220"/>
      <c r="V691" s="220"/>
      <c r="W691" s="220"/>
      <c r="X691" s="220"/>
      <c r="Y691" s="220"/>
      <c r="Z691" s="210"/>
      <c r="AA691" s="210"/>
      <c r="AB691" s="210"/>
      <c r="AC691" s="210"/>
      <c r="AD691" s="210"/>
      <c r="AE691" s="210"/>
      <c r="AF691" s="210"/>
      <c r="AG691" s="210" t="s">
        <v>205</v>
      </c>
      <c r="AH691" s="210">
        <v>0</v>
      </c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</row>
    <row r="692" spans="1:60" outlineLevel="1" x14ac:dyDescent="0.2">
      <c r="A692" s="229">
        <v>99</v>
      </c>
      <c r="B692" s="230" t="s">
        <v>850</v>
      </c>
      <c r="C692" s="246" t="s">
        <v>851</v>
      </c>
      <c r="D692" s="231" t="s">
        <v>220</v>
      </c>
      <c r="E692" s="232">
        <v>18.391999999999999</v>
      </c>
      <c r="F692" s="233"/>
      <c r="G692" s="234">
        <f>ROUND(E692*F692,2)</f>
        <v>0</v>
      </c>
      <c r="H692" s="233"/>
      <c r="I692" s="234">
        <f>ROUND(E692*H692,2)</f>
        <v>0</v>
      </c>
      <c r="J692" s="233"/>
      <c r="K692" s="234">
        <f>ROUND(E692*J692,2)</f>
        <v>0</v>
      </c>
      <c r="L692" s="234">
        <v>21</v>
      </c>
      <c r="M692" s="234">
        <f>G692*(1+L692/100)</f>
        <v>0</v>
      </c>
      <c r="N692" s="232">
        <v>1.2E-4</v>
      </c>
      <c r="O692" s="232">
        <f>ROUND(E692*N692,2)</f>
        <v>0</v>
      </c>
      <c r="P692" s="232">
        <v>0</v>
      </c>
      <c r="Q692" s="232">
        <f>ROUND(E692*P692,2)</f>
        <v>0</v>
      </c>
      <c r="R692" s="234" t="s">
        <v>430</v>
      </c>
      <c r="S692" s="234" t="s">
        <v>159</v>
      </c>
      <c r="T692" s="235" t="s">
        <v>199</v>
      </c>
      <c r="U692" s="220">
        <v>0</v>
      </c>
      <c r="V692" s="220">
        <f>ROUND(E692*U692,2)</f>
        <v>0</v>
      </c>
      <c r="W692" s="220"/>
      <c r="X692" s="220" t="s">
        <v>431</v>
      </c>
      <c r="Y692" s="220" t="s">
        <v>162</v>
      </c>
      <c r="Z692" s="210"/>
      <c r="AA692" s="210"/>
      <c r="AB692" s="210"/>
      <c r="AC692" s="210"/>
      <c r="AD692" s="210"/>
      <c r="AE692" s="210"/>
      <c r="AF692" s="210"/>
      <c r="AG692" s="210" t="s">
        <v>432</v>
      </c>
      <c r="AH692" s="210"/>
      <c r="AI692" s="210"/>
      <c r="AJ692" s="210"/>
      <c r="AK692" s="210"/>
      <c r="AL692" s="210"/>
      <c r="AM692" s="210"/>
      <c r="AN692" s="210"/>
      <c r="AO692" s="210"/>
      <c r="AP692" s="210"/>
      <c r="AQ692" s="210"/>
      <c r="AR692" s="210"/>
      <c r="AS692" s="210"/>
      <c r="AT692" s="210"/>
      <c r="AU692" s="210"/>
      <c r="AV692" s="210"/>
      <c r="AW692" s="210"/>
      <c r="AX692" s="210"/>
      <c r="AY692" s="210"/>
      <c r="AZ692" s="210"/>
      <c r="BA692" s="210"/>
      <c r="BB692" s="210"/>
      <c r="BC692" s="210"/>
      <c r="BD692" s="210"/>
      <c r="BE692" s="210"/>
      <c r="BF692" s="210"/>
      <c r="BG692" s="210"/>
      <c r="BH692" s="210"/>
    </row>
    <row r="693" spans="1:60" outlineLevel="2" x14ac:dyDescent="0.2">
      <c r="A693" s="217"/>
      <c r="B693" s="218"/>
      <c r="C693" s="259" t="s">
        <v>852</v>
      </c>
      <c r="D693" s="252"/>
      <c r="E693" s="253">
        <v>16.72</v>
      </c>
      <c r="F693" s="220"/>
      <c r="G693" s="220"/>
      <c r="H693" s="220"/>
      <c r="I693" s="220"/>
      <c r="J693" s="220"/>
      <c r="K693" s="220"/>
      <c r="L693" s="220"/>
      <c r="M693" s="220"/>
      <c r="N693" s="219"/>
      <c r="O693" s="219"/>
      <c r="P693" s="219"/>
      <c r="Q693" s="219"/>
      <c r="R693" s="220"/>
      <c r="S693" s="220"/>
      <c r="T693" s="220"/>
      <c r="U693" s="220"/>
      <c r="V693" s="220"/>
      <c r="W693" s="220"/>
      <c r="X693" s="220"/>
      <c r="Y693" s="220"/>
      <c r="Z693" s="210"/>
      <c r="AA693" s="210"/>
      <c r="AB693" s="210"/>
      <c r="AC693" s="210"/>
      <c r="AD693" s="210"/>
      <c r="AE693" s="210"/>
      <c r="AF693" s="210"/>
      <c r="AG693" s="210" t="s">
        <v>205</v>
      </c>
      <c r="AH693" s="210">
        <v>5</v>
      </c>
      <c r="AI693" s="210"/>
      <c r="AJ693" s="210"/>
      <c r="AK693" s="210"/>
      <c r="AL693" s="210"/>
      <c r="AM693" s="210"/>
      <c r="AN693" s="210"/>
      <c r="AO693" s="210"/>
      <c r="AP693" s="210"/>
      <c r="AQ693" s="210"/>
      <c r="AR693" s="210"/>
      <c r="AS693" s="210"/>
      <c r="AT693" s="210"/>
      <c r="AU693" s="210"/>
      <c r="AV693" s="210"/>
      <c r="AW693" s="210"/>
      <c r="AX693" s="210"/>
      <c r="AY693" s="210"/>
      <c r="AZ693" s="210"/>
      <c r="BA693" s="210"/>
      <c r="BB693" s="210"/>
      <c r="BC693" s="210"/>
      <c r="BD693" s="210"/>
      <c r="BE693" s="210"/>
      <c r="BF693" s="210"/>
      <c r="BG693" s="210"/>
      <c r="BH693" s="210"/>
    </row>
    <row r="694" spans="1:60" outlineLevel="3" x14ac:dyDescent="0.2">
      <c r="A694" s="217"/>
      <c r="B694" s="218"/>
      <c r="C694" s="261" t="s">
        <v>434</v>
      </c>
      <c r="D694" s="254"/>
      <c r="E694" s="255">
        <v>1.6719999999999999</v>
      </c>
      <c r="F694" s="220"/>
      <c r="G694" s="220"/>
      <c r="H694" s="220"/>
      <c r="I694" s="220"/>
      <c r="J694" s="220"/>
      <c r="K694" s="220"/>
      <c r="L694" s="220"/>
      <c r="M694" s="220"/>
      <c r="N694" s="219"/>
      <c r="O694" s="219"/>
      <c r="P694" s="219"/>
      <c r="Q694" s="219"/>
      <c r="R694" s="220"/>
      <c r="S694" s="220"/>
      <c r="T694" s="220"/>
      <c r="U694" s="220"/>
      <c r="V694" s="220"/>
      <c r="W694" s="220"/>
      <c r="X694" s="220"/>
      <c r="Y694" s="220"/>
      <c r="Z694" s="210"/>
      <c r="AA694" s="210"/>
      <c r="AB694" s="210"/>
      <c r="AC694" s="210"/>
      <c r="AD694" s="210"/>
      <c r="AE694" s="210"/>
      <c r="AF694" s="210"/>
      <c r="AG694" s="210" t="s">
        <v>205</v>
      </c>
      <c r="AH694" s="210">
        <v>4</v>
      </c>
      <c r="AI694" s="210"/>
      <c r="AJ694" s="210"/>
      <c r="AK694" s="210"/>
      <c r="AL694" s="210"/>
      <c r="AM694" s="210"/>
      <c r="AN694" s="210"/>
      <c r="AO694" s="210"/>
      <c r="AP694" s="210"/>
      <c r="AQ694" s="210"/>
      <c r="AR694" s="210"/>
      <c r="AS694" s="210"/>
      <c r="AT694" s="210"/>
      <c r="AU694" s="210"/>
      <c r="AV694" s="210"/>
      <c r="AW694" s="210"/>
      <c r="AX694" s="210"/>
      <c r="AY694" s="210"/>
      <c r="AZ694" s="210"/>
      <c r="BA694" s="210"/>
      <c r="BB694" s="210"/>
      <c r="BC694" s="210"/>
      <c r="BD694" s="210"/>
      <c r="BE694" s="210"/>
      <c r="BF694" s="210"/>
      <c r="BG694" s="210"/>
      <c r="BH694" s="210"/>
    </row>
    <row r="695" spans="1:60" outlineLevel="1" x14ac:dyDescent="0.2">
      <c r="A695" s="229">
        <v>100</v>
      </c>
      <c r="B695" s="230" t="s">
        <v>853</v>
      </c>
      <c r="C695" s="246" t="s">
        <v>854</v>
      </c>
      <c r="D695" s="231" t="s">
        <v>197</v>
      </c>
      <c r="E695" s="232">
        <v>7.8672000000000004</v>
      </c>
      <c r="F695" s="233"/>
      <c r="G695" s="234">
        <f>ROUND(E695*F695,2)</f>
        <v>0</v>
      </c>
      <c r="H695" s="233"/>
      <c r="I695" s="234">
        <f>ROUND(E695*H695,2)</f>
        <v>0</v>
      </c>
      <c r="J695" s="233"/>
      <c r="K695" s="234">
        <f>ROUND(E695*J695,2)</f>
        <v>0</v>
      </c>
      <c r="L695" s="234">
        <v>21</v>
      </c>
      <c r="M695" s="234">
        <f>G695*(1+L695/100)</f>
        <v>0</v>
      </c>
      <c r="N695" s="232">
        <v>3.1199999999999999E-3</v>
      </c>
      <c r="O695" s="232">
        <f>ROUND(E695*N695,2)</f>
        <v>0.02</v>
      </c>
      <c r="P695" s="232">
        <v>0</v>
      </c>
      <c r="Q695" s="232">
        <f>ROUND(E695*P695,2)</f>
        <v>0</v>
      </c>
      <c r="R695" s="234"/>
      <c r="S695" s="234" t="s">
        <v>189</v>
      </c>
      <c r="T695" s="235" t="s">
        <v>199</v>
      </c>
      <c r="U695" s="220">
        <v>0</v>
      </c>
      <c r="V695" s="220">
        <f>ROUND(E695*U695,2)</f>
        <v>0</v>
      </c>
      <c r="W695" s="220"/>
      <c r="X695" s="220" t="s">
        <v>431</v>
      </c>
      <c r="Y695" s="220" t="s">
        <v>162</v>
      </c>
      <c r="Z695" s="210"/>
      <c r="AA695" s="210"/>
      <c r="AB695" s="210"/>
      <c r="AC695" s="210"/>
      <c r="AD695" s="210"/>
      <c r="AE695" s="210"/>
      <c r="AF695" s="210"/>
      <c r="AG695" s="210" t="s">
        <v>432</v>
      </c>
      <c r="AH695" s="210"/>
      <c r="AI695" s="210"/>
      <c r="AJ695" s="210"/>
      <c r="AK695" s="210"/>
      <c r="AL695" s="210"/>
      <c r="AM695" s="210"/>
      <c r="AN695" s="210"/>
      <c r="AO695" s="210"/>
      <c r="AP695" s="210"/>
      <c r="AQ695" s="210"/>
      <c r="AR695" s="210"/>
      <c r="AS695" s="210"/>
      <c r="AT695" s="210"/>
      <c r="AU695" s="210"/>
      <c r="AV695" s="210"/>
      <c r="AW695" s="210"/>
      <c r="AX695" s="210"/>
      <c r="AY695" s="210"/>
      <c r="AZ695" s="210"/>
      <c r="BA695" s="210"/>
      <c r="BB695" s="210"/>
      <c r="BC695" s="210"/>
      <c r="BD695" s="210"/>
      <c r="BE695" s="210"/>
      <c r="BF695" s="210"/>
      <c r="BG695" s="210"/>
      <c r="BH695" s="210"/>
    </row>
    <row r="696" spans="1:60" outlineLevel="2" x14ac:dyDescent="0.2">
      <c r="A696" s="217"/>
      <c r="B696" s="218"/>
      <c r="C696" s="259" t="s">
        <v>441</v>
      </c>
      <c r="D696" s="252"/>
      <c r="E696" s="253">
        <v>7.1520000000000001</v>
      </c>
      <c r="F696" s="220"/>
      <c r="G696" s="220"/>
      <c r="H696" s="220"/>
      <c r="I696" s="220"/>
      <c r="J696" s="220"/>
      <c r="K696" s="220"/>
      <c r="L696" s="220"/>
      <c r="M696" s="220"/>
      <c r="N696" s="219"/>
      <c r="O696" s="219"/>
      <c r="P696" s="219"/>
      <c r="Q696" s="219"/>
      <c r="R696" s="220"/>
      <c r="S696" s="220"/>
      <c r="T696" s="220"/>
      <c r="U696" s="220"/>
      <c r="V696" s="220"/>
      <c r="W696" s="220"/>
      <c r="X696" s="220"/>
      <c r="Y696" s="220"/>
      <c r="Z696" s="210"/>
      <c r="AA696" s="210"/>
      <c r="AB696" s="210"/>
      <c r="AC696" s="210"/>
      <c r="AD696" s="210"/>
      <c r="AE696" s="210"/>
      <c r="AF696" s="210"/>
      <c r="AG696" s="210" t="s">
        <v>205</v>
      </c>
      <c r="AH696" s="210">
        <v>5</v>
      </c>
      <c r="AI696" s="210"/>
      <c r="AJ696" s="210"/>
      <c r="AK696" s="210"/>
      <c r="AL696" s="210"/>
      <c r="AM696" s="210"/>
      <c r="AN696" s="210"/>
      <c r="AO696" s="210"/>
      <c r="AP696" s="210"/>
      <c r="AQ696" s="210"/>
      <c r="AR696" s="210"/>
      <c r="AS696" s="210"/>
      <c r="AT696" s="210"/>
      <c r="AU696" s="210"/>
      <c r="AV696" s="210"/>
      <c r="AW696" s="210"/>
      <c r="AX696" s="210"/>
      <c r="AY696" s="210"/>
      <c r="AZ696" s="210"/>
      <c r="BA696" s="210"/>
      <c r="BB696" s="210"/>
      <c r="BC696" s="210"/>
      <c r="BD696" s="210"/>
      <c r="BE696" s="210"/>
      <c r="BF696" s="210"/>
      <c r="BG696" s="210"/>
      <c r="BH696" s="210"/>
    </row>
    <row r="697" spans="1:60" outlineLevel="3" x14ac:dyDescent="0.2">
      <c r="A697" s="217"/>
      <c r="B697" s="218"/>
      <c r="C697" s="261" t="s">
        <v>434</v>
      </c>
      <c r="D697" s="254"/>
      <c r="E697" s="255">
        <v>0.71519999999999995</v>
      </c>
      <c r="F697" s="220"/>
      <c r="G697" s="220"/>
      <c r="H697" s="220"/>
      <c r="I697" s="220"/>
      <c r="J697" s="220"/>
      <c r="K697" s="220"/>
      <c r="L697" s="220"/>
      <c r="M697" s="220"/>
      <c r="N697" s="219"/>
      <c r="O697" s="219"/>
      <c r="P697" s="219"/>
      <c r="Q697" s="219"/>
      <c r="R697" s="220"/>
      <c r="S697" s="220"/>
      <c r="T697" s="220"/>
      <c r="U697" s="220"/>
      <c r="V697" s="220"/>
      <c r="W697" s="220"/>
      <c r="X697" s="220"/>
      <c r="Y697" s="220"/>
      <c r="Z697" s="210"/>
      <c r="AA697" s="210"/>
      <c r="AB697" s="210"/>
      <c r="AC697" s="210"/>
      <c r="AD697" s="210"/>
      <c r="AE697" s="210"/>
      <c r="AF697" s="210"/>
      <c r="AG697" s="210" t="s">
        <v>205</v>
      </c>
      <c r="AH697" s="210">
        <v>4</v>
      </c>
      <c r="AI697" s="210"/>
      <c r="AJ697" s="210"/>
      <c r="AK697" s="210"/>
      <c r="AL697" s="210"/>
      <c r="AM697" s="210"/>
      <c r="AN697" s="210"/>
      <c r="AO697" s="210"/>
      <c r="AP697" s="210"/>
      <c r="AQ697" s="210"/>
      <c r="AR697" s="210"/>
      <c r="AS697" s="210"/>
      <c r="AT697" s="210"/>
      <c r="AU697" s="210"/>
      <c r="AV697" s="210"/>
      <c r="AW697" s="210"/>
      <c r="AX697" s="210"/>
      <c r="AY697" s="210"/>
      <c r="AZ697" s="210"/>
      <c r="BA697" s="210"/>
      <c r="BB697" s="210"/>
      <c r="BC697" s="210"/>
      <c r="BD697" s="210"/>
      <c r="BE697" s="210"/>
      <c r="BF697" s="210"/>
      <c r="BG697" s="210"/>
      <c r="BH697" s="210"/>
    </row>
    <row r="698" spans="1:60" outlineLevel="1" x14ac:dyDescent="0.2">
      <c r="A698" s="229">
        <v>101</v>
      </c>
      <c r="B698" s="230" t="s">
        <v>855</v>
      </c>
      <c r="C698" s="246" t="s">
        <v>856</v>
      </c>
      <c r="D698" s="231" t="s">
        <v>595</v>
      </c>
      <c r="E698" s="232">
        <v>3.0120000000000001E-2</v>
      </c>
      <c r="F698" s="233"/>
      <c r="G698" s="234">
        <f>ROUND(E698*F698,2)</f>
        <v>0</v>
      </c>
      <c r="H698" s="233"/>
      <c r="I698" s="234">
        <f>ROUND(E698*H698,2)</f>
        <v>0</v>
      </c>
      <c r="J698" s="233"/>
      <c r="K698" s="234">
        <f>ROUND(E698*J698,2)</f>
        <v>0</v>
      </c>
      <c r="L698" s="234">
        <v>21</v>
      </c>
      <c r="M698" s="234">
        <f>G698*(1+L698/100)</f>
        <v>0</v>
      </c>
      <c r="N698" s="232">
        <v>0</v>
      </c>
      <c r="O698" s="232">
        <f>ROUND(E698*N698,2)</f>
        <v>0</v>
      </c>
      <c r="P698" s="232">
        <v>0</v>
      </c>
      <c r="Q698" s="232">
        <f>ROUND(E698*P698,2)</f>
        <v>0</v>
      </c>
      <c r="R698" s="234" t="s">
        <v>845</v>
      </c>
      <c r="S698" s="234" t="s">
        <v>159</v>
      </c>
      <c r="T698" s="235" t="s">
        <v>199</v>
      </c>
      <c r="U698" s="220">
        <v>1.091</v>
      </c>
      <c r="V698" s="220">
        <f>ROUND(E698*U698,2)</f>
        <v>0.03</v>
      </c>
      <c r="W698" s="220"/>
      <c r="X698" s="220" t="s">
        <v>596</v>
      </c>
      <c r="Y698" s="220" t="s">
        <v>162</v>
      </c>
      <c r="Z698" s="210"/>
      <c r="AA698" s="210"/>
      <c r="AB698" s="210"/>
      <c r="AC698" s="210"/>
      <c r="AD698" s="210"/>
      <c r="AE698" s="210"/>
      <c r="AF698" s="210"/>
      <c r="AG698" s="210" t="s">
        <v>597</v>
      </c>
      <c r="AH698" s="210"/>
      <c r="AI698" s="210"/>
      <c r="AJ698" s="210"/>
      <c r="AK698" s="210"/>
      <c r="AL698" s="210"/>
      <c r="AM698" s="210"/>
      <c r="AN698" s="210"/>
      <c r="AO698" s="210"/>
      <c r="AP698" s="210"/>
      <c r="AQ698" s="210"/>
      <c r="AR698" s="210"/>
      <c r="AS698" s="210"/>
      <c r="AT698" s="210"/>
      <c r="AU698" s="210"/>
      <c r="AV698" s="210"/>
      <c r="AW698" s="210"/>
      <c r="AX698" s="210"/>
      <c r="AY698" s="210"/>
      <c r="AZ698" s="210"/>
      <c r="BA698" s="210"/>
      <c r="BB698" s="210"/>
      <c r="BC698" s="210"/>
      <c r="BD698" s="210"/>
      <c r="BE698" s="210"/>
      <c r="BF698" s="210"/>
      <c r="BG698" s="210"/>
      <c r="BH698" s="210"/>
    </row>
    <row r="699" spans="1:60" outlineLevel="2" x14ac:dyDescent="0.2">
      <c r="A699" s="217"/>
      <c r="B699" s="218"/>
      <c r="C699" s="258" t="s">
        <v>639</v>
      </c>
      <c r="D699" s="256"/>
      <c r="E699" s="256"/>
      <c r="F699" s="256"/>
      <c r="G699" s="256"/>
      <c r="H699" s="220"/>
      <c r="I699" s="220"/>
      <c r="J699" s="220"/>
      <c r="K699" s="220"/>
      <c r="L699" s="220"/>
      <c r="M699" s="220"/>
      <c r="N699" s="219"/>
      <c r="O699" s="219"/>
      <c r="P699" s="219"/>
      <c r="Q699" s="219"/>
      <c r="R699" s="220"/>
      <c r="S699" s="220"/>
      <c r="T699" s="220"/>
      <c r="U699" s="220"/>
      <c r="V699" s="220"/>
      <c r="W699" s="220"/>
      <c r="X699" s="220"/>
      <c r="Y699" s="220"/>
      <c r="Z699" s="210"/>
      <c r="AA699" s="210"/>
      <c r="AB699" s="210"/>
      <c r="AC699" s="210"/>
      <c r="AD699" s="210"/>
      <c r="AE699" s="210"/>
      <c r="AF699" s="210"/>
      <c r="AG699" s="210" t="s">
        <v>203</v>
      </c>
      <c r="AH699" s="210"/>
      <c r="AI699" s="210"/>
      <c r="AJ699" s="210"/>
      <c r="AK699" s="210"/>
      <c r="AL699" s="210"/>
      <c r="AM699" s="210"/>
      <c r="AN699" s="210"/>
      <c r="AO699" s="210"/>
      <c r="AP699" s="210"/>
      <c r="AQ699" s="210"/>
      <c r="AR699" s="210"/>
      <c r="AS699" s="210"/>
      <c r="AT699" s="210"/>
      <c r="AU699" s="210"/>
      <c r="AV699" s="210"/>
      <c r="AW699" s="210"/>
      <c r="AX699" s="210"/>
      <c r="AY699" s="210"/>
      <c r="AZ699" s="210"/>
      <c r="BA699" s="210"/>
      <c r="BB699" s="210"/>
      <c r="BC699" s="210"/>
      <c r="BD699" s="210"/>
      <c r="BE699" s="210"/>
      <c r="BF699" s="210"/>
      <c r="BG699" s="210"/>
      <c r="BH699" s="210"/>
    </row>
    <row r="700" spans="1:60" outlineLevel="2" x14ac:dyDescent="0.2">
      <c r="A700" s="217"/>
      <c r="B700" s="218"/>
      <c r="C700" s="259" t="s">
        <v>599</v>
      </c>
      <c r="D700" s="252"/>
      <c r="E700" s="253"/>
      <c r="F700" s="220"/>
      <c r="G700" s="220"/>
      <c r="H700" s="220"/>
      <c r="I700" s="220"/>
      <c r="J700" s="220"/>
      <c r="K700" s="220"/>
      <c r="L700" s="220"/>
      <c r="M700" s="220"/>
      <c r="N700" s="219"/>
      <c r="O700" s="219"/>
      <c r="P700" s="219"/>
      <c r="Q700" s="219"/>
      <c r="R700" s="220"/>
      <c r="S700" s="220"/>
      <c r="T700" s="220"/>
      <c r="U700" s="220"/>
      <c r="V700" s="220"/>
      <c r="W700" s="220"/>
      <c r="X700" s="220"/>
      <c r="Y700" s="220"/>
      <c r="Z700" s="210"/>
      <c r="AA700" s="210"/>
      <c r="AB700" s="210"/>
      <c r="AC700" s="210"/>
      <c r="AD700" s="210"/>
      <c r="AE700" s="210"/>
      <c r="AF700" s="210"/>
      <c r="AG700" s="210" t="s">
        <v>205</v>
      </c>
      <c r="AH700" s="210">
        <v>0</v>
      </c>
      <c r="AI700" s="210"/>
      <c r="AJ700" s="210"/>
      <c r="AK700" s="210"/>
      <c r="AL700" s="210"/>
      <c r="AM700" s="210"/>
      <c r="AN700" s="210"/>
      <c r="AO700" s="210"/>
      <c r="AP700" s="210"/>
      <c r="AQ700" s="210"/>
      <c r="AR700" s="210"/>
      <c r="AS700" s="210"/>
      <c r="AT700" s="210"/>
      <c r="AU700" s="210"/>
      <c r="AV700" s="210"/>
      <c r="AW700" s="210"/>
      <c r="AX700" s="210"/>
      <c r="AY700" s="210"/>
      <c r="AZ700" s="210"/>
      <c r="BA700" s="210"/>
      <c r="BB700" s="210"/>
      <c r="BC700" s="210"/>
      <c r="BD700" s="210"/>
      <c r="BE700" s="210"/>
      <c r="BF700" s="210"/>
      <c r="BG700" s="210"/>
      <c r="BH700" s="210"/>
    </row>
    <row r="701" spans="1:60" outlineLevel="3" x14ac:dyDescent="0.2">
      <c r="A701" s="217"/>
      <c r="B701" s="218"/>
      <c r="C701" s="259" t="s">
        <v>857</v>
      </c>
      <c r="D701" s="252"/>
      <c r="E701" s="253"/>
      <c r="F701" s="220"/>
      <c r="G701" s="220"/>
      <c r="H701" s="220"/>
      <c r="I701" s="220"/>
      <c r="J701" s="220"/>
      <c r="K701" s="220"/>
      <c r="L701" s="220"/>
      <c r="M701" s="220"/>
      <c r="N701" s="219"/>
      <c r="O701" s="219"/>
      <c r="P701" s="219"/>
      <c r="Q701" s="219"/>
      <c r="R701" s="220"/>
      <c r="S701" s="220"/>
      <c r="T701" s="220"/>
      <c r="U701" s="220"/>
      <c r="V701" s="220"/>
      <c r="W701" s="220"/>
      <c r="X701" s="220"/>
      <c r="Y701" s="220"/>
      <c r="Z701" s="210"/>
      <c r="AA701" s="210"/>
      <c r="AB701" s="210"/>
      <c r="AC701" s="210"/>
      <c r="AD701" s="210"/>
      <c r="AE701" s="210"/>
      <c r="AF701" s="210"/>
      <c r="AG701" s="210" t="s">
        <v>205</v>
      </c>
      <c r="AH701" s="210">
        <v>0</v>
      </c>
      <c r="AI701" s="210"/>
      <c r="AJ701" s="210"/>
      <c r="AK701" s="210"/>
      <c r="AL701" s="210"/>
      <c r="AM701" s="210"/>
      <c r="AN701" s="210"/>
      <c r="AO701" s="210"/>
      <c r="AP701" s="210"/>
      <c r="AQ701" s="210"/>
      <c r="AR701" s="210"/>
      <c r="AS701" s="210"/>
      <c r="AT701" s="210"/>
      <c r="AU701" s="210"/>
      <c r="AV701" s="210"/>
      <c r="AW701" s="210"/>
      <c r="AX701" s="210"/>
      <c r="AY701" s="210"/>
      <c r="AZ701" s="210"/>
      <c r="BA701" s="210"/>
      <c r="BB701" s="210"/>
      <c r="BC701" s="210"/>
      <c r="BD701" s="210"/>
      <c r="BE701" s="210"/>
      <c r="BF701" s="210"/>
      <c r="BG701" s="210"/>
      <c r="BH701" s="210"/>
    </row>
    <row r="702" spans="1:60" outlineLevel="3" x14ac:dyDescent="0.2">
      <c r="A702" s="217"/>
      <c r="B702" s="218"/>
      <c r="C702" s="259" t="s">
        <v>858</v>
      </c>
      <c r="D702" s="252"/>
      <c r="E702" s="253">
        <v>3.0120000000000001E-2</v>
      </c>
      <c r="F702" s="220"/>
      <c r="G702" s="220"/>
      <c r="H702" s="220"/>
      <c r="I702" s="220"/>
      <c r="J702" s="220"/>
      <c r="K702" s="220"/>
      <c r="L702" s="220"/>
      <c r="M702" s="220"/>
      <c r="N702" s="219"/>
      <c r="O702" s="219"/>
      <c r="P702" s="219"/>
      <c r="Q702" s="219"/>
      <c r="R702" s="220"/>
      <c r="S702" s="220"/>
      <c r="T702" s="220"/>
      <c r="U702" s="220"/>
      <c r="V702" s="220"/>
      <c r="W702" s="220"/>
      <c r="X702" s="220"/>
      <c r="Y702" s="220"/>
      <c r="Z702" s="210"/>
      <c r="AA702" s="210"/>
      <c r="AB702" s="210"/>
      <c r="AC702" s="210"/>
      <c r="AD702" s="210"/>
      <c r="AE702" s="210"/>
      <c r="AF702" s="210"/>
      <c r="AG702" s="210" t="s">
        <v>205</v>
      </c>
      <c r="AH702" s="210">
        <v>0</v>
      </c>
      <c r="AI702" s="210"/>
      <c r="AJ702" s="210"/>
      <c r="AK702" s="210"/>
      <c r="AL702" s="210"/>
      <c r="AM702" s="210"/>
      <c r="AN702" s="210"/>
      <c r="AO702" s="210"/>
      <c r="AP702" s="210"/>
      <c r="AQ702" s="210"/>
      <c r="AR702" s="210"/>
      <c r="AS702" s="210"/>
      <c r="AT702" s="210"/>
      <c r="AU702" s="210"/>
      <c r="AV702" s="210"/>
      <c r="AW702" s="210"/>
      <c r="AX702" s="210"/>
      <c r="AY702" s="210"/>
      <c r="AZ702" s="210"/>
      <c r="BA702" s="210"/>
      <c r="BB702" s="210"/>
      <c r="BC702" s="210"/>
      <c r="BD702" s="210"/>
      <c r="BE702" s="210"/>
      <c r="BF702" s="210"/>
      <c r="BG702" s="210"/>
      <c r="BH702" s="210"/>
    </row>
    <row r="703" spans="1:60" x14ac:dyDescent="0.2">
      <c r="A703" s="222" t="s">
        <v>154</v>
      </c>
      <c r="B703" s="223" t="s">
        <v>105</v>
      </c>
      <c r="C703" s="245" t="s">
        <v>106</v>
      </c>
      <c r="D703" s="224"/>
      <c r="E703" s="225"/>
      <c r="F703" s="226"/>
      <c r="G703" s="226">
        <f>SUMIF(AG704:AG731,"&lt;&gt;NOR",G704:G731)</f>
        <v>0</v>
      </c>
      <c r="H703" s="226"/>
      <c r="I703" s="226">
        <f>SUM(I704:I731)</f>
        <v>0</v>
      </c>
      <c r="J703" s="226"/>
      <c r="K703" s="226">
        <f>SUM(K704:K731)</f>
        <v>0</v>
      </c>
      <c r="L703" s="226"/>
      <c r="M703" s="226">
        <f>SUM(M704:M731)</f>
        <v>0</v>
      </c>
      <c r="N703" s="225"/>
      <c r="O703" s="225">
        <f>SUM(O704:O731)</f>
        <v>0.63</v>
      </c>
      <c r="P703" s="225"/>
      <c r="Q703" s="225">
        <f>SUM(Q704:Q731)</f>
        <v>0</v>
      </c>
      <c r="R703" s="226"/>
      <c r="S703" s="226"/>
      <c r="T703" s="227"/>
      <c r="U703" s="221"/>
      <c r="V703" s="221">
        <f>SUM(V704:V731)</f>
        <v>47.789999999999992</v>
      </c>
      <c r="W703" s="221"/>
      <c r="X703" s="221"/>
      <c r="Y703" s="221"/>
      <c r="AG703" t="s">
        <v>155</v>
      </c>
    </row>
    <row r="704" spans="1:60" outlineLevel="1" x14ac:dyDescent="0.2">
      <c r="A704" s="229">
        <v>102</v>
      </c>
      <c r="B704" s="230" t="s">
        <v>819</v>
      </c>
      <c r="C704" s="246" t="s">
        <v>820</v>
      </c>
      <c r="D704" s="231" t="s">
        <v>220</v>
      </c>
      <c r="E704" s="232">
        <v>68.84</v>
      </c>
      <c r="F704" s="233"/>
      <c r="G704" s="234">
        <f>ROUND(E704*F704,2)</f>
        <v>0</v>
      </c>
      <c r="H704" s="233"/>
      <c r="I704" s="234">
        <f>ROUND(E704*H704,2)</f>
        <v>0</v>
      </c>
      <c r="J704" s="233"/>
      <c r="K704" s="234">
        <f>ROUND(E704*J704,2)</f>
        <v>0</v>
      </c>
      <c r="L704" s="234">
        <v>21</v>
      </c>
      <c r="M704" s="234">
        <f>G704*(1+L704/100)</f>
        <v>0</v>
      </c>
      <c r="N704" s="232">
        <v>4.0000000000000003E-5</v>
      </c>
      <c r="O704" s="232">
        <f>ROUND(E704*N704,2)</f>
        <v>0</v>
      </c>
      <c r="P704" s="232">
        <v>0</v>
      </c>
      <c r="Q704" s="232">
        <f>ROUND(E704*P704,2)</f>
        <v>0</v>
      </c>
      <c r="R704" s="234" t="s">
        <v>772</v>
      </c>
      <c r="S704" s="234" t="s">
        <v>159</v>
      </c>
      <c r="T704" s="235" t="s">
        <v>199</v>
      </c>
      <c r="U704" s="220">
        <v>7.0000000000000007E-2</v>
      </c>
      <c r="V704" s="220">
        <f>ROUND(E704*U704,2)</f>
        <v>4.82</v>
      </c>
      <c r="W704" s="220"/>
      <c r="X704" s="220" t="s">
        <v>200</v>
      </c>
      <c r="Y704" s="220" t="s">
        <v>162</v>
      </c>
      <c r="Z704" s="210"/>
      <c r="AA704" s="210"/>
      <c r="AB704" s="210"/>
      <c r="AC704" s="210"/>
      <c r="AD704" s="210"/>
      <c r="AE704" s="210"/>
      <c r="AF704" s="210"/>
      <c r="AG704" s="210" t="s">
        <v>201</v>
      </c>
      <c r="AH704" s="210"/>
      <c r="AI704" s="210"/>
      <c r="AJ704" s="210"/>
      <c r="AK704" s="210"/>
      <c r="AL704" s="210"/>
      <c r="AM704" s="210"/>
      <c r="AN704" s="210"/>
      <c r="AO704" s="210"/>
      <c r="AP704" s="210"/>
      <c r="AQ704" s="210"/>
      <c r="AR704" s="210"/>
      <c r="AS704" s="210"/>
      <c r="AT704" s="210"/>
      <c r="AU704" s="210"/>
      <c r="AV704" s="210"/>
      <c r="AW704" s="210"/>
      <c r="AX704" s="210"/>
      <c r="AY704" s="210"/>
      <c r="AZ704" s="210"/>
      <c r="BA704" s="210"/>
      <c r="BB704" s="210"/>
      <c r="BC704" s="210"/>
      <c r="BD704" s="210"/>
      <c r="BE704" s="210"/>
      <c r="BF704" s="210"/>
      <c r="BG704" s="210"/>
      <c r="BH704" s="210"/>
    </row>
    <row r="705" spans="1:60" outlineLevel="2" x14ac:dyDescent="0.2">
      <c r="A705" s="217"/>
      <c r="B705" s="218"/>
      <c r="C705" s="247" t="s">
        <v>821</v>
      </c>
      <c r="D705" s="237"/>
      <c r="E705" s="237"/>
      <c r="F705" s="237"/>
      <c r="G705" s="237"/>
      <c r="H705" s="220"/>
      <c r="I705" s="220"/>
      <c r="J705" s="220"/>
      <c r="K705" s="220"/>
      <c r="L705" s="220"/>
      <c r="M705" s="220"/>
      <c r="N705" s="219"/>
      <c r="O705" s="219"/>
      <c r="P705" s="219"/>
      <c r="Q705" s="219"/>
      <c r="R705" s="220"/>
      <c r="S705" s="220"/>
      <c r="T705" s="220"/>
      <c r="U705" s="220"/>
      <c r="V705" s="220"/>
      <c r="W705" s="220"/>
      <c r="X705" s="220"/>
      <c r="Y705" s="220"/>
      <c r="Z705" s="210"/>
      <c r="AA705" s="210"/>
      <c r="AB705" s="210"/>
      <c r="AC705" s="210"/>
      <c r="AD705" s="210"/>
      <c r="AE705" s="210"/>
      <c r="AF705" s="210"/>
      <c r="AG705" s="210" t="s">
        <v>165</v>
      </c>
      <c r="AH705" s="210"/>
      <c r="AI705" s="210"/>
      <c r="AJ705" s="210"/>
      <c r="AK705" s="210"/>
      <c r="AL705" s="210"/>
      <c r="AM705" s="210"/>
      <c r="AN705" s="210"/>
      <c r="AO705" s="210"/>
      <c r="AP705" s="210"/>
      <c r="AQ705" s="210"/>
      <c r="AR705" s="210"/>
      <c r="AS705" s="210"/>
      <c r="AT705" s="210"/>
      <c r="AU705" s="210"/>
      <c r="AV705" s="210"/>
      <c r="AW705" s="210"/>
      <c r="AX705" s="210"/>
      <c r="AY705" s="210"/>
      <c r="AZ705" s="210"/>
      <c r="BA705" s="210"/>
      <c r="BB705" s="210"/>
      <c r="BC705" s="210"/>
      <c r="BD705" s="210"/>
      <c r="BE705" s="210"/>
      <c r="BF705" s="210"/>
      <c r="BG705" s="210"/>
      <c r="BH705" s="210"/>
    </row>
    <row r="706" spans="1:60" outlineLevel="2" x14ac:dyDescent="0.2">
      <c r="A706" s="217"/>
      <c r="B706" s="218"/>
      <c r="C706" s="259" t="s">
        <v>859</v>
      </c>
      <c r="D706" s="252"/>
      <c r="E706" s="253"/>
      <c r="F706" s="220"/>
      <c r="G706" s="220"/>
      <c r="H706" s="220"/>
      <c r="I706" s="220"/>
      <c r="J706" s="220"/>
      <c r="K706" s="220"/>
      <c r="L706" s="220"/>
      <c r="M706" s="220"/>
      <c r="N706" s="219"/>
      <c r="O706" s="219"/>
      <c r="P706" s="219"/>
      <c r="Q706" s="219"/>
      <c r="R706" s="220"/>
      <c r="S706" s="220"/>
      <c r="T706" s="220"/>
      <c r="U706" s="220"/>
      <c r="V706" s="220"/>
      <c r="W706" s="220"/>
      <c r="X706" s="220"/>
      <c r="Y706" s="220"/>
      <c r="Z706" s="210"/>
      <c r="AA706" s="210"/>
      <c r="AB706" s="210"/>
      <c r="AC706" s="210"/>
      <c r="AD706" s="210"/>
      <c r="AE706" s="210"/>
      <c r="AF706" s="210"/>
      <c r="AG706" s="210" t="s">
        <v>205</v>
      </c>
      <c r="AH706" s="210">
        <v>0</v>
      </c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0"/>
      <c r="AT706" s="210"/>
      <c r="AU706" s="210"/>
      <c r="AV706" s="210"/>
      <c r="AW706" s="210"/>
      <c r="AX706" s="210"/>
      <c r="AY706" s="210"/>
      <c r="AZ706" s="210"/>
      <c r="BA706" s="210"/>
      <c r="BB706" s="210"/>
      <c r="BC706" s="210"/>
      <c r="BD706" s="210"/>
      <c r="BE706" s="210"/>
      <c r="BF706" s="210"/>
      <c r="BG706" s="210"/>
      <c r="BH706" s="210"/>
    </row>
    <row r="707" spans="1:60" outlineLevel="3" x14ac:dyDescent="0.2">
      <c r="A707" s="217"/>
      <c r="B707" s="218"/>
      <c r="C707" s="259" t="s">
        <v>860</v>
      </c>
      <c r="D707" s="252"/>
      <c r="E707" s="253">
        <v>5.08</v>
      </c>
      <c r="F707" s="220"/>
      <c r="G707" s="220"/>
      <c r="H707" s="220"/>
      <c r="I707" s="220"/>
      <c r="J707" s="220"/>
      <c r="K707" s="220"/>
      <c r="L707" s="220"/>
      <c r="M707" s="220"/>
      <c r="N707" s="219"/>
      <c r="O707" s="219"/>
      <c r="P707" s="219"/>
      <c r="Q707" s="219"/>
      <c r="R707" s="220"/>
      <c r="S707" s="220"/>
      <c r="T707" s="220"/>
      <c r="U707" s="220"/>
      <c r="V707" s="220"/>
      <c r="W707" s="220"/>
      <c r="X707" s="220"/>
      <c r="Y707" s="220"/>
      <c r="Z707" s="210"/>
      <c r="AA707" s="210"/>
      <c r="AB707" s="210"/>
      <c r="AC707" s="210"/>
      <c r="AD707" s="210"/>
      <c r="AE707" s="210"/>
      <c r="AF707" s="210"/>
      <c r="AG707" s="210" t="s">
        <v>205</v>
      </c>
      <c r="AH707" s="210">
        <v>0</v>
      </c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0"/>
      <c r="AT707" s="210"/>
      <c r="AU707" s="210"/>
      <c r="AV707" s="210"/>
      <c r="AW707" s="210"/>
      <c r="AX707" s="210"/>
      <c r="AY707" s="210"/>
      <c r="AZ707" s="210"/>
      <c r="BA707" s="210"/>
      <c r="BB707" s="210"/>
      <c r="BC707" s="210"/>
      <c r="BD707" s="210"/>
      <c r="BE707" s="210"/>
      <c r="BF707" s="210"/>
      <c r="BG707" s="210"/>
      <c r="BH707" s="210"/>
    </row>
    <row r="708" spans="1:60" outlineLevel="3" x14ac:dyDescent="0.2">
      <c r="A708" s="217"/>
      <c r="B708" s="218"/>
      <c r="C708" s="259" t="s">
        <v>861</v>
      </c>
      <c r="D708" s="252"/>
      <c r="E708" s="253">
        <v>28</v>
      </c>
      <c r="F708" s="220"/>
      <c r="G708" s="220"/>
      <c r="H708" s="220"/>
      <c r="I708" s="220"/>
      <c r="J708" s="220"/>
      <c r="K708" s="220"/>
      <c r="L708" s="220"/>
      <c r="M708" s="220"/>
      <c r="N708" s="219"/>
      <c r="O708" s="219"/>
      <c r="P708" s="219"/>
      <c r="Q708" s="219"/>
      <c r="R708" s="220"/>
      <c r="S708" s="220"/>
      <c r="T708" s="220"/>
      <c r="U708" s="220"/>
      <c r="V708" s="220"/>
      <c r="W708" s="220"/>
      <c r="X708" s="220"/>
      <c r="Y708" s="220"/>
      <c r="Z708" s="210"/>
      <c r="AA708" s="210"/>
      <c r="AB708" s="210"/>
      <c r="AC708" s="210"/>
      <c r="AD708" s="210"/>
      <c r="AE708" s="210"/>
      <c r="AF708" s="210"/>
      <c r="AG708" s="210" t="s">
        <v>205</v>
      </c>
      <c r="AH708" s="210">
        <v>0</v>
      </c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0"/>
      <c r="AT708" s="210"/>
      <c r="AU708" s="210"/>
      <c r="AV708" s="210"/>
      <c r="AW708" s="210"/>
      <c r="AX708" s="210"/>
      <c r="AY708" s="210"/>
      <c r="AZ708" s="210"/>
      <c r="BA708" s="210"/>
      <c r="BB708" s="210"/>
      <c r="BC708" s="210"/>
      <c r="BD708" s="210"/>
      <c r="BE708" s="210"/>
      <c r="BF708" s="210"/>
      <c r="BG708" s="210"/>
      <c r="BH708" s="210"/>
    </row>
    <row r="709" spans="1:60" outlineLevel="3" x14ac:dyDescent="0.2">
      <c r="A709" s="217"/>
      <c r="B709" s="218"/>
      <c r="C709" s="259" t="s">
        <v>862</v>
      </c>
      <c r="D709" s="252"/>
      <c r="E709" s="253">
        <v>35.76</v>
      </c>
      <c r="F709" s="220"/>
      <c r="G709" s="220"/>
      <c r="H709" s="220"/>
      <c r="I709" s="220"/>
      <c r="J709" s="220"/>
      <c r="K709" s="220"/>
      <c r="L709" s="220"/>
      <c r="M709" s="220"/>
      <c r="N709" s="219"/>
      <c r="O709" s="219"/>
      <c r="P709" s="219"/>
      <c r="Q709" s="219"/>
      <c r="R709" s="220"/>
      <c r="S709" s="220"/>
      <c r="T709" s="220"/>
      <c r="U709" s="220"/>
      <c r="V709" s="220"/>
      <c r="W709" s="220"/>
      <c r="X709" s="220"/>
      <c r="Y709" s="220"/>
      <c r="Z709" s="210"/>
      <c r="AA709" s="210"/>
      <c r="AB709" s="210"/>
      <c r="AC709" s="210"/>
      <c r="AD709" s="210"/>
      <c r="AE709" s="210"/>
      <c r="AF709" s="210"/>
      <c r="AG709" s="210" t="s">
        <v>205</v>
      </c>
      <c r="AH709" s="210">
        <v>0</v>
      </c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0"/>
      <c r="AT709" s="210"/>
      <c r="AU709" s="210"/>
      <c r="AV709" s="210"/>
      <c r="AW709" s="210"/>
      <c r="AX709" s="210"/>
      <c r="AY709" s="210"/>
      <c r="AZ709" s="210"/>
      <c r="BA709" s="210"/>
      <c r="BB709" s="210"/>
      <c r="BC709" s="210"/>
      <c r="BD709" s="210"/>
      <c r="BE709" s="210"/>
      <c r="BF709" s="210"/>
      <c r="BG709" s="210"/>
      <c r="BH709" s="210"/>
    </row>
    <row r="710" spans="1:60" outlineLevel="1" x14ac:dyDescent="0.2">
      <c r="A710" s="229">
        <v>103</v>
      </c>
      <c r="B710" s="230" t="s">
        <v>863</v>
      </c>
      <c r="C710" s="246" t="s">
        <v>864</v>
      </c>
      <c r="D710" s="231" t="s">
        <v>197</v>
      </c>
      <c r="E710" s="232">
        <v>33.04</v>
      </c>
      <c r="F710" s="233"/>
      <c r="G710" s="234">
        <f>ROUND(E710*F710,2)</f>
        <v>0</v>
      </c>
      <c r="H710" s="233"/>
      <c r="I710" s="234">
        <f>ROUND(E710*H710,2)</f>
        <v>0</v>
      </c>
      <c r="J710" s="233"/>
      <c r="K710" s="234">
        <f>ROUND(E710*J710,2)</f>
        <v>0</v>
      </c>
      <c r="L710" s="234">
        <v>21</v>
      </c>
      <c r="M710" s="234">
        <f>G710*(1+L710/100)</f>
        <v>0</v>
      </c>
      <c r="N710" s="232">
        <v>2.1000000000000001E-4</v>
      </c>
      <c r="O710" s="232">
        <f>ROUND(E710*N710,2)</f>
        <v>0.01</v>
      </c>
      <c r="P710" s="232">
        <v>0</v>
      </c>
      <c r="Q710" s="232">
        <f>ROUND(E710*P710,2)</f>
        <v>0</v>
      </c>
      <c r="R710" s="234" t="s">
        <v>772</v>
      </c>
      <c r="S710" s="234" t="s">
        <v>159</v>
      </c>
      <c r="T710" s="235" t="s">
        <v>199</v>
      </c>
      <c r="U710" s="220">
        <v>0.05</v>
      </c>
      <c r="V710" s="220">
        <f>ROUND(E710*U710,2)</f>
        <v>1.65</v>
      </c>
      <c r="W710" s="220"/>
      <c r="X710" s="220" t="s">
        <v>200</v>
      </c>
      <c r="Y710" s="220" t="s">
        <v>162</v>
      </c>
      <c r="Z710" s="210"/>
      <c r="AA710" s="210"/>
      <c r="AB710" s="210"/>
      <c r="AC710" s="210"/>
      <c r="AD710" s="210"/>
      <c r="AE710" s="210"/>
      <c r="AF710" s="210"/>
      <c r="AG710" s="210" t="s">
        <v>201</v>
      </c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0"/>
      <c r="AT710" s="210"/>
      <c r="AU710" s="210"/>
      <c r="AV710" s="210"/>
      <c r="AW710" s="210"/>
      <c r="AX710" s="210"/>
      <c r="AY710" s="210"/>
      <c r="AZ710" s="210"/>
      <c r="BA710" s="210"/>
      <c r="BB710" s="210"/>
      <c r="BC710" s="210"/>
      <c r="BD710" s="210"/>
      <c r="BE710" s="210"/>
      <c r="BF710" s="210"/>
      <c r="BG710" s="210"/>
      <c r="BH710" s="210"/>
    </row>
    <row r="711" spans="1:60" outlineLevel="2" x14ac:dyDescent="0.2">
      <c r="A711" s="217"/>
      <c r="B711" s="218"/>
      <c r="C711" s="247" t="s">
        <v>865</v>
      </c>
      <c r="D711" s="237"/>
      <c r="E711" s="237"/>
      <c r="F711" s="237"/>
      <c r="G711" s="237"/>
      <c r="H711" s="220"/>
      <c r="I711" s="220"/>
      <c r="J711" s="220"/>
      <c r="K711" s="220"/>
      <c r="L711" s="220"/>
      <c r="M711" s="220"/>
      <c r="N711" s="219"/>
      <c r="O711" s="219"/>
      <c r="P711" s="219"/>
      <c r="Q711" s="219"/>
      <c r="R711" s="220"/>
      <c r="S711" s="220"/>
      <c r="T711" s="220"/>
      <c r="U711" s="220"/>
      <c r="V711" s="220"/>
      <c r="W711" s="220"/>
      <c r="X711" s="220"/>
      <c r="Y711" s="220"/>
      <c r="Z711" s="210"/>
      <c r="AA711" s="210"/>
      <c r="AB711" s="210"/>
      <c r="AC711" s="210"/>
      <c r="AD711" s="210"/>
      <c r="AE711" s="210"/>
      <c r="AF711" s="210"/>
      <c r="AG711" s="210" t="s">
        <v>165</v>
      </c>
      <c r="AH711" s="210"/>
      <c r="AI711" s="210"/>
      <c r="AJ711" s="210"/>
      <c r="AK711" s="210"/>
      <c r="AL711" s="210"/>
      <c r="AM711" s="210"/>
      <c r="AN711" s="210"/>
      <c r="AO711" s="210"/>
      <c r="AP711" s="210"/>
      <c r="AQ711" s="210"/>
      <c r="AR711" s="210"/>
      <c r="AS711" s="210"/>
      <c r="AT711" s="210"/>
      <c r="AU711" s="210"/>
      <c r="AV711" s="210"/>
      <c r="AW711" s="210"/>
      <c r="AX711" s="210"/>
      <c r="AY711" s="210"/>
      <c r="AZ711" s="210"/>
      <c r="BA711" s="210"/>
      <c r="BB711" s="210"/>
      <c r="BC711" s="210"/>
      <c r="BD711" s="210"/>
      <c r="BE711" s="210"/>
      <c r="BF711" s="210"/>
      <c r="BG711" s="210"/>
      <c r="BH711" s="210"/>
    </row>
    <row r="712" spans="1:60" outlineLevel="2" x14ac:dyDescent="0.2">
      <c r="A712" s="217"/>
      <c r="B712" s="218"/>
      <c r="C712" s="259" t="s">
        <v>866</v>
      </c>
      <c r="D712" s="252"/>
      <c r="E712" s="253">
        <v>33.04</v>
      </c>
      <c r="F712" s="220"/>
      <c r="G712" s="220"/>
      <c r="H712" s="220"/>
      <c r="I712" s="220"/>
      <c r="J712" s="220"/>
      <c r="K712" s="220"/>
      <c r="L712" s="220"/>
      <c r="M712" s="220"/>
      <c r="N712" s="219"/>
      <c r="O712" s="219"/>
      <c r="P712" s="219"/>
      <c r="Q712" s="219"/>
      <c r="R712" s="220"/>
      <c r="S712" s="220"/>
      <c r="T712" s="220"/>
      <c r="U712" s="220"/>
      <c r="V712" s="220"/>
      <c r="W712" s="220"/>
      <c r="X712" s="220"/>
      <c r="Y712" s="220"/>
      <c r="Z712" s="210"/>
      <c r="AA712" s="210"/>
      <c r="AB712" s="210"/>
      <c r="AC712" s="210"/>
      <c r="AD712" s="210"/>
      <c r="AE712" s="210"/>
      <c r="AF712" s="210"/>
      <c r="AG712" s="210" t="s">
        <v>205</v>
      </c>
      <c r="AH712" s="210">
        <v>5</v>
      </c>
      <c r="AI712" s="210"/>
      <c r="AJ712" s="210"/>
      <c r="AK712" s="210"/>
      <c r="AL712" s="210"/>
      <c r="AM712" s="210"/>
      <c r="AN712" s="210"/>
      <c r="AO712" s="210"/>
      <c r="AP712" s="210"/>
      <c r="AQ712" s="210"/>
      <c r="AR712" s="210"/>
      <c r="AS712" s="210"/>
      <c r="AT712" s="210"/>
      <c r="AU712" s="210"/>
      <c r="AV712" s="210"/>
      <c r="AW712" s="210"/>
      <c r="AX712" s="210"/>
      <c r="AY712" s="210"/>
      <c r="AZ712" s="210"/>
      <c r="BA712" s="210"/>
      <c r="BB712" s="210"/>
      <c r="BC712" s="210"/>
      <c r="BD712" s="210"/>
      <c r="BE712" s="210"/>
      <c r="BF712" s="210"/>
      <c r="BG712" s="210"/>
      <c r="BH712" s="210"/>
    </row>
    <row r="713" spans="1:60" ht="22.5" outlineLevel="1" x14ac:dyDescent="0.2">
      <c r="A713" s="229">
        <v>104</v>
      </c>
      <c r="B713" s="230" t="s">
        <v>867</v>
      </c>
      <c r="C713" s="246" t="s">
        <v>868</v>
      </c>
      <c r="D713" s="231" t="s">
        <v>197</v>
      </c>
      <c r="E713" s="232">
        <v>33.04</v>
      </c>
      <c r="F713" s="233"/>
      <c r="G713" s="234">
        <f>ROUND(E713*F713,2)</f>
        <v>0</v>
      </c>
      <c r="H713" s="233"/>
      <c r="I713" s="234">
        <f>ROUND(E713*H713,2)</f>
        <v>0</v>
      </c>
      <c r="J713" s="233"/>
      <c r="K713" s="234">
        <f>ROUND(E713*J713,2)</f>
        <v>0</v>
      </c>
      <c r="L713" s="234">
        <v>21</v>
      </c>
      <c r="M713" s="234">
        <f>G713*(1+L713/100)</f>
        <v>0</v>
      </c>
      <c r="N713" s="232">
        <v>3.9100000000000003E-3</v>
      </c>
      <c r="O713" s="232">
        <f>ROUND(E713*N713,2)</f>
        <v>0.13</v>
      </c>
      <c r="P713" s="232">
        <v>0</v>
      </c>
      <c r="Q713" s="232">
        <f>ROUND(E713*P713,2)</f>
        <v>0</v>
      </c>
      <c r="R713" s="234" t="s">
        <v>772</v>
      </c>
      <c r="S713" s="234" t="s">
        <v>159</v>
      </c>
      <c r="T713" s="235" t="s">
        <v>199</v>
      </c>
      <c r="U713" s="220">
        <v>1.1040000000000001</v>
      </c>
      <c r="V713" s="220">
        <f>ROUND(E713*U713,2)</f>
        <v>36.479999999999997</v>
      </c>
      <c r="W713" s="220"/>
      <c r="X713" s="220" t="s">
        <v>200</v>
      </c>
      <c r="Y713" s="220" t="s">
        <v>162</v>
      </c>
      <c r="Z713" s="210"/>
      <c r="AA713" s="210"/>
      <c r="AB713" s="210"/>
      <c r="AC713" s="210"/>
      <c r="AD713" s="210"/>
      <c r="AE713" s="210"/>
      <c r="AF713" s="210"/>
      <c r="AG713" s="210" t="s">
        <v>201</v>
      </c>
      <c r="AH713" s="210"/>
      <c r="AI713" s="210"/>
      <c r="AJ713" s="210"/>
      <c r="AK713" s="210"/>
      <c r="AL713" s="210"/>
      <c r="AM713" s="210"/>
      <c r="AN713" s="210"/>
      <c r="AO713" s="210"/>
      <c r="AP713" s="210"/>
      <c r="AQ713" s="210"/>
      <c r="AR713" s="210"/>
      <c r="AS713" s="210"/>
      <c r="AT713" s="210"/>
      <c r="AU713" s="210"/>
      <c r="AV713" s="210"/>
      <c r="AW713" s="210"/>
      <c r="AX713" s="210"/>
      <c r="AY713" s="210"/>
      <c r="AZ713" s="210"/>
      <c r="BA713" s="210"/>
      <c r="BB713" s="210"/>
      <c r="BC713" s="210"/>
      <c r="BD713" s="210"/>
      <c r="BE713" s="210"/>
      <c r="BF713" s="210"/>
      <c r="BG713" s="210"/>
      <c r="BH713" s="210"/>
    </row>
    <row r="714" spans="1:60" outlineLevel="2" x14ac:dyDescent="0.2">
      <c r="A714" s="217"/>
      <c r="B714" s="218"/>
      <c r="C714" s="259" t="s">
        <v>246</v>
      </c>
      <c r="D714" s="252"/>
      <c r="E714" s="253"/>
      <c r="F714" s="220"/>
      <c r="G714" s="220"/>
      <c r="H714" s="220"/>
      <c r="I714" s="220"/>
      <c r="J714" s="220"/>
      <c r="K714" s="220"/>
      <c r="L714" s="220"/>
      <c r="M714" s="220"/>
      <c r="N714" s="219"/>
      <c r="O714" s="219"/>
      <c r="P714" s="219"/>
      <c r="Q714" s="219"/>
      <c r="R714" s="220"/>
      <c r="S714" s="220"/>
      <c r="T714" s="220"/>
      <c r="U714" s="220"/>
      <c r="V714" s="220"/>
      <c r="W714" s="220"/>
      <c r="X714" s="220"/>
      <c r="Y714" s="220"/>
      <c r="Z714" s="210"/>
      <c r="AA714" s="210"/>
      <c r="AB714" s="210"/>
      <c r="AC714" s="210"/>
      <c r="AD714" s="210"/>
      <c r="AE714" s="210"/>
      <c r="AF714" s="210"/>
      <c r="AG714" s="210" t="s">
        <v>205</v>
      </c>
      <c r="AH714" s="210">
        <v>0</v>
      </c>
      <c r="AI714" s="210"/>
      <c r="AJ714" s="210"/>
      <c r="AK714" s="210"/>
      <c r="AL714" s="210"/>
      <c r="AM714" s="210"/>
      <c r="AN714" s="210"/>
      <c r="AO714" s="210"/>
      <c r="AP714" s="210"/>
      <c r="AQ714" s="210"/>
      <c r="AR714" s="210"/>
      <c r="AS714" s="210"/>
      <c r="AT714" s="210"/>
      <c r="AU714" s="210"/>
      <c r="AV714" s="210"/>
      <c r="AW714" s="210"/>
      <c r="AX714" s="210"/>
      <c r="AY714" s="210"/>
      <c r="AZ714" s="210"/>
      <c r="BA714" s="210"/>
      <c r="BB714" s="210"/>
      <c r="BC714" s="210"/>
      <c r="BD714" s="210"/>
      <c r="BE714" s="210"/>
      <c r="BF714" s="210"/>
      <c r="BG714" s="210"/>
      <c r="BH714" s="210"/>
    </row>
    <row r="715" spans="1:60" outlineLevel="3" x14ac:dyDescent="0.2">
      <c r="A715" s="217"/>
      <c r="B715" s="218"/>
      <c r="C715" s="259" t="s">
        <v>247</v>
      </c>
      <c r="D715" s="252"/>
      <c r="E715" s="253">
        <v>15.2</v>
      </c>
      <c r="F715" s="220"/>
      <c r="G715" s="220"/>
      <c r="H715" s="220"/>
      <c r="I715" s="220"/>
      <c r="J715" s="220"/>
      <c r="K715" s="220"/>
      <c r="L715" s="220"/>
      <c r="M715" s="220"/>
      <c r="N715" s="219"/>
      <c r="O715" s="219"/>
      <c r="P715" s="219"/>
      <c r="Q715" s="219"/>
      <c r="R715" s="220"/>
      <c r="S715" s="220"/>
      <c r="T715" s="220"/>
      <c r="U715" s="220"/>
      <c r="V715" s="220"/>
      <c r="W715" s="220"/>
      <c r="X715" s="220"/>
      <c r="Y715" s="220"/>
      <c r="Z715" s="210"/>
      <c r="AA715" s="210"/>
      <c r="AB715" s="210"/>
      <c r="AC715" s="210"/>
      <c r="AD715" s="210"/>
      <c r="AE715" s="210"/>
      <c r="AF715" s="210"/>
      <c r="AG715" s="210" t="s">
        <v>205</v>
      </c>
      <c r="AH715" s="210">
        <v>0</v>
      </c>
      <c r="AI715" s="210"/>
      <c r="AJ715" s="210"/>
      <c r="AK715" s="210"/>
      <c r="AL715" s="210"/>
      <c r="AM715" s="210"/>
      <c r="AN715" s="210"/>
      <c r="AO715" s="210"/>
      <c r="AP715" s="210"/>
      <c r="AQ715" s="210"/>
      <c r="AR715" s="210"/>
      <c r="AS715" s="210"/>
      <c r="AT715" s="210"/>
      <c r="AU715" s="210"/>
      <c r="AV715" s="210"/>
      <c r="AW715" s="210"/>
      <c r="AX715" s="210"/>
      <c r="AY715" s="210"/>
      <c r="AZ715" s="210"/>
      <c r="BA715" s="210"/>
      <c r="BB715" s="210"/>
      <c r="BC715" s="210"/>
      <c r="BD715" s="210"/>
      <c r="BE715" s="210"/>
      <c r="BF715" s="210"/>
      <c r="BG715" s="210"/>
      <c r="BH715" s="210"/>
    </row>
    <row r="716" spans="1:60" outlineLevel="3" x14ac:dyDescent="0.2">
      <c r="A716" s="217"/>
      <c r="B716" s="218"/>
      <c r="C716" s="259" t="s">
        <v>248</v>
      </c>
      <c r="D716" s="252"/>
      <c r="E716" s="253">
        <v>3.5760000000000001</v>
      </c>
      <c r="F716" s="220"/>
      <c r="G716" s="220"/>
      <c r="H716" s="220"/>
      <c r="I716" s="220"/>
      <c r="J716" s="220"/>
      <c r="K716" s="220"/>
      <c r="L716" s="220"/>
      <c r="M716" s="220"/>
      <c r="N716" s="219"/>
      <c r="O716" s="219"/>
      <c r="P716" s="219"/>
      <c r="Q716" s="219"/>
      <c r="R716" s="220"/>
      <c r="S716" s="220"/>
      <c r="T716" s="220"/>
      <c r="U716" s="220"/>
      <c r="V716" s="220"/>
      <c r="W716" s="220"/>
      <c r="X716" s="220"/>
      <c r="Y716" s="220"/>
      <c r="Z716" s="210"/>
      <c r="AA716" s="210"/>
      <c r="AB716" s="210"/>
      <c r="AC716" s="210"/>
      <c r="AD716" s="210"/>
      <c r="AE716" s="210"/>
      <c r="AF716" s="210"/>
      <c r="AG716" s="210" t="s">
        <v>205</v>
      </c>
      <c r="AH716" s="210">
        <v>0</v>
      </c>
      <c r="AI716" s="210"/>
      <c r="AJ716" s="210"/>
      <c r="AK716" s="210"/>
      <c r="AL716" s="210"/>
      <c r="AM716" s="210"/>
      <c r="AN716" s="210"/>
      <c r="AO716" s="210"/>
      <c r="AP716" s="210"/>
      <c r="AQ716" s="210"/>
      <c r="AR716" s="210"/>
      <c r="AS716" s="210"/>
      <c r="AT716" s="210"/>
      <c r="AU716" s="210"/>
      <c r="AV716" s="210"/>
      <c r="AW716" s="210"/>
      <c r="AX716" s="210"/>
      <c r="AY716" s="210"/>
      <c r="AZ716" s="210"/>
      <c r="BA716" s="210"/>
      <c r="BB716" s="210"/>
      <c r="BC716" s="210"/>
      <c r="BD716" s="210"/>
      <c r="BE716" s="210"/>
      <c r="BF716" s="210"/>
      <c r="BG716" s="210"/>
      <c r="BH716" s="210"/>
    </row>
    <row r="717" spans="1:60" outlineLevel="3" x14ac:dyDescent="0.2">
      <c r="A717" s="217"/>
      <c r="B717" s="218"/>
      <c r="C717" s="259" t="s">
        <v>249</v>
      </c>
      <c r="D717" s="252"/>
      <c r="E717" s="253">
        <v>2.94</v>
      </c>
      <c r="F717" s="220"/>
      <c r="G717" s="220"/>
      <c r="H717" s="220"/>
      <c r="I717" s="220"/>
      <c r="J717" s="220"/>
      <c r="K717" s="220"/>
      <c r="L717" s="220"/>
      <c r="M717" s="220"/>
      <c r="N717" s="219"/>
      <c r="O717" s="219"/>
      <c r="P717" s="219"/>
      <c r="Q717" s="219"/>
      <c r="R717" s="220"/>
      <c r="S717" s="220"/>
      <c r="T717" s="220"/>
      <c r="U717" s="220"/>
      <c r="V717" s="220"/>
      <c r="W717" s="220"/>
      <c r="X717" s="220"/>
      <c r="Y717" s="220"/>
      <c r="Z717" s="210"/>
      <c r="AA717" s="210"/>
      <c r="AB717" s="210"/>
      <c r="AC717" s="210"/>
      <c r="AD717" s="210"/>
      <c r="AE717" s="210"/>
      <c r="AF717" s="210"/>
      <c r="AG717" s="210" t="s">
        <v>205</v>
      </c>
      <c r="AH717" s="210">
        <v>0</v>
      </c>
      <c r="AI717" s="210"/>
      <c r="AJ717" s="210"/>
      <c r="AK717" s="210"/>
      <c r="AL717" s="210"/>
      <c r="AM717" s="210"/>
      <c r="AN717" s="210"/>
      <c r="AO717" s="210"/>
      <c r="AP717" s="210"/>
      <c r="AQ717" s="210"/>
      <c r="AR717" s="210"/>
      <c r="AS717" s="210"/>
      <c r="AT717" s="210"/>
      <c r="AU717" s="210"/>
      <c r="AV717" s="210"/>
      <c r="AW717" s="210"/>
      <c r="AX717" s="210"/>
      <c r="AY717" s="210"/>
      <c r="AZ717" s="210"/>
      <c r="BA717" s="210"/>
      <c r="BB717" s="210"/>
      <c r="BC717" s="210"/>
      <c r="BD717" s="210"/>
      <c r="BE717" s="210"/>
      <c r="BF717" s="210"/>
      <c r="BG717" s="210"/>
      <c r="BH717" s="210"/>
    </row>
    <row r="718" spans="1:60" outlineLevel="3" x14ac:dyDescent="0.2">
      <c r="A718" s="217"/>
      <c r="B718" s="218"/>
      <c r="C718" s="259" t="s">
        <v>250</v>
      </c>
      <c r="D718" s="252"/>
      <c r="E718" s="253">
        <v>11.324</v>
      </c>
      <c r="F718" s="220"/>
      <c r="G718" s="220"/>
      <c r="H718" s="220"/>
      <c r="I718" s="220"/>
      <c r="J718" s="220"/>
      <c r="K718" s="220"/>
      <c r="L718" s="220"/>
      <c r="M718" s="220"/>
      <c r="N718" s="219"/>
      <c r="O718" s="219"/>
      <c r="P718" s="219"/>
      <c r="Q718" s="219"/>
      <c r="R718" s="220"/>
      <c r="S718" s="220"/>
      <c r="T718" s="220"/>
      <c r="U718" s="220"/>
      <c r="V718" s="220"/>
      <c r="W718" s="220"/>
      <c r="X718" s="220"/>
      <c r="Y718" s="220"/>
      <c r="Z718" s="210"/>
      <c r="AA718" s="210"/>
      <c r="AB718" s="210"/>
      <c r="AC718" s="210"/>
      <c r="AD718" s="210"/>
      <c r="AE718" s="210"/>
      <c r="AF718" s="210"/>
      <c r="AG718" s="210" t="s">
        <v>205</v>
      </c>
      <c r="AH718" s="210">
        <v>0</v>
      </c>
      <c r="AI718" s="210"/>
      <c r="AJ718" s="210"/>
      <c r="AK718" s="210"/>
      <c r="AL718" s="210"/>
      <c r="AM718" s="210"/>
      <c r="AN718" s="210"/>
      <c r="AO718" s="210"/>
      <c r="AP718" s="210"/>
      <c r="AQ718" s="210"/>
      <c r="AR718" s="210"/>
      <c r="AS718" s="210"/>
      <c r="AT718" s="210"/>
      <c r="AU718" s="210"/>
      <c r="AV718" s="210"/>
      <c r="AW718" s="210"/>
      <c r="AX718" s="210"/>
      <c r="AY718" s="210"/>
      <c r="AZ718" s="210"/>
      <c r="BA718" s="210"/>
      <c r="BB718" s="210"/>
      <c r="BC718" s="210"/>
      <c r="BD718" s="210"/>
      <c r="BE718" s="210"/>
      <c r="BF718" s="210"/>
      <c r="BG718" s="210"/>
      <c r="BH718" s="210"/>
    </row>
    <row r="719" spans="1:60" outlineLevel="1" x14ac:dyDescent="0.2">
      <c r="A719" s="229">
        <v>105</v>
      </c>
      <c r="B719" s="230" t="s">
        <v>869</v>
      </c>
      <c r="C719" s="246" t="s">
        <v>870</v>
      </c>
      <c r="D719" s="231" t="s">
        <v>220</v>
      </c>
      <c r="E719" s="232">
        <v>31.88</v>
      </c>
      <c r="F719" s="233"/>
      <c r="G719" s="234">
        <f>ROUND(E719*F719,2)</f>
        <v>0</v>
      </c>
      <c r="H719" s="233"/>
      <c r="I719" s="234">
        <f>ROUND(E719*H719,2)</f>
        <v>0</v>
      </c>
      <c r="J719" s="233"/>
      <c r="K719" s="234">
        <f>ROUND(E719*J719,2)</f>
        <v>0</v>
      </c>
      <c r="L719" s="234">
        <v>21</v>
      </c>
      <c r="M719" s="234">
        <f>G719*(1+L719/100)</f>
        <v>0</v>
      </c>
      <c r="N719" s="232">
        <v>0</v>
      </c>
      <c r="O719" s="232">
        <f>ROUND(E719*N719,2)</f>
        <v>0</v>
      </c>
      <c r="P719" s="232">
        <v>0</v>
      </c>
      <c r="Q719" s="232">
        <f>ROUND(E719*P719,2)</f>
        <v>0</v>
      </c>
      <c r="R719" s="234" t="s">
        <v>772</v>
      </c>
      <c r="S719" s="234" t="s">
        <v>159</v>
      </c>
      <c r="T719" s="235" t="s">
        <v>199</v>
      </c>
      <c r="U719" s="220">
        <v>0.12</v>
      </c>
      <c r="V719" s="220">
        <f>ROUND(E719*U719,2)</f>
        <v>3.83</v>
      </c>
      <c r="W719" s="220"/>
      <c r="X719" s="220" t="s">
        <v>200</v>
      </c>
      <c r="Y719" s="220" t="s">
        <v>162</v>
      </c>
      <c r="Z719" s="210"/>
      <c r="AA719" s="210"/>
      <c r="AB719" s="210"/>
      <c r="AC719" s="210"/>
      <c r="AD719" s="210"/>
      <c r="AE719" s="210"/>
      <c r="AF719" s="210"/>
      <c r="AG719" s="210" t="s">
        <v>201</v>
      </c>
      <c r="AH719" s="210"/>
      <c r="AI719" s="210"/>
      <c r="AJ719" s="210"/>
      <c r="AK719" s="210"/>
      <c r="AL719" s="210"/>
      <c r="AM719" s="210"/>
      <c r="AN719" s="210"/>
      <c r="AO719" s="210"/>
      <c r="AP719" s="210"/>
      <c r="AQ719" s="210"/>
      <c r="AR719" s="210"/>
      <c r="AS719" s="210"/>
      <c r="AT719" s="210"/>
      <c r="AU719" s="210"/>
      <c r="AV719" s="210"/>
      <c r="AW719" s="210"/>
      <c r="AX719" s="210"/>
      <c r="AY719" s="210"/>
      <c r="AZ719" s="210"/>
      <c r="BA719" s="210"/>
      <c r="BB719" s="210"/>
      <c r="BC719" s="210"/>
      <c r="BD719" s="210"/>
      <c r="BE719" s="210"/>
      <c r="BF719" s="210"/>
      <c r="BG719" s="210"/>
      <c r="BH719" s="210"/>
    </row>
    <row r="720" spans="1:60" outlineLevel="2" x14ac:dyDescent="0.2">
      <c r="A720" s="217"/>
      <c r="B720" s="218"/>
      <c r="C720" s="259" t="s">
        <v>871</v>
      </c>
      <c r="D720" s="252"/>
      <c r="E720" s="253">
        <v>17.88</v>
      </c>
      <c r="F720" s="220"/>
      <c r="G720" s="220"/>
      <c r="H720" s="220"/>
      <c r="I720" s="220"/>
      <c r="J720" s="220"/>
      <c r="K720" s="220"/>
      <c r="L720" s="220"/>
      <c r="M720" s="220"/>
      <c r="N720" s="219"/>
      <c r="O720" s="219"/>
      <c r="P720" s="219"/>
      <c r="Q720" s="219"/>
      <c r="R720" s="220"/>
      <c r="S720" s="220"/>
      <c r="T720" s="220"/>
      <c r="U720" s="220"/>
      <c r="V720" s="220"/>
      <c r="W720" s="220"/>
      <c r="X720" s="220"/>
      <c r="Y720" s="220"/>
      <c r="Z720" s="210"/>
      <c r="AA720" s="210"/>
      <c r="AB720" s="210"/>
      <c r="AC720" s="210"/>
      <c r="AD720" s="210"/>
      <c r="AE720" s="210"/>
      <c r="AF720" s="210"/>
      <c r="AG720" s="210" t="s">
        <v>205</v>
      </c>
      <c r="AH720" s="210">
        <v>0</v>
      </c>
      <c r="AI720" s="210"/>
      <c r="AJ720" s="210"/>
      <c r="AK720" s="210"/>
      <c r="AL720" s="210"/>
      <c r="AM720" s="210"/>
      <c r="AN720" s="210"/>
      <c r="AO720" s="210"/>
      <c r="AP720" s="210"/>
      <c r="AQ720" s="210"/>
      <c r="AR720" s="210"/>
      <c r="AS720" s="210"/>
      <c r="AT720" s="210"/>
      <c r="AU720" s="210"/>
      <c r="AV720" s="210"/>
      <c r="AW720" s="210"/>
      <c r="AX720" s="210"/>
      <c r="AY720" s="210"/>
      <c r="AZ720" s="210"/>
      <c r="BA720" s="210"/>
      <c r="BB720" s="210"/>
      <c r="BC720" s="210"/>
      <c r="BD720" s="210"/>
      <c r="BE720" s="210"/>
      <c r="BF720" s="210"/>
      <c r="BG720" s="210"/>
      <c r="BH720" s="210"/>
    </row>
    <row r="721" spans="1:60" outlineLevel="3" x14ac:dyDescent="0.2">
      <c r="A721" s="217"/>
      <c r="B721" s="218"/>
      <c r="C721" s="259" t="s">
        <v>872</v>
      </c>
      <c r="D721" s="252"/>
      <c r="E721" s="253">
        <v>14</v>
      </c>
      <c r="F721" s="220"/>
      <c r="G721" s="220"/>
      <c r="H721" s="220"/>
      <c r="I721" s="220"/>
      <c r="J721" s="220"/>
      <c r="K721" s="220"/>
      <c r="L721" s="220"/>
      <c r="M721" s="220"/>
      <c r="N721" s="219"/>
      <c r="O721" s="219"/>
      <c r="P721" s="219"/>
      <c r="Q721" s="219"/>
      <c r="R721" s="220"/>
      <c r="S721" s="220"/>
      <c r="T721" s="220"/>
      <c r="U721" s="220"/>
      <c r="V721" s="220"/>
      <c r="W721" s="220"/>
      <c r="X721" s="220"/>
      <c r="Y721" s="220"/>
      <c r="Z721" s="210"/>
      <c r="AA721" s="210"/>
      <c r="AB721" s="210"/>
      <c r="AC721" s="210"/>
      <c r="AD721" s="210"/>
      <c r="AE721" s="210"/>
      <c r="AF721" s="210"/>
      <c r="AG721" s="210" t="s">
        <v>205</v>
      </c>
      <c r="AH721" s="210">
        <v>0</v>
      </c>
      <c r="AI721" s="210"/>
      <c r="AJ721" s="210"/>
      <c r="AK721" s="210"/>
      <c r="AL721" s="210"/>
      <c r="AM721" s="210"/>
      <c r="AN721" s="210"/>
      <c r="AO721" s="210"/>
      <c r="AP721" s="210"/>
      <c r="AQ721" s="210"/>
      <c r="AR721" s="210"/>
      <c r="AS721" s="210"/>
      <c r="AT721" s="210"/>
      <c r="AU721" s="210"/>
      <c r="AV721" s="210"/>
      <c r="AW721" s="210"/>
      <c r="AX721" s="210"/>
      <c r="AY721" s="210"/>
      <c r="AZ721" s="210"/>
      <c r="BA721" s="210"/>
      <c r="BB721" s="210"/>
      <c r="BC721" s="210"/>
      <c r="BD721" s="210"/>
      <c r="BE721" s="210"/>
      <c r="BF721" s="210"/>
      <c r="BG721" s="210"/>
      <c r="BH721" s="210"/>
    </row>
    <row r="722" spans="1:60" outlineLevel="1" x14ac:dyDescent="0.2">
      <c r="A722" s="229">
        <v>106</v>
      </c>
      <c r="B722" s="230" t="s">
        <v>873</v>
      </c>
      <c r="C722" s="246" t="s">
        <v>874</v>
      </c>
      <c r="D722" s="231" t="s">
        <v>220</v>
      </c>
      <c r="E722" s="232">
        <v>35.067999999999998</v>
      </c>
      <c r="F722" s="233"/>
      <c r="G722" s="234">
        <f>ROUND(E722*F722,2)</f>
        <v>0</v>
      </c>
      <c r="H722" s="233"/>
      <c r="I722" s="234">
        <f>ROUND(E722*H722,2)</f>
        <v>0</v>
      </c>
      <c r="J722" s="233"/>
      <c r="K722" s="234">
        <f>ROUND(E722*J722,2)</f>
        <v>0</v>
      </c>
      <c r="L722" s="234">
        <v>21</v>
      </c>
      <c r="M722" s="234">
        <f>G722*(1+L722/100)</f>
        <v>0</v>
      </c>
      <c r="N722" s="232">
        <v>0</v>
      </c>
      <c r="O722" s="232">
        <f>ROUND(E722*N722,2)</f>
        <v>0</v>
      </c>
      <c r="P722" s="232">
        <v>0</v>
      </c>
      <c r="Q722" s="232">
        <f>ROUND(E722*P722,2)</f>
        <v>0</v>
      </c>
      <c r="R722" s="234"/>
      <c r="S722" s="234" t="s">
        <v>189</v>
      </c>
      <c r="T722" s="235" t="s">
        <v>160</v>
      </c>
      <c r="U722" s="220">
        <v>0</v>
      </c>
      <c r="V722" s="220">
        <f>ROUND(E722*U722,2)</f>
        <v>0</v>
      </c>
      <c r="W722" s="220"/>
      <c r="X722" s="220" t="s">
        <v>431</v>
      </c>
      <c r="Y722" s="220" t="s">
        <v>162</v>
      </c>
      <c r="Z722" s="210"/>
      <c r="AA722" s="210"/>
      <c r="AB722" s="210"/>
      <c r="AC722" s="210"/>
      <c r="AD722" s="210"/>
      <c r="AE722" s="210"/>
      <c r="AF722" s="210"/>
      <c r="AG722" s="210" t="s">
        <v>432</v>
      </c>
      <c r="AH722" s="210"/>
      <c r="AI722" s="210"/>
      <c r="AJ722" s="210"/>
      <c r="AK722" s="210"/>
      <c r="AL722" s="210"/>
      <c r="AM722" s="210"/>
      <c r="AN722" s="210"/>
      <c r="AO722" s="210"/>
      <c r="AP722" s="210"/>
      <c r="AQ722" s="210"/>
      <c r="AR722" s="210"/>
      <c r="AS722" s="210"/>
      <c r="AT722" s="210"/>
      <c r="AU722" s="210"/>
      <c r="AV722" s="210"/>
      <c r="AW722" s="210"/>
      <c r="AX722" s="210"/>
      <c r="AY722" s="210"/>
      <c r="AZ722" s="210"/>
      <c r="BA722" s="210"/>
      <c r="BB722" s="210"/>
      <c r="BC722" s="210"/>
      <c r="BD722" s="210"/>
      <c r="BE722" s="210"/>
      <c r="BF722" s="210"/>
      <c r="BG722" s="210"/>
      <c r="BH722" s="210"/>
    </row>
    <row r="723" spans="1:60" outlineLevel="2" x14ac:dyDescent="0.2">
      <c r="A723" s="217"/>
      <c r="B723" s="218"/>
      <c r="C723" s="259" t="s">
        <v>875</v>
      </c>
      <c r="D723" s="252"/>
      <c r="E723" s="253">
        <v>31.88</v>
      </c>
      <c r="F723" s="220"/>
      <c r="G723" s="220"/>
      <c r="H723" s="220"/>
      <c r="I723" s="220"/>
      <c r="J723" s="220"/>
      <c r="K723" s="220"/>
      <c r="L723" s="220"/>
      <c r="M723" s="220"/>
      <c r="N723" s="219"/>
      <c r="O723" s="219"/>
      <c r="P723" s="219"/>
      <c r="Q723" s="219"/>
      <c r="R723" s="220"/>
      <c r="S723" s="220"/>
      <c r="T723" s="220"/>
      <c r="U723" s="220"/>
      <c r="V723" s="220"/>
      <c r="W723" s="220"/>
      <c r="X723" s="220"/>
      <c r="Y723" s="220"/>
      <c r="Z723" s="210"/>
      <c r="AA723" s="210"/>
      <c r="AB723" s="210"/>
      <c r="AC723" s="210"/>
      <c r="AD723" s="210"/>
      <c r="AE723" s="210"/>
      <c r="AF723" s="210"/>
      <c r="AG723" s="210" t="s">
        <v>205</v>
      </c>
      <c r="AH723" s="210">
        <v>5</v>
      </c>
      <c r="AI723" s="210"/>
      <c r="AJ723" s="210"/>
      <c r="AK723" s="210"/>
      <c r="AL723" s="210"/>
      <c r="AM723" s="210"/>
      <c r="AN723" s="210"/>
      <c r="AO723" s="210"/>
      <c r="AP723" s="210"/>
      <c r="AQ723" s="210"/>
      <c r="AR723" s="210"/>
      <c r="AS723" s="210"/>
      <c r="AT723" s="210"/>
      <c r="AU723" s="210"/>
      <c r="AV723" s="210"/>
      <c r="AW723" s="210"/>
      <c r="AX723" s="210"/>
      <c r="AY723" s="210"/>
      <c r="AZ723" s="210"/>
      <c r="BA723" s="210"/>
      <c r="BB723" s="210"/>
      <c r="BC723" s="210"/>
      <c r="BD723" s="210"/>
      <c r="BE723" s="210"/>
      <c r="BF723" s="210"/>
      <c r="BG723" s="210"/>
      <c r="BH723" s="210"/>
    </row>
    <row r="724" spans="1:60" outlineLevel="3" x14ac:dyDescent="0.2">
      <c r="A724" s="217"/>
      <c r="B724" s="218"/>
      <c r="C724" s="261" t="s">
        <v>434</v>
      </c>
      <c r="D724" s="254"/>
      <c r="E724" s="255">
        <v>3.1880000000000002</v>
      </c>
      <c r="F724" s="220"/>
      <c r="G724" s="220"/>
      <c r="H724" s="220"/>
      <c r="I724" s="220"/>
      <c r="J724" s="220"/>
      <c r="K724" s="220"/>
      <c r="L724" s="220"/>
      <c r="M724" s="220"/>
      <c r="N724" s="219"/>
      <c r="O724" s="219"/>
      <c r="P724" s="219"/>
      <c r="Q724" s="219"/>
      <c r="R724" s="220"/>
      <c r="S724" s="220"/>
      <c r="T724" s="220"/>
      <c r="U724" s="220"/>
      <c r="V724" s="220"/>
      <c r="W724" s="220"/>
      <c r="X724" s="220"/>
      <c r="Y724" s="220"/>
      <c r="Z724" s="210"/>
      <c r="AA724" s="210"/>
      <c r="AB724" s="210"/>
      <c r="AC724" s="210"/>
      <c r="AD724" s="210"/>
      <c r="AE724" s="210"/>
      <c r="AF724" s="210"/>
      <c r="AG724" s="210" t="s">
        <v>205</v>
      </c>
      <c r="AH724" s="210">
        <v>4</v>
      </c>
      <c r="AI724" s="210"/>
      <c r="AJ724" s="210"/>
      <c r="AK724" s="210"/>
      <c r="AL724" s="210"/>
      <c r="AM724" s="210"/>
      <c r="AN724" s="210"/>
      <c r="AO724" s="210"/>
      <c r="AP724" s="210"/>
      <c r="AQ724" s="210"/>
      <c r="AR724" s="210"/>
      <c r="AS724" s="210"/>
      <c r="AT724" s="210"/>
      <c r="AU724" s="210"/>
      <c r="AV724" s="210"/>
      <c r="AW724" s="210"/>
      <c r="AX724" s="210"/>
      <c r="AY724" s="210"/>
      <c r="AZ724" s="210"/>
      <c r="BA724" s="210"/>
      <c r="BB724" s="210"/>
      <c r="BC724" s="210"/>
      <c r="BD724" s="210"/>
      <c r="BE724" s="210"/>
      <c r="BF724" s="210"/>
      <c r="BG724" s="210"/>
      <c r="BH724" s="210"/>
    </row>
    <row r="725" spans="1:60" outlineLevel="1" x14ac:dyDescent="0.2">
      <c r="A725" s="229">
        <v>107</v>
      </c>
      <c r="B725" s="230" t="s">
        <v>876</v>
      </c>
      <c r="C725" s="246" t="s">
        <v>877</v>
      </c>
      <c r="D725" s="231" t="s">
        <v>197</v>
      </c>
      <c r="E725" s="232">
        <v>36.344000000000001</v>
      </c>
      <c r="F725" s="233"/>
      <c r="G725" s="234">
        <f>ROUND(E725*F725,2)</f>
        <v>0</v>
      </c>
      <c r="H725" s="233"/>
      <c r="I725" s="234">
        <f>ROUND(E725*H725,2)</f>
        <v>0</v>
      </c>
      <c r="J725" s="233"/>
      <c r="K725" s="234">
        <f>ROUND(E725*J725,2)</f>
        <v>0</v>
      </c>
      <c r="L725" s="234">
        <v>21</v>
      </c>
      <c r="M725" s="234">
        <f>G725*(1+L725/100)</f>
        <v>0</v>
      </c>
      <c r="N725" s="232">
        <v>1.3599999999999999E-2</v>
      </c>
      <c r="O725" s="232">
        <f>ROUND(E725*N725,2)</f>
        <v>0.49</v>
      </c>
      <c r="P725" s="232">
        <v>0</v>
      </c>
      <c r="Q725" s="232">
        <f>ROUND(E725*P725,2)</f>
        <v>0</v>
      </c>
      <c r="R725" s="234"/>
      <c r="S725" s="234" t="s">
        <v>189</v>
      </c>
      <c r="T725" s="235" t="s">
        <v>199</v>
      </c>
      <c r="U725" s="220">
        <v>0</v>
      </c>
      <c r="V725" s="220">
        <f>ROUND(E725*U725,2)</f>
        <v>0</v>
      </c>
      <c r="W725" s="220"/>
      <c r="X725" s="220" t="s">
        <v>431</v>
      </c>
      <c r="Y725" s="220" t="s">
        <v>162</v>
      </c>
      <c r="Z725" s="210"/>
      <c r="AA725" s="210"/>
      <c r="AB725" s="210"/>
      <c r="AC725" s="210"/>
      <c r="AD725" s="210"/>
      <c r="AE725" s="210"/>
      <c r="AF725" s="210"/>
      <c r="AG725" s="210" t="s">
        <v>432</v>
      </c>
      <c r="AH725" s="210"/>
      <c r="AI725" s="210"/>
      <c r="AJ725" s="210"/>
      <c r="AK725" s="210"/>
      <c r="AL725" s="210"/>
      <c r="AM725" s="210"/>
      <c r="AN725" s="210"/>
      <c r="AO725" s="210"/>
      <c r="AP725" s="210"/>
      <c r="AQ725" s="210"/>
      <c r="AR725" s="210"/>
      <c r="AS725" s="210"/>
      <c r="AT725" s="210"/>
      <c r="AU725" s="210"/>
      <c r="AV725" s="210"/>
      <c r="AW725" s="210"/>
      <c r="AX725" s="210"/>
      <c r="AY725" s="210"/>
      <c r="AZ725" s="210"/>
      <c r="BA725" s="210"/>
      <c r="BB725" s="210"/>
      <c r="BC725" s="210"/>
      <c r="BD725" s="210"/>
      <c r="BE725" s="210"/>
      <c r="BF725" s="210"/>
      <c r="BG725" s="210"/>
      <c r="BH725" s="210"/>
    </row>
    <row r="726" spans="1:60" outlineLevel="2" x14ac:dyDescent="0.2">
      <c r="A726" s="217"/>
      <c r="B726" s="218"/>
      <c r="C726" s="259" t="s">
        <v>866</v>
      </c>
      <c r="D726" s="252"/>
      <c r="E726" s="253">
        <v>33.04</v>
      </c>
      <c r="F726" s="220"/>
      <c r="G726" s="220"/>
      <c r="H726" s="220"/>
      <c r="I726" s="220"/>
      <c r="J726" s="220"/>
      <c r="K726" s="220"/>
      <c r="L726" s="220"/>
      <c r="M726" s="220"/>
      <c r="N726" s="219"/>
      <c r="O726" s="219"/>
      <c r="P726" s="219"/>
      <c r="Q726" s="219"/>
      <c r="R726" s="220"/>
      <c r="S726" s="220"/>
      <c r="T726" s="220"/>
      <c r="U726" s="220"/>
      <c r="V726" s="220"/>
      <c r="W726" s="220"/>
      <c r="X726" s="220"/>
      <c r="Y726" s="220"/>
      <c r="Z726" s="210"/>
      <c r="AA726" s="210"/>
      <c r="AB726" s="210"/>
      <c r="AC726" s="210"/>
      <c r="AD726" s="210"/>
      <c r="AE726" s="210"/>
      <c r="AF726" s="210"/>
      <c r="AG726" s="210" t="s">
        <v>205</v>
      </c>
      <c r="AH726" s="210">
        <v>5</v>
      </c>
      <c r="AI726" s="210"/>
      <c r="AJ726" s="210"/>
      <c r="AK726" s="210"/>
      <c r="AL726" s="210"/>
      <c r="AM726" s="210"/>
      <c r="AN726" s="210"/>
      <c r="AO726" s="210"/>
      <c r="AP726" s="210"/>
      <c r="AQ726" s="210"/>
      <c r="AR726" s="210"/>
      <c r="AS726" s="210"/>
      <c r="AT726" s="210"/>
      <c r="AU726" s="210"/>
      <c r="AV726" s="210"/>
      <c r="AW726" s="210"/>
      <c r="AX726" s="210"/>
      <c r="AY726" s="210"/>
      <c r="AZ726" s="210"/>
      <c r="BA726" s="210"/>
      <c r="BB726" s="210"/>
      <c r="BC726" s="210"/>
      <c r="BD726" s="210"/>
      <c r="BE726" s="210"/>
      <c r="BF726" s="210"/>
      <c r="BG726" s="210"/>
      <c r="BH726" s="210"/>
    </row>
    <row r="727" spans="1:60" outlineLevel="3" x14ac:dyDescent="0.2">
      <c r="A727" s="217"/>
      <c r="B727" s="218"/>
      <c r="C727" s="261" t="s">
        <v>434</v>
      </c>
      <c r="D727" s="254"/>
      <c r="E727" s="255">
        <v>3.3039999999999998</v>
      </c>
      <c r="F727" s="220"/>
      <c r="G727" s="220"/>
      <c r="H727" s="220"/>
      <c r="I727" s="220"/>
      <c r="J727" s="220"/>
      <c r="K727" s="220"/>
      <c r="L727" s="220"/>
      <c r="M727" s="220"/>
      <c r="N727" s="219"/>
      <c r="O727" s="219"/>
      <c r="P727" s="219"/>
      <c r="Q727" s="219"/>
      <c r="R727" s="220"/>
      <c r="S727" s="220"/>
      <c r="T727" s="220"/>
      <c r="U727" s="220"/>
      <c r="V727" s="220"/>
      <c r="W727" s="220"/>
      <c r="X727" s="220"/>
      <c r="Y727" s="220"/>
      <c r="Z727" s="210"/>
      <c r="AA727" s="210"/>
      <c r="AB727" s="210"/>
      <c r="AC727" s="210"/>
      <c r="AD727" s="210"/>
      <c r="AE727" s="210"/>
      <c r="AF727" s="210"/>
      <c r="AG727" s="210" t="s">
        <v>205</v>
      </c>
      <c r="AH727" s="210">
        <v>4</v>
      </c>
      <c r="AI727" s="210"/>
      <c r="AJ727" s="210"/>
      <c r="AK727" s="210"/>
      <c r="AL727" s="210"/>
      <c r="AM727" s="210"/>
      <c r="AN727" s="210"/>
      <c r="AO727" s="210"/>
      <c r="AP727" s="210"/>
      <c r="AQ727" s="210"/>
      <c r="AR727" s="210"/>
      <c r="AS727" s="210"/>
      <c r="AT727" s="210"/>
      <c r="AU727" s="210"/>
      <c r="AV727" s="210"/>
      <c r="AW727" s="210"/>
      <c r="AX727" s="210"/>
      <c r="AY727" s="210"/>
      <c r="AZ727" s="210"/>
      <c r="BA727" s="210"/>
      <c r="BB727" s="210"/>
      <c r="BC727" s="210"/>
      <c r="BD727" s="210"/>
      <c r="BE727" s="210"/>
      <c r="BF727" s="210"/>
      <c r="BG727" s="210"/>
      <c r="BH727" s="210"/>
    </row>
    <row r="728" spans="1:60" outlineLevel="1" x14ac:dyDescent="0.2">
      <c r="A728" s="229">
        <v>108</v>
      </c>
      <c r="B728" s="230" t="s">
        <v>878</v>
      </c>
      <c r="C728" s="246" t="s">
        <v>879</v>
      </c>
      <c r="D728" s="231" t="s">
        <v>595</v>
      </c>
      <c r="E728" s="232">
        <v>0.63315999999999995</v>
      </c>
      <c r="F728" s="233"/>
      <c r="G728" s="234">
        <f>ROUND(E728*F728,2)</f>
        <v>0</v>
      </c>
      <c r="H728" s="233"/>
      <c r="I728" s="234">
        <f>ROUND(E728*H728,2)</f>
        <v>0</v>
      </c>
      <c r="J728" s="233"/>
      <c r="K728" s="234">
        <f>ROUND(E728*J728,2)</f>
        <v>0</v>
      </c>
      <c r="L728" s="234">
        <v>21</v>
      </c>
      <c r="M728" s="234">
        <f>G728*(1+L728/100)</f>
        <v>0</v>
      </c>
      <c r="N728" s="232">
        <v>0</v>
      </c>
      <c r="O728" s="232">
        <f>ROUND(E728*N728,2)</f>
        <v>0</v>
      </c>
      <c r="P728" s="232">
        <v>0</v>
      </c>
      <c r="Q728" s="232">
        <f>ROUND(E728*P728,2)</f>
        <v>0</v>
      </c>
      <c r="R728" s="234" t="s">
        <v>772</v>
      </c>
      <c r="S728" s="234" t="s">
        <v>159</v>
      </c>
      <c r="T728" s="235" t="s">
        <v>199</v>
      </c>
      <c r="U728" s="220">
        <v>1.5980000000000001</v>
      </c>
      <c r="V728" s="220">
        <f>ROUND(E728*U728,2)</f>
        <v>1.01</v>
      </c>
      <c r="W728" s="220"/>
      <c r="X728" s="220" t="s">
        <v>596</v>
      </c>
      <c r="Y728" s="220" t="s">
        <v>162</v>
      </c>
      <c r="Z728" s="210"/>
      <c r="AA728" s="210"/>
      <c r="AB728" s="210"/>
      <c r="AC728" s="210"/>
      <c r="AD728" s="210"/>
      <c r="AE728" s="210"/>
      <c r="AF728" s="210"/>
      <c r="AG728" s="210" t="s">
        <v>597</v>
      </c>
      <c r="AH728" s="210"/>
      <c r="AI728" s="210"/>
      <c r="AJ728" s="210"/>
      <c r="AK728" s="210"/>
      <c r="AL728" s="210"/>
      <c r="AM728" s="210"/>
      <c r="AN728" s="210"/>
      <c r="AO728" s="210"/>
      <c r="AP728" s="210"/>
      <c r="AQ728" s="210"/>
      <c r="AR728" s="210"/>
      <c r="AS728" s="210"/>
      <c r="AT728" s="210"/>
      <c r="AU728" s="210"/>
      <c r="AV728" s="210"/>
      <c r="AW728" s="210"/>
      <c r="AX728" s="210"/>
      <c r="AY728" s="210"/>
      <c r="AZ728" s="210"/>
      <c r="BA728" s="210"/>
      <c r="BB728" s="210"/>
      <c r="BC728" s="210"/>
      <c r="BD728" s="210"/>
      <c r="BE728" s="210"/>
      <c r="BF728" s="210"/>
      <c r="BG728" s="210"/>
      <c r="BH728" s="210"/>
    </row>
    <row r="729" spans="1:60" outlineLevel="2" x14ac:dyDescent="0.2">
      <c r="A729" s="217"/>
      <c r="B729" s="218"/>
      <c r="C729" s="259" t="s">
        <v>599</v>
      </c>
      <c r="D729" s="252"/>
      <c r="E729" s="253"/>
      <c r="F729" s="220"/>
      <c r="G729" s="220"/>
      <c r="H729" s="220"/>
      <c r="I729" s="220"/>
      <c r="J729" s="220"/>
      <c r="K729" s="220"/>
      <c r="L729" s="220"/>
      <c r="M729" s="220"/>
      <c r="N729" s="219"/>
      <c r="O729" s="219"/>
      <c r="P729" s="219"/>
      <c r="Q729" s="219"/>
      <c r="R729" s="220"/>
      <c r="S729" s="220"/>
      <c r="T729" s="220"/>
      <c r="U729" s="220"/>
      <c r="V729" s="220"/>
      <c r="W729" s="220"/>
      <c r="X729" s="220"/>
      <c r="Y729" s="220"/>
      <c r="Z729" s="210"/>
      <c r="AA729" s="210"/>
      <c r="AB729" s="210"/>
      <c r="AC729" s="210"/>
      <c r="AD729" s="210"/>
      <c r="AE729" s="210"/>
      <c r="AF729" s="210"/>
      <c r="AG729" s="210" t="s">
        <v>205</v>
      </c>
      <c r="AH729" s="210">
        <v>0</v>
      </c>
      <c r="AI729" s="210"/>
      <c r="AJ729" s="210"/>
      <c r="AK729" s="210"/>
      <c r="AL729" s="210"/>
      <c r="AM729" s="210"/>
      <c r="AN729" s="210"/>
      <c r="AO729" s="210"/>
      <c r="AP729" s="210"/>
      <c r="AQ729" s="210"/>
      <c r="AR729" s="210"/>
      <c r="AS729" s="210"/>
      <c r="AT729" s="210"/>
      <c r="AU729" s="210"/>
      <c r="AV729" s="210"/>
      <c r="AW729" s="210"/>
      <c r="AX729" s="210"/>
      <c r="AY729" s="210"/>
      <c r="AZ729" s="210"/>
      <c r="BA729" s="210"/>
      <c r="BB729" s="210"/>
      <c r="BC729" s="210"/>
      <c r="BD729" s="210"/>
      <c r="BE729" s="210"/>
      <c r="BF729" s="210"/>
      <c r="BG729" s="210"/>
      <c r="BH729" s="210"/>
    </row>
    <row r="730" spans="1:60" outlineLevel="3" x14ac:dyDescent="0.2">
      <c r="A730" s="217"/>
      <c r="B730" s="218"/>
      <c r="C730" s="259" t="s">
        <v>880</v>
      </c>
      <c r="D730" s="252"/>
      <c r="E730" s="253"/>
      <c r="F730" s="220"/>
      <c r="G730" s="220"/>
      <c r="H730" s="220"/>
      <c r="I730" s="220"/>
      <c r="J730" s="220"/>
      <c r="K730" s="220"/>
      <c r="L730" s="220"/>
      <c r="M730" s="220"/>
      <c r="N730" s="219"/>
      <c r="O730" s="219"/>
      <c r="P730" s="219"/>
      <c r="Q730" s="219"/>
      <c r="R730" s="220"/>
      <c r="S730" s="220"/>
      <c r="T730" s="220"/>
      <c r="U730" s="220"/>
      <c r="V730" s="220"/>
      <c r="W730" s="220"/>
      <c r="X730" s="220"/>
      <c r="Y730" s="220"/>
      <c r="Z730" s="210"/>
      <c r="AA730" s="210"/>
      <c r="AB730" s="210"/>
      <c r="AC730" s="210"/>
      <c r="AD730" s="210"/>
      <c r="AE730" s="210"/>
      <c r="AF730" s="210"/>
      <c r="AG730" s="210" t="s">
        <v>205</v>
      </c>
      <c r="AH730" s="210">
        <v>0</v>
      </c>
      <c r="AI730" s="210"/>
      <c r="AJ730" s="210"/>
      <c r="AK730" s="210"/>
      <c r="AL730" s="210"/>
      <c r="AM730" s="210"/>
      <c r="AN730" s="210"/>
      <c r="AO730" s="210"/>
      <c r="AP730" s="210"/>
      <c r="AQ730" s="210"/>
      <c r="AR730" s="210"/>
      <c r="AS730" s="210"/>
      <c r="AT730" s="210"/>
      <c r="AU730" s="210"/>
      <c r="AV730" s="210"/>
      <c r="AW730" s="210"/>
      <c r="AX730" s="210"/>
      <c r="AY730" s="210"/>
      <c r="AZ730" s="210"/>
      <c r="BA730" s="210"/>
      <c r="BB730" s="210"/>
      <c r="BC730" s="210"/>
      <c r="BD730" s="210"/>
      <c r="BE730" s="210"/>
      <c r="BF730" s="210"/>
      <c r="BG730" s="210"/>
      <c r="BH730" s="210"/>
    </row>
    <row r="731" spans="1:60" outlineLevel="3" x14ac:dyDescent="0.2">
      <c r="A731" s="217"/>
      <c r="B731" s="218"/>
      <c r="C731" s="259" t="s">
        <v>881</v>
      </c>
      <c r="D731" s="252"/>
      <c r="E731" s="253">
        <v>0.63315999999999995</v>
      </c>
      <c r="F731" s="220"/>
      <c r="G731" s="220"/>
      <c r="H731" s="220"/>
      <c r="I731" s="220"/>
      <c r="J731" s="220"/>
      <c r="K731" s="220"/>
      <c r="L731" s="220"/>
      <c r="M731" s="220"/>
      <c r="N731" s="219"/>
      <c r="O731" s="219"/>
      <c r="P731" s="219"/>
      <c r="Q731" s="219"/>
      <c r="R731" s="220"/>
      <c r="S731" s="220"/>
      <c r="T731" s="220"/>
      <c r="U731" s="220"/>
      <c r="V731" s="220"/>
      <c r="W731" s="220"/>
      <c r="X731" s="220"/>
      <c r="Y731" s="220"/>
      <c r="Z731" s="210"/>
      <c r="AA731" s="210"/>
      <c r="AB731" s="210"/>
      <c r="AC731" s="210"/>
      <c r="AD731" s="210"/>
      <c r="AE731" s="210"/>
      <c r="AF731" s="210"/>
      <c r="AG731" s="210" t="s">
        <v>205</v>
      </c>
      <c r="AH731" s="210">
        <v>0</v>
      </c>
      <c r="AI731" s="210"/>
      <c r="AJ731" s="210"/>
      <c r="AK731" s="210"/>
      <c r="AL731" s="210"/>
      <c r="AM731" s="210"/>
      <c r="AN731" s="210"/>
      <c r="AO731" s="210"/>
      <c r="AP731" s="210"/>
      <c r="AQ731" s="210"/>
      <c r="AR731" s="210"/>
      <c r="AS731" s="210"/>
      <c r="AT731" s="210"/>
      <c r="AU731" s="210"/>
      <c r="AV731" s="210"/>
      <c r="AW731" s="210"/>
      <c r="AX731" s="210"/>
      <c r="AY731" s="210"/>
      <c r="AZ731" s="210"/>
      <c r="BA731" s="210"/>
      <c r="BB731" s="210"/>
      <c r="BC731" s="210"/>
      <c r="BD731" s="210"/>
      <c r="BE731" s="210"/>
      <c r="BF731" s="210"/>
      <c r="BG731" s="210"/>
      <c r="BH731" s="210"/>
    </row>
    <row r="732" spans="1:60" x14ac:dyDescent="0.2">
      <c r="A732" s="222" t="s">
        <v>154</v>
      </c>
      <c r="B732" s="223" t="s">
        <v>107</v>
      </c>
      <c r="C732" s="245" t="s">
        <v>108</v>
      </c>
      <c r="D732" s="224"/>
      <c r="E732" s="225"/>
      <c r="F732" s="226"/>
      <c r="G732" s="226">
        <f>SUMIF(AG733:AG766,"&lt;&gt;NOR",G733:G766)</f>
        <v>0</v>
      </c>
      <c r="H732" s="226"/>
      <c r="I732" s="226">
        <f>SUM(I733:I766)</f>
        <v>0</v>
      </c>
      <c r="J732" s="226"/>
      <c r="K732" s="226">
        <f>SUM(K733:K766)</f>
        <v>0</v>
      </c>
      <c r="L732" s="226"/>
      <c r="M732" s="226">
        <f>SUM(M733:M766)</f>
        <v>0</v>
      </c>
      <c r="N732" s="225"/>
      <c r="O732" s="225">
        <f>SUM(O733:O766)</f>
        <v>0.19</v>
      </c>
      <c r="P732" s="225"/>
      <c r="Q732" s="225">
        <f>SUM(Q733:Q766)</f>
        <v>0</v>
      </c>
      <c r="R732" s="226"/>
      <c r="S732" s="226"/>
      <c r="T732" s="227"/>
      <c r="U732" s="221"/>
      <c r="V732" s="221">
        <f>SUM(V733:V766)</f>
        <v>48.89</v>
      </c>
      <c r="W732" s="221"/>
      <c r="X732" s="221"/>
      <c r="Y732" s="221"/>
      <c r="AG732" t="s">
        <v>155</v>
      </c>
    </row>
    <row r="733" spans="1:60" outlineLevel="1" x14ac:dyDescent="0.2">
      <c r="A733" s="229">
        <v>109</v>
      </c>
      <c r="B733" s="230" t="s">
        <v>882</v>
      </c>
      <c r="C733" s="246" t="s">
        <v>883</v>
      </c>
      <c r="D733" s="231" t="s">
        <v>197</v>
      </c>
      <c r="E733" s="232">
        <v>328.93860000000001</v>
      </c>
      <c r="F733" s="233"/>
      <c r="G733" s="234">
        <f>ROUND(E733*F733,2)</f>
        <v>0</v>
      </c>
      <c r="H733" s="233"/>
      <c r="I733" s="234">
        <f>ROUND(E733*H733,2)</f>
        <v>0</v>
      </c>
      <c r="J733" s="233"/>
      <c r="K733" s="234">
        <f>ROUND(E733*J733,2)</f>
        <v>0</v>
      </c>
      <c r="L733" s="234">
        <v>21</v>
      </c>
      <c r="M733" s="234">
        <f>G733*(1+L733/100)</f>
        <v>0</v>
      </c>
      <c r="N733" s="232">
        <v>6.9999999999999994E-5</v>
      </c>
      <c r="O733" s="232">
        <f>ROUND(E733*N733,2)</f>
        <v>0.02</v>
      </c>
      <c r="P733" s="232">
        <v>0</v>
      </c>
      <c r="Q733" s="232">
        <f>ROUND(E733*P733,2)</f>
        <v>0</v>
      </c>
      <c r="R733" s="234" t="s">
        <v>884</v>
      </c>
      <c r="S733" s="234" t="s">
        <v>159</v>
      </c>
      <c r="T733" s="235" t="s">
        <v>199</v>
      </c>
      <c r="U733" s="220">
        <v>3.2480000000000002E-2</v>
      </c>
      <c r="V733" s="220">
        <f>ROUND(E733*U733,2)</f>
        <v>10.68</v>
      </c>
      <c r="W733" s="220"/>
      <c r="X733" s="220" t="s">
        <v>200</v>
      </c>
      <c r="Y733" s="220" t="s">
        <v>162</v>
      </c>
      <c r="Z733" s="210"/>
      <c r="AA733" s="210"/>
      <c r="AB733" s="210"/>
      <c r="AC733" s="210"/>
      <c r="AD733" s="210"/>
      <c r="AE733" s="210"/>
      <c r="AF733" s="210"/>
      <c r="AG733" s="210" t="s">
        <v>201</v>
      </c>
      <c r="AH733" s="210"/>
      <c r="AI733" s="210"/>
      <c r="AJ733" s="210"/>
      <c r="AK733" s="210"/>
      <c r="AL733" s="210"/>
      <c r="AM733" s="210"/>
      <c r="AN733" s="210"/>
      <c r="AO733" s="210"/>
      <c r="AP733" s="210"/>
      <c r="AQ733" s="210"/>
      <c r="AR733" s="210"/>
      <c r="AS733" s="210"/>
      <c r="AT733" s="210"/>
      <c r="AU733" s="210"/>
      <c r="AV733" s="210"/>
      <c r="AW733" s="210"/>
      <c r="AX733" s="210"/>
      <c r="AY733" s="210"/>
      <c r="AZ733" s="210"/>
      <c r="BA733" s="210"/>
      <c r="BB733" s="210"/>
      <c r="BC733" s="210"/>
      <c r="BD733" s="210"/>
      <c r="BE733" s="210"/>
      <c r="BF733" s="210"/>
      <c r="BG733" s="210"/>
      <c r="BH733" s="210"/>
    </row>
    <row r="734" spans="1:60" outlineLevel="2" x14ac:dyDescent="0.2">
      <c r="A734" s="217"/>
      <c r="B734" s="218"/>
      <c r="C734" s="259" t="s">
        <v>885</v>
      </c>
      <c r="D734" s="252"/>
      <c r="E734" s="253">
        <v>328.93860000000001</v>
      </c>
      <c r="F734" s="220"/>
      <c r="G734" s="220"/>
      <c r="H734" s="220"/>
      <c r="I734" s="220"/>
      <c r="J734" s="220"/>
      <c r="K734" s="220"/>
      <c r="L734" s="220"/>
      <c r="M734" s="220"/>
      <c r="N734" s="219"/>
      <c r="O734" s="219"/>
      <c r="P734" s="219"/>
      <c r="Q734" s="219"/>
      <c r="R734" s="220"/>
      <c r="S734" s="220"/>
      <c r="T734" s="220"/>
      <c r="U734" s="220"/>
      <c r="V734" s="220"/>
      <c r="W734" s="220"/>
      <c r="X734" s="220"/>
      <c r="Y734" s="220"/>
      <c r="Z734" s="210"/>
      <c r="AA734" s="210"/>
      <c r="AB734" s="210"/>
      <c r="AC734" s="210"/>
      <c r="AD734" s="210"/>
      <c r="AE734" s="210"/>
      <c r="AF734" s="210"/>
      <c r="AG734" s="210" t="s">
        <v>205</v>
      </c>
      <c r="AH734" s="210">
        <v>5</v>
      </c>
      <c r="AI734" s="210"/>
      <c r="AJ734" s="210"/>
      <c r="AK734" s="210"/>
      <c r="AL734" s="210"/>
      <c r="AM734" s="210"/>
      <c r="AN734" s="210"/>
      <c r="AO734" s="210"/>
      <c r="AP734" s="210"/>
      <c r="AQ734" s="210"/>
      <c r="AR734" s="210"/>
      <c r="AS734" s="210"/>
      <c r="AT734" s="210"/>
      <c r="AU734" s="210"/>
      <c r="AV734" s="210"/>
      <c r="AW734" s="210"/>
      <c r="AX734" s="210"/>
      <c r="AY734" s="210"/>
      <c r="AZ734" s="210"/>
      <c r="BA734" s="210"/>
      <c r="BB734" s="210"/>
      <c r="BC734" s="210"/>
      <c r="BD734" s="210"/>
      <c r="BE734" s="210"/>
      <c r="BF734" s="210"/>
      <c r="BG734" s="210"/>
      <c r="BH734" s="210"/>
    </row>
    <row r="735" spans="1:60" outlineLevel="1" x14ac:dyDescent="0.2">
      <c r="A735" s="229">
        <v>110</v>
      </c>
      <c r="B735" s="230" t="s">
        <v>886</v>
      </c>
      <c r="C735" s="246" t="s">
        <v>887</v>
      </c>
      <c r="D735" s="231" t="s">
        <v>197</v>
      </c>
      <c r="E735" s="232">
        <v>328.93860000000001</v>
      </c>
      <c r="F735" s="233"/>
      <c r="G735" s="234">
        <f>ROUND(E735*F735,2)</f>
        <v>0</v>
      </c>
      <c r="H735" s="233"/>
      <c r="I735" s="234">
        <f>ROUND(E735*H735,2)</f>
        <v>0</v>
      </c>
      <c r="J735" s="233"/>
      <c r="K735" s="234">
        <f>ROUND(E735*J735,2)</f>
        <v>0</v>
      </c>
      <c r="L735" s="234">
        <v>21</v>
      </c>
      <c r="M735" s="234">
        <f>G735*(1+L735/100)</f>
        <v>0</v>
      </c>
      <c r="N735" s="232">
        <v>1.4999999999999999E-4</v>
      </c>
      <c r="O735" s="232">
        <f>ROUND(E735*N735,2)</f>
        <v>0.05</v>
      </c>
      <c r="P735" s="232">
        <v>0</v>
      </c>
      <c r="Q735" s="232">
        <f>ROUND(E735*P735,2)</f>
        <v>0</v>
      </c>
      <c r="R735" s="234" t="s">
        <v>884</v>
      </c>
      <c r="S735" s="234" t="s">
        <v>159</v>
      </c>
      <c r="T735" s="235" t="s">
        <v>199</v>
      </c>
      <c r="U735" s="220">
        <v>0.10191</v>
      </c>
      <c r="V735" s="220">
        <f>ROUND(E735*U735,2)</f>
        <v>33.520000000000003</v>
      </c>
      <c r="W735" s="220"/>
      <c r="X735" s="220" t="s">
        <v>200</v>
      </c>
      <c r="Y735" s="220" t="s">
        <v>162</v>
      </c>
      <c r="Z735" s="210"/>
      <c r="AA735" s="210"/>
      <c r="AB735" s="210"/>
      <c r="AC735" s="210"/>
      <c r="AD735" s="210"/>
      <c r="AE735" s="210"/>
      <c r="AF735" s="210"/>
      <c r="AG735" s="210" t="s">
        <v>201</v>
      </c>
      <c r="AH735" s="210"/>
      <c r="AI735" s="210"/>
      <c r="AJ735" s="210"/>
      <c r="AK735" s="210"/>
      <c r="AL735" s="210"/>
      <c r="AM735" s="210"/>
      <c r="AN735" s="210"/>
      <c r="AO735" s="210"/>
      <c r="AP735" s="210"/>
      <c r="AQ735" s="210"/>
      <c r="AR735" s="210"/>
      <c r="AS735" s="210"/>
      <c r="AT735" s="210"/>
      <c r="AU735" s="210"/>
      <c r="AV735" s="210"/>
      <c r="AW735" s="210"/>
      <c r="AX735" s="210"/>
      <c r="AY735" s="210"/>
      <c r="AZ735" s="210"/>
      <c r="BA735" s="210"/>
      <c r="BB735" s="210"/>
      <c r="BC735" s="210"/>
      <c r="BD735" s="210"/>
      <c r="BE735" s="210"/>
      <c r="BF735" s="210"/>
      <c r="BG735" s="210"/>
      <c r="BH735" s="210"/>
    </row>
    <row r="736" spans="1:60" outlineLevel="2" x14ac:dyDescent="0.2">
      <c r="A736" s="217"/>
      <c r="B736" s="218"/>
      <c r="C736" s="259" t="s">
        <v>253</v>
      </c>
      <c r="D736" s="252"/>
      <c r="E736" s="253"/>
      <c r="F736" s="220"/>
      <c r="G736" s="220"/>
      <c r="H736" s="220"/>
      <c r="I736" s="220"/>
      <c r="J736" s="220"/>
      <c r="K736" s="220"/>
      <c r="L736" s="220"/>
      <c r="M736" s="220"/>
      <c r="N736" s="219"/>
      <c r="O736" s="219"/>
      <c r="P736" s="219"/>
      <c r="Q736" s="219"/>
      <c r="R736" s="220"/>
      <c r="S736" s="220"/>
      <c r="T736" s="220"/>
      <c r="U736" s="220"/>
      <c r="V736" s="220"/>
      <c r="W736" s="220"/>
      <c r="X736" s="220"/>
      <c r="Y736" s="220"/>
      <c r="Z736" s="210"/>
      <c r="AA736" s="210"/>
      <c r="AB736" s="210"/>
      <c r="AC736" s="210"/>
      <c r="AD736" s="210"/>
      <c r="AE736" s="210"/>
      <c r="AF736" s="210"/>
      <c r="AG736" s="210" t="s">
        <v>205</v>
      </c>
      <c r="AH736" s="210">
        <v>0</v>
      </c>
      <c r="AI736" s="210"/>
      <c r="AJ736" s="210"/>
      <c r="AK736" s="210"/>
      <c r="AL736" s="210"/>
      <c r="AM736" s="210"/>
      <c r="AN736" s="210"/>
      <c r="AO736" s="210"/>
      <c r="AP736" s="210"/>
      <c r="AQ736" s="210"/>
      <c r="AR736" s="210"/>
      <c r="AS736" s="210"/>
      <c r="AT736" s="210"/>
      <c r="AU736" s="210"/>
      <c r="AV736" s="210"/>
      <c r="AW736" s="210"/>
      <c r="AX736" s="210"/>
      <c r="AY736" s="210"/>
      <c r="AZ736" s="210"/>
      <c r="BA736" s="210"/>
      <c r="BB736" s="210"/>
      <c r="BC736" s="210"/>
      <c r="BD736" s="210"/>
      <c r="BE736" s="210"/>
      <c r="BF736" s="210"/>
      <c r="BG736" s="210"/>
      <c r="BH736" s="210"/>
    </row>
    <row r="737" spans="1:60" outlineLevel="3" x14ac:dyDescent="0.2">
      <c r="A737" s="217"/>
      <c r="B737" s="218"/>
      <c r="C737" s="259" t="s">
        <v>888</v>
      </c>
      <c r="D737" s="252"/>
      <c r="E737" s="253">
        <v>34.72</v>
      </c>
      <c r="F737" s="220"/>
      <c r="G737" s="220"/>
      <c r="H737" s="220"/>
      <c r="I737" s="220"/>
      <c r="J737" s="220"/>
      <c r="K737" s="220"/>
      <c r="L737" s="220"/>
      <c r="M737" s="220"/>
      <c r="N737" s="219"/>
      <c r="O737" s="219"/>
      <c r="P737" s="219"/>
      <c r="Q737" s="219"/>
      <c r="R737" s="220"/>
      <c r="S737" s="220"/>
      <c r="T737" s="220"/>
      <c r="U737" s="220"/>
      <c r="V737" s="220"/>
      <c r="W737" s="220"/>
      <c r="X737" s="220"/>
      <c r="Y737" s="220"/>
      <c r="Z737" s="210"/>
      <c r="AA737" s="210"/>
      <c r="AB737" s="210"/>
      <c r="AC737" s="210"/>
      <c r="AD737" s="210"/>
      <c r="AE737" s="210"/>
      <c r="AF737" s="210"/>
      <c r="AG737" s="210" t="s">
        <v>205</v>
      </c>
      <c r="AH737" s="210">
        <v>0</v>
      </c>
      <c r="AI737" s="210"/>
      <c r="AJ737" s="210"/>
      <c r="AK737" s="210"/>
      <c r="AL737" s="210"/>
      <c r="AM737" s="210"/>
      <c r="AN737" s="210"/>
      <c r="AO737" s="210"/>
      <c r="AP737" s="210"/>
      <c r="AQ737" s="210"/>
      <c r="AR737" s="210"/>
      <c r="AS737" s="210"/>
      <c r="AT737" s="210"/>
      <c r="AU737" s="210"/>
      <c r="AV737" s="210"/>
      <c r="AW737" s="210"/>
      <c r="AX737" s="210"/>
      <c r="AY737" s="210"/>
      <c r="AZ737" s="210"/>
      <c r="BA737" s="210"/>
      <c r="BB737" s="210"/>
      <c r="BC737" s="210"/>
      <c r="BD737" s="210"/>
      <c r="BE737" s="210"/>
      <c r="BF737" s="210"/>
      <c r="BG737" s="210"/>
      <c r="BH737" s="210"/>
    </row>
    <row r="738" spans="1:60" outlineLevel="3" x14ac:dyDescent="0.2">
      <c r="A738" s="217"/>
      <c r="B738" s="218"/>
      <c r="C738" s="259" t="s">
        <v>810</v>
      </c>
      <c r="D738" s="252"/>
      <c r="E738" s="253"/>
      <c r="F738" s="220"/>
      <c r="G738" s="220"/>
      <c r="H738" s="220"/>
      <c r="I738" s="220"/>
      <c r="J738" s="220"/>
      <c r="K738" s="220"/>
      <c r="L738" s="220"/>
      <c r="M738" s="220"/>
      <c r="N738" s="219"/>
      <c r="O738" s="219"/>
      <c r="P738" s="219"/>
      <c r="Q738" s="219"/>
      <c r="R738" s="220"/>
      <c r="S738" s="220"/>
      <c r="T738" s="220"/>
      <c r="U738" s="220"/>
      <c r="V738" s="220"/>
      <c r="W738" s="220"/>
      <c r="X738" s="220"/>
      <c r="Y738" s="220"/>
      <c r="Z738" s="210"/>
      <c r="AA738" s="210"/>
      <c r="AB738" s="210"/>
      <c r="AC738" s="210"/>
      <c r="AD738" s="210"/>
      <c r="AE738" s="210"/>
      <c r="AF738" s="210"/>
      <c r="AG738" s="210" t="s">
        <v>205</v>
      </c>
      <c r="AH738" s="210">
        <v>0</v>
      </c>
      <c r="AI738" s="210"/>
      <c r="AJ738" s="210"/>
      <c r="AK738" s="210"/>
      <c r="AL738" s="210"/>
      <c r="AM738" s="210"/>
      <c r="AN738" s="210"/>
      <c r="AO738" s="210"/>
      <c r="AP738" s="210"/>
      <c r="AQ738" s="210"/>
      <c r="AR738" s="210"/>
      <c r="AS738" s="210"/>
      <c r="AT738" s="210"/>
      <c r="AU738" s="210"/>
      <c r="AV738" s="210"/>
      <c r="AW738" s="210"/>
      <c r="AX738" s="210"/>
      <c r="AY738" s="210"/>
      <c r="AZ738" s="210"/>
      <c r="BA738" s="210"/>
      <c r="BB738" s="210"/>
      <c r="BC738" s="210"/>
      <c r="BD738" s="210"/>
      <c r="BE738" s="210"/>
      <c r="BF738" s="210"/>
      <c r="BG738" s="210"/>
      <c r="BH738" s="210"/>
    </row>
    <row r="739" spans="1:60" outlineLevel="3" x14ac:dyDescent="0.2">
      <c r="A739" s="217"/>
      <c r="B739" s="218"/>
      <c r="C739" s="259" t="s">
        <v>889</v>
      </c>
      <c r="D739" s="252"/>
      <c r="E739" s="253">
        <v>10.744999999999999</v>
      </c>
      <c r="F739" s="220"/>
      <c r="G739" s="220"/>
      <c r="H739" s="220"/>
      <c r="I739" s="220"/>
      <c r="J739" s="220"/>
      <c r="K739" s="220"/>
      <c r="L739" s="220"/>
      <c r="M739" s="220"/>
      <c r="N739" s="219"/>
      <c r="O739" s="219"/>
      <c r="P739" s="219"/>
      <c r="Q739" s="219"/>
      <c r="R739" s="220"/>
      <c r="S739" s="220"/>
      <c r="T739" s="220"/>
      <c r="U739" s="220"/>
      <c r="V739" s="220"/>
      <c r="W739" s="220"/>
      <c r="X739" s="220"/>
      <c r="Y739" s="220"/>
      <c r="Z739" s="210"/>
      <c r="AA739" s="210"/>
      <c r="AB739" s="210"/>
      <c r="AC739" s="210"/>
      <c r="AD739" s="210"/>
      <c r="AE739" s="210"/>
      <c r="AF739" s="210"/>
      <c r="AG739" s="210" t="s">
        <v>205</v>
      </c>
      <c r="AH739" s="210">
        <v>0</v>
      </c>
      <c r="AI739" s="210"/>
      <c r="AJ739" s="210"/>
      <c r="AK739" s="210"/>
      <c r="AL739" s="210"/>
      <c r="AM739" s="210"/>
      <c r="AN739" s="210"/>
      <c r="AO739" s="210"/>
      <c r="AP739" s="210"/>
      <c r="AQ739" s="210"/>
      <c r="AR739" s="210"/>
      <c r="AS739" s="210"/>
      <c r="AT739" s="210"/>
      <c r="AU739" s="210"/>
      <c r="AV739" s="210"/>
      <c r="AW739" s="210"/>
      <c r="AX739" s="210"/>
      <c r="AY739" s="210"/>
      <c r="AZ739" s="210"/>
      <c r="BA739" s="210"/>
      <c r="BB739" s="210"/>
      <c r="BC739" s="210"/>
      <c r="BD739" s="210"/>
      <c r="BE739" s="210"/>
      <c r="BF739" s="210"/>
      <c r="BG739" s="210"/>
      <c r="BH739" s="210"/>
    </row>
    <row r="740" spans="1:60" outlineLevel="3" x14ac:dyDescent="0.2">
      <c r="A740" s="217"/>
      <c r="B740" s="218"/>
      <c r="C740" s="259" t="s">
        <v>811</v>
      </c>
      <c r="D740" s="252"/>
      <c r="E740" s="253"/>
      <c r="F740" s="220"/>
      <c r="G740" s="220"/>
      <c r="H740" s="220"/>
      <c r="I740" s="220"/>
      <c r="J740" s="220"/>
      <c r="K740" s="220"/>
      <c r="L740" s="220"/>
      <c r="M740" s="220"/>
      <c r="N740" s="219"/>
      <c r="O740" s="219"/>
      <c r="P740" s="219"/>
      <c r="Q740" s="219"/>
      <c r="R740" s="220"/>
      <c r="S740" s="220"/>
      <c r="T740" s="220"/>
      <c r="U740" s="220"/>
      <c r="V740" s="220"/>
      <c r="W740" s="220"/>
      <c r="X740" s="220"/>
      <c r="Y740" s="220"/>
      <c r="Z740" s="210"/>
      <c r="AA740" s="210"/>
      <c r="AB740" s="210"/>
      <c r="AC740" s="210"/>
      <c r="AD740" s="210"/>
      <c r="AE740" s="210"/>
      <c r="AF740" s="210"/>
      <c r="AG740" s="210" t="s">
        <v>205</v>
      </c>
      <c r="AH740" s="210">
        <v>0</v>
      </c>
      <c r="AI740" s="210"/>
      <c r="AJ740" s="210"/>
      <c r="AK740" s="210"/>
      <c r="AL740" s="210"/>
      <c r="AM740" s="210"/>
      <c r="AN740" s="210"/>
      <c r="AO740" s="210"/>
      <c r="AP740" s="210"/>
      <c r="AQ740" s="210"/>
      <c r="AR740" s="210"/>
      <c r="AS740" s="210"/>
      <c r="AT740" s="210"/>
      <c r="AU740" s="210"/>
      <c r="AV740" s="210"/>
      <c r="AW740" s="210"/>
      <c r="AX740" s="210"/>
      <c r="AY740" s="210"/>
      <c r="AZ740" s="210"/>
      <c r="BA740" s="210"/>
      <c r="BB740" s="210"/>
      <c r="BC740" s="210"/>
      <c r="BD740" s="210"/>
      <c r="BE740" s="210"/>
      <c r="BF740" s="210"/>
      <c r="BG740" s="210"/>
      <c r="BH740" s="210"/>
    </row>
    <row r="741" spans="1:60" outlineLevel="3" x14ac:dyDescent="0.2">
      <c r="A741" s="217"/>
      <c r="B741" s="218"/>
      <c r="C741" s="259" t="s">
        <v>890</v>
      </c>
      <c r="D741" s="252"/>
      <c r="E741" s="253">
        <v>10.605</v>
      </c>
      <c r="F741" s="220"/>
      <c r="G741" s="220"/>
      <c r="H741" s="220"/>
      <c r="I741" s="220"/>
      <c r="J741" s="220"/>
      <c r="K741" s="220"/>
      <c r="L741" s="220"/>
      <c r="M741" s="220"/>
      <c r="N741" s="219"/>
      <c r="O741" s="219"/>
      <c r="P741" s="219"/>
      <c r="Q741" s="219"/>
      <c r="R741" s="220"/>
      <c r="S741" s="220"/>
      <c r="T741" s="220"/>
      <c r="U741" s="220"/>
      <c r="V741" s="220"/>
      <c r="W741" s="220"/>
      <c r="X741" s="220"/>
      <c r="Y741" s="220"/>
      <c r="Z741" s="210"/>
      <c r="AA741" s="210"/>
      <c r="AB741" s="210"/>
      <c r="AC741" s="210"/>
      <c r="AD741" s="210"/>
      <c r="AE741" s="210"/>
      <c r="AF741" s="210"/>
      <c r="AG741" s="210" t="s">
        <v>205</v>
      </c>
      <c r="AH741" s="210">
        <v>0</v>
      </c>
      <c r="AI741" s="210"/>
      <c r="AJ741" s="210"/>
      <c r="AK741" s="210"/>
      <c r="AL741" s="210"/>
      <c r="AM741" s="210"/>
      <c r="AN741" s="210"/>
      <c r="AO741" s="210"/>
      <c r="AP741" s="210"/>
      <c r="AQ741" s="210"/>
      <c r="AR741" s="210"/>
      <c r="AS741" s="210"/>
      <c r="AT741" s="210"/>
      <c r="AU741" s="210"/>
      <c r="AV741" s="210"/>
      <c r="AW741" s="210"/>
      <c r="AX741" s="210"/>
      <c r="AY741" s="210"/>
      <c r="AZ741" s="210"/>
      <c r="BA741" s="210"/>
      <c r="BB741" s="210"/>
      <c r="BC741" s="210"/>
      <c r="BD741" s="210"/>
      <c r="BE741" s="210"/>
      <c r="BF741" s="210"/>
      <c r="BG741" s="210"/>
      <c r="BH741" s="210"/>
    </row>
    <row r="742" spans="1:60" outlineLevel="3" x14ac:dyDescent="0.2">
      <c r="A742" s="217"/>
      <c r="B742" s="218"/>
      <c r="C742" s="259" t="s">
        <v>813</v>
      </c>
      <c r="D742" s="252"/>
      <c r="E742" s="253"/>
      <c r="F742" s="220"/>
      <c r="G742" s="220"/>
      <c r="H742" s="220"/>
      <c r="I742" s="220"/>
      <c r="J742" s="220"/>
      <c r="K742" s="220"/>
      <c r="L742" s="220"/>
      <c r="M742" s="220"/>
      <c r="N742" s="219"/>
      <c r="O742" s="219"/>
      <c r="P742" s="219"/>
      <c r="Q742" s="219"/>
      <c r="R742" s="220"/>
      <c r="S742" s="220"/>
      <c r="T742" s="220"/>
      <c r="U742" s="220"/>
      <c r="V742" s="220"/>
      <c r="W742" s="220"/>
      <c r="X742" s="220"/>
      <c r="Y742" s="220"/>
      <c r="Z742" s="210"/>
      <c r="AA742" s="210"/>
      <c r="AB742" s="210"/>
      <c r="AC742" s="210"/>
      <c r="AD742" s="210"/>
      <c r="AE742" s="210"/>
      <c r="AF742" s="210"/>
      <c r="AG742" s="210" t="s">
        <v>205</v>
      </c>
      <c r="AH742" s="210">
        <v>0</v>
      </c>
      <c r="AI742" s="210"/>
      <c r="AJ742" s="210"/>
      <c r="AK742" s="210"/>
      <c r="AL742" s="210"/>
      <c r="AM742" s="210"/>
      <c r="AN742" s="210"/>
      <c r="AO742" s="210"/>
      <c r="AP742" s="210"/>
      <c r="AQ742" s="210"/>
      <c r="AR742" s="210"/>
      <c r="AS742" s="210"/>
      <c r="AT742" s="210"/>
      <c r="AU742" s="210"/>
      <c r="AV742" s="210"/>
      <c r="AW742" s="210"/>
      <c r="AX742" s="210"/>
      <c r="AY742" s="210"/>
      <c r="AZ742" s="210"/>
      <c r="BA742" s="210"/>
      <c r="BB742" s="210"/>
      <c r="BC742" s="210"/>
      <c r="BD742" s="210"/>
      <c r="BE742" s="210"/>
      <c r="BF742" s="210"/>
      <c r="BG742" s="210"/>
      <c r="BH742" s="210"/>
    </row>
    <row r="743" spans="1:60" outlineLevel="3" x14ac:dyDescent="0.2">
      <c r="A743" s="217"/>
      <c r="B743" s="218"/>
      <c r="C743" s="259" t="s">
        <v>891</v>
      </c>
      <c r="D743" s="252"/>
      <c r="E743" s="253">
        <v>10.43</v>
      </c>
      <c r="F743" s="220"/>
      <c r="G743" s="220"/>
      <c r="H743" s="220"/>
      <c r="I743" s="220"/>
      <c r="J743" s="220"/>
      <c r="K743" s="220"/>
      <c r="L743" s="220"/>
      <c r="M743" s="220"/>
      <c r="N743" s="219"/>
      <c r="O743" s="219"/>
      <c r="P743" s="219"/>
      <c r="Q743" s="219"/>
      <c r="R743" s="220"/>
      <c r="S743" s="220"/>
      <c r="T743" s="220"/>
      <c r="U743" s="220"/>
      <c r="V743" s="220"/>
      <c r="W743" s="220"/>
      <c r="X743" s="220"/>
      <c r="Y743" s="220"/>
      <c r="Z743" s="210"/>
      <c r="AA743" s="210"/>
      <c r="AB743" s="210"/>
      <c r="AC743" s="210"/>
      <c r="AD743" s="210"/>
      <c r="AE743" s="210"/>
      <c r="AF743" s="210"/>
      <c r="AG743" s="210" t="s">
        <v>205</v>
      </c>
      <c r="AH743" s="210">
        <v>0</v>
      </c>
      <c r="AI743" s="210"/>
      <c r="AJ743" s="210"/>
      <c r="AK743" s="210"/>
      <c r="AL743" s="210"/>
      <c r="AM743" s="210"/>
      <c r="AN743" s="210"/>
      <c r="AO743" s="210"/>
      <c r="AP743" s="210"/>
      <c r="AQ743" s="210"/>
      <c r="AR743" s="210"/>
      <c r="AS743" s="210"/>
      <c r="AT743" s="210"/>
      <c r="AU743" s="210"/>
      <c r="AV743" s="210"/>
      <c r="AW743" s="210"/>
      <c r="AX743" s="210"/>
      <c r="AY743" s="210"/>
      <c r="AZ743" s="210"/>
      <c r="BA743" s="210"/>
      <c r="BB743" s="210"/>
      <c r="BC743" s="210"/>
      <c r="BD743" s="210"/>
      <c r="BE743" s="210"/>
      <c r="BF743" s="210"/>
      <c r="BG743" s="210"/>
      <c r="BH743" s="210"/>
    </row>
    <row r="744" spans="1:60" outlineLevel="3" x14ac:dyDescent="0.2">
      <c r="A744" s="217"/>
      <c r="B744" s="218"/>
      <c r="C744" s="259" t="s">
        <v>892</v>
      </c>
      <c r="D744" s="252"/>
      <c r="E744" s="253"/>
      <c r="F744" s="220"/>
      <c r="G744" s="220"/>
      <c r="H744" s="220"/>
      <c r="I744" s="220"/>
      <c r="J744" s="220"/>
      <c r="K744" s="220"/>
      <c r="L744" s="220"/>
      <c r="M744" s="220"/>
      <c r="N744" s="219"/>
      <c r="O744" s="219"/>
      <c r="P744" s="219"/>
      <c r="Q744" s="219"/>
      <c r="R744" s="220"/>
      <c r="S744" s="220"/>
      <c r="T744" s="220"/>
      <c r="U744" s="220"/>
      <c r="V744" s="220"/>
      <c r="W744" s="220"/>
      <c r="X744" s="220"/>
      <c r="Y744" s="220"/>
      <c r="Z744" s="210"/>
      <c r="AA744" s="210"/>
      <c r="AB744" s="210"/>
      <c r="AC744" s="210"/>
      <c r="AD744" s="210"/>
      <c r="AE744" s="210"/>
      <c r="AF744" s="210"/>
      <c r="AG744" s="210" t="s">
        <v>205</v>
      </c>
      <c r="AH744" s="210">
        <v>0</v>
      </c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0"/>
      <c r="AT744" s="210"/>
      <c r="AU744" s="210"/>
      <c r="AV744" s="210"/>
      <c r="AW744" s="210"/>
      <c r="AX744" s="210"/>
      <c r="AY744" s="210"/>
      <c r="AZ744" s="210"/>
      <c r="BA744" s="210"/>
      <c r="BB744" s="210"/>
      <c r="BC744" s="210"/>
      <c r="BD744" s="210"/>
      <c r="BE744" s="210"/>
      <c r="BF744" s="210"/>
      <c r="BG744" s="210"/>
      <c r="BH744" s="210"/>
    </row>
    <row r="745" spans="1:60" outlineLevel="3" x14ac:dyDescent="0.2">
      <c r="A745" s="217"/>
      <c r="B745" s="218"/>
      <c r="C745" s="259" t="s">
        <v>893</v>
      </c>
      <c r="D745" s="252"/>
      <c r="E745" s="253">
        <v>22.574999999999999</v>
      </c>
      <c r="F745" s="220"/>
      <c r="G745" s="220"/>
      <c r="H745" s="220"/>
      <c r="I745" s="220"/>
      <c r="J745" s="220"/>
      <c r="K745" s="220"/>
      <c r="L745" s="220"/>
      <c r="M745" s="220"/>
      <c r="N745" s="219"/>
      <c r="O745" s="219"/>
      <c r="P745" s="219"/>
      <c r="Q745" s="219"/>
      <c r="R745" s="220"/>
      <c r="S745" s="220"/>
      <c r="T745" s="220"/>
      <c r="U745" s="220"/>
      <c r="V745" s="220"/>
      <c r="W745" s="220"/>
      <c r="X745" s="220"/>
      <c r="Y745" s="220"/>
      <c r="Z745" s="210"/>
      <c r="AA745" s="210"/>
      <c r="AB745" s="210"/>
      <c r="AC745" s="210"/>
      <c r="AD745" s="210"/>
      <c r="AE745" s="210"/>
      <c r="AF745" s="210"/>
      <c r="AG745" s="210" t="s">
        <v>205</v>
      </c>
      <c r="AH745" s="210">
        <v>0</v>
      </c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0"/>
      <c r="AT745" s="210"/>
      <c r="AU745" s="210"/>
      <c r="AV745" s="210"/>
      <c r="AW745" s="210"/>
      <c r="AX745" s="210"/>
      <c r="AY745" s="210"/>
      <c r="AZ745" s="210"/>
      <c r="BA745" s="210"/>
      <c r="BB745" s="210"/>
      <c r="BC745" s="210"/>
      <c r="BD745" s="210"/>
      <c r="BE745" s="210"/>
      <c r="BF745" s="210"/>
      <c r="BG745" s="210"/>
      <c r="BH745" s="210"/>
    </row>
    <row r="746" spans="1:60" outlineLevel="3" x14ac:dyDescent="0.2">
      <c r="A746" s="217"/>
      <c r="B746" s="218"/>
      <c r="C746" s="259" t="s">
        <v>610</v>
      </c>
      <c r="D746" s="252"/>
      <c r="E746" s="253"/>
      <c r="F746" s="220"/>
      <c r="G746" s="220"/>
      <c r="H746" s="220"/>
      <c r="I746" s="220"/>
      <c r="J746" s="220"/>
      <c r="K746" s="220"/>
      <c r="L746" s="220"/>
      <c r="M746" s="220"/>
      <c r="N746" s="219"/>
      <c r="O746" s="219"/>
      <c r="P746" s="219"/>
      <c r="Q746" s="219"/>
      <c r="R746" s="220"/>
      <c r="S746" s="220"/>
      <c r="T746" s="220"/>
      <c r="U746" s="220"/>
      <c r="V746" s="220"/>
      <c r="W746" s="220"/>
      <c r="X746" s="220"/>
      <c r="Y746" s="220"/>
      <c r="Z746" s="210"/>
      <c r="AA746" s="210"/>
      <c r="AB746" s="210"/>
      <c r="AC746" s="210"/>
      <c r="AD746" s="210"/>
      <c r="AE746" s="210"/>
      <c r="AF746" s="210"/>
      <c r="AG746" s="210" t="s">
        <v>205</v>
      </c>
      <c r="AH746" s="210">
        <v>0</v>
      </c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0"/>
      <c r="AT746" s="210"/>
      <c r="AU746" s="210"/>
      <c r="AV746" s="210"/>
      <c r="AW746" s="210"/>
      <c r="AX746" s="210"/>
      <c r="AY746" s="210"/>
      <c r="AZ746" s="210"/>
      <c r="BA746" s="210"/>
      <c r="BB746" s="210"/>
      <c r="BC746" s="210"/>
      <c r="BD746" s="210"/>
      <c r="BE746" s="210"/>
      <c r="BF746" s="210"/>
      <c r="BG746" s="210"/>
      <c r="BH746" s="210"/>
    </row>
    <row r="747" spans="1:60" outlineLevel="3" x14ac:dyDescent="0.2">
      <c r="A747" s="217"/>
      <c r="B747" s="218"/>
      <c r="C747" s="259" t="s">
        <v>894</v>
      </c>
      <c r="D747" s="252"/>
      <c r="E747" s="253">
        <v>53.01</v>
      </c>
      <c r="F747" s="220"/>
      <c r="G747" s="220"/>
      <c r="H747" s="220"/>
      <c r="I747" s="220"/>
      <c r="J747" s="220"/>
      <c r="K747" s="220"/>
      <c r="L747" s="220"/>
      <c r="M747" s="220"/>
      <c r="N747" s="219"/>
      <c r="O747" s="219"/>
      <c r="P747" s="219"/>
      <c r="Q747" s="219"/>
      <c r="R747" s="220"/>
      <c r="S747" s="220"/>
      <c r="T747" s="220"/>
      <c r="U747" s="220"/>
      <c r="V747" s="220"/>
      <c r="W747" s="220"/>
      <c r="X747" s="220"/>
      <c r="Y747" s="220"/>
      <c r="Z747" s="210"/>
      <c r="AA747" s="210"/>
      <c r="AB747" s="210"/>
      <c r="AC747" s="210"/>
      <c r="AD747" s="210"/>
      <c r="AE747" s="210"/>
      <c r="AF747" s="210"/>
      <c r="AG747" s="210" t="s">
        <v>205</v>
      </c>
      <c r="AH747" s="210">
        <v>0</v>
      </c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0"/>
      <c r="AT747" s="210"/>
      <c r="AU747" s="210"/>
      <c r="AV747" s="210"/>
      <c r="AW747" s="210"/>
      <c r="AX747" s="210"/>
      <c r="AY747" s="210"/>
      <c r="AZ747" s="210"/>
      <c r="BA747" s="210"/>
      <c r="BB747" s="210"/>
      <c r="BC747" s="210"/>
      <c r="BD747" s="210"/>
      <c r="BE747" s="210"/>
      <c r="BF747" s="210"/>
      <c r="BG747" s="210"/>
      <c r="BH747" s="210"/>
    </row>
    <row r="748" spans="1:60" outlineLevel="3" x14ac:dyDescent="0.2">
      <c r="A748" s="217"/>
      <c r="B748" s="218"/>
      <c r="C748" s="259" t="s">
        <v>215</v>
      </c>
      <c r="D748" s="252"/>
      <c r="E748" s="253"/>
      <c r="F748" s="220"/>
      <c r="G748" s="220"/>
      <c r="H748" s="220"/>
      <c r="I748" s="220"/>
      <c r="J748" s="220"/>
      <c r="K748" s="220"/>
      <c r="L748" s="220"/>
      <c r="M748" s="220"/>
      <c r="N748" s="219"/>
      <c r="O748" s="219"/>
      <c r="P748" s="219"/>
      <c r="Q748" s="219"/>
      <c r="R748" s="220"/>
      <c r="S748" s="220"/>
      <c r="T748" s="220"/>
      <c r="U748" s="220"/>
      <c r="V748" s="220"/>
      <c r="W748" s="220"/>
      <c r="X748" s="220"/>
      <c r="Y748" s="220"/>
      <c r="Z748" s="210"/>
      <c r="AA748" s="210"/>
      <c r="AB748" s="210"/>
      <c r="AC748" s="210"/>
      <c r="AD748" s="210"/>
      <c r="AE748" s="210"/>
      <c r="AF748" s="210"/>
      <c r="AG748" s="210" t="s">
        <v>205</v>
      </c>
      <c r="AH748" s="210">
        <v>0</v>
      </c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10"/>
      <c r="AT748" s="210"/>
      <c r="AU748" s="210"/>
      <c r="AV748" s="210"/>
      <c r="AW748" s="210"/>
      <c r="AX748" s="210"/>
      <c r="AY748" s="210"/>
      <c r="AZ748" s="210"/>
      <c r="BA748" s="210"/>
      <c r="BB748" s="210"/>
      <c r="BC748" s="210"/>
      <c r="BD748" s="210"/>
      <c r="BE748" s="210"/>
      <c r="BF748" s="210"/>
      <c r="BG748" s="210"/>
      <c r="BH748" s="210"/>
    </row>
    <row r="749" spans="1:60" outlineLevel="3" x14ac:dyDescent="0.2">
      <c r="A749" s="217"/>
      <c r="B749" s="218"/>
      <c r="C749" s="259" t="s">
        <v>895</v>
      </c>
      <c r="D749" s="252"/>
      <c r="E749" s="253">
        <v>53.937600000000003</v>
      </c>
      <c r="F749" s="220"/>
      <c r="G749" s="220"/>
      <c r="H749" s="220"/>
      <c r="I749" s="220"/>
      <c r="J749" s="220"/>
      <c r="K749" s="220"/>
      <c r="L749" s="220"/>
      <c r="M749" s="220"/>
      <c r="N749" s="219"/>
      <c r="O749" s="219"/>
      <c r="P749" s="219"/>
      <c r="Q749" s="219"/>
      <c r="R749" s="220"/>
      <c r="S749" s="220"/>
      <c r="T749" s="220"/>
      <c r="U749" s="220"/>
      <c r="V749" s="220"/>
      <c r="W749" s="220"/>
      <c r="X749" s="220"/>
      <c r="Y749" s="220"/>
      <c r="Z749" s="210"/>
      <c r="AA749" s="210"/>
      <c r="AB749" s="210"/>
      <c r="AC749" s="210"/>
      <c r="AD749" s="210"/>
      <c r="AE749" s="210"/>
      <c r="AF749" s="210"/>
      <c r="AG749" s="210" t="s">
        <v>205</v>
      </c>
      <c r="AH749" s="210">
        <v>0</v>
      </c>
      <c r="AI749" s="210"/>
      <c r="AJ749" s="210"/>
      <c r="AK749" s="210"/>
      <c r="AL749" s="210"/>
      <c r="AM749" s="210"/>
      <c r="AN749" s="210"/>
      <c r="AO749" s="210"/>
      <c r="AP749" s="210"/>
      <c r="AQ749" s="210"/>
      <c r="AR749" s="210"/>
      <c r="AS749" s="210"/>
      <c r="AT749" s="210"/>
      <c r="AU749" s="210"/>
      <c r="AV749" s="210"/>
      <c r="AW749" s="210"/>
      <c r="AX749" s="210"/>
      <c r="AY749" s="210"/>
      <c r="AZ749" s="210"/>
      <c r="BA749" s="210"/>
      <c r="BB749" s="210"/>
      <c r="BC749" s="210"/>
      <c r="BD749" s="210"/>
      <c r="BE749" s="210"/>
      <c r="BF749" s="210"/>
      <c r="BG749" s="210"/>
      <c r="BH749" s="210"/>
    </row>
    <row r="750" spans="1:60" outlineLevel="3" x14ac:dyDescent="0.2">
      <c r="A750" s="217"/>
      <c r="B750" s="218"/>
      <c r="C750" s="259" t="s">
        <v>896</v>
      </c>
      <c r="D750" s="252"/>
      <c r="E750" s="253">
        <v>89.906999999999996</v>
      </c>
      <c r="F750" s="220"/>
      <c r="G750" s="220"/>
      <c r="H750" s="220"/>
      <c r="I750" s="220"/>
      <c r="J750" s="220"/>
      <c r="K750" s="220"/>
      <c r="L750" s="220"/>
      <c r="M750" s="220"/>
      <c r="N750" s="219"/>
      <c r="O750" s="219"/>
      <c r="P750" s="219"/>
      <c r="Q750" s="219"/>
      <c r="R750" s="220"/>
      <c r="S750" s="220"/>
      <c r="T750" s="220"/>
      <c r="U750" s="220"/>
      <c r="V750" s="220"/>
      <c r="W750" s="220"/>
      <c r="X750" s="220"/>
      <c r="Y750" s="220"/>
      <c r="Z750" s="210"/>
      <c r="AA750" s="210"/>
      <c r="AB750" s="210"/>
      <c r="AC750" s="210"/>
      <c r="AD750" s="210"/>
      <c r="AE750" s="210"/>
      <c r="AF750" s="210"/>
      <c r="AG750" s="210" t="s">
        <v>205</v>
      </c>
      <c r="AH750" s="210">
        <v>5</v>
      </c>
      <c r="AI750" s="210"/>
      <c r="AJ750" s="210"/>
      <c r="AK750" s="210"/>
      <c r="AL750" s="210"/>
      <c r="AM750" s="210"/>
      <c r="AN750" s="210"/>
      <c r="AO750" s="210"/>
      <c r="AP750" s="210"/>
      <c r="AQ750" s="210"/>
      <c r="AR750" s="210"/>
      <c r="AS750" s="210"/>
      <c r="AT750" s="210"/>
      <c r="AU750" s="210"/>
      <c r="AV750" s="210"/>
      <c r="AW750" s="210"/>
      <c r="AX750" s="210"/>
      <c r="AY750" s="210"/>
      <c r="AZ750" s="210"/>
      <c r="BA750" s="210"/>
      <c r="BB750" s="210"/>
      <c r="BC750" s="210"/>
      <c r="BD750" s="210"/>
      <c r="BE750" s="210"/>
      <c r="BF750" s="210"/>
      <c r="BG750" s="210"/>
      <c r="BH750" s="210"/>
    </row>
    <row r="751" spans="1:60" outlineLevel="3" x14ac:dyDescent="0.2">
      <c r="A751" s="217"/>
      <c r="B751" s="218"/>
      <c r="C751" s="259" t="s">
        <v>897</v>
      </c>
      <c r="D751" s="252"/>
      <c r="E751" s="253">
        <v>43.009</v>
      </c>
      <c r="F751" s="220"/>
      <c r="G751" s="220"/>
      <c r="H751" s="220"/>
      <c r="I751" s="220"/>
      <c r="J751" s="220"/>
      <c r="K751" s="220"/>
      <c r="L751" s="220"/>
      <c r="M751" s="220"/>
      <c r="N751" s="219"/>
      <c r="O751" s="219"/>
      <c r="P751" s="219"/>
      <c r="Q751" s="219"/>
      <c r="R751" s="220"/>
      <c r="S751" s="220"/>
      <c r="T751" s="220"/>
      <c r="U751" s="220"/>
      <c r="V751" s="220"/>
      <c r="W751" s="220"/>
      <c r="X751" s="220"/>
      <c r="Y751" s="220"/>
      <c r="Z751" s="210"/>
      <c r="AA751" s="210"/>
      <c r="AB751" s="210"/>
      <c r="AC751" s="210"/>
      <c r="AD751" s="210"/>
      <c r="AE751" s="210"/>
      <c r="AF751" s="210"/>
      <c r="AG751" s="210" t="s">
        <v>205</v>
      </c>
      <c r="AH751" s="210">
        <v>5</v>
      </c>
      <c r="AI751" s="210"/>
      <c r="AJ751" s="210"/>
      <c r="AK751" s="210"/>
      <c r="AL751" s="210"/>
      <c r="AM751" s="210"/>
      <c r="AN751" s="210"/>
      <c r="AO751" s="210"/>
      <c r="AP751" s="210"/>
      <c r="AQ751" s="210"/>
      <c r="AR751" s="210"/>
      <c r="AS751" s="210"/>
      <c r="AT751" s="210"/>
      <c r="AU751" s="210"/>
      <c r="AV751" s="210"/>
      <c r="AW751" s="210"/>
      <c r="AX751" s="210"/>
      <c r="AY751" s="210"/>
      <c r="AZ751" s="210"/>
      <c r="BA751" s="210"/>
      <c r="BB751" s="210"/>
      <c r="BC751" s="210"/>
      <c r="BD751" s="210"/>
      <c r="BE751" s="210"/>
      <c r="BF751" s="210"/>
      <c r="BG751" s="210"/>
      <c r="BH751" s="210"/>
    </row>
    <row r="752" spans="1:60" outlineLevel="1" x14ac:dyDescent="0.2">
      <c r="A752" s="229">
        <v>111</v>
      </c>
      <c r="B752" s="230" t="s">
        <v>898</v>
      </c>
      <c r="C752" s="246" t="s">
        <v>899</v>
      </c>
      <c r="D752" s="231" t="s">
        <v>197</v>
      </c>
      <c r="E752" s="232">
        <v>347.76</v>
      </c>
      <c r="F752" s="233"/>
      <c r="G752" s="234">
        <f>ROUND(E752*F752,2)</f>
        <v>0</v>
      </c>
      <c r="H752" s="233"/>
      <c r="I752" s="234">
        <f>ROUND(E752*H752,2)</f>
        <v>0</v>
      </c>
      <c r="J752" s="233"/>
      <c r="K752" s="234">
        <f>ROUND(E752*J752,2)</f>
        <v>0</v>
      </c>
      <c r="L752" s="234">
        <v>21</v>
      </c>
      <c r="M752" s="234">
        <f>G752*(1+L752/100)</f>
        <v>0</v>
      </c>
      <c r="N752" s="232">
        <v>3.5E-4</v>
      </c>
      <c r="O752" s="232">
        <f>ROUND(E752*N752,2)</f>
        <v>0.12</v>
      </c>
      <c r="P752" s="232">
        <v>0</v>
      </c>
      <c r="Q752" s="232">
        <f>ROUND(E752*P752,2)</f>
        <v>0</v>
      </c>
      <c r="R752" s="234" t="s">
        <v>884</v>
      </c>
      <c r="S752" s="234" t="s">
        <v>159</v>
      </c>
      <c r="T752" s="235" t="s">
        <v>199</v>
      </c>
      <c r="U752" s="220">
        <v>1.35E-2</v>
      </c>
      <c r="V752" s="220">
        <f>ROUND(E752*U752,2)</f>
        <v>4.6900000000000004</v>
      </c>
      <c r="W752" s="220"/>
      <c r="X752" s="220" t="s">
        <v>200</v>
      </c>
      <c r="Y752" s="220" t="s">
        <v>162</v>
      </c>
      <c r="Z752" s="210"/>
      <c r="AA752" s="210"/>
      <c r="AB752" s="210"/>
      <c r="AC752" s="210"/>
      <c r="AD752" s="210"/>
      <c r="AE752" s="210"/>
      <c r="AF752" s="210"/>
      <c r="AG752" s="210" t="s">
        <v>201</v>
      </c>
      <c r="AH752" s="210"/>
      <c r="AI752" s="210"/>
      <c r="AJ752" s="210"/>
      <c r="AK752" s="210"/>
      <c r="AL752" s="210"/>
      <c r="AM752" s="210"/>
      <c r="AN752" s="210"/>
      <c r="AO752" s="210"/>
      <c r="AP752" s="210"/>
      <c r="AQ752" s="210"/>
      <c r="AR752" s="210"/>
      <c r="AS752" s="210"/>
      <c r="AT752" s="210"/>
      <c r="AU752" s="210"/>
      <c r="AV752" s="210"/>
      <c r="AW752" s="210"/>
      <c r="AX752" s="210"/>
      <c r="AY752" s="210"/>
      <c r="AZ752" s="210"/>
      <c r="BA752" s="210"/>
      <c r="BB752" s="210"/>
      <c r="BC752" s="210"/>
      <c r="BD752" s="210"/>
      <c r="BE752" s="210"/>
      <c r="BF752" s="210"/>
      <c r="BG752" s="210"/>
      <c r="BH752" s="210"/>
    </row>
    <row r="753" spans="1:60" outlineLevel="2" x14ac:dyDescent="0.2">
      <c r="A753" s="217"/>
      <c r="B753" s="218"/>
      <c r="C753" s="259" t="s">
        <v>900</v>
      </c>
      <c r="D753" s="252"/>
      <c r="E753" s="253"/>
      <c r="F753" s="220"/>
      <c r="G753" s="220"/>
      <c r="H753" s="220"/>
      <c r="I753" s="220"/>
      <c r="J753" s="220"/>
      <c r="K753" s="220"/>
      <c r="L753" s="220"/>
      <c r="M753" s="220"/>
      <c r="N753" s="219"/>
      <c r="O753" s="219"/>
      <c r="P753" s="219"/>
      <c r="Q753" s="219"/>
      <c r="R753" s="220"/>
      <c r="S753" s="220"/>
      <c r="T753" s="220"/>
      <c r="U753" s="220"/>
      <c r="V753" s="220"/>
      <c r="W753" s="220"/>
      <c r="X753" s="220"/>
      <c r="Y753" s="220"/>
      <c r="Z753" s="210"/>
      <c r="AA753" s="210"/>
      <c r="AB753" s="210"/>
      <c r="AC753" s="210"/>
      <c r="AD753" s="210"/>
      <c r="AE753" s="210"/>
      <c r="AF753" s="210"/>
      <c r="AG753" s="210" t="s">
        <v>205</v>
      </c>
      <c r="AH753" s="210">
        <v>0</v>
      </c>
      <c r="AI753" s="210"/>
      <c r="AJ753" s="210"/>
      <c r="AK753" s="210"/>
      <c r="AL753" s="210"/>
      <c r="AM753" s="210"/>
      <c r="AN753" s="210"/>
      <c r="AO753" s="210"/>
      <c r="AP753" s="210"/>
      <c r="AQ753" s="210"/>
      <c r="AR753" s="210"/>
      <c r="AS753" s="210"/>
      <c r="AT753" s="210"/>
      <c r="AU753" s="210"/>
      <c r="AV753" s="210"/>
      <c r="AW753" s="210"/>
      <c r="AX753" s="210"/>
      <c r="AY753" s="210"/>
      <c r="AZ753" s="210"/>
      <c r="BA753" s="210"/>
      <c r="BB753" s="210"/>
      <c r="BC753" s="210"/>
      <c r="BD753" s="210"/>
      <c r="BE753" s="210"/>
      <c r="BF753" s="210"/>
      <c r="BG753" s="210"/>
      <c r="BH753" s="210"/>
    </row>
    <row r="754" spans="1:60" outlineLevel="3" x14ac:dyDescent="0.2">
      <c r="A754" s="217"/>
      <c r="B754" s="218"/>
      <c r="C754" s="259" t="s">
        <v>901</v>
      </c>
      <c r="D754" s="252"/>
      <c r="E754" s="253">
        <v>19.84</v>
      </c>
      <c r="F754" s="220"/>
      <c r="G754" s="220"/>
      <c r="H754" s="220"/>
      <c r="I754" s="220"/>
      <c r="J754" s="220"/>
      <c r="K754" s="220"/>
      <c r="L754" s="220"/>
      <c r="M754" s="220"/>
      <c r="N754" s="219"/>
      <c r="O754" s="219"/>
      <c r="P754" s="219"/>
      <c r="Q754" s="219"/>
      <c r="R754" s="220"/>
      <c r="S754" s="220"/>
      <c r="T754" s="220"/>
      <c r="U754" s="220"/>
      <c r="V754" s="220"/>
      <c r="W754" s="220"/>
      <c r="X754" s="220"/>
      <c r="Y754" s="220"/>
      <c r="Z754" s="210"/>
      <c r="AA754" s="210"/>
      <c r="AB754" s="210"/>
      <c r="AC754" s="210"/>
      <c r="AD754" s="210"/>
      <c r="AE754" s="210"/>
      <c r="AF754" s="210"/>
      <c r="AG754" s="210" t="s">
        <v>205</v>
      </c>
      <c r="AH754" s="210">
        <v>0</v>
      </c>
      <c r="AI754" s="210"/>
      <c r="AJ754" s="210"/>
      <c r="AK754" s="210"/>
      <c r="AL754" s="210"/>
      <c r="AM754" s="210"/>
      <c r="AN754" s="210"/>
      <c r="AO754" s="210"/>
      <c r="AP754" s="210"/>
      <c r="AQ754" s="210"/>
      <c r="AR754" s="210"/>
      <c r="AS754" s="210"/>
      <c r="AT754" s="210"/>
      <c r="AU754" s="210"/>
      <c r="AV754" s="210"/>
      <c r="AW754" s="210"/>
      <c r="AX754" s="210"/>
      <c r="AY754" s="210"/>
      <c r="AZ754" s="210"/>
      <c r="BA754" s="210"/>
      <c r="BB754" s="210"/>
      <c r="BC754" s="210"/>
      <c r="BD754" s="210"/>
      <c r="BE754" s="210"/>
      <c r="BF754" s="210"/>
      <c r="BG754" s="210"/>
      <c r="BH754" s="210"/>
    </row>
    <row r="755" spans="1:60" outlineLevel="3" x14ac:dyDescent="0.2">
      <c r="A755" s="217"/>
      <c r="B755" s="218"/>
      <c r="C755" s="259" t="s">
        <v>902</v>
      </c>
      <c r="D755" s="252"/>
      <c r="E755" s="253">
        <v>6.14</v>
      </c>
      <c r="F755" s="220"/>
      <c r="G755" s="220"/>
      <c r="H755" s="220"/>
      <c r="I755" s="220"/>
      <c r="J755" s="220"/>
      <c r="K755" s="220"/>
      <c r="L755" s="220"/>
      <c r="M755" s="220"/>
      <c r="N755" s="219"/>
      <c r="O755" s="219"/>
      <c r="P755" s="219"/>
      <c r="Q755" s="219"/>
      <c r="R755" s="220"/>
      <c r="S755" s="220"/>
      <c r="T755" s="220"/>
      <c r="U755" s="220"/>
      <c r="V755" s="220"/>
      <c r="W755" s="220"/>
      <c r="X755" s="220"/>
      <c r="Y755" s="220"/>
      <c r="Z755" s="210"/>
      <c r="AA755" s="210"/>
      <c r="AB755" s="210"/>
      <c r="AC755" s="210"/>
      <c r="AD755" s="210"/>
      <c r="AE755" s="210"/>
      <c r="AF755" s="210"/>
      <c r="AG755" s="210" t="s">
        <v>205</v>
      </c>
      <c r="AH755" s="210">
        <v>0</v>
      </c>
      <c r="AI755" s="210"/>
      <c r="AJ755" s="210"/>
      <c r="AK755" s="210"/>
      <c r="AL755" s="210"/>
      <c r="AM755" s="210"/>
      <c r="AN755" s="210"/>
      <c r="AO755" s="210"/>
      <c r="AP755" s="210"/>
      <c r="AQ755" s="210"/>
      <c r="AR755" s="210"/>
      <c r="AS755" s="210"/>
      <c r="AT755" s="210"/>
      <c r="AU755" s="210"/>
      <c r="AV755" s="210"/>
      <c r="AW755" s="210"/>
      <c r="AX755" s="210"/>
      <c r="AY755" s="210"/>
      <c r="AZ755" s="210"/>
      <c r="BA755" s="210"/>
      <c r="BB755" s="210"/>
      <c r="BC755" s="210"/>
      <c r="BD755" s="210"/>
      <c r="BE755" s="210"/>
      <c r="BF755" s="210"/>
      <c r="BG755" s="210"/>
      <c r="BH755" s="210"/>
    </row>
    <row r="756" spans="1:60" outlineLevel="3" x14ac:dyDescent="0.2">
      <c r="A756" s="217"/>
      <c r="B756" s="218"/>
      <c r="C756" s="259" t="s">
        <v>903</v>
      </c>
      <c r="D756" s="252"/>
      <c r="E756" s="253">
        <v>6.06</v>
      </c>
      <c r="F756" s="220"/>
      <c r="G756" s="220"/>
      <c r="H756" s="220"/>
      <c r="I756" s="220"/>
      <c r="J756" s="220"/>
      <c r="K756" s="220"/>
      <c r="L756" s="220"/>
      <c r="M756" s="220"/>
      <c r="N756" s="219"/>
      <c r="O756" s="219"/>
      <c r="P756" s="219"/>
      <c r="Q756" s="219"/>
      <c r="R756" s="220"/>
      <c r="S756" s="220"/>
      <c r="T756" s="220"/>
      <c r="U756" s="220"/>
      <c r="V756" s="220"/>
      <c r="W756" s="220"/>
      <c r="X756" s="220"/>
      <c r="Y756" s="220"/>
      <c r="Z756" s="210"/>
      <c r="AA756" s="210"/>
      <c r="AB756" s="210"/>
      <c r="AC756" s="210"/>
      <c r="AD756" s="210"/>
      <c r="AE756" s="210"/>
      <c r="AF756" s="210"/>
      <c r="AG756" s="210" t="s">
        <v>205</v>
      </c>
      <c r="AH756" s="210">
        <v>0</v>
      </c>
      <c r="AI756" s="210"/>
      <c r="AJ756" s="210"/>
      <c r="AK756" s="210"/>
      <c r="AL756" s="210"/>
      <c r="AM756" s="210"/>
      <c r="AN756" s="210"/>
      <c r="AO756" s="210"/>
      <c r="AP756" s="210"/>
      <c r="AQ756" s="210"/>
      <c r="AR756" s="210"/>
      <c r="AS756" s="210"/>
      <c r="AT756" s="210"/>
      <c r="AU756" s="210"/>
      <c r="AV756" s="210"/>
      <c r="AW756" s="210"/>
      <c r="AX756" s="210"/>
      <c r="AY756" s="210"/>
      <c r="AZ756" s="210"/>
      <c r="BA756" s="210"/>
      <c r="BB756" s="210"/>
      <c r="BC756" s="210"/>
      <c r="BD756" s="210"/>
      <c r="BE756" s="210"/>
      <c r="BF756" s="210"/>
      <c r="BG756" s="210"/>
      <c r="BH756" s="210"/>
    </row>
    <row r="757" spans="1:60" outlineLevel="3" x14ac:dyDescent="0.2">
      <c r="A757" s="217"/>
      <c r="B757" s="218"/>
      <c r="C757" s="259" t="s">
        <v>904</v>
      </c>
      <c r="D757" s="252"/>
      <c r="E757" s="253">
        <v>21.06</v>
      </c>
      <c r="F757" s="220"/>
      <c r="G757" s="220"/>
      <c r="H757" s="220"/>
      <c r="I757" s="220"/>
      <c r="J757" s="220"/>
      <c r="K757" s="220"/>
      <c r="L757" s="220"/>
      <c r="M757" s="220"/>
      <c r="N757" s="219"/>
      <c r="O757" s="219"/>
      <c r="P757" s="219"/>
      <c r="Q757" s="219"/>
      <c r="R757" s="220"/>
      <c r="S757" s="220"/>
      <c r="T757" s="220"/>
      <c r="U757" s="220"/>
      <c r="V757" s="220"/>
      <c r="W757" s="220"/>
      <c r="X757" s="220"/>
      <c r="Y757" s="220"/>
      <c r="Z757" s="210"/>
      <c r="AA757" s="210"/>
      <c r="AB757" s="210"/>
      <c r="AC757" s="210"/>
      <c r="AD757" s="210"/>
      <c r="AE757" s="210"/>
      <c r="AF757" s="210"/>
      <c r="AG757" s="210" t="s">
        <v>205</v>
      </c>
      <c r="AH757" s="210">
        <v>0</v>
      </c>
      <c r="AI757" s="210"/>
      <c r="AJ757" s="210"/>
      <c r="AK757" s="210"/>
      <c r="AL757" s="210"/>
      <c r="AM757" s="210"/>
      <c r="AN757" s="210"/>
      <c r="AO757" s="210"/>
      <c r="AP757" s="210"/>
      <c r="AQ757" s="210"/>
      <c r="AR757" s="210"/>
      <c r="AS757" s="210"/>
      <c r="AT757" s="210"/>
      <c r="AU757" s="210"/>
      <c r="AV757" s="210"/>
      <c r="AW757" s="210"/>
      <c r="AX757" s="210"/>
      <c r="AY757" s="210"/>
      <c r="AZ757" s="210"/>
      <c r="BA757" s="210"/>
      <c r="BB757" s="210"/>
      <c r="BC757" s="210"/>
      <c r="BD757" s="210"/>
      <c r="BE757" s="210"/>
      <c r="BF757" s="210"/>
      <c r="BG757" s="210"/>
      <c r="BH757" s="210"/>
    </row>
    <row r="758" spans="1:60" outlineLevel="3" x14ac:dyDescent="0.2">
      <c r="A758" s="217"/>
      <c r="B758" s="218"/>
      <c r="C758" s="259" t="s">
        <v>905</v>
      </c>
      <c r="D758" s="252"/>
      <c r="E758" s="253">
        <v>5.96</v>
      </c>
      <c r="F758" s="220"/>
      <c r="G758" s="220"/>
      <c r="H758" s="220"/>
      <c r="I758" s="220"/>
      <c r="J758" s="220"/>
      <c r="K758" s="220"/>
      <c r="L758" s="220"/>
      <c r="M758" s="220"/>
      <c r="N758" s="219"/>
      <c r="O758" s="219"/>
      <c r="P758" s="219"/>
      <c r="Q758" s="219"/>
      <c r="R758" s="220"/>
      <c r="S758" s="220"/>
      <c r="T758" s="220"/>
      <c r="U758" s="220"/>
      <c r="V758" s="220"/>
      <c r="W758" s="220"/>
      <c r="X758" s="220"/>
      <c r="Y758" s="220"/>
      <c r="Z758" s="210"/>
      <c r="AA758" s="210"/>
      <c r="AB758" s="210"/>
      <c r="AC758" s="210"/>
      <c r="AD758" s="210"/>
      <c r="AE758" s="210"/>
      <c r="AF758" s="210"/>
      <c r="AG758" s="210" t="s">
        <v>205</v>
      </c>
      <c r="AH758" s="210">
        <v>0</v>
      </c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</row>
    <row r="759" spans="1:60" outlineLevel="3" x14ac:dyDescent="0.2">
      <c r="A759" s="217"/>
      <c r="B759" s="218"/>
      <c r="C759" s="259" t="s">
        <v>906</v>
      </c>
      <c r="D759" s="252"/>
      <c r="E759" s="253">
        <v>12.9</v>
      </c>
      <c r="F759" s="220"/>
      <c r="G759" s="220"/>
      <c r="H759" s="220"/>
      <c r="I759" s="220"/>
      <c r="J759" s="220"/>
      <c r="K759" s="220"/>
      <c r="L759" s="220"/>
      <c r="M759" s="220"/>
      <c r="N759" s="219"/>
      <c r="O759" s="219"/>
      <c r="P759" s="219"/>
      <c r="Q759" s="219"/>
      <c r="R759" s="220"/>
      <c r="S759" s="220"/>
      <c r="T759" s="220"/>
      <c r="U759" s="220"/>
      <c r="V759" s="220"/>
      <c r="W759" s="220"/>
      <c r="X759" s="220"/>
      <c r="Y759" s="220"/>
      <c r="Z759" s="210"/>
      <c r="AA759" s="210"/>
      <c r="AB759" s="210"/>
      <c r="AC759" s="210"/>
      <c r="AD759" s="210"/>
      <c r="AE759" s="210"/>
      <c r="AF759" s="210"/>
      <c r="AG759" s="210" t="s">
        <v>205</v>
      </c>
      <c r="AH759" s="210">
        <v>0</v>
      </c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</row>
    <row r="760" spans="1:60" outlineLevel="3" x14ac:dyDescent="0.2">
      <c r="A760" s="217"/>
      <c r="B760" s="218"/>
      <c r="C760" s="259" t="s">
        <v>907</v>
      </c>
      <c r="D760" s="252"/>
      <c r="E760" s="253">
        <v>23.96</v>
      </c>
      <c r="F760" s="220"/>
      <c r="G760" s="220"/>
      <c r="H760" s="220"/>
      <c r="I760" s="220"/>
      <c r="J760" s="220"/>
      <c r="K760" s="220"/>
      <c r="L760" s="220"/>
      <c r="M760" s="220"/>
      <c r="N760" s="219"/>
      <c r="O760" s="219"/>
      <c r="P760" s="219"/>
      <c r="Q760" s="219"/>
      <c r="R760" s="220"/>
      <c r="S760" s="220"/>
      <c r="T760" s="220"/>
      <c r="U760" s="220"/>
      <c r="V760" s="220"/>
      <c r="W760" s="220"/>
      <c r="X760" s="220"/>
      <c r="Y760" s="220"/>
      <c r="Z760" s="210"/>
      <c r="AA760" s="210"/>
      <c r="AB760" s="210"/>
      <c r="AC760" s="210"/>
      <c r="AD760" s="210"/>
      <c r="AE760" s="210"/>
      <c r="AF760" s="210"/>
      <c r="AG760" s="210" t="s">
        <v>205</v>
      </c>
      <c r="AH760" s="210">
        <v>0</v>
      </c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</row>
    <row r="761" spans="1:60" outlineLevel="3" x14ac:dyDescent="0.2">
      <c r="A761" s="217"/>
      <c r="B761" s="218"/>
      <c r="C761" s="259" t="s">
        <v>908</v>
      </c>
      <c r="D761" s="252"/>
      <c r="E761" s="253"/>
      <c r="F761" s="220"/>
      <c r="G761" s="220"/>
      <c r="H761" s="220"/>
      <c r="I761" s="220"/>
      <c r="J761" s="220"/>
      <c r="K761" s="220"/>
      <c r="L761" s="220"/>
      <c r="M761" s="220"/>
      <c r="N761" s="219"/>
      <c r="O761" s="219"/>
      <c r="P761" s="219"/>
      <c r="Q761" s="219"/>
      <c r="R761" s="220"/>
      <c r="S761" s="220"/>
      <c r="T761" s="220"/>
      <c r="U761" s="220"/>
      <c r="V761" s="220"/>
      <c r="W761" s="220"/>
      <c r="X761" s="220"/>
      <c r="Y761" s="220"/>
      <c r="Z761" s="210"/>
      <c r="AA761" s="210"/>
      <c r="AB761" s="210"/>
      <c r="AC761" s="210"/>
      <c r="AD761" s="210"/>
      <c r="AE761" s="210"/>
      <c r="AF761" s="210"/>
      <c r="AG761" s="210" t="s">
        <v>205</v>
      </c>
      <c r="AH761" s="210">
        <v>0</v>
      </c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</row>
    <row r="762" spans="1:60" outlineLevel="3" x14ac:dyDescent="0.2">
      <c r="A762" s="217"/>
      <c r="B762" s="218"/>
      <c r="C762" s="259" t="s">
        <v>909</v>
      </c>
      <c r="D762" s="252"/>
      <c r="E762" s="253">
        <v>28</v>
      </c>
      <c r="F762" s="220"/>
      <c r="G762" s="220"/>
      <c r="H762" s="220"/>
      <c r="I762" s="220"/>
      <c r="J762" s="220"/>
      <c r="K762" s="220"/>
      <c r="L762" s="220"/>
      <c r="M762" s="220"/>
      <c r="N762" s="219"/>
      <c r="O762" s="219"/>
      <c r="P762" s="219"/>
      <c r="Q762" s="219"/>
      <c r="R762" s="220"/>
      <c r="S762" s="220"/>
      <c r="T762" s="220"/>
      <c r="U762" s="220"/>
      <c r="V762" s="220"/>
      <c r="W762" s="220"/>
      <c r="X762" s="220"/>
      <c r="Y762" s="220"/>
      <c r="Z762" s="210"/>
      <c r="AA762" s="210"/>
      <c r="AB762" s="210"/>
      <c r="AC762" s="210"/>
      <c r="AD762" s="210"/>
      <c r="AE762" s="210"/>
      <c r="AF762" s="210"/>
      <c r="AG762" s="210" t="s">
        <v>205</v>
      </c>
      <c r="AH762" s="210">
        <v>0</v>
      </c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</row>
    <row r="763" spans="1:60" outlineLevel="3" x14ac:dyDescent="0.2">
      <c r="A763" s="217"/>
      <c r="B763" s="218"/>
      <c r="C763" s="259" t="s">
        <v>910</v>
      </c>
      <c r="D763" s="252"/>
      <c r="E763" s="253">
        <v>36</v>
      </c>
      <c r="F763" s="220"/>
      <c r="G763" s="220"/>
      <c r="H763" s="220"/>
      <c r="I763" s="220"/>
      <c r="J763" s="220"/>
      <c r="K763" s="220"/>
      <c r="L763" s="220"/>
      <c r="M763" s="220"/>
      <c r="N763" s="219"/>
      <c r="O763" s="219"/>
      <c r="P763" s="219"/>
      <c r="Q763" s="219"/>
      <c r="R763" s="220"/>
      <c r="S763" s="220"/>
      <c r="T763" s="220"/>
      <c r="U763" s="220"/>
      <c r="V763" s="220"/>
      <c r="W763" s="220"/>
      <c r="X763" s="220"/>
      <c r="Y763" s="220"/>
      <c r="Z763" s="210"/>
      <c r="AA763" s="210"/>
      <c r="AB763" s="210"/>
      <c r="AC763" s="210"/>
      <c r="AD763" s="210"/>
      <c r="AE763" s="210"/>
      <c r="AF763" s="210"/>
      <c r="AG763" s="210" t="s">
        <v>205</v>
      </c>
      <c r="AH763" s="210">
        <v>0</v>
      </c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</row>
    <row r="764" spans="1:60" outlineLevel="3" x14ac:dyDescent="0.2">
      <c r="A764" s="217"/>
      <c r="B764" s="218"/>
      <c r="C764" s="259" t="s">
        <v>911</v>
      </c>
      <c r="D764" s="252"/>
      <c r="E764" s="253">
        <v>132</v>
      </c>
      <c r="F764" s="220"/>
      <c r="G764" s="220"/>
      <c r="H764" s="220"/>
      <c r="I764" s="220"/>
      <c r="J764" s="220"/>
      <c r="K764" s="220"/>
      <c r="L764" s="220"/>
      <c r="M764" s="220"/>
      <c r="N764" s="219"/>
      <c r="O764" s="219"/>
      <c r="P764" s="219"/>
      <c r="Q764" s="219"/>
      <c r="R764" s="220"/>
      <c r="S764" s="220"/>
      <c r="T764" s="220"/>
      <c r="U764" s="220"/>
      <c r="V764" s="220"/>
      <c r="W764" s="220"/>
      <c r="X764" s="220"/>
      <c r="Y764" s="220"/>
      <c r="Z764" s="210"/>
      <c r="AA764" s="210"/>
      <c r="AB764" s="210"/>
      <c r="AC764" s="210"/>
      <c r="AD764" s="210"/>
      <c r="AE764" s="210"/>
      <c r="AF764" s="210"/>
      <c r="AG764" s="210" t="s">
        <v>205</v>
      </c>
      <c r="AH764" s="210">
        <v>0</v>
      </c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</row>
    <row r="765" spans="1:60" outlineLevel="3" x14ac:dyDescent="0.2">
      <c r="A765" s="217"/>
      <c r="B765" s="218"/>
      <c r="C765" s="259" t="s">
        <v>912</v>
      </c>
      <c r="D765" s="252"/>
      <c r="E765" s="253">
        <v>36</v>
      </c>
      <c r="F765" s="220"/>
      <c r="G765" s="220"/>
      <c r="H765" s="220"/>
      <c r="I765" s="220"/>
      <c r="J765" s="220"/>
      <c r="K765" s="220"/>
      <c r="L765" s="220"/>
      <c r="M765" s="220"/>
      <c r="N765" s="219"/>
      <c r="O765" s="219"/>
      <c r="P765" s="219"/>
      <c r="Q765" s="219"/>
      <c r="R765" s="220"/>
      <c r="S765" s="220"/>
      <c r="T765" s="220"/>
      <c r="U765" s="220"/>
      <c r="V765" s="220"/>
      <c r="W765" s="220"/>
      <c r="X765" s="220"/>
      <c r="Y765" s="220"/>
      <c r="Z765" s="210"/>
      <c r="AA765" s="210"/>
      <c r="AB765" s="210"/>
      <c r="AC765" s="210"/>
      <c r="AD765" s="210"/>
      <c r="AE765" s="210"/>
      <c r="AF765" s="210"/>
      <c r="AG765" s="210" t="s">
        <v>205</v>
      </c>
      <c r="AH765" s="210">
        <v>0</v>
      </c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</row>
    <row r="766" spans="1:60" outlineLevel="3" x14ac:dyDescent="0.2">
      <c r="A766" s="217"/>
      <c r="B766" s="218"/>
      <c r="C766" s="259" t="s">
        <v>913</v>
      </c>
      <c r="D766" s="252"/>
      <c r="E766" s="253">
        <v>19.84</v>
      </c>
      <c r="F766" s="220"/>
      <c r="G766" s="220"/>
      <c r="H766" s="220"/>
      <c r="I766" s="220"/>
      <c r="J766" s="220"/>
      <c r="K766" s="220"/>
      <c r="L766" s="220"/>
      <c r="M766" s="220"/>
      <c r="N766" s="219"/>
      <c r="O766" s="219"/>
      <c r="P766" s="219"/>
      <c r="Q766" s="219"/>
      <c r="R766" s="220"/>
      <c r="S766" s="220"/>
      <c r="T766" s="220"/>
      <c r="U766" s="220"/>
      <c r="V766" s="220"/>
      <c r="W766" s="220"/>
      <c r="X766" s="220"/>
      <c r="Y766" s="220"/>
      <c r="Z766" s="210"/>
      <c r="AA766" s="210"/>
      <c r="AB766" s="210"/>
      <c r="AC766" s="210"/>
      <c r="AD766" s="210"/>
      <c r="AE766" s="210"/>
      <c r="AF766" s="210"/>
      <c r="AG766" s="210" t="s">
        <v>205</v>
      </c>
      <c r="AH766" s="210">
        <v>0</v>
      </c>
      <c r="AI766" s="210"/>
      <c r="AJ766" s="210"/>
      <c r="AK766" s="210"/>
      <c r="AL766" s="210"/>
      <c r="AM766" s="210"/>
      <c r="AN766" s="210"/>
      <c r="AO766" s="210"/>
      <c r="AP766" s="210"/>
      <c r="AQ766" s="210"/>
      <c r="AR766" s="210"/>
      <c r="AS766" s="210"/>
      <c r="AT766" s="210"/>
      <c r="AU766" s="210"/>
      <c r="AV766" s="210"/>
      <c r="AW766" s="210"/>
      <c r="AX766" s="210"/>
      <c r="AY766" s="210"/>
      <c r="AZ766" s="210"/>
      <c r="BA766" s="210"/>
      <c r="BB766" s="210"/>
      <c r="BC766" s="210"/>
      <c r="BD766" s="210"/>
      <c r="BE766" s="210"/>
      <c r="BF766" s="210"/>
      <c r="BG766" s="210"/>
      <c r="BH766" s="210"/>
    </row>
    <row r="767" spans="1:60" x14ac:dyDescent="0.2">
      <c r="A767" s="222" t="s">
        <v>154</v>
      </c>
      <c r="B767" s="223" t="s">
        <v>120</v>
      </c>
      <c r="C767" s="245" t="s">
        <v>121</v>
      </c>
      <c r="D767" s="224"/>
      <c r="E767" s="225"/>
      <c r="F767" s="226"/>
      <c r="G767" s="226">
        <f>SUMIF(AG768:AG799,"&lt;&gt;NOR",G768:G799)</f>
        <v>0</v>
      </c>
      <c r="H767" s="226"/>
      <c r="I767" s="226">
        <f>SUM(I768:I799)</f>
        <v>0</v>
      </c>
      <c r="J767" s="226"/>
      <c r="K767" s="226">
        <f>SUM(K768:K799)</f>
        <v>0</v>
      </c>
      <c r="L767" s="226"/>
      <c r="M767" s="226">
        <f>SUM(M768:M799)</f>
        <v>0</v>
      </c>
      <c r="N767" s="225"/>
      <c r="O767" s="225">
        <f>SUM(O768:O799)</f>
        <v>0</v>
      </c>
      <c r="P767" s="225"/>
      <c r="Q767" s="225">
        <f>SUM(Q768:Q799)</f>
        <v>0</v>
      </c>
      <c r="R767" s="226"/>
      <c r="S767" s="226"/>
      <c r="T767" s="227"/>
      <c r="U767" s="221"/>
      <c r="V767" s="221">
        <f>SUM(V768:V799)</f>
        <v>54.17</v>
      </c>
      <c r="W767" s="221"/>
      <c r="X767" s="221"/>
      <c r="Y767" s="221"/>
      <c r="AG767" t="s">
        <v>155</v>
      </c>
    </row>
    <row r="768" spans="1:60" outlineLevel="1" x14ac:dyDescent="0.2">
      <c r="A768" s="229">
        <v>112</v>
      </c>
      <c r="B768" s="230" t="s">
        <v>914</v>
      </c>
      <c r="C768" s="246" t="s">
        <v>915</v>
      </c>
      <c r="D768" s="231" t="s">
        <v>595</v>
      </c>
      <c r="E768" s="232">
        <v>21.85697</v>
      </c>
      <c r="F768" s="233"/>
      <c r="G768" s="234">
        <f>ROUND(E768*F768,2)</f>
        <v>0</v>
      </c>
      <c r="H768" s="233"/>
      <c r="I768" s="234">
        <f>ROUND(E768*H768,2)</f>
        <v>0</v>
      </c>
      <c r="J768" s="233"/>
      <c r="K768" s="234">
        <f>ROUND(E768*J768,2)</f>
        <v>0</v>
      </c>
      <c r="L768" s="234">
        <v>21</v>
      </c>
      <c r="M768" s="234">
        <f>G768*(1+L768/100)</f>
        <v>0</v>
      </c>
      <c r="N768" s="232">
        <v>0</v>
      </c>
      <c r="O768" s="232">
        <f>ROUND(E768*N768,2)</f>
        <v>0</v>
      </c>
      <c r="P768" s="232">
        <v>0</v>
      </c>
      <c r="Q768" s="232">
        <f>ROUND(E768*P768,2)</f>
        <v>0</v>
      </c>
      <c r="R768" s="234" t="s">
        <v>484</v>
      </c>
      <c r="S768" s="234" t="s">
        <v>916</v>
      </c>
      <c r="T768" s="235" t="s">
        <v>916</v>
      </c>
      <c r="U768" s="220">
        <v>0</v>
      </c>
      <c r="V768" s="220">
        <f>ROUND(E768*U768,2)</f>
        <v>0</v>
      </c>
      <c r="W768" s="220"/>
      <c r="X768" s="220" t="s">
        <v>200</v>
      </c>
      <c r="Y768" s="220" t="s">
        <v>162</v>
      </c>
      <c r="Z768" s="210"/>
      <c r="AA768" s="210"/>
      <c r="AB768" s="210"/>
      <c r="AC768" s="210"/>
      <c r="AD768" s="210"/>
      <c r="AE768" s="210"/>
      <c r="AF768" s="210"/>
      <c r="AG768" s="210" t="s">
        <v>201</v>
      </c>
      <c r="AH768" s="210"/>
      <c r="AI768" s="210"/>
      <c r="AJ768" s="210"/>
      <c r="AK768" s="210"/>
      <c r="AL768" s="210"/>
      <c r="AM768" s="210"/>
      <c r="AN768" s="210"/>
      <c r="AO768" s="210"/>
      <c r="AP768" s="210"/>
      <c r="AQ768" s="210"/>
      <c r="AR768" s="210"/>
      <c r="AS768" s="210"/>
      <c r="AT768" s="210"/>
      <c r="AU768" s="210"/>
      <c r="AV768" s="210"/>
      <c r="AW768" s="210"/>
      <c r="AX768" s="210"/>
      <c r="AY768" s="210"/>
      <c r="AZ768" s="210"/>
      <c r="BA768" s="210"/>
      <c r="BB768" s="210"/>
      <c r="BC768" s="210"/>
      <c r="BD768" s="210"/>
      <c r="BE768" s="210"/>
      <c r="BF768" s="210"/>
      <c r="BG768" s="210"/>
      <c r="BH768" s="210"/>
    </row>
    <row r="769" spans="1:60" outlineLevel="2" x14ac:dyDescent="0.2">
      <c r="A769" s="217"/>
      <c r="B769" s="218"/>
      <c r="C769" s="259" t="s">
        <v>917</v>
      </c>
      <c r="D769" s="252"/>
      <c r="E769" s="253">
        <v>26.269549999999999</v>
      </c>
      <c r="F769" s="220"/>
      <c r="G769" s="220"/>
      <c r="H769" s="220"/>
      <c r="I769" s="220"/>
      <c r="J769" s="220"/>
      <c r="K769" s="220"/>
      <c r="L769" s="220"/>
      <c r="M769" s="220"/>
      <c r="N769" s="219"/>
      <c r="O769" s="219"/>
      <c r="P769" s="219"/>
      <c r="Q769" s="219"/>
      <c r="R769" s="220"/>
      <c r="S769" s="220"/>
      <c r="T769" s="220"/>
      <c r="U769" s="220"/>
      <c r="V769" s="220"/>
      <c r="W769" s="220"/>
      <c r="X769" s="220"/>
      <c r="Y769" s="220"/>
      <c r="Z769" s="210"/>
      <c r="AA769" s="210"/>
      <c r="AB769" s="210"/>
      <c r="AC769" s="210"/>
      <c r="AD769" s="210"/>
      <c r="AE769" s="210"/>
      <c r="AF769" s="210"/>
      <c r="AG769" s="210" t="s">
        <v>205</v>
      </c>
      <c r="AH769" s="210">
        <v>0</v>
      </c>
      <c r="AI769" s="210"/>
      <c r="AJ769" s="210"/>
      <c r="AK769" s="210"/>
      <c r="AL769" s="210"/>
      <c r="AM769" s="210"/>
      <c r="AN769" s="210"/>
      <c r="AO769" s="210"/>
      <c r="AP769" s="210"/>
      <c r="AQ769" s="210"/>
      <c r="AR769" s="210"/>
      <c r="AS769" s="210"/>
      <c r="AT769" s="210"/>
      <c r="AU769" s="210"/>
      <c r="AV769" s="210"/>
      <c r="AW769" s="210"/>
      <c r="AX769" s="210"/>
      <c r="AY769" s="210"/>
      <c r="AZ769" s="210"/>
      <c r="BA769" s="210"/>
      <c r="BB769" s="210"/>
      <c r="BC769" s="210"/>
      <c r="BD769" s="210"/>
      <c r="BE769" s="210"/>
      <c r="BF769" s="210"/>
      <c r="BG769" s="210"/>
      <c r="BH769" s="210"/>
    </row>
    <row r="770" spans="1:60" outlineLevel="3" x14ac:dyDescent="0.2">
      <c r="A770" s="217"/>
      <c r="B770" s="218"/>
      <c r="C770" s="259" t="s">
        <v>918</v>
      </c>
      <c r="D770" s="252"/>
      <c r="E770" s="253"/>
      <c r="F770" s="220"/>
      <c r="G770" s="220"/>
      <c r="H770" s="220"/>
      <c r="I770" s="220"/>
      <c r="J770" s="220"/>
      <c r="K770" s="220"/>
      <c r="L770" s="220"/>
      <c r="M770" s="220"/>
      <c r="N770" s="219"/>
      <c r="O770" s="219"/>
      <c r="P770" s="219"/>
      <c r="Q770" s="219"/>
      <c r="R770" s="220"/>
      <c r="S770" s="220"/>
      <c r="T770" s="220"/>
      <c r="U770" s="220"/>
      <c r="V770" s="220"/>
      <c r="W770" s="220"/>
      <c r="X770" s="220"/>
      <c r="Y770" s="220"/>
      <c r="Z770" s="210"/>
      <c r="AA770" s="210"/>
      <c r="AB770" s="210"/>
      <c r="AC770" s="210"/>
      <c r="AD770" s="210"/>
      <c r="AE770" s="210"/>
      <c r="AF770" s="210"/>
      <c r="AG770" s="210" t="s">
        <v>205</v>
      </c>
      <c r="AH770" s="210">
        <v>0</v>
      </c>
      <c r="AI770" s="210"/>
      <c r="AJ770" s="210"/>
      <c r="AK770" s="210"/>
      <c r="AL770" s="210"/>
      <c r="AM770" s="210"/>
      <c r="AN770" s="210"/>
      <c r="AO770" s="210"/>
      <c r="AP770" s="210"/>
      <c r="AQ770" s="210"/>
      <c r="AR770" s="210"/>
      <c r="AS770" s="210"/>
      <c r="AT770" s="210"/>
      <c r="AU770" s="210"/>
      <c r="AV770" s="210"/>
      <c r="AW770" s="210"/>
      <c r="AX770" s="210"/>
      <c r="AY770" s="210"/>
      <c r="AZ770" s="210"/>
      <c r="BA770" s="210"/>
      <c r="BB770" s="210"/>
      <c r="BC770" s="210"/>
      <c r="BD770" s="210"/>
      <c r="BE770" s="210"/>
      <c r="BF770" s="210"/>
      <c r="BG770" s="210"/>
      <c r="BH770" s="210"/>
    </row>
    <row r="771" spans="1:60" outlineLevel="3" x14ac:dyDescent="0.2">
      <c r="A771" s="217"/>
      <c r="B771" s="218"/>
      <c r="C771" s="259" t="s">
        <v>919</v>
      </c>
      <c r="D771" s="252"/>
      <c r="E771" s="253">
        <v>-0.16764000000000001</v>
      </c>
      <c r="F771" s="220"/>
      <c r="G771" s="220"/>
      <c r="H771" s="220"/>
      <c r="I771" s="220"/>
      <c r="J771" s="220"/>
      <c r="K771" s="220"/>
      <c r="L771" s="220"/>
      <c r="M771" s="220"/>
      <c r="N771" s="219"/>
      <c r="O771" s="219"/>
      <c r="P771" s="219"/>
      <c r="Q771" s="219"/>
      <c r="R771" s="220"/>
      <c r="S771" s="220"/>
      <c r="T771" s="220"/>
      <c r="U771" s="220"/>
      <c r="V771" s="220"/>
      <c r="W771" s="220"/>
      <c r="X771" s="220"/>
      <c r="Y771" s="220"/>
      <c r="Z771" s="210"/>
      <c r="AA771" s="210"/>
      <c r="AB771" s="210"/>
      <c r="AC771" s="210"/>
      <c r="AD771" s="210"/>
      <c r="AE771" s="210"/>
      <c r="AF771" s="210"/>
      <c r="AG771" s="210" t="s">
        <v>205</v>
      </c>
      <c r="AH771" s="210">
        <v>5</v>
      </c>
      <c r="AI771" s="210"/>
      <c r="AJ771" s="210"/>
      <c r="AK771" s="210"/>
      <c r="AL771" s="210"/>
      <c r="AM771" s="210"/>
      <c r="AN771" s="210"/>
      <c r="AO771" s="210"/>
      <c r="AP771" s="210"/>
      <c r="AQ771" s="210"/>
      <c r="AR771" s="210"/>
      <c r="AS771" s="210"/>
      <c r="AT771" s="210"/>
      <c r="AU771" s="210"/>
      <c r="AV771" s="210"/>
      <c r="AW771" s="210"/>
      <c r="AX771" s="210"/>
      <c r="AY771" s="210"/>
      <c r="AZ771" s="210"/>
      <c r="BA771" s="210"/>
      <c r="BB771" s="210"/>
      <c r="BC771" s="210"/>
      <c r="BD771" s="210"/>
      <c r="BE771" s="210"/>
      <c r="BF771" s="210"/>
      <c r="BG771" s="210"/>
      <c r="BH771" s="210"/>
    </row>
    <row r="772" spans="1:60" outlineLevel="3" x14ac:dyDescent="0.2">
      <c r="A772" s="217"/>
      <c r="B772" s="218"/>
      <c r="C772" s="259" t="s">
        <v>920</v>
      </c>
      <c r="D772" s="252"/>
      <c r="E772" s="253">
        <v>-2.9666100000000002</v>
      </c>
      <c r="F772" s="220"/>
      <c r="G772" s="220"/>
      <c r="H772" s="220"/>
      <c r="I772" s="220"/>
      <c r="J772" s="220"/>
      <c r="K772" s="220"/>
      <c r="L772" s="220"/>
      <c r="M772" s="220"/>
      <c r="N772" s="219"/>
      <c r="O772" s="219"/>
      <c r="P772" s="219"/>
      <c r="Q772" s="219"/>
      <c r="R772" s="220"/>
      <c r="S772" s="220"/>
      <c r="T772" s="220"/>
      <c r="U772" s="220"/>
      <c r="V772" s="220"/>
      <c r="W772" s="220"/>
      <c r="X772" s="220"/>
      <c r="Y772" s="220"/>
      <c r="Z772" s="210"/>
      <c r="AA772" s="210"/>
      <c r="AB772" s="210"/>
      <c r="AC772" s="210"/>
      <c r="AD772" s="210"/>
      <c r="AE772" s="210"/>
      <c r="AF772" s="210"/>
      <c r="AG772" s="210" t="s">
        <v>205</v>
      </c>
      <c r="AH772" s="210">
        <v>5</v>
      </c>
      <c r="AI772" s="210"/>
      <c r="AJ772" s="210"/>
      <c r="AK772" s="210"/>
      <c r="AL772" s="210"/>
      <c r="AM772" s="210"/>
      <c r="AN772" s="210"/>
      <c r="AO772" s="210"/>
      <c r="AP772" s="210"/>
      <c r="AQ772" s="210"/>
      <c r="AR772" s="210"/>
      <c r="AS772" s="210"/>
      <c r="AT772" s="210"/>
      <c r="AU772" s="210"/>
      <c r="AV772" s="210"/>
      <c r="AW772" s="210"/>
      <c r="AX772" s="210"/>
      <c r="AY772" s="210"/>
      <c r="AZ772" s="210"/>
      <c r="BA772" s="210"/>
      <c r="BB772" s="210"/>
      <c r="BC772" s="210"/>
      <c r="BD772" s="210"/>
      <c r="BE772" s="210"/>
      <c r="BF772" s="210"/>
      <c r="BG772" s="210"/>
      <c r="BH772" s="210"/>
    </row>
    <row r="773" spans="1:60" outlineLevel="3" x14ac:dyDescent="0.2">
      <c r="A773" s="217"/>
      <c r="B773" s="218"/>
      <c r="C773" s="259" t="s">
        <v>921</v>
      </c>
      <c r="D773" s="252"/>
      <c r="E773" s="253">
        <v>-1.27834</v>
      </c>
      <c r="F773" s="220"/>
      <c r="G773" s="220"/>
      <c r="H773" s="220"/>
      <c r="I773" s="220"/>
      <c r="J773" s="220"/>
      <c r="K773" s="220"/>
      <c r="L773" s="220"/>
      <c r="M773" s="220"/>
      <c r="N773" s="219"/>
      <c r="O773" s="219"/>
      <c r="P773" s="219"/>
      <c r="Q773" s="219"/>
      <c r="R773" s="220"/>
      <c r="S773" s="220"/>
      <c r="T773" s="220"/>
      <c r="U773" s="220"/>
      <c r="V773" s="220"/>
      <c r="W773" s="220"/>
      <c r="X773" s="220"/>
      <c r="Y773" s="220"/>
      <c r="Z773" s="210"/>
      <c r="AA773" s="210"/>
      <c r="AB773" s="210"/>
      <c r="AC773" s="210"/>
      <c r="AD773" s="210"/>
      <c r="AE773" s="210"/>
      <c r="AF773" s="210"/>
      <c r="AG773" s="210" t="s">
        <v>205</v>
      </c>
      <c r="AH773" s="210">
        <v>5</v>
      </c>
      <c r="AI773" s="210"/>
      <c r="AJ773" s="210"/>
      <c r="AK773" s="210"/>
      <c r="AL773" s="210"/>
      <c r="AM773" s="210"/>
      <c r="AN773" s="210"/>
      <c r="AO773" s="210"/>
      <c r="AP773" s="210"/>
      <c r="AQ773" s="210"/>
      <c r="AR773" s="210"/>
      <c r="AS773" s="210"/>
      <c r="AT773" s="210"/>
      <c r="AU773" s="210"/>
      <c r="AV773" s="210"/>
      <c r="AW773" s="210"/>
      <c r="AX773" s="210"/>
      <c r="AY773" s="210"/>
      <c r="AZ773" s="210"/>
      <c r="BA773" s="210"/>
      <c r="BB773" s="210"/>
      <c r="BC773" s="210"/>
      <c r="BD773" s="210"/>
      <c r="BE773" s="210"/>
      <c r="BF773" s="210"/>
      <c r="BG773" s="210"/>
      <c r="BH773" s="210"/>
    </row>
    <row r="774" spans="1:60" outlineLevel="1" x14ac:dyDescent="0.2">
      <c r="A774" s="229">
        <v>113</v>
      </c>
      <c r="B774" s="230" t="s">
        <v>922</v>
      </c>
      <c r="C774" s="246" t="s">
        <v>923</v>
      </c>
      <c r="D774" s="231" t="s">
        <v>595</v>
      </c>
      <c r="E774" s="232">
        <v>0.16764000000000001</v>
      </c>
      <c r="F774" s="233"/>
      <c r="G774" s="234">
        <f>ROUND(E774*F774,2)</f>
        <v>0</v>
      </c>
      <c r="H774" s="233"/>
      <c r="I774" s="234">
        <f>ROUND(E774*H774,2)</f>
        <v>0</v>
      </c>
      <c r="J774" s="233"/>
      <c r="K774" s="234">
        <f>ROUND(E774*J774,2)</f>
        <v>0</v>
      </c>
      <c r="L774" s="234">
        <v>21</v>
      </c>
      <c r="M774" s="234">
        <f>G774*(1+L774/100)</f>
        <v>0</v>
      </c>
      <c r="N774" s="232">
        <v>0</v>
      </c>
      <c r="O774" s="232">
        <f>ROUND(E774*N774,2)</f>
        <v>0</v>
      </c>
      <c r="P774" s="232">
        <v>0</v>
      </c>
      <c r="Q774" s="232">
        <f>ROUND(E774*P774,2)</f>
        <v>0</v>
      </c>
      <c r="R774" s="234" t="s">
        <v>484</v>
      </c>
      <c r="S774" s="234" t="s">
        <v>159</v>
      </c>
      <c r="T774" s="235" t="s">
        <v>199</v>
      </c>
      <c r="U774" s="220">
        <v>0</v>
      </c>
      <c r="V774" s="220">
        <f>ROUND(E774*U774,2)</f>
        <v>0</v>
      </c>
      <c r="W774" s="220"/>
      <c r="X774" s="220" t="s">
        <v>200</v>
      </c>
      <c r="Y774" s="220" t="s">
        <v>162</v>
      </c>
      <c r="Z774" s="210"/>
      <c r="AA774" s="210"/>
      <c r="AB774" s="210"/>
      <c r="AC774" s="210"/>
      <c r="AD774" s="210"/>
      <c r="AE774" s="210"/>
      <c r="AF774" s="210"/>
      <c r="AG774" s="210" t="s">
        <v>201</v>
      </c>
      <c r="AH774" s="210"/>
      <c r="AI774" s="210"/>
      <c r="AJ774" s="210"/>
      <c r="AK774" s="210"/>
      <c r="AL774" s="210"/>
      <c r="AM774" s="210"/>
      <c r="AN774" s="210"/>
      <c r="AO774" s="210"/>
      <c r="AP774" s="210"/>
      <c r="AQ774" s="210"/>
      <c r="AR774" s="210"/>
      <c r="AS774" s="210"/>
      <c r="AT774" s="210"/>
      <c r="AU774" s="210"/>
      <c r="AV774" s="210"/>
      <c r="AW774" s="210"/>
      <c r="AX774" s="210"/>
      <c r="AY774" s="210"/>
      <c r="AZ774" s="210"/>
      <c r="BA774" s="210"/>
      <c r="BB774" s="210"/>
      <c r="BC774" s="210"/>
      <c r="BD774" s="210"/>
      <c r="BE774" s="210"/>
      <c r="BF774" s="210"/>
      <c r="BG774" s="210"/>
      <c r="BH774" s="210"/>
    </row>
    <row r="775" spans="1:60" outlineLevel="2" x14ac:dyDescent="0.2">
      <c r="A775" s="217"/>
      <c r="B775" s="218"/>
      <c r="C775" s="259" t="s">
        <v>924</v>
      </c>
      <c r="D775" s="252"/>
      <c r="E775" s="253">
        <v>9.6449999999999994E-2</v>
      </c>
      <c r="F775" s="220"/>
      <c r="G775" s="220"/>
      <c r="H775" s="220"/>
      <c r="I775" s="220"/>
      <c r="J775" s="220"/>
      <c r="K775" s="220"/>
      <c r="L775" s="220"/>
      <c r="M775" s="220"/>
      <c r="N775" s="219"/>
      <c r="O775" s="219"/>
      <c r="P775" s="219"/>
      <c r="Q775" s="219"/>
      <c r="R775" s="220"/>
      <c r="S775" s="220"/>
      <c r="T775" s="220"/>
      <c r="U775" s="220"/>
      <c r="V775" s="220"/>
      <c r="W775" s="220"/>
      <c r="X775" s="220"/>
      <c r="Y775" s="220"/>
      <c r="Z775" s="210"/>
      <c r="AA775" s="210"/>
      <c r="AB775" s="210"/>
      <c r="AC775" s="210"/>
      <c r="AD775" s="210"/>
      <c r="AE775" s="210"/>
      <c r="AF775" s="210"/>
      <c r="AG775" s="210" t="s">
        <v>205</v>
      </c>
      <c r="AH775" s="210">
        <v>7</v>
      </c>
      <c r="AI775" s="210"/>
      <c r="AJ775" s="210"/>
      <c r="AK775" s="210"/>
      <c r="AL775" s="210"/>
      <c r="AM775" s="210"/>
      <c r="AN775" s="210"/>
      <c r="AO775" s="210"/>
      <c r="AP775" s="210"/>
      <c r="AQ775" s="210"/>
      <c r="AR775" s="210"/>
      <c r="AS775" s="210"/>
      <c r="AT775" s="210"/>
      <c r="AU775" s="210"/>
      <c r="AV775" s="210"/>
      <c r="AW775" s="210"/>
      <c r="AX775" s="210"/>
      <c r="AY775" s="210"/>
      <c r="AZ775" s="210"/>
      <c r="BA775" s="210"/>
      <c r="BB775" s="210"/>
      <c r="BC775" s="210"/>
      <c r="BD775" s="210"/>
      <c r="BE775" s="210"/>
      <c r="BF775" s="210"/>
      <c r="BG775" s="210"/>
      <c r="BH775" s="210"/>
    </row>
    <row r="776" spans="1:60" outlineLevel="3" x14ac:dyDescent="0.2">
      <c r="A776" s="217"/>
      <c r="B776" s="218"/>
      <c r="C776" s="259" t="s">
        <v>925</v>
      </c>
      <c r="D776" s="252"/>
      <c r="E776" s="253">
        <v>7.1190000000000003E-2</v>
      </c>
      <c r="F776" s="220"/>
      <c r="G776" s="220"/>
      <c r="H776" s="220"/>
      <c r="I776" s="220"/>
      <c r="J776" s="220"/>
      <c r="K776" s="220"/>
      <c r="L776" s="220"/>
      <c r="M776" s="220"/>
      <c r="N776" s="219"/>
      <c r="O776" s="219"/>
      <c r="P776" s="219"/>
      <c r="Q776" s="219"/>
      <c r="R776" s="220"/>
      <c r="S776" s="220"/>
      <c r="T776" s="220"/>
      <c r="U776" s="220"/>
      <c r="V776" s="220"/>
      <c r="W776" s="220"/>
      <c r="X776" s="220"/>
      <c r="Y776" s="220"/>
      <c r="Z776" s="210"/>
      <c r="AA776" s="210"/>
      <c r="AB776" s="210"/>
      <c r="AC776" s="210"/>
      <c r="AD776" s="210"/>
      <c r="AE776" s="210"/>
      <c r="AF776" s="210"/>
      <c r="AG776" s="210" t="s">
        <v>205</v>
      </c>
      <c r="AH776" s="210">
        <v>7</v>
      </c>
      <c r="AI776" s="210"/>
      <c r="AJ776" s="210"/>
      <c r="AK776" s="210"/>
      <c r="AL776" s="210"/>
      <c r="AM776" s="210"/>
      <c r="AN776" s="210"/>
      <c r="AO776" s="210"/>
      <c r="AP776" s="210"/>
      <c r="AQ776" s="210"/>
      <c r="AR776" s="210"/>
      <c r="AS776" s="210"/>
      <c r="AT776" s="210"/>
      <c r="AU776" s="210"/>
      <c r="AV776" s="210"/>
      <c r="AW776" s="210"/>
      <c r="AX776" s="210"/>
      <c r="AY776" s="210"/>
      <c r="AZ776" s="210"/>
      <c r="BA776" s="210"/>
      <c r="BB776" s="210"/>
      <c r="BC776" s="210"/>
      <c r="BD776" s="210"/>
      <c r="BE776" s="210"/>
      <c r="BF776" s="210"/>
      <c r="BG776" s="210"/>
      <c r="BH776" s="210"/>
    </row>
    <row r="777" spans="1:60" outlineLevel="1" x14ac:dyDescent="0.2">
      <c r="A777" s="229">
        <v>114</v>
      </c>
      <c r="B777" s="230" t="s">
        <v>926</v>
      </c>
      <c r="C777" s="246" t="s">
        <v>927</v>
      </c>
      <c r="D777" s="231" t="s">
        <v>595</v>
      </c>
      <c r="E777" s="232">
        <v>2.9666100000000002</v>
      </c>
      <c r="F777" s="233"/>
      <c r="G777" s="234">
        <f>ROUND(E777*F777,2)</f>
        <v>0</v>
      </c>
      <c r="H777" s="233"/>
      <c r="I777" s="234">
        <f>ROUND(E777*H777,2)</f>
        <v>0</v>
      </c>
      <c r="J777" s="233"/>
      <c r="K777" s="234">
        <f>ROUND(E777*J777,2)</f>
        <v>0</v>
      </c>
      <c r="L777" s="234">
        <v>21</v>
      </c>
      <c r="M777" s="234">
        <f>G777*(1+L777/100)</f>
        <v>0</v>
      </c>
      <c r="N777" s="232">
        <v>0</v>
      </c>
      <c r="O777" s="232">
        <f>ROUND(E777*N777,2)</f>
        <v>0</v>
      </c>
      <c r="P777" s="232">
        <v>0</v>
      </c>
      <c r="Q777" s="232">
        <f>ROUND(E777*P777,2)</f>
        <v>0</v>
      </c>
      <c r="R777" s="234" t="s">
        <v>484</v>
      </c>
      <c r="S777" s="234" t="s">
        <v>159</v>
      </c>
      <c r="T777" s="235" t="s">
        <v>199</v>
      </c>
      <c r="U777" s="220">
        <v>0</v>
      </c>
      <c r="V777" s="220">
        <f>ROUND(E777*U777,2)</f>
        <v>0</v>
      </c>
      <c r="W777" s="220"/>
      <c r="X777" s="220" t="s">
        <v>200</v>
      </c>
      <c r="Y777" s="220" t="s">
        <v>162</v>
      </c>
      <c r="Z777" s="210"/>
      <c r="AA777" s="210"/>
      <c r="AB777" s="210"/>
      <c r="AC777" s="210"/>
      <c r="AD777" s="210"/>
      <c r="AE777" s="210"/>
      <c r="AF777" s="210"/>
      <c r="AG777" s="210" t="s">
        <v>201</v>
      </c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</row>
    <row r="778" spans="1:60" outlineLevel="2" x14ac:dyDescent="0.2">
      <c r="A778" s="217"/>
      <c r="B778" s="218"/>
      <c r="C778" s="259" t="s">
        <v>928</v>
      </c>
      <c r="D778" s="252"/>
      <c r="E778" s="253">
        <v>1.4066099999999999</v>
      </c>
      <c r="F778" s="220"/>
      <c r="G778" s="220"/>
      <c r="H778" s="220"/>
      <c r="I778" s="220"/>
      <c r="J778" s="220"/>
      <c r="K778" s="220"/>
      <c r="L778" s="220"/>
      <c r="M778" s="220"/>
      <c r="N778" s="219"/>
      <c r="O778" s="219"/>
      <c r="P778" s="219"/>
      <c r="Q778" s="219"/>
      <c r="R778" s="220"/>
      <c r="S778" s="220"/>
      <c r="T778" s="220"/>
      <c r="U778" s="220"/>
      <c r="V778" s="220"/>
      <c r="W778" s="220"/>
      <c r="X778" s="220"/>
      <c r="Y778" s="220"/>
      <c r="Z778" s="210"/>
      <c r="AA778" s="210"/>
      <c r="AB778" s="210"/>
      <c r="AC778" s="210"/>
      <c r="AD778" s="210"/>
      <c r="AE778" s="210"/>
      <c r="AF778" s="210"/>
      <c r="AG778" s="210" t="s">
        <v>205</v>
      </c>
      <c r="AH778" s="210">
        <v>7</v>
      </c>
      <c r="AI778" s="210"/>
      <c r="AJ778" s="210"/>
      <c r="AK778" s="210"/>
      <c r="AL778" s="210"/>
      <c r="AM778" s="210"/>
      <c r="AN778" s="210"/>
      <c r="AO778" s="210"/>
      <c r="AP778" s="210"/>
      <c r="AQ778" s="210"/>
      <c r="AR778" s="210"/>
      <c r="AS778" s="210"/>
      <c r="AT778" s="210"/>
      <c r="AU778" s="210"/>
      <c r="AV778" s="210"/>
      <c r="AW778" s="210"/>
      <c r="AX778" s="210"/>
      <c r="AY778" s="210"/>
      <c r="AZ778" s="210"/>
      <c r="BA778" s="210"/>
      <c r="BB778" s="210"/>
      <c r="BC778" s="210"/>
      <c r="BD778" s="210"/>
      <c r="BE778" s="210"/>
      <c r="BF778" s="210"/>
      <c r="BG778" s="210"/>
      <c r="BH778" s="210"/>
    </row>
    <row r="779" spans="1:60" outlineLevel="3" x14ac:dyDescent="0.2">
      <c r="A779" s="217"/>
      <c r="B779" s="218"/>
      <c r="C779" s="259" t="s">
        <v>929</v>
      </c>
      <c r="D779" s="252"/>
      <c r="E779" s="253">
        <v>1.56</v>
      </c>
      <c r="F779" s="220"/>
      <c r="G779" s="220"/>
      <c r="H779" s="220"/>
      <c r="I779" s="220"/>
      <c r="J779" s="220"/>
      <c r="K779" s="220"/>
      <c r="L779" s="220"/>
      <c r="M779" s="220"/>
      <c r="N779" s="219"/>
      <c r="O779" s="219"/>
      <c r="P779" s="219"/>
      <c r="Q779" s="219"/>
      <c r="R779" s="220"/>
      <c r="S779" s="220"/>
      <c r="T779" s="220"/>
      <c r="U779" s="220"/>
      <c r="V779" s="220"/>
      <c r="W779" s="220"/>
      <c r="X779" s="220"/>
      <c r="Y779" s="220"/>
      <c r="Z779" s="210"/>
      <c r="AA779" s="210"/>
      <c r="AB779" s="210"/>
      <c r="AC779" s="210"/>
      <c r="AD779" s="210"/>
      <c r="AE779" s="210"/>
      <c r="AF779" s="210"/>
      <c r="AG779" s="210" t="s">
        <v>205</v>
      </c>
      <c r="AH779" s="210">
        <v>7</v>
      </c>
      <c r="AI779" s="210"/>
      <c r="AJ779" s="210"/>
      <c r="AK779" s="210"/>
      <c r="AL779" s="210"/>
      <c r="AM779" s="210"/>
      <c r="AN779" s="210"/>
      <c r="AO779" s="210"/>
      <c r="AP779" s="210"/>
      <c r="AQ779" s="210"/>
      <c r="AR779" s="210"/>
      <c r="AS779" s="210"/>
      <c r="AT779" s="210"/>
      <c r="AU779" s="210"/>
      <c r="AV779" s="210"/>
      <c r="AW779" s="210"/>
      <c r="AX779" s="210"/>
      <c r="AY779" s="210"/>
      <c r="AZ779" s="210"/>
      <c r="BA779" s="210"/>
      <c r="BB779" s="210"/>
      <c r="BC779" s="210"/>
      <c r="BD779" s="210"/>
      <c r="BE779" s="210"/>
      <c r="BF779" s="210"/>
      <c r="BG779" s="210"/>
      <c r="BH779" s="210"/>
    </row>
    <row r="780" spans="1:60" outlineLevel="1" x14ac:dyDescent="0.2">
      <c r="A780" s="229">
        <v>115</v>
      </c>
      <c r="B780" s="230" t="s">
        <v>930</v>
      </c>
      <c r="C780" s="246" t="s">
        <v>931</v>
      </c>
      <c r="D780" s="231" t="s">
        <v>595</v>
      </c>
      <c r="E780" s="232">
        <v>1.27834</v>
      </c>
      <c r="F780" s="233"/>
      <c r="G780" s="234">
        <f>ROUND(E780*F780,2)</f>
        <v>0</v>
      </c>
      <c r="H780" s="233"/>
      <c r="I780" s="234">
        <f>ROUND(E780*H780,2)</f>
        <v>0</v>
      </c>
      <c r="J780" s="233"/>
      <c r="K780" s="234">
        <f>ROUND(E780*J780,2)</f>
        <v>0</v>
      </c>
      <c r="L780" s="234">
        <v>21</v>
      </c>
      <c r="M780" s="234">
        <f>G780*(1+L780/100)</f>
        <v>0</v>
      </c>
      <c r="N780" s="232">
        <v>0</v>
      </c>
      <c r="O780" s="232">
        <f>ROUND(E780*N780,2)</f>
        <v>0</v>
      </c>
      <c r="P780" s="232">
        <v>0</v>
      </c>
      <c r="Q780" s="232">
        <f>ROUND(E780*P780,2)</f>
        <v>0</v>
      </c>
      <c r="R780" s="234"/>
      <c r="S780" s="234" t="s">
        <v>189</v>
      </c>
      <c r="T780" s="235" t="s">
        <v>160</v>
      </c>
      <c r="U780" s="220">
        <v>0</v>
      </c>
      <c r="V780" s="220">
        <f>ROUND(E780*U780,2)</f>
        <v>0</v>
      </c>
      <c r="W780" s="220"/>
      <c r="X780" s="220" t="s">
        <v>200</v>
      </c>
      <c r="Y780" s="220" t="s">
        <v>162</v>
      </c>
      <c r="Z780" s="210"/>
      <c r="AA780" s="210"/>
      <c r="AB780" s="210"/>
      <c r="AC780" s="210"/>
      <c r="AD780" s="210"/>
      <c r="AE780" s="210"/>
      <c r="AF780" s="210"/>
      <c r="AG780" s="210" t="s">
        <v>201</v>
      </c>
      <c r="AH780" s="210"/>
      <c r="AI780" s="210"/>
      <c r="AJ780" s="210"/>
      <c r="AK780" s="210"/>
      <c r="AL780" s="210"/>
      <c r="AM780" s="210"/>
      <c r="AN780" s="210"/>
      <c r="AO780" s="210"/>
      <c r="AP780" s="210"/>
      <c r="AQ780" s="210"/>
      <c r="AR780" s="210"/>
      <c r="AS780" s="210"/>
      <c r="AT780" s="210"/>
      <c r="AU780" s="210"/>
      <c r="AV780" s="210"/>
      <c r="AW780" s="210"/>
      <c r="AX780" s="210"/>
      <c r="AY780" s="210"/>
      <c r="AZ780" s="210"/>
      <c r="BA780" s="210"/>
      <c r="BB780" s="210"/>
      <c r="BC780" s="210"/>
      <c r="BD780" s="210"/>
      <c r="BE780" s="210"/>
      <c r="BF780" s="210"/>
      <c r="BG780" s="210"/>
      <c r="BH780" s="210"/>
    </row>
    <row r="781" spans="1:60" outlineLevel="2" x14ac:dyDescent="0.2">
      <c r="A781" s="217"/>
      <c r="B781" s="218"/>
      <c r="C781" s="259" t="s">
        <v>932</v>
      </c>
      <c r="D781" s="252"/>
      <c r="E781" s="253">
        <v>1.27834</v>
      </c>
      <c r="F781" s="220"/>
      <c r="G781" s="220"/>
      <c r="H781" s="220"/>
      <c r="I781" s="220"/>
      <c r="J781" s="220"/>
      <c r="K781" s="220"/>
      <c r="L781" s="220"/>
      <c r="M781" s="220"/>
      <c r="N781" s="219"/>
      <c r="O781" s="219"/>
      <c r="P781" s="219"/>
      <c r="Q781" s="219"/>
      <c r="R781" s="220"/>
      <c r="S781" s="220"/>
      <c r="T781" s="220"/>
      <c r="U781" s="220"/>
      <c r="V781" s="220"/>
      <c r="W781" s="220"/>
      <c r="X781" s="220"/>
      <c r="Y781" s="220"/>
      <c r="Z781" s="210"/>
      <c r="AA781" s="210"/>
      <c r="AB781" s="210"/>
      <c r="AC781" s="210"/>
      <c r="AD781" s="210"/>
      <c r="AE781" s="210"/>
      <c r="AF781" s="210"/>
      <c r="AG781" s="210" t="s">
        <v>205</v>
      </c>
      <c r="AH781" s="210">
        <v>7</v>
      </c>
      <c r="AI781" s="210"/>
      <c r="AJ781" s="210"/>
      <c r="AK781" s="210"/>
      <c r="AL781" s="210"/>
      <c r="AM781" s="210"/>
      <c r="AN781" s="210"/>
      <c r="AO781" s="210"/>
      <c r="AP781" s="210"/>
      <c r="AQ781" s="210"/>
      <c r="AR781" s="210"/>
      <c r="AS781" s="210"/>
      <c r="AT781" s="210"/>
      <c r="AU781" s="210"/>
      <c r="AV781" s="210"/>
      <c r="AW781" s="210"/>
      <c r="AX781" s="210"/>
      <c r="AY781" s="210"/>
      <c r="AZ781" s="210"/>
      <c r="BA781" s="210"/>
      <c r="BB781" s="210"/>
      <c r="BC781" s="210"/>
      <c r="BD781" s="210"/>
      <c r="BE781" s="210"/>
      <c r="BF781" s="210"/>
      <c r="BG781" s="210"/>
      <c r="BH781" s="210"/>
    </row>
    <row r="782" spans="1:60" outlineLevel="3" x14ac:dyDescent="0.2">
      <c r="A782" s="217"/>
      <c r="B782" s="218"/>
      <c r="C782" s="259" t="s">
        <v>933</v>
      </c>
      <c r="D782" s="252"/>
      <c r="E782" s="253"/>
      <c r="F782" s="220"/>
      <c r="G782" s="220"/>
      <c r="H782" s="220"/>
      <c r="I782" s="220"/>
      <c r="J782" s="220"/>
      <c r="K782" s="220"/>
      <c r="L782" s="220"/>
      <c r="M782" s="220"/>
      <c r="N782" s="219"/>
      <c r="O782" s="219"/>
      <c r="P782" s="219"/>
      <c r="Q782" s="219"/>
      <c r="R782" s="220"/>
      <c r="S782" s="220"/>
      <c r="T782" s="220"/>
      <c r="U782" s="220"/>
      <c r="V782" s="220"/>
      <c r="W782" s="220"/>
      <c r="X782" s="220"/>
      <c r="Y782" s="220"/>
      <c r="Z782" s="210"/>
      <c r="AA782" s="210"/>
      <c r="AB782" s="210"/>
      <c r="AC782" s="210"/>
      <c r="AD782" s="210"/>
      <c r="AE782" s="210"/>
      <c r="AF782" s="210"/>
      <c r="AG782" s="210" t="s">
        <v>205</v>
      </c>
      <c r="AH782" s="210">
        <v>7</v>
      </c>
      <c r="AI782" s="210"/>
      <c r="AJ782" s="210"/>
      <c r="AK782" s="210"/>
      <c r="AL782" s="210"/>
      <c r="AM782" s="210"/>
      <c r="AN782" s="210"/>
      <c r="AO782" s="210"/>
      <c r="AP782" s="210"/>
      <c r="AQ782" s="210"/>
      <c r="AR782" s="210"/>
      <c r="AS782" s="210"/>
      <c r="AT782" s="210"/>
      <c r="AU782" s="210"/>
      <c r="AV782" s="210"/>
      <c r="AW782" s="210"/>
      <c r="AX782" s="210"/>
      <c r="AY782" s="210"/>
      <c r="AZ782" s="210"/>
      <c r="BA782" s="210"/>
      <c r="BB782" s="210"/>
      <c r="BC782" s="210"/>
      <c r="BD782" s="210"/>
      <c r="BE782" s="210"/>
      <c r="BF782" s="210"/>
      <c r="BG782" s="210"/>
      <c r="BH782" s="210"/>
    </row>
    <row r="783" spans="1:60" outlineLevel="1" x14ac:dyDescent="0.2">
      <c r="A783" s="229">
        <v>116</v>
      </c>
      <c r="B783" s="230" t="s">
        <v>934</v>
      </c>
      <c r="C783" s="246" t="s">
        <v>935</v>
      </c>
      <c r="D783" s="231" t="s">
        <v>595</v>
      </c>
      <c r="E783" s="232">
        <v>26.269549999999999</v>
      </c>
      <c r="F783" s="233"/>
      <c r="G783" s="234">
        <f>ROUND(E783*F783,2)</f>
        <v>0</v>
      </c>
      <c r="H783" s="233"/>
      <c r="I783" s="234">
        <f>ROUND(E783*H783,2)</f>
        <v>0</v>
      </c>
      <c r="J783" s="233"/>
      <c r="K783" s="234">
        <f>ROUND(E783*J783,2)</f>
        <v>0</v>
      </c>
      <c r="L783" s="234">
        <v>21</v>
      </c>
      <c r="M783" s="234">
        <f>G783*(1+L783/100)</f>
        <v>0</v>
      </c>
      <c r="N783" s="232">
        <v>0</v>
      </c>
      <c r="O783" s="232">
        <f>ROUND(E783*N783,2)</f>
        <v>0</v>
      </c>
      <c r="P783" s="232">
        <v>0</v>
      </c>
      <c r="Q783" s="232">
        <f>ROUND(E783*P783,2)</f>
        <v>0</v>
      </c>
      <c r="R783" s="234" t="s">
        <v>484</v>
      </c>
      <c r="S783" s="234" t="s">
        <v>159</v>
      </c>
      <c r="T783" s="235" t="s">
        <v>199</v>
      </c>
      <c r="U783" s="220">
        <v>0.49</v>
      </c>
      <c r="V783" s="220">
        <f>ROUND(E783*U783,2)</f>
        <v>12.87</v>
      </c>
      <c r="W783" s="220"/>
      <c r="X783" s="220" t="s">
        <v>936</v>
      </c>
      <c r="Y783" s="220" t="s">
        <v>162</v>
      </c>
      <c r="Z783" s="210"/>
      <c r="AA783" s="210"/>
      <c r="AB783" s="210"/>
      <c r="AC783" s="210"/>
      <c r="AD783" s="210"/>
      <c r="AE783" s="210"/>
      <c r="AF783" s="210"/>
      <c r="AG783" s="210" t="s">
        <v>937</v>
      </c>
      <c r="AH783" s="210"/>
      <c r="AI783" s="210"/>
      <c r="AJ783" s="210"/>
      <c r="AK783" s="210"/>
      <c r="AL783" s="210"/>
      <c r="AM783" s="210"/>
      <c r="AN783" s="210"/>
      <c r="AO783" s="210"/>
      <c r="AP783" s="210"/>
      <c r="AQ783" s="210"/>
      <c r="AR783" s="210"/>
      <c r="AS783" s="210"/>
      <c r="AT783" s="210"/>
      <c r="AU783" s="210"/>
      <c r="AV783" s="210"/>
      <c r="AW783" s="210"/>
      <c r="AX783" s="210"/>
      <c r="AY783" s="210"/>
      <c r="AZ783" s="210"/>
      <c r="BA783" s="210"/>
      <c r="BB783" s="210"/>
      <c r="BC783" s="210"/>
      <c r="BD783" s="210"/>
      <c r="BE783" s="210"/>
      <c r="BF783" s="210"/>
      <c r="BG783" s="210"/>
      <c r="BH783" s="210"/>
    </row>
    <row r="784" spans="1:60" outlineLevel="2" x14ac:dyDescent="0.2">
      <c r="A784" s="217"/>
      <c r="B784" s="218"/>
      <c r="C784" s="247" t="s">
        <v>938</v>
      </c>
      <c r="D784" s="237"/>
      <c r="E784" s="237"/>
      <c r="F784" s="237"/>
      <c r="G784" s="237"/>
      <c r="H784" s="220"/>
      <c r="I784" s="220"/>
      <c r="J784" s="220"/>
      <c r="K784" s="220"/>
      <c r="L784" s="220"/>
      <c r="M784" s="220"/>
      <c r="N784" s="219"/>
      <c r="O784" s="219"/>
      <c r="P784" s="219"/>
      <c r="Q784" s="219"/>
      <c r="R784" s="220"/>
      <c r="S784" s="220"/>
      <c r="T784" s="220"/>
      <c r="U784" s="220"/>
      <c r="V784" s="220"/>
      <c r="W784" s="220"/>
      <c r="X784" s="220"/>
      <c r="Y784" s="220"/>
      <c r="Z784" s="210"/>
      <c r="AA784" s="210"/>
      <c r="AB784" s="210"/>
      <c r="AC784" s="210"/>
      <c r="AD784" s="210"/>
      <c r="AE784" s="210"/>
      <c r="AF784" s="210"/>
      <c r="AG784" s="210" t="s">
        <v>165</v>
      </c>
      <c r="AH784" s="210"/>
      <c r="AI784" s="210"/>
      <c r="AJ784" s="210"/>
      <c r="AK784" s="210"/>
      <c r="AL784" s="210"/>
      <c r="AM784" s="210"/>
      <c r="AN784" s="210"/>
      <c r="AO784" s="210"/>
      <c r="AP784" s="210"/>
      <c r="AQ784" s="210"/>
      <c r="AR784" s="210"/>
      <c r="AS784" s="210"/>
      <c r="AT784" s="210"/>
      <c r="AU784" s="210"/>
      <c r="AV784" s="210"/>
      <c r="AW784" s="210"/>
      <c r="AX784" s="210"/>
      <c r="AY784" s="210"/>
      <c r="AZ784" s="210"/>
      <c r="BA784" s="210"/>
      <c r="BB784" s="210"/>
      <c r="BC784" s="210"/>
      <c r="BD784" s="210"/>
      <c r="BE784" s="210"/>
      <c r="BF784" s="210"/>
      <c r="BG784" s="210"/>
      <c r="BH784" s="210"/>
    </row>
    <row r="785" spans="1:60" outlineLevel="2" x14ac:dyDescent="0.2">
      <c r="A785" s="217"/>
      <c r="B785" s="218"/>
      <c r="C785" s="259" t="s">
        <v>939</v>
      </c>
      <c r="D785" s="252"/>
      <c r="E785" s="253"/>
      <c r="F785" s="220"/>
      <c r="G785" s="220"/>
      <c r="H785" s="220"/>
      <c r="I785" s="220"/>
      <c r="J785" s="220"/>
      <c r="K785" s="220"/>
      <c r="L785" s="220"/>
      <c r="M785" s="220"/>
      <c r="N785" s="219"/>
      <c r="O785" s="219"/>
      <c r="P785" s="219"/>
      <c r="Q785" s="219"/>
      <c r="R785" s="220"/>
      <c r="S785" s="220"/>
      <c r="T785" s="220"/>
      <c r="U785" s="220"/>
      <c r="V785" s="220"/>
      <c r="W785" s="220"/>
      <c r="X785" s="220"/>
      <c r="Y785" s="220"/>
      <c r="Z785" s="210"/>
      <c r="AA785" s="210"/>
      <c r="AB785" s="210"/>
      <c r="AC785" s="210"/>
      <c r="AD785" s="210"/>
      <c r="AE785" s="210"/>
      <c r="AF785" s="210"/>
      <c r="AG785" s="210" t="s">
        <v>205</v>
      </c>
      <c r="AH785" s="210">
        <v>0</v>
      </c>
      <c r="AI785" s="210"/>
      <c r="AJ785" s="210"/>
      <c r="AK785" s="210"/>
      <c r="AL785" s="210"/>
      <c r="AM785" s="210"/>
      <c r="AN785" s="210"/>
      <c r="AO785" s="210"/>
      <c r="AP785" s="210"/>
      <c r="AQ785" s="210"/>
      <c r="AR785" s="210"/>
      <c r="AS785" s="210"/>
      <c r="AT785" s="210"/>
      <c r="AU785" s="210"/>
      <c r="AV785" s="210"/>
      <c r="AW785" s="210"/>
      <c r="AX785" s="210"/>
      <c r="AY785" s="210"/>
      <c r="AZ785" s="210"/>
      <c r="BA785" s="210"/>
      <c r="BB785" s="210"/>
      <c r="BC785" s="210"/>
      <c r="BD785" s="210"/>
      <c r="BE785" s="210"/>
      <c r="BF785" s="210"/>
      <c r="BG785" s="210"/>
      <c r="BH785" s="210"/>
    </row>
    <row r="786" spans="1:60" outlineLevel="3" x14ac:dyDescent="0.2">
      <c r="A786" s="217"/>
      <c r="B786" s="218"/>
      <c r="C786" s="259" t="s">
        <v>940</v>
      </c>
      <c r="D786" s="252"/>
      <c r="E786" s="253"/>
      <c r="F786" s="220"/>
      <c r="G786" s="220"/>
      <c r="H786" s="220"/>
      <c r="I786" s="220"/>
      <c r="J786" s="220"/>
      <c r="K786" s="220"/>
      <c r="L786" s="220"/>
      <c r="M786" s="220"/>
      <c r="N786" s="219"/>
      <c r="O786" s="219"/>
      <c r="P786" s="219"/>
      <c r="Q786" s="219"/>
      <c r="R786" s="220"/>
      <c r="S786" s="220"/>
      <c r="T786" s="220"/>
      <c r="U786" s="220"/>
      <c r="V786" s="220"/>
      <c r="W786" s="220"/>
      <c r="X786" s="220"/>
      <c r="Y786" s="220"/>
      <c r="Z786" s="210"/>
      <c r="AA786" s="210"/>
      <c r="AB786" s="210"/>
      <c r="AC786" s="210"/>
      <c r="AD786" s="210"/>
      <c r="AE786" s="210"/>
      <c r="AF786" s="210"/>
      <c r="AG786" s="210" t="s">
        <v>205</v>
      </c>
      <c r="AH786" s="210">
        <v>0</v>
      </c>
      <c r="AI786" s="210"/>
      <c r="AJ786" s="210"/>
      <c r="AK786" s="210"/>
      <c r="AL786" s="210"/>
      <c r="AM786" s="210"/>
      <c r="AN786" s="210"/>
      <c r="AO786" s="210"/>
      <c r="AP786" s="210"/>
      <c r="AQ786" s="210"/>
      <c r="AR786" s="210"/>
      <c r="AS786" s="210"/>
      <c r="AT786" s="210"/>
      <c r="AU786" s="210"/>
      <c r="AV786" s="210"/>
      <c r="AW786" s="210"/>
      <c r="AX786" s="210"/>
      <c r="AY786" s="210"/>
      <c r="AZ786" s="210"/>
      <c r="BA786" s="210"/>
      <c r="BB786" s="210"/>
      <c r="BC786" s="210"/>
      <c r="BD786" s="210"/>
      <c r="BE786" s="210"/>
      <c r="BF786" s="210"/>
      <c r="BG786" s="210"/>
      <c r="BH786" s="210"/>
    </row>
    <row r="787" spans="1:60" outlineLevel="3" x14ac:dyDescent="0.2">
      <c r="A787" s="217"/>
      <c r="B787" s="218"/>
      <c r="C787" s="259" t="s">
        <v>941</v>
      </c>
      <c r="D787" s="252"/>
      <c r="E787" s="253">
        <v>26.269549999999999</v>
      </c>
      <c r="F787" s="220"/>
      <c r="G787" s="220"/>
      <c r="H787" s="220"/>
      <c r="I787" s="220"/>
      <c r="J787" s="220"/>
      <c r="K787" s="220"/>
      <c r="L787" s="220"/>
      <c r="M787" s="220"/>
      <c r="N787" s="219"/>
      <c r="O787" s="219"/>
      <c r="P787" s="219"/>
      <c r="Q787" s="219"/>
      <c r="R787" s="220"/>
      <c r="S787" s="220"/>
      <c r="T787" s="220"/>
      <c r="U787" s="220"/>
      <c r="V787" s="220"/>
      <c r="W787" s="220"/>
      <c r="X787" s="220"/>
      <c r="Y787" s="220"/>
      <c r="Z787" s="210"/>
      <c r="AA787" s="210"/>
      <c r="AB787" s="210"/>
      <c r="AC787" s="210"/>
      <c r="AD787" s="210"/>
      <c r="AE787" s="210"/>
      <c r="AF787" s="210"/>
      <c r="AG787" s="210" t="s">
        <v>205</v>
      </c>
      <c r="AH787" s="210">
        <v>0</v>
      </c>
      <c r="AI787" s="210"/>
      <c r="AJ787" s="210"/>
      <c r="AK787" s="210"/>
      <c r="AL787" s="210"/>
      <c r="AM787" s="210"/>
      <c r="AN787" s="210"/>
      <c r="AO787" s="210"/>
      <c r="AP787" s="210"/>
      <c r="AQ787" s="210"/>
      <c r="AR787" s="210"/>
      <c r="AS787" s="210"/>
      <c r="AT787" s="210"/>
      <c r="AU787" s="210"/>
      <c r="AV787" s="210"/>
      <c r="AW787" s="210"/>
      <c r="AX787" s="210"/>
      <c r="AY787" s="210"/>
      <c r="AZ787" s="210"/>
      <c r="BA787" s="210"/>
      <c r="BB787" s="210"/>
      <c r="BC787" s="210"/>
      <c r="BD787" s="210"/>
      <c r="BE787" s="210"/>
      <c r="BF787" s="210"/>
      <c r="BG787" s="210"/>
      <c r="BH787" s="210"/>
    </row>
    <row r="788" spans="1:60" outlineLevel="1" x14ac:dyDescent="0.2">
      <c r="A788" s="229">
        <v>117</v>
      </c>
      <c r="B788" s="230" t="s">
        <v>942</v>
      </c>
      <c r="C788" s="246" t="s">
        <v>943</v>
      </c>
      <c r="D788" s="231" t="s">
        <v>595</v>
      </c>
      <c r="E788" s="232">
        <v>210.15638000000001</v>
      </c>
      <c r="F788" s="233"/>
      <c r="G788" s="234">
        <f>ROUND(E788*F788,2)</f>
        <v>0</v>
      </c>
      <c r="H788" s="233"/>
      <c r="I788" s="234">
        <f>ROUND(E788*H788,2)</f>
        <v>0</v>
      </c>
      <c r="J788" s="233"/>
      <c r="K788" s="234">
        <f>ROUND(E788*J788,2)</f>
        <v>0</v>
      </c>
      <c r="L788" s="234">
        <v>21</v>
      </c>
      <c r="M788" s="234">
        <f>G788*(1+L788/100)</f>
        <v>0</v>
      </c>
      <c r="N788" s="232">
        <v>0</v>
      </c>
      <c r="O788" s="232">
        <f>ROUND(E788*N788,2)</f>
        <v>0</v>
      </c>
      <c r="P788" s="232">
        <v>0</v>
      </c>
      <c r="Q788" s="232">
        <f>ROUND(E788*P788,2)</f>
        <v>0</v>
      </c>
      <c r="R788" s="234" t="s">
        <v>484</v>
      </c>
      <c r="S788" s="234" t="s">
        <v>159</v>
      </c>
      <c r="T788" s="235" t="s">
        <v>199</v>
      </c>
      <c r="U788" s="220">
        <v>0</v>
      </c>
      <c r="V788" s="220">
        <f>ROUND(E788*U788,2)</f>
        <v>0</v>
      </c>
      <c r="W788" s="220"/>
      <c r="X788" s="220" t="s">
        <v>936</v>
      </c>
      <c r="Y788" s="220" t="s">
        <v>162</v>
      </c>
      <c r="Z788" s="210"/>
      <c r="AA788" s="210"/>
      <c r="AB788" s="210"/>
      <c r="AC788" s="210"/>
      <c r="AD788" s="210"/>
      <c r="AE788" s="210"/>
      <c r="AF788" s="210"/>
      <c r="AG788" s="210" t="s">
        <v>937</v>
      </c>
      <c r="AH788" s="210"/>
      <c r="AI788" s="210"/>
      <c r="AJ788" s="210"/>
      <c r="AK788" s="210"/>
      <c r="AL788" s="210"/>
      <c r="AM788" s="210"/>
      <c r="AN788" s="210"/>
      <c r="AO788" s="210"/>
      <c r="AP788" s="210"/>
      <c r="AQ788" s="210"/>
      <c r="AR788" s="210"/>
      <c r="AS788" s="210"/>
      <c r="AT788" s="210"/>
      <c r="AU788" s="210"/>
      <c r="AV788" s="210"/>
      <c r="AW788" s="210"/>
      <c r="AX788" s="210"/>
      <c r="AY788" s="210"/>
      <c r="AZ788" s="210"/>
      <c r="BA788" s="210"/>
      <c r="BB788" s="210"/>
      <c r="BC788" s="210"/>
      <c r="BD788" s="210"/>
      <c r="BE788" s="210"/>
      <c r="BF788" s="210"/>
      <c r="BG788" s="210"/>
      <c r="BH788" s="210"/>
    </row>
    <row r="789" spans="1:60" outlineLevel="2" x14ac:dyDescent="0.2">
      <c r="A789" s="217"/>
      <c r="B789" s="218"/>
      <c r="C789" s="259" t="s">
        <v>939</v>
      </c>
      <c r="D789" s="252"/>
      <c r="E789" s="253"/>
      <c r="F789" s="220"/>
      <c r="G789" s="220"/>
      <c r="H789" s="220"/>
      <c r="I789" s="220"/>
      <c r="J789" s="220"/>
      <c r="K789" s="220"/>
      <c r="L789" s="220"/>
      <c r="M789" s="220"/>
      <c r="N789" s="219"/>
      <c r="O789" s="219"/>
      <c r="P789" s="219"/>
      <c r="Q789" s="219"/>
      <c r="R789" s="220"/>
      <c r="S789" s="220"/>
      <c r="T789" s="220"/>
      <c r="U789" s="220"/>
      <c r="V789" s="220"/>
      <c r="W789" s="220"/>
      <c r="X789" s="220"/>
      <c r="Y789" s="220"/>
      <c r="Z789" s="210"/>
      <c r="AA789" s="210"/>
      <c r="AB789" s="210"/>
      <c r="AC789" s="210"/>
      <c r="AD789" s="210"/>
      <c r="AE789" s="210"/>
      <c r="AF789" s="210"/>
      <c r="AG789" s="210" t="s">
        <v>205</v>
      </c>
      <c r="AH789" s="210">
        <v>0</v>
      </c>
      <c r="AI789" s="210"/>
      <c r="AJ789" s="210"/>
      <c r="AK789" s="210"/>
      <c r="AL789" s="210"/>
      <c r="AM789" s="210"/>
      <c r="AN789" s="210"/>
      <c r="AO789" s="210"/>
      <c r="AP789" s="210"/>
      <c r="AQ789" s="210"/>
      <c r="AR789" s="210"/>
      <c r="AS789" s="210"/>
      <c r="AT789" s="210"/>
      <c r="AU789" s="210"/>
      <c r="AV789" s="210"/>
      <c r="AW789" s="210"/>
      <c r="AX789" s="210"/>
      <c r="AY789" s="210"/>
      <c r="AZ789" s="210"/>
      <c r="BA789" s="210"/>
      <c r="BB789" s="210"/>
      <c r="BC789" s="210"/>
      <c r="BD789" s="210"/>
      <c r="BE789" s="210"/>
      <c r="BF789" s="210"/>
      <c r="BG789" s="210"/>
      <c r="BH789" s="210"/>
    </row>
    <row r="790" spans="1:60" outlineLevel="3" x14ac:dyDescent="0.2">
      <c r="A790" s="217"/>
      <c r="B790" s="218"/>
      <c r="C790" s="259" t="s">
        <v>940</v>
      </c>
      <c r="D790" s="252"/>
      <c r="E790" s="253"/>
      <c r="F790" s="220"/>
      <c r="G790" s="220"/>
      <c r="H790" s="220"/>
      <c r="I790" s="220"/>
      <c r="J790" s="220"/>
      <c r="K790" s="220"/>
      <c r="L790" s="220"/>
      <c r="M790" s="220"/>
      <c r="N790" s="219"/>
      <c r="O790" s="219"/>
      <c r="P790" s="219"/>
      <c r="Q790" s="219"/>
      <c r="R790" s="220"/>
      <c r="S790" s="220"/>
      <c r="T790" s="220"/>
      <c r="U790" s="220"/>
      <c r="V790" s="220"/>
      <c r="W790" s="220"/>
      <c r="X790" s="220"/>
      <c r="Y790" s="220"/>
      <c r="Z790" s="210"/>
      <c r="AA790" s="210"/>
      <c r="AB790" s="210"/>
      <c r="AC790" s="210"/>
      <c r="AD790" s="210"/>
      <c r="AE790" s="210"/>
      <c r="AF790" s="210"/>
      <c r="AG790" s="210" t="s">
        <v>205</v>
      </c>
      <c r="AH790" s="210">
        <v>0</v>
      </c>
      <c r="AI790" s="210"/>
      <c r="AJ790" s="210"/>
      <c r="AK790" s="210"/>
      <c r="AL790" s="210"/>
      <c r="AM790" s="210"/>
      <c r="AN790" s="210"/>
      <c r="AO790" s="210"/>
      <c r="AP790" s="210"/>
      <c r="AQ790" s="210"/>
      <c r="AR790" s="210"/>
      <c r="AS790" s="210"/>
      <c r="AT790" s="210"/>
      <c r="AU790" s="210"/>
      <c r="AV790" s="210"/>
      <c r="AW790" s="210"/>
      <c r="AX790" s="210"/>
      <c r="AY790" s="210"/>
      <c r="AZ790" s="210"/>
      <c r="BA790" s="210"/>
      <c r="BB790" s="210"/>
      <c r="BC790" s="210"/>
      <c r="BD790" s="210"/>
      <c r="BE790" s="210"/>
      <c r="BF790" s="210"/>
      <c r="BG790" s="210"/>
      <c r="BH790" s="210"/>
    </row>
    <row r="791" spans="1:60" outlineLevel="3" x14ac:dyDescent="0.2">
      <c r="A791" s="217"/>
      <c r="B791" s="218"/>
      <c r="C791" s="259" t="s">
        <v>944</v>
      </c>
      <c r="D791" s="252"/>
      <c r="E791" s="253">
        <v>210.15638000000001</v>
      </c>
      <c r="F791" s="220"/>
      <c r="G791" s="220"/>
      <c r="H791" s="220"/>
      <c r="I791" s="220"/>
      <c r="J791" s="220"/>
      <c r="K791" s="220"/>
      <c r="L791" s="220"/>
      <c r="M791" s="220"/>
      <c r="N791" s="219"/>
      <c r="O791" s="219"/>
      <c r="P791" s="219"/>
      <c r="Q791" s="219"/>
      <c r="R791" s="220"/>
      <c r="S791" s="220"/>
      <c r="T791" s="220"/>
      <c r="U791" s="220"/>
      <c r="V791" s="220"/>
      <c r="W791" s="220"/>
      <c r="X791" s="220"/>
      <c r="Y791" s="220"/>
      <c r="Z791" s="210"/>
      <c r="AA791" s="210"/>
      <c r="AB791" s="210"/>
      <c r="AC791" s="210"/>
      <c r="AD791" s="210"/>
      <c r="AE791" s="210"/>
      <c r="AF791" s="210"/>
      <c r="AG791" s="210" t="s">
        <v>205</v>
      </c>
      <c r="AH791" s="210">
        <v>0</v>
      </c>
      <c r="AI791" s="210"/>
      <c r="AJ791" s="210"/>
      <c r="AK791" s="210"/>
      <c r="AL791" s="210"/>
      <c r="AM791" s="210"/>
      <c r="AN791" s="210"/>
      <c r="AO791" s="210"/>
      <c r="AP791" s="210"/>
      <c r="AQ791" s="210"/>
      <c r="AR791" s="210"/>
      <c r="AS791" s="210"/>
      <c r="AT791" s="210"/>
      <c r="AU791" s="210"/>
      <c r="AV791" s="210"/>
      <c r="AW791" s="210"/>
      <c r="AX791" s="210"/>
      <c r="AY791" s="210"/>
      <c r="AZ791" s="210"/>
      <c r="BA791" s="210"/>
      <c r="BB791" s="210"/>
      <c r="BC791" s="210"/>
      <c r="BD791" s="210"/>
      <c r="BE791" s="210"/>
      <c r="BF791" s="210"/>
      <c r="BG791" s="210"/>
      <c r="BH791" s="210"/>
    </row>
    <row r="792" spans="1:60" outlineLevel="1" x14ac:dyDescent="0.2">
      <c r="A792" s="229">
        <v>118</v>
      </c>
      <c r="B792" s="230" t="s">
        <v>945</v>
      </c>
      <c r="C792" s="246" t="s">
        <v>946</v>
      </c>
      <c r="D792" s="231" t="s">
        <v>595</v>
      </c>
      <c r="E792" s="232">
        <v>26.269549999999999</v>
      </c>
      <c r="F792" s="233"/>
      <c r="G792" s="234">
        <f>ROUND(E792*F792,2)</f>
        <v>0</v>
      </c>
      <c r="H792" s="233"/>
      <c r="I792" s="234">
        <f>ROUND(E792*H792,2)</f>
        <v>0</v>
      </c>
      <c r="J792" s="233"/>
      <c r="K792" s="234">
        <f>ROUND(E792*J792,2)</f>
        <v>0</v>
      </c>
      <c r="L792" s="234">
        <v>21</v>
      </c>
      <c r="M792" s="234">
        <f>G792*(1+L792/100)</f>
        <v>0</v>
      </c>
      <c r="N792" s="232">
        <v>0</v>
      </c>
      <c r="O792" s="232">
        <f>ROUND(E792*N792,2)</f>
        <v>0</v>
      </c>
      <c r="P792" s="232">
        <v>0</v>
      </c>
      <c r="Q792" s="232">
        <f>ROUND(E792*P792,2)</f>
        <v>0</v>
      </c>
      <c r="R792" s="234" t="s">
        <v>484</v>
      </c>
      <c r="S792" s="234" t="s">
        <v>159</v>
      </c>
      <c r="T792" s="235" t="s">
        <v>199</v>
      </c>
      <c r="U792" s="220">
        <v>0.94199999999999995</v>
      </c>
      <c r="V792" s="220">
        <f>ROUND(E792*U792,2)</f>
        <v>24.75</v>
      </c>
      <c r="W792" s="220"/>
      <c r="X792" s="220" t="s">
        <v>936</v>
      </c>
      <c r="Y792" s="220" t="s">
        <v>162</v>
      </c>
      <c r="Z792" s="210"/>
      <c r="AA792" s="210"/>
      <c r="AB792" s="210"/>
      <c r="AC792" s="210"/>
      <c r="AD792" s="210"/>
      <c r="AE792" s="210"/>
      <c r="AF792" s="210"/>
      <c r="AG792" s="210" t="s">
        <v>937</v>
      </c>
      <c r="AH792" s="210"/>
      <c r="AI792" s="210"/>
      <c r="AJ792" s="210"/>
      <c r="AK792" s="210"/>
      <c r="AL792" s="210"/>
      <c r="AM792" s="210"/>
      <c r="AN792" s="210"/>
      <c r="AO792" s="210"/>
      <c r="AP792" s="210"/>
      <c r="AQ792" s="210"/>
      <c r="AR792" s="210"/>
      <c r="AS792" s="210"/>
      <c r="AT792" s="210"/>
      <c r="AU792" s="210"/>
      <c r="AV792" s="210"/>
      <c r="AW792" s="210"/>
      <c r="AX792" s="210"/>
      <c r="AY792" s="210"/>
      <c r="AZ792" s="210"/>
      <c r="BA792" s="210"/>
      <c r="BB792" s="210"/>
      <c r="BC792" s="210"/>
      <c r="BD792" s="210"/>
      <c r="BE792" s="210"/>
      <c r="BF792" s="210"/>
      <c r="BG792" s="210"/>
      <c r="BH792" s="210"/>
    </row>
    <row r="793" spans="1:60" outlineLevel="2" x14ac:dyDescent="0.2">
      <c r="A793" s="217"/>
      <c r="B793" s="218"/>
      <c r="C793" s="259" t="s">
        <v>939</v>
      </c>
      <c r="D793" s="252"/>
      <c r="E793" s="253"/>
      <c r="F793" s="220"/>
      <c r="G793" s="220"/>
      <c r="H793" s="220"/>
      <c r="I793" s="220"/>
      <c r="J793" s="220"/>
      <c r="K793" s="220"/>
      <c r="L793" s="220"/>
      <c r="M793" s="220"/>
      <c r="N793" s="219"/>
      <c r="O793" s="219"/>
      <c r="P793" s="219"/>
      <c r="Q793" s="219"/>
      <c r="R793" s="220"/>
      <c r="S793" s="220"/>
      <c r="T793" s="220"/>
      <c r="U793" s="220"/>
      <c r="V793" s="220"/>
      <c r="W793" s="220"/>
      <c r="X793" s="220"/>
      <c r="Y793" s="220"/>
      <c r="Z793" s="210"/>
      <c r="AA793" s="210"/>
      <c r="AB793" s="210"/>
      <c r="AC793" s="210"/>
      <c r="AD793" s="210"/>
      <c r="AE793" s="210"/>
      <c r="AF793" s="210"/>
      <c r="AG793" s="210" t="s">
        <v>205</v>
      </c>
      <c r="AH793" s="210">
        <v>0</v>
      </c>
      <c r="AI793" s="210"/>
      <c r="AJ793" s="210"/>
      <c r="AK793" s="210"/>
      <c r="AL793" s="210"/>
      <c r="AM793" s="210"/>
      <c r="AN793" s="210"/>
      <c r="AO793" s="210"/>
      <c r="AP793" s="210"/>
      <c r="AQ793" s="210"/>
      <c r="AR793" s="210"/>
      <c r="AS793" s="210"/>
      <c r="AT793" s="210"/>
      <c r="AU793" s="210"/>
      <c r="AV793" s="210"/>
      <c r="AW793" s="210"/>
      <c r="AX793" s="210"/>
      <c r="AY793" s="210"/>
      <c r="AZ793" s="210"/>
      <c r="BA793" s="210"/>
      <c r="BB793" s="210"/>
      <c r="BC793" s="210"/>
      <c r="BD793" s="210"/>
      <c r="BE793" s="210"/>
      <c r="BF793" s="210"/>
      <c r="BG793" s="210"/>
      <c r="BH793" s="210"/>
    </row>
    <row r="794" spans="1:60" outlineLevel="3" x14ac:dyDescent="0.2">
      <c r="A794" s="217"/>
      <c r="B794" s="218"/>
      <c r="C794" s="259" t="s">
        <v>940</v>
      </c>
      <c r="D794" s="252"/>
      <c r="E794" s="253"/>
      <c r="F794" s="220"/>
      <c r="G794" s="220"/>
      <c r="H794" s="220"/>
      <c r="I794" s="220"/>
      <c r="J794" s="220"/>
      <c r="K794" s="220"/>
      <c r="L794" s="220"/>
      <c r="M794" s="220"/>
      <c r="N794" s="219"/>
      <c r="O794" s="219"/>
      <c r="P794" s="219"/>
      <c r="Q794" s="219"/>
      <c r="R794" s="220"/>
      <c r="S794" s="220"/>
      <c r="T794" s="220"/>
      <c r="U794" s="220"/>
      <c r="V794" s="220"/>
      <c r="W794" s="220"/>
      <c r="X794" s="220"/>
      <c r="Y794" s="220"/>
      <c r="Z794" s="210"/>
      <c r="AA794" s="210"/>
      <c r="AB794" s="210"/>
      <c r="AC794" s="210"/>
      <c r="AD794" s="210"/>
      <c r="AE794" s="210"/>
      <c r="AF794" s="210"/>
      <c r="AG794" s="210" t="s">
        <v>205</v>
      </c>
      <c r="AH794" s="210">
        <v>0</v>
      </c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0"/>
      <c r="AT794" s="210"/>
      <c r="AU794" s="210"/>
      <c r="AV794" s="210"/>
      <c r="AW794" s="210"/>
      <c r="AX794" s="210"/>
      <c r="AY794" s="210"/>
      <c r="AZ794" s="210"/>
      <c r="BA794" s="210"/>
      <c r="BB794" s="210"/>
      <c r="BC794" s="210"/>
      <c r="BD794" s="210"/>
      <c r="BE794" s="210"/>
      <c r="BF794" s="210"/>
      <c r="BG794" s="210"/>
      <c r="BH794" s="210"/>
    </row>
    <row r="795" spans="1:60" outlineLevel="3" x14ac:dyDescent="0.2">
      <c r="A795" s="217"/>
      <c r="B795" s="218"/>
      <c r="C795" s="259" t="s">
        <v>941</v>
      </c>
      <c r="D795" s="252"/>
      <c r="E795" s="253">
        <v>26.269549999999999</v>
      </c>
      <c r="F795" s="220"/>
      <c r="G795" s="220"/>
      <c r="H795" s="220"/>
      <c r="I795" s="220"/>
      <c r="J795" s="220"/>
      <c r="K795" s="220"/>
      <c r="L795" s="220"/>
      <c r="M795" s="220"/>
      <c r="N795" s="219"/>
      <c r="O795" s="219"/>
      <c r="P795" s="219"/>
      <c r="Q795" s="219"/>
      <c r="R795" s="220"/>
      <c r="S795" s="220"/>
      <c r="T795" s="220"/>
      <c r="U795" s="220"/>
      <c r="V795" s="220"/>
      <c r="W795" s="220"/>
      <c r="X795" s="220"/>
      <c r="Y795" s="220"/>
      <c r="Z795" s="210"/>
      <c r="AA795" s="210"/>
      <c r="AB795" s="210"/>
      <c r="AC795" s="210"/>
      <c r="AD795" s="210"/>
      <c r="AE795" s="210"/>
      <c r="AF795" s="210"/>
      <c r="AG795" s="210" t="s">
        <v>205</v>
      </c>
      <c r="AH795" s="210">
        <v>0</v>
      </c>
      <c r="AI795" s="210"/>
      <c r="AJ795" s="210"/>
      <c r="AK795" s="210"/>
      <c r="AL795" s="210"/>
      <c r="AM795" s="210"/>
      <c r="AN795" s="210"/>
      <c r="AO795" s="210"/>
      <c r="AP795" s="210"/>
      <c r="AQ795" s="210"/>
      <c r="AR795" s="210"/>
      <c r="AS795" s="210"/>
      <c r="AT795" s="210"/>
      <c r="AU795" s="210"/>
      <c r="AV795" s="210"/>
      <c r="AW795" s="210"/>
      <c r="AX795" s="210"/>
      <c r="AY795" s="210"/>
      <c r="AZ795" s="210"/>
      <c r="BA795" s="210"/>
      <c r="BB795" s="210"/>
      <c r="BC795" s="210"/>
      <c r="BD795" s="210"/>
      <c r="BE795" s="210"/>
      <c r="BF795" s="210"/>
      <c r="BG795" s="210"/>
      <c r="BH795" s="210"/>
    </row>
    <row r="796" spans="1:60" ht="22.5" outlineLevel="1" x14ac:dyDescent="0.2">
      <c r="A796" s="229">
        <v>119</v>
      </c>
      <c r="B796" s="230" t="s">
        <v>947</v>
      </c>
      <c r="C796" s="246" t="s">
        <v>948</v>
      </c>
      <c r="D796" s="231" t="s">
        <v>595</v>
      </c>
      <c r="E796" s="232">
        <v>157.61729</v>
      </c>
      <c r="F796" s="233"/>
      <c r="G796" s="234">
        <f>ROUND(E796*F796,2)</f>
        <v>0</v>
      </c>
      <c r="H796" s="233"/>
      <c r="I796" s="234">
        <f>ROUND(E796*H796,2)</f>
        <v>0</v>
      </c>
      <c r="J796" s="233"/>
      <c r="K796" s="234">
        <f>ROUND(E796*J796,2)</f>
        <v>0</v>
      </c>
      <c r="L796" s="234">
        <v>21</v>
      </c>
      <c r="M796" s="234">
        <f>G796*(1+L796/100)</f>
        <v>0</v>
      </c>
      <c r="N796" s="232">
        <v>0</v>
      </c>
      <c r="O796" s="232">
        <f>ROUND(E796*N796,2)</f>
        <v>0</v>
      </c>
      <c r="P796" s="232">
        <v>0</v>
      </c>
      <c r="Q796" s="232">
        <f>ROUND(E796*P796,2)</f>
        <v>0</v>
      </c>
      <c r="R796" s="234" t="s">
        <v>484</v>
      </c>
      <c r="S796" s="234" t="s">
        <v>159</v>
      </c>
      <c r="T796" s="235" t="s">
        <v>199</v>
      </c>
      <c r="U796" s="220">
        <v>0.105</v>
      </c>
      <c r="V796" s="220">
        <f>ROUND(E796*U796,2)</f>
        <v>16.55</v>
      </c>
      <c r="W796" s="220"/>
      <c r="X796" s="220" t="s">
        <v>936</v>
      </c>
      <c r="Y796" s="220" t="s">
        <v>162</v>
      </c>
      <c r="Z796" s="210"/>
      <c r="AA796" s="210"/>
      <c r="AB796" s="210"/>
      <c r="AC796" s="210"/>
      <c r="AD796" s="210"/>
      <c r="AE796" s="210"/>
      <c r="AF796" s="210"/>
      <c r="AG796" s="210" t="s">
        <v>937</v>
      </c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0"/>
      <c r="AT796" s="210"/>
      <c r="AU796" s="210"/>
      <c r="AV796" s="210"/>
      <c r="AW796" s="210"/>
      <c r="AX796" s="210"/>
      <c r="AY796" s="210"/>
      <c r="AZ796" s="210"/>
      <c r="BA796" s="210"/>
      <c r="BB796" s="210"/>
      <c r="BC796" s="210"/>
      <c r="BD796" s="210"/>
      <c r="BE796" s="210"/>
      <c r="BF796" s="210"/>
      <c r="BG796" s="210"/>
      <c r="BH796" s="210"/>
    </row>
    <row r="797" spans="1:60" outlineLevel="2" x14ac:dyDescent="0.2">
      <c r="A797" s="217"/>
      <c r="B797" s="218"/>
      <c r="C797" s="259" t="s">
        <v>939</v>
      </c>
      <c r="D797" s="252"/>
      <c r="E797" s="253"/>
      <c r="F797" s="220"/>
      <c r="G797" s="220"/>
      <c r="H797" s="220"/>
      <c r="I797" s="220"/>
      <c r="J797" s="220"/>
      <c r="K797" s="220"/>
      <c r="L797" s="220"/>
      <c r="M797" s="220"/>
      <c r="N797" s="219"/>
      <c r="O797" s="219"/>
      <c r="P797" s="219"/>
      <c r="Q797" s="219"/>
      <c r="R797" s="220"/>
      <c r="S797" s="220"/>
      <c r="T797" s="220"/>
      <c r="U797" s="220"/>
      <c r="V797" s="220"/>
      <c r="W797" s="220"/>
      <c r="X797" s="220"/>
      <c r="Y797" s="220"/>
      <c r="Z797" s="210"/>
      <c r="AA797" s="210"/>
      <c r="AB797" s="210"/>
      <c r="AC797" s="210"/>
      <c r="AD797" s="210"/>
      <c r="AE797" s="210"/>
      <c r="AF797" s="210"/>
      <c r="AG797" s="210" t="s">
        <v>205</v>
      </c>
      <c r="AH797" s="210">
        <v>0</v>
      </c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0"/>
      <c r="AT797" s="210"/>
      <c r="AU797" s="210"/>
      <c r="AV797" s="210"/>
      <c r="AW797" s="210"/>
      <c r="AX797" s="210"/>
      <c r="AY797" s="210"/>
      <c r="AZ797" s="210"/>
      <c r="BA797" s="210"/>
      <c r="BB797" s="210"/>
      <c r="BC797" s="210"/>
      <c r="BD797" s="210"/>
      <c r="BE797" s="210"/>
      <c r="BF797" s="210"/>
      <c r="BG797" s="210"/>
      <c r="BH797" s="210"/>
    </row>
    <row r="798" spans="1:60" outlineLevel="3" x14ac:dyDescent="0.2">
      <c r="A798" s="217"/>
      <c r="B798" s="218"/>
      <c r="C798" s="259" t="s">
        <v>940</v>
      </c>
      <c r="D798" s="252"/>
      <c r="E798" s="253"/>
      <c r="F798" s="220"/>
      <c r="G798" s="220"/>
      <c r="H798" s="220"/>
      <c r="I798" s="220"/>
      <c r="J798" s="220"/>
      <c r="K798" s="220"/>
      <c r="L798" s="220"/>
      <c r="M798" s="220"/>
      <c r="N798" s="219"/>
      <c r="O798" s="219"/>
      <c r="P798" s="219"/>
      <c r="Q798" s="219"/>
      <c r="R798" s="220"/>
      <c r="S798" s="220"/>
      <c r="T798" s="220"/>
      <c r="U798" s="220"/>
      <c r="V798" s="220"/>
      <c r="W798" s="220"/>
      <c r="X798" s="220"/>
      <c r="Y798" s="220"/>
      <c r="Z798" s="210"/>
      <c r="AA798" s="210"/>
      <c r="AB798" s="210"/>
      <c r="AC798" s="210"/>
      <c r="AD798" s="210"/>
      <c r="AE798" s="210"/>
      <c r="AF798" s="210"/>
      <c r="AG798" s="210" t="s">
        <v>205</v>
      </c>
      <c r="AH798" s="210">
        <v>0</v>
      </c>
      <c r="AI798" s="210"/>
      <c r="AJ798" s="210"/>
      <c r="AK798" s="210"/>
      <c r="AL798" s="210"/>
      <c r="AM798" s="210"/>
      <c r="AN798" s="210"/>
      <c r="AO798" s="210"/>
      <c r="AP798" s="210"/>
      <c r="AQ798" s="210"/>
      <c r="AR798" s="210"/>
      <c r="AS798" s="210"/>
      <c r="AT798" s="210"/>
      <c r="AU798" s="210"/>
      <c r="AV798" s="210"/>
      <c r="AW798" s="210"/>
      <c r="AX798" s="210"/>
      <c r="AY798" s="210"/>
      <c r="AZ798" s="210"/>
      <c r="BA798" s="210"/>
      <c r="BB798" s="210"/>
      <c r="BC798" s="210"/>
      <c r="BD798" s="210"/>
      <c r="BE798" s="210"/>
      <c r="BF798" s="210"/>
      <c r="BG798" s="210"/>
      <c r="BH798" s="210"/>
    </row>
    <row r="799" spans="1:60" outlineLevel="3" x14ac:dyDescent="0.2">
      <c r="A799" s="217"/>
      <c r="B799" s="218"/>
      <c r="C799" s="259" t="s">
        <v>949</v>
      </c>
      <c r="D799" s="252"/>
      <c r="E799" s="253">
        <v>157.61729</v>
      </c>
      <c r="F799" s="220"/>
      <c r="G799" s="220"/>
      <c r="H799" s="220"/>
      <c r="I799" s="220"/>
      <c r="J799" s="220"/>
      <c r="K799" s="220"/>
      <c r="L799" s="220"/>
      <c r="M799" s="220"/>
      <c r="N799" s="219"/>
      <c r="O799" s="219"/>
      <c r="P799" s="219"/>
      <c r="Q799" s="219"/>
      <c r="R799" s="220"/>
      <c r="S799" s="220"/>
      <c r="T799" s="220"/>
      <c r="U799" s="220"/>
      <c r="V799" s="220"/>
      <c r="W799" s="220"/>
      <c r="X799" s="220"/>
      <c r="Y799" s="220"/>
      <c r="Z799" s="210"/>
      <c r="AA799" s="210"/>
      <c r="AB799" s="210"/>
      <c r="AC799" s="210"/>
      <c r="AD799" s="210"/>
      <c r="AE799" s="210"/>
      <c r="AF799" s="210"/>
      <c r="AG799" s="210" t="s">
        <v>205</v>
      </c>
      <c r="AH799" s="210">
        <v>0</v>
      </c>
      <c r="AI799" s="210"/>
      <c r="AJ799" s="210"/>
      <c r="AK799" s="210"/>
      <c r="AL799" s="210"/>
      <c r="AM799" s="210"/>
      <c r="AN799" s="210"/>
      <c r="AO799" s="210"/>
      <c r="AP799" s="210"/>
      <c r="AQ799" s="210"/>
      <c r="AR799" s="210"/>
      <c r="AS799" s="210"/>
      <c r="AT799" s="210"/>
      <c r="AU799" s="210"/>
      <c r="AV799" s="210"/>
      <c r="AW799" s="210"/>
      <c r="AX799" s="210"/>
      <c r="AY799" s="210"/>
      <c r="AZ799" s="210"/>
      <c r="BA799" s="210"/>
      <c r="BB799" s="210"/>
      <c r="BC799" s="210"/>
      <c r="BD799" s="210"/>
      <c r="BE799" s="210"/>
      <c r="BF799" s="210"/>
      <c r="BG799" s="210"/>
      <c r="BH799" s="210"/>
    </row>
    <row r="800" spans="1:60" x14ac:dyDescent="0.2">
      <c r="A800" s="3"/>
      <c r="B800" s="4"/>
      <c r="C800" s="249"/>
      <c r="D800" s="6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AE800">
        <v>15</v>
      </c>
      <c r="AF800">
        <v>21</v>
      </c>
      <c r="AG800" t="s">
        <v>140</v>
      </c>
    </row>
    <row r="801" spans="1:33" x14ac:dyDescent="0.2">
      <c r="A801" s="213"/>
      <c r="B801" s="214" t="s">
        <v>29</v>
      </c>
      <c r="C801" s="250"/>
      <c r="D801" s="215"/>
      <c r="E801" s="216"/>
      <c r="F801" s="216"/>
      <c r="G801" s="228">
        <f>G8+G80+G253+G260+G264+G279+G303+G437+G443+G484+G503+G518+G566+G601+G687+G703+G732+G767</f>
        <v>0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AE801">
        <f>SUMIF(L7:L799,AE800,G7:G799)</f>
        <v>0</v>
      </c>
      <c r="AF801">
        <f>SUMIF(L7:L799,AF800,G7:G799)</f>
        <v>0</v>
      </c>
      <c r="AG801" t="s">
        <v>192</v>
      </c>
    </row>
    <row r="802" spans="1:33" x14ac:dyDescent="0.2">
      <c r="C802" s="251"/>
      <c r="D802" s="10"/>
      <c r="AG802" t="s">
        <v>193</v>
      </c>
    </row>
    <row r="803" spans="1:33" x14ac:dyDescent="0.2">
      <c r="D803" s="10"/>
    </row>
    <row r="804" spans="1:33" x14ac:dyDescent="0.2">
      <c r="D804" s="10"/>
    </row>
    <row r="805" spans="1:33" x14ac:dyDescent="0.2">
      <c r="D805" s="10"/>
    </row>
    <row r="806" spans="1:33" x14ac:dyDescent="0.2">
      <c r="D806" s="10"/>
    </row>
    <row r="807" spans="1:33" x14ac:dyDescent="0.2">
      <c r="D807" s="10"/>
    </row>
    <row r="808" spans="1:33" x14ac:dyDescent="0.2">
      <c r="D808" s="10"/>
    </row>
    <row r="809" spans="1:33" x14ac:dyDescent="0.2">
      <c r="D809" s="10"/>
    </row>
    <row r="810" spans="1:33" x14ac:dyDescent="0.2">
      <c r="D810" s="10"/>
    </row>
    <row r="811" spans="1:33" x14ac:dyDescent="0.2">
      <c r="D811" s="10"/>
    </row>
    <row r="812" spans="1:33" x14ac:dyDescent="0.2">
      <c r="D812" s="10"/>
    </row>
    <row r="813" spans="1:33" x14ac:dyDescent="0.2">
      <c r="D813" s="10"/>
    </row>
    <row r="814" spans="1:33" x14ac:dyDescent="0.2">
      <c r="D814" s="10"/>
    </row>
    <row r="815" spans="1:33" x14ac:dyDescent="0.2">
      <c r="D815" s="10"/>
    </row>
    <row r="816" spans="1:33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mPsbdTPy1tLXAg1wUFdfUPfZaeKau/alDnuPnBQTOXhrRUEej6i3YYqKiQa3RkUMEzYtoDlMQyOmtWgnaw4nGA==" saltValue="7Ze0YBC4CSWojVJisAngEg==" spinCount="100000" sheet="1" formatRows="0"/>
  <mergeCells count="44">
    <mergeCell ref="C711:G711"/>
    <mergeCell ref="C784:G784"/>
    <mergeCell ref="C597:G597"/>
    <mergeCell ref="C662:G662"/>
    <mergeCell ref="C678:G678"/>
    <mergeCell ref="C683:G683"/>
    <mergeCell ref="C699:G699"/>
    <mergeCell ref="C705:G705"/>
    <mergeCell ref="C505:G505"/>
    <mergeCell ref="C514:G514"/>
    <mergeCell ref="C520:G520"/>
    <mergeCell ref="C562:G562"/>
    <mergeCell ref="C568:G568"/>
    <mergeCell ref="C569:G569"/>
    <mergeCell ref="C439:G439"/>
    <mergeCell ref="C468:G468"/>
    <mergeCell ref="C480:G480"/>
    <mergeCell ref="C486:G486"/>
    <mergeCell ref="C489:G489"/>
    <mergeCell ref="C499:G499"/>
    <mergeCell ref="C307:G307"/>
    <mergeCell ref="C334:G334"/>
    <mergeCell ref="C352:G352"/>
    <mergeCell ref="C370:G370"/>
    <mergeCell ref="C423:G423"/>
    <mergeCell ref="C429:G429"/>
    <mergeCell ref="C128:G128"/>
    <mergeCell ref="C129:G129"/>
    <mergeCell ref="C255:G255"/>
    <mergeCell ref="C266:G266"/>
    <mergeCell ref="C267:G267"/>
    <mergeCell ref="C274:G274"/>
    <mergeCell ref="C40:G40"/>
    <mergeCell ref="C75:G75"/>
    <mergeCell ref="C82:G82"/>
    <mergeCell ref="C85:G85"/>
    <mergeCell ref="C91:G91"/>
    <mergeCell ref="C117:G117"/>
    <mergeCell ref="A1:G1"/>
    <mergeCell ref="C2:G2"/>
    <mergeCell ref="C3:G3"/>
    <mergeCell ref="C4:G4"/>
    <mergeCell ref="C10:G10"/>
    <mergeCell ref="C25:G25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F639-2B1B-45B2-BDD1-0D1A57A75EA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194</v>
      </c>
      <c r="B1" s="195"/>
      <c r="C1" s="195"/>
      <c r="D1" s="195"/>
      <c r="E1" s="195"/>
      <c r="F1" s="195"/>
      <c r="G1" s="195"/>
      <c r="AG1" t="s">
        <v>126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127</v>
      </c>
    </row>
    <row r="3" spans="1:60" ht="24.95" customHeight="1" x14ac:dyDescent="0.2">
      <c r="A3" s="196" t="s">
        <v>8</v>
      </c>
      <c r="B3" s="49" t="s">
        <v>54</v>
      </c>
      <c r="C3" s="199" t="s">
        <v>57</v>
      </c>
      <c r="D3" s="197"/>
      <c r="E3" s="197"/>
      <c r="F3" s="197"/>
      <c r="G3" s="198"/>
      <c r="AC3" s="174" t="s">
        <v>127</v>
      </c>
      <c r="AG3" t="s">
        <v>130</v>
      </c>
    </row>
    <row r="4" spans="1:60" ht="24.95" customHeight="1" x14ac:dyDescent="0.2">
      <c r="A4" s="200" t="s">
        <v>9</v>
      </c>
      <c r="B4" s="201" t="s">
        <v>60</v>
      </c>
      <c r="C4" s="202" t="s">
        <v>61</v>
      </c>
      <c r="D4" s="203"/>
      <c r="E4" s="203"/>
      <c r="F4" s="203"/>
      <c r="G4" s="204"/>
      <c r="AG4" t="s">
        <v>131</v>
      </c>
    </row>
    <row r="5" spans="1:60" x14ac:dyDescent="0.2">
      <c r="D5" s="10"/>
    </row>
    <row r="6" spans="1:60" ht="38.25" x14ac:dyDescent="0.2">
      <c r="A6" s="206" t="s">
        <v>132</v>
      </c>
      <c r="B6" s="208" t="s">
        <v>133</v>
      </c>
      <c r="C6" s="208" t="s">
        <v>134</v>
      </c>
      <c r="D6" s="207" t="s">
        <v>135</v>
      </c>
      <c r="E6" s="206" t="s">
        <v>136</v>
      </c>
      <c r="F6" s="205" t="s">
        <v>137</v>
      </c>
      <c r="G6" s="206" t="s">
        <v>29</v>
      </c>
      <c r="H6" s="209" t="s">
        <v>30</v>
      </c>
      <c r="I6" s="209" t="s">
        <v>138</v>
      </c>
      <c r="J6" s="209" t="s">
        <v>31</v>
      </c>
      <c r="K6" s="209" t="s">
        <v>139</v>
      </c>
      <c r="L6" s="209" t="s">
        <v>140</v>
      </c>
      <c r="M6" s="209" t="s">
        <v>141</v>
      </c>
      <c r="N6" s="209" t="s">
        <v>142</v>
      </c>
      <c r="O6" s="209" t="s">
        <v>143</v>
      </c>
      <c r="P6" s="209" t="s">
        <v>144</v>
      </c>
      <c r="Q6" s="209" t="s">
        <v>145</v>
      </c>
      <c r="R6" s="209" t="s">
        <v>146</v>
      </c>
      <c r="S6" s="209" t="s">
        <v>147</v>
      </c>
      <c r="T6" s="209" t="s">
        <v>148</v>
      </c>
      <c r="U6" s="209" t="s">
        <v>149</v>
      </c>
      <c r="V6" s="209" t="s">
        <v>150</v>
      </c>
      <c r="W6" s="209" t="s">
        <v>151</v>
      </c>
      <c r="X6" s="209" t="s">
        <v>152</v>
      </c>
      <c r="Y6" s="209" t="s">
        <v>153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154</v>
      </c>
      <c r="B8" s="223" t="s">
        <v>54</v>
      </c>
      <c r="C8" s="245" t="s">
        <v>109</v>
      </c>
      <c r="D8" s="224"/>
      <c r="E8" s="225"/>
      <c r="F8" s="226"/>
      <c r="G8" s="226">
        <f>SUMIF(AG9:AG15,"&lt;&gt;NOR",G9:G15)</f>
        <v>0</v>
      </c>
      <c r="H8" s="226"/>
      <c r="I8" s="226">
        <f>SUM(I9:I15)</f>
        <v>0</v>
      </c>
      <c r="J8" s="226"/>
      <c r="K8" s="226">
        <f>SUM(K9:K15)</f>
        <v>0</v>
      </c>
      <c r="L8" s="226"/>
      <c r="M8" s="226">
        <f>SUM(M9:M15)</f>
        <v>0</v>
      </c>
      <c r="N8" s="225"/>
      <c r="O8" s="225">
        <f>SUM(O9:O15)</f>
        <v>0</v>
      </c>
      <c r="P8" s="225"/>
      <c r="Q8" s="225">
        <f>SUM(Q9:Q15)</f>
        <v>0</v>
      </c>
      <c r="R8" s="226"/>
      <c r="S8" s="226"/>
      <c r="T8" s="227"/>
      <c r="U8" s="221"/>
      <c r="V8" s="221">
        <f>SUM(V9:V15)</f>
        <v>0</v>
      </c>
      <c r="W8" s="221"/>
      <c r="X8" s="221"/>
      <c r="Y8" s="221"/>
      <c r="AG8" t="s">
        <v>155</v>
      </c>
    </row>
    <row r="9" spans="1:60" outlineLevel="1" x14ac:dyDescent="0.2">
      <c r="A9" s="238">
        <v>1</v>
      </c>
      <c r="B9" s="239" t="s">
        <v>950</v>
      </c>
      <c r="C9" s="248" t="s">
        <v>951</v>
      </c>
      <c r="D9" s="240" t="s">
        <v>188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189</v>
      </c>
      <c r="T9" s="244" t="s">
        <v>160</v>
      </c>
      <c r="U9" s="220">
        <v>0</v>
      </c>
      <c r="V9" s="220">
        <f>ROUND(E9*U9,2)</f>
        <v>0</v>
      </c>
      <c r="W9" s="220"/>
      <c r="X9" s="220" t="s">
        <v>200</v>
      </c>
      <c r="Y9" s="220" t="s">
        <v>162</v>
      </c>
      <c r="Z9" s="210"/>
      <c r="AA9" s="210"/>
      <c r="AB9" s="210"/>
      <c r="AC9" s="210"/>
      <c r="AD9" s="210"/>
      <c r="AE9" s="210"/>
      <c r="AF9" s="210"/>
      <c r="AG9" s="210" t="s">
        <v>952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38">
        <v>2</v>
      </c>
      <c r="B10" s="239" t="s">
        <v>953</v>
      </c>
      <c r="C10" s="248" t="s">
        <v>954</v>
      </c>
      <c r="D10" s="240" t="s">
        <v>188</v>
      </c>
      <c r="E10" s="241">
        <v>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189</v>
      </c>
      <c r="T10" s="244" t="s">
        <v>160</v>
      </c>
      <c r="U10" s="220">
        <v>0</v>
      </c>
      <c r="V10" s="220">
        <f>ROUND(E10*U10,2)</f>
        <v>0</v>
      </c>
      <c r="W10" s="220"/>
      <c r="X10" s="220" t="s">
        <v>200</v>
      </c>
      <c r="Y10" s="220" t="s">
        <v>162</v>
      </c>
      <c r="Z10" s="210"/>
      <c r="AA10" s="210"/>
      <c r="AB10" s="210"/>
      <c r="AC10" s="210"/>
      <c r="AD10" s="210"/>
      <c r="AE10" s="210"/>
      <c r="AF10" s="210"/>
      <c r="AG10" s="210" t="s">
        <v>952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38">
        <v>3</v>
      </c>
      <c r="B11" s="239" t="s">
        <v>955</v>
      </c>
      <c r="C11" s="248" t="s">
        <v>956</v>
      </c>
      <c r="D11" s="240" t="s">
        <v>188</v>
      </c>
      <c r="E11" s="241">
        <v>1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189</v>
      </c>
      <c r="T11" s="244" t="s">
        <v>160</v>
      </c>
      <c r="U11" s="220">
        <v>0</v>
      </c>
      <c r="V11" s="220">
        <f>ROUND(E11*U11,2)</f>
        <v>0</v>
      </c>
      <c r="W11" s="220"/>
      <c r="X11" s="220" t="s">
        <v>200</v>
      </c>
      <c r="Y11" s="220" t="s">
        <v>162</v>
      </c>
      <c r="Z11" s="210"/>
      <c r="AA11" s="210"/>
      <c r="AB11" s="210"/>
      <c r="AC11" s="210"/>
      <c r="AD11" s="210"/>
      <c r="AE11" s="210"/>
      <c r="AF11" s="210"/>
      <c r="AG11" s="210" t="s">
        <v>952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38">
        <v>4</v>
      </c>
      <c r="B12" s="239" t="s">
        <v>957</v>
      </c>
      <c r="C12" s="248" t="s">
        <v>958</v>
      </c>
      <c r="D12" s="240" t="s">
        <v>188</v>
      </c>
      <c r="E12" s="241">
        <v>1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/>
      <c r="S12" s="243" t="s">
        <v>189</v>
      </c>
      <c r="T12" s="244" t="s">
        <v>160</v>
      </c>
      <c r="U12" s="220">
        <v>0</v>
      </c>
      <c r="V12" s="220">
        <f>ROUND(E12*U12,2)</f>
        <v>0</v>
      </c>
      <c r="W12" s="220"/>
      <c r="X12" s="220" t="s">
        <v>200</v>
      </c>
      <c r="Y12" s="220" t="s">
        <v>162</v>
      </c>
      <c r="Z12" s="210"/>
      <c r="AA12" s="210"/>
      <c r="AB12" s="210"/>
      <c r="AC12" s="210"/>
      <c r="AD12" s="210"/>
      <c r="AE12" s="210"/>
      <c r="AF12" s="210"/>
      <c r="AG12" s="210" t="s">
        <v>952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8">
        <v>5</v>
      </c>
      <c r="B13" s="239" t="s">
        <v>959</v>
      </c>
      <c r="C13" s="248" t="s">
        <v>960</v>
      </c>
      <c r="D13" s="240" t="s">
        <v>961</v>
      </c>
      <c r="E13" s="241">
        <v>6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189</v>
      </c>
      <c r="T13" s="244" t="s">
        <v>160</v>
      </c>
      <c r="U13" s="220">
        <v>0</v>
      </c>
      <c r="V13" s="220">
        <f>ROUND(E13*U13,2)</f>
        <v>0</v>
      </c>
      <c r="W13" s="220"/>
      <c r="X13" s="220" t="s">
        <v>200</v>
      </c>
      <c r="Y13" s="220" t="s">
        <v>162</v>
      </c>
      <c r="Z13" s="210"/>
      <c r="AA13" s="210"/>
      <c r="AB13" s="210"/>
      <c r="AC13" s="210"/>
      <c r="AD13" s="210"/>
      <c r="AE13" s="210"/>
      <c r="AF13" s="210"/>
      <c r="AG13" s="210" t="s">
        <v>952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38">
        <v>6</v>
      </c>
      <c r="B14" s="239" t="s">
        <v>962</v>
      </c>
      <c r="C14" s="248" t="s">
        <v>963</v>
      </c>
      <c r="D14" s="240" t="s">
        <v>188</v>
      </c>
      <c r="E14" s="241">
        <v>1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189</v>
      </c>
      <c r="T14" s="244" t="s">
        <v>160</v>
      </c>
      <c r="U14" s="220">
        <v>0</v>
      </c>
      <c r="V14" s="220">
        <f>ROUND(E14*U14,2)</f>
        <v>0</v>
      </c>
      <c r="W14" s="220"/>
      <c r="X14" s="220" t="s">
        <v>200</v>
      </c>
      <c r="Y14" s="220" t="s">
        <v>162</v>
      </c>
      <c r="Z14" s="210"/>
      <c r="AA14" s="210"/>
      <c r="AB14" s="210"/>
      <c r="AC14" s="210"/>
      <c r="AD14" s="210"/>
      <c r="AE14" s="210"/>
      <c r="AF14" s="210"/>
      <c r="AG14" s="210" t="s">
        <v>952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8">
        <v>7</v>
      </c>
      <c r="B15" s="239" t="s">
        <v>964</v>
      </c>
      <c r="C15" s="248" t="s">
        <v>965</v>
      </c>
      <c r="D15" s="240" t="s">
        <v>961</v>
      </c>
      <c r="E15" s="241">
        <v>4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189</v>
      </c>
      <c r="T15" s="244" t="s">
        <v>160</v>
      </c>
      <c r="U15" s="220">
        <v>0</v>
      </c>
      <c r="V15" s="220">
        <f>ROUND(E15*U15,2)</f>
        <v>0</v>
      </c>
      <c r="W15" s="220"/>
      <c r="X15" s="220" t="s">
        <v>200</v>
      </c>
      <c r="Y15" s="220" t="s">
        <v>162</v>
      </c>
      <c r="Z15" s="210"/>
      <c r="AA15" s="210"/>
      <c r="AB15" s="210"/>
      <c r="AC15" s="210"/>
      <c r="AD15" s="210"/>
      <c r="AE15" s="210"/>
      <c r="AF15" s="210"/>
      <c r="AG15" s="210" t="s">
        <v>952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x14ac:dyDescent="0.2">
      <c r="A16" s="222" t="s">
        <v>154</v>
      </c>
      <c r="B16" s="223" t="s">
        <v>110</v>
      </c>
      <c r="C16" s="245" t="s">
        <v>111</v>
      </c>
      <c r="D16" s="224"/>
      <c r="E16" s="225"/>
      <c r="F16" s="226"/>
      <c r="G16" s="226">
        <f>SUMIF(AG17:AG17,"&lt;&gt;NOR",G17:G17)</f>
        <v>0</v>
      </c>
      <c r="H16" s="226"/>
      <c r="I16" s="226">
        <f>SUM(I17:I17)</f>
        <v>0</v>
      </c>
      <c r="J16" s="226"/>
      <c r="K16" s="226">
        <f>SUM(K17:K17)</f>
        <v>0</v>
      </c>
      <c r="L16" s="226"/>
      <c r="M16" s="226">
        <f>SUM(M17:M17)</f>
        <v>0</v>
      </c>
      <c r="N16" s="225"/>
      <c r="O16" s="225">
        <f>SUM(O17:O17)</f>
        <v>0</v>
      </c>
      <c r="P16" s="225"/>
      <c r="Q16" s="225">
        <f>SUM(Q17:Q17)</f>
        <v>0</v>
      </c>
      <c r="R16" s="226"/>
      <c r="S16" s="226"/>
      <c r="T16" s="227"/>
      <c r="U16" s="221"/>
      <c r="V16" s="221">
        <f>SUM(V17:V17)</f>
        <v>0</v>
      </c>
      <c r="W16" s="221"/>
      <c r="X16" s="221"/>
      <c r="Y16" s="221"/>
      <c r="AG16" t="s">
        <v>155</v>
      </c>
    </row>
    <row r="17" spans="1:60" outlineLevel="1" x14ac:dyDescent="0.2">
      <c r="A17" s="238">
        <v>8</v>
      </c>
      <c r="B17" s="239" t="s">
        <v>966</v>
      </c>
      <c r="C17" s="248" t="s">
        <v>967</v>
      </c>
      <c r="D17" s="240" t="s">
        <v>220</v>
      </c>
      <c r="E17" s="241">
        <v>130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189</v>
      </c>
      <c r="T17" s="244" t="s">
        <v>160</v>
      </c>
      <c r="U17" s="220">
        <v>0</v>
      </c>
      <c r="V17" s="220">
        <f>ROUND(E17*U17,2)</f>
        <v>0</v>
      </c>
      <c r="W17" s="220"/>
      <c r="X17" s="220" t="s">
        <v>200</v>
      </c>
      <c r="Y17" s="220" t="s">
        <v>162</v>
      </c>
      <c r="Z17" s="210"/>
      <c r="AA17" s="210"/>
      <c r="AB17" s="210"/>
      <c r="AC17" s="210"/>
      <c r="AD17" s="210"/>
      <c r="AE17" s="210"/>
      <c r="AF17" s="210"/>
      <c r="AG17" s="210" t="s">
        <v>952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222" t="s">
        <v>154</v>
      </c>
      <c r="B18" s="223" t="s">
        <v>112</v>
      </c>
      <c r="C18" s="245" t="s">
        <v>113</v>
      </c>
      <c r="D18" s="224"/>
      <c r="E18" s="225"/>
      <c r="F18" s="226"/>
      <c r="G18" s="226">
        <f>SUMIF(AG19:AG19,"&lt;&gt;NOR",G19:G19)</f>
        <v>0</v>
      </c>
      <c r="H18" s="226"/>
      <c r="I18" s="226">
        <f>SUM(I19:I19)</f>
        <v>0</v>
      </c>
      <c r="J18" s="226"/>
      <c r="K18" s="226">
        <f>SUM(K19:K19)</f>
        <v>0</v>
      </c>
      <c r="L18" s="226"/>
      <c r="M18" s="226">
        <f>SUM(M19:M19)</f>
        <v>0</v>
      </c>
      <c r="N18" s="225"/>
      <c r="O18" s="225">
        <f>SUM(O19:O19)</f>
        <v>0</v>
      </c>
      <c r="P18" s="225"/>
      <c r="Q18" s="225">
        <f>SUM(Q19:Q19)</f>
        <v>0</v>
      </c>
      <c r="R18" s="226"/>
      <c r="S18" s="226"/>
      <c r="T18" s="227"/>
      <c r="U18" s="221"/>
      <c r="V18" s="221">
        <f>SUM(V19:V19)</f>
        <v>0</v>
      </c>
      <c r="W18" s="221"/>
      <c r="X18" s="221"/>
      <c r="Y18" s="221"/>
      <c r="AG18" t="s">
        <v>155</v>
      </c>
    </row>
    <row r="19" spans="1:60" outlineLevel="1" x14ac:dyDescent="0.2">
      <c r="A19" s="238">
        <v>9</v>
      </c>
      <c r="B19" s="239" t="s">
        <v>968</v>
      </c>
      <c r="C19" s="248" t="s">
        <v>969</v>
      </c>
      <c r="D19" s="240" t="s">
        <v>188</v>
      </c>
      <c r="E19" s="241">
        <v>3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189</v>
      </c>
      <c r="T19" s="244" t="s">
        <v>160</v>
      </c>
      <c r="U19" s="220">
        <v>0</v>
      </c>
      <c r="V19" s="220">
        <f>ROUND(E19*U19,2)</f>
        <v>0</v>
      </c>
      <c r="W19" s="220"/>
      <c r="X19" s="220" t="s">
        <v>200</v>
      </c>
      <c r="Y19" s="220" t="s">
        <v>162</v>
      </c>
      <c r="Z19" s="210"/>
      <c r="AA19" s="210"/>
      <c r="AB19" s="210"/>
      <c r="AC19" s="210"/>
      <c r="AD19" s="210"/>
      <c r="AE19" s="210"/>
      <c r="AF19" s="210"/>
      <c r="AG19" s="210" t="s">
        <v>952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x14ac:dyDescent="0.2">
      <c r="A20" s="222" t="s">
        <v>154</v>
      </c>
      <c r="B20" s="223" t="s">
        <v>114</v>
      </c>
      <c r="C20" s="245" t="s">
        <v>115</v>
      </c>
      <c r="D20" s="224"/>
      <c r="E20" s="225"/>
      <c r="F20" s="226"/>
      <c r="G20" s="226">
        <f>SUMIF(AG21:AG21,"&lt;&gt;NOR",G21:G21)</f>
        <v>0</v>
      </c>
      <c r="H20" s="226"/>
      <c r="I20" s="226">
        <f>SUM(I21:I21)</f>
        <v>0</v>
      </c>
      <c r="J20" s="226"/>
      <c r="K20" s="226">
        <f>SUM(K21:K21)</f>
        <v>0</v>
      </c>
      <c r="L20" s="226"/>
      <c r="M20" s="226">
        <f>SUM(M21:M21)</f>
        <v>0</v>
      </c>
      <c r="N20" s="225"/>
      <c r="O20" s="225">
        <f>SUM(O21:O21)</f>
        <v>0</v>
      </c>
      <c r="P20" s="225"/>
      <c r="Q20" s="225">
        <f>SUM(Q21:Q21)</f>
        <v>0</v>
      </c>
      <c r="R20" s="226"/>
      <c r="S20" s="226"/>
      <c r="T20" s="227"/>
      <c r="U20" s="221"/>
      <c r="V20" s="221">
        <f>SUM(V21:V21)</f>
        <v>0</v>
      </c>
      <c r="W20" s="221"/>
      <c r="X20" s="221"/>
      <c r="Y20" s="221"/>
      <c r="AG20" t="s">
        <v>155</v>
      </c>
    </row>
    <row r="21" spans="1:60" outlineLevel="1" x14ac:dyDescent="0.2">
      <c r="A21" s="238">
        <v>10</v>
      </c>
      <c r="B21" s="239" t="s">
        <v>970</v>
      </c>
      <c r="C21" s="248" t="s">
        <v>971</v>
      </c>
      <c r="D21" s="240" t="s">
        <v>220</v>
      </c>
      <c r="E21" s="241">
        <v>660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/>
      <c r="S21" s="243" t="s">
        <v>189</v>
      </c>
      <c r="T21" s="244" t="s">
        <v>160</v>
      </c>
      <c r="U21" s="220">
        <v>0</v>
      </c>
      <c r="V21" s="220">
        <f>ROUND(E21*U21,2)</f>
        <v>0</v>
      </c>
      <c r="W21" s="220"/>
      <c r="X21" s="220" t="s">
        <v>200</v>
      </c>
      <c r="Y21" s="220" t="s">
        <v>162</v>
      </c>
      <c r="Z21" s="210"/>
      <c r="AA21" s="210"/>
      <c r="AB21" s="210"/>
      <c r="AC21" s="210"/>
      <c r="AD21" s="210"/>
      <c r="AE21" s="210"/>
      <c r="AF21" s="210"/>
      <c r="AG21" s="210" t="s">
        <v>952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x14ac:dyDescent="0.2">
      <c r="A22" s="222" t="s">
        <v>154</v>
      </c>
      <c r="B22" s="223" t="s">
        <v>116</v>
      </c>
      <c r="C22" s="245" t="s">
        <v>117</v>
      </c>
      <c r="D22" s="224"/>
      <c r="E22" s="225"/>
      <c r="F22" s="226"/>
      <c r="G22" s="226">
        <f>SUMIF(AG23:AG25,"&lt;&gt;NOR",G23:G25)</f>
        <v>0</v>
      </c>
      <c r="H22" s="226"/>
      <c r="I22" s="226">
        <f>SUM(I23:I25)</f>
        <v>0</v>
      </c>
      <c r="J22" s="226"/>
      <c r="K22" s="226">
        <f>SUM(K23:K25)</f>
        <v>0</v>
      </c>
      <c r="L22" s="226"/>
      <c r="M22" s="226">
        <f>SUM(M23:M25)</f>
        <v>0</v>
      </c>
      <c r="N22" s="225"/>
      <c r="O22" s="225">
        <f>SUM(O23:O25)</f>
        <v>0</v>
      </c>
      <c r="P22" s="225"/>
      <c r="Q22" s="225">
        <f>SUM(Q23:Q25)</f>
        <v>0</v>
      </c>
      <c r="R22" s="226"/>
      <c r="S22" s="226"/>
      <c r="T22" s="227"/>
      <c r="U22" s="221"/>
      <c r="V22" s="221">
        <f>SUM(V23:V25)</f>
        <v>0</v>
      </c>
      <c r="W22" s="221"/>
      <c r="X22" s="221"/>
      <c r="Y22" s="221"/>
      <c r="AG22" t="s">
        <v>155</v>
      </c>
    </row>
    <row r="23" spans="1:60" ht="22.5" outlineLevel="1" x14ac:dyDescent="0.2">
      <c r="A23" s="238">
        <v>11</v>
      </c>
      <c r="B23" s="239" t="s">
        <v>972</v>
      </c>
      <c r="C23" s="248" t="s">
        <v>973</v>
      </c>
      <c r="D23" s="240" t="s">
        <v>220</v>
      </c>
      <c r="E23" s="241">
        <v>60.7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3"/>
      <c r="S23" s="243" t="s">
        <v>189</v>
      </c>
      <c r="T23" s="244" t="s">
        <v>160</v>
      </c>
      <c r="U23" s="220">
        <v>0</v>
      </c>
      <c r="V23" s="220">
        <f>ROUND(E23*U23,2)</f>
        <v>0</v>
      </c>
      <c r="W23" s="220"/>
      <c r="X23" s="220" t="s">
        <v>200</v>
      </c>
      <c r="Y23" s="220" t="s">
        <v>162</v>
      </c>
      <c r="Z23" s="210"/>
      <c r="AA23" s="210"/>
      <c r="AB23" s="210"/>
      <c r="AC23" s="210"/>
      <c r="AD23" s="210"/>
      <c r="AE23" s="210"/>
      <c r="AF23" s="210"/>
      <c r="AG23" s="210" t="s">
        <v>952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38">
        <v>12</v>
      </c>
      <c r="B24" s="239" t="s">
        <v>974</v>
      </c>
      <c r="C24" s="248" t="s">
        <v>975</v>
      </c>
      <c r="D24" s="240" t="s">
        <v>188</v>
      </c>
      <c r="E24" s="241">
        <v>3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189</v>
      </c>
      <c r="T24" s="244" t="s">
        <v>160</v>
      </c>
      <c r="U24" s="220">
        <v>0</v>
      </c>
      <c r="V24" s="220">
        <f>ROUND(E24*U24,2)</f>
        <v>0</v>
      </c>
      <c r="W24" s="220"/>
      <c r="X24" s="220" t="s">
        <v>200</v>
      </c>
      <c r="Y24" s="220" t="s">
        <v>162</v>
      </c>
      <c r="Z24" s="210"/>
      <c r="AA24" s="210"/>
      <c r="AB24" s="210"/>
      <c r="AC24" s="210"/>
      <c r="AD24" s="210"/>
      <c r="AE24" s="210"/>
      <c r="AF24" s="210"/>
      <c r="AG24" s="210" t="s">
        <v>952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8">
        <v>13</v>
      </c>
      <c r="B25" s="239" t="s">
        <v>976</v>
      </c>
      <c r="C25" s="248" t="s">
        <v>977</v>
      </c>
      <c r="D25" s="240" t="s">
        <v>188</v>
      </c>
      <c r="E25" s="241">
        <v>3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0</v>
      </c>
      <c r="O25" s="241">
        <f>ROUND(E25*N25,2)</f>
        <v>0</v>
      </c>
      <c r="P25" s="241">
        <v>0</v>
      </c>
      <c r="Q25" s="241">
        <f>ROUND(E25*P25,2)</f>
        <v>0</v>
      </c>
      <c r="R25" s="243"/>
      <c r="S25" s="243" t="s">
        <v>189</v>
      </c>
      <c r="T25" s="244" t="s">
        <v>160</v>
      </c>
      <c r="U25" s="220">
        <v>0</v>
      </c>
      <c r="V25" s="220">
        <f>ROUND(E25*U25,2)</f>
        <v>0</v>
      </c>
      <c r="W25" s="220"/>
      <c r="X25" s="220" t="s">
        <v>200</v>
      </c>
      <c r="Y25" s="220" t="s">
        <v>162</v>
      </c>
      <c r="Z25" s="210"/>
      <c r="AA25" s="210"/>
      <c r="AB25" s="210"/>
      <c r="AC25" s="210"/>
      <c r="AD25" s="210"/>
      <c r="AE25" s="210"/>
      <c r="AF25" s="210"/>
      <c r="AG25" s="210" t="s">
        <v>952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">
      <c r="A26" s="222" t="s">
        <v>154</v>
      </c>
      <c r="B26" s="223" t="s">
        <v>118</v>
      </c>
      <c r="C26" s="245" t="s">
        <v>119</v>
      </c>
      <c r="D26" s="224"/>
      <c r="E26" s="225"/>
      <c r="F26" s="226"/>
      <c r="G26" s="226">
        <f>SUMIF(AG27:AG30,"&lt;&gt;NOR",G27:G30)</f>
        <v>0</v>
      </c>
      <c r="H26" s="226"/>
      <c r="I26" s="226">
        <f>SUM(I27:I30)</f>
        <v>0</v>
      </c>
      <c r="J26" s="226"/>
      <c r="K26" s="226">
        <f>SUM(K27:K30)</f>
        <v>0</v>
      </c>
      <c r="L26" s="226"/>
      <c r="M26" s="226">
        <f>SUM(M27:M30)</f>
        <v>0</v>
      </c>
      <c r="N26" s="225"/>
      <c r="O26" s="225">
        <f>SUM(O27:O30)</f>
        <v>0</v>
      </c>
      <c r="P26" s="225"/>
      <c r="Q26" s="225">
        <f>SUM(Q27:Q30)</f>
        <v>0</v>
      </c>
      <c r="R26" s="226"/>
      <c r="S26" s="226"/>
      <c r="T26" s="227"/>
      <c r="U26" s="221"/>
      <c r="V26" s="221">
        <f>SUM(V27:V30)</f>
        <v>0</v>
      </c>
      <c r="W26" s="221"/>
      <c r="X26" s="221"/>
      <c r="Y26" s="221"/>
      <c r="AG26" t="s">
        <v>155</v>
      </c>
    </row>
    <row r="27" spans="1:60" outlineLevel="1" x14ac:dyDescent="0.2">
      <c r="A27" s="238">
        <v>14</v>
      </c>
      <c r="B27" s="239" t="s">
        <v>978</v>
      </c>
      <c r="C27" s="248" t="s">
        <v>979</v>
      </c>
      <c r="D27" s="240" t="s">
        <v>220</v>
      </c>
      <c r="E27" s="241">
        <v>16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21</v>
      </c>
      <c r="M27" s="243">
        <f>G27*(1+L27/100)</f>
        <v>0</v>
      </c>
      <c r="N27" s="241">
        <v>0</v>
      </c>
      <c r="O27" s="241">
        <f>ROUND(E27*N27,2)</f>
        <v>0</v>
      </c>
      <c r="P27" s="241">
        <v>0</v>
      </c>
      <c r="Q27" s="241">
        <f>ROUND(E27*P27,2)</f>
        <v>0</v>
      </c>
      <c r="R27" s="243"/>
      <c r="S27" s="243" t="s">
        <v>189</v>
      </c>
      <c r="T27" s="244" t="s">
        <v>160</v>
      </c>
      <c r="U27" s="220">
        <v>0</v>
      </c>
      <c r="V27" s="220">
        <f>ROUND(E27*U27,2)</f>
        <v>0</v>
      </c>
      <c r="W27" s="220"/>
      <c r="X27" s="220" t="s">
        <v>200</v>
      </c>
      <c r="Y27" s="220" t="s">
        <v>162</v>
      </c>
      <c r="Z27" s="210"/>
      <c r="AA27" s="210"/>
      <c r="AB27" s="210"/>
      <c r="AC27" s="210"/>
      <c r="AD27" s="210"/>
      <c r="AE27" s="210"/>
      <c r="AF27" s="210"/>
      <c r="AG27" s="210" t="s">
        <v>952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38">
        <v>15</v>
      </c>
      <c r="B28" s="239" t="s">
        <v>980</v>
      </c>
      <c r="C28" s="248" t="s">
        <v>31</v>
      </c>
      <c r="D28" s="240" t="s">
        <v>961</v>
      </c>
      <c r="E28" s="241">
        <v>65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189</v>
      </c>
      <c r="T28" s="244" t="s">
        <v>160</v>
      </c>
      <c r="U28" s="220">
        <v>0</v>
      </c>
      <c r="V28" s="220">
        <f>ROUND(E28*U28,2)</f>
        <v>0</v>
      </c>
      <c r="W28" s="220"/>
      <c r="X28" s="220" t="s">
        <v>200</v>
      </c>
      <c r="Y28" s="220" t="s">
        <v>162</v>
      </c>
      <c r="Z28" s="210"/>
      <c r="AA28" s="210"/>
      <c r="AB28" s="210"/>
      <c r="AC28" s="210"/>
      <c r="AD28" s="210"/>
      <c r="AE28" s="210"/>
      <c r="AF28" s="210"/>
      <c r="AG28" s="210" t="s">
        <v>952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38">
        <v>16</v>
      </c>
      <c r="B29" s="239" t="s">
        <v>981</v>
      </c>
      <c r="C29" s="248" t="s">
        <v>982</v>
      </c>
      <c r="D29" s="240" t="s">
        <v>595</v>
      </c>
      <c r="E29" s="241">
        <v>0.1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0</v>
      </c>
      <c r="O29" s="241">
        <f>ROUND(E29*N29,2)</f>
        <v>0</v>
      </c>
      <c r="P29" s="241">
        <v>0</v>
      </c>
      <c r="Q29" s="241">
        <f>ROUND(E29*P29,2)</f>
        <v>0</v>
      </c>
      <c r="R29" s="243"/>
      <c r="S29" s="243" t="s">
        <v>189</v>
      </c>
      <c r="T29" s="244" t="s">
        <v>160</v>
      </c>
      <c r="U29" s="220">
        <v>0</v>
      </c>
      <c r="V29" s="220">
        <f>ROUND(E29*U29,2)</f>
        <v>0</v>
      </c>
      <c r="W29" s="220"/>
      <c r="X29" s="220" t="s">
        <v>200</v>
      </c>
      <c r="Y29" s="220" t="s">
        <v>162</v>
      </c>
      <c r="Z29" s="210"/>
      <c r="AA29" s="210"/>
      <c r="AB29" s="210"/>
      <c r="AC29" s="210"/>
      <c r="AD29" s="210"/>
      <c r="AE29" s="210"/>
      <c r="AF29" s="210"/>
      <c r="AG29" s="210" t="s">
        <v>952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29">
        <v>17</v>
      </c>
      <c r="B30" s="230" t="s">
        <v>983</v>
      </c>
      <c r="C30" s="246" t="s">
        <v>965</v>
      </c>
      <c r="D30" s="231" t="s">
        <v>961</v>
      </c>
      <c r="E30" s="232">
        <v>6</v>
      </c>
      <c r="F30" s="233"/>
      <c r="G30" s="234">
        <f>ROUND(E30*F30,2)</f>
        <v>0</v>
      </c>
      <c r="H30" s="233"/>
      <c r="I30" s="234">
        <f>ROUND(E30*H30,2)</f>
        <v>0</v>
      </c>
      <c r="J30" s="233"/>
      <c r="K30" s="234">
        <f>ROUND(E30*J30,2)</f>
        <v>0</v>
      </c>
      <c r="L30" s="234">
        <v>21</v>
      </c>
      <c r="M30" s="234">
        <f>G30*(1+L30/100)</f>
        <v>0</v>
      </c>
      <c r="N30" s="232">
        <v>0</v>
      </c>
      <c r="O30" s="232">
        <f>ROUND(E30*N30,2)</f>
        <v>0</v>
      </c>
      <c r="P30" s="232">
        <v>0</v>
      </c>
      <c r="Q30" s="232">
        <f>ROUND(E30*P30,2)</f>
        <v>0</v>
      </c>
      <c r="R30" s="234"/>
      <c r="S30" s="234" t="s">
        <v>189</v>
      </c>
      <c r="T30" s="235" t="s">
        <v>160</v>
      </c>
      <c r="U30" s="220">
        <v>0</v>
      </c>
      <c r="V30" s="220">
        <f>ROUND(E30*U30,2)</f>
        <v>0</v>
      </c>
      <c r="W30" s="220"/>
      <c r="X30" s="220" t="s">
        <v>200</v>
      </c>
      <c r="Y30" s="220" t="s">
        <v>162</v>
      </c>
      <c r="Z30" s="210"/>
      <c r="AA30" s="210"/>
      <c r="AB30" s="210"/>
      <c r="AC30" s="210"/>
      <c r="AD30" s="210"/>
      <c r="AE30" s="210"/>
      <c r="AF30" s="210"/>
      <c r="AG30" s="210" t="s">
        <v>952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x14ac:dyDescent="0.2">
      <c r="A31" s="3"/>
      <c r="B31" s="4"/>
      <c r="C31" s="249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v>15</v>
      </c>
      <c r="AF31">
        <v>21</v>
      </c>
      <c r="AG31" t="s">
        <v>140</v>
      </c>
    </row>
    <row r="32" spans="1:60" x14ac:dyDescent="0.2">
      <c r="A32" s="213"/>
      <c r="B32" s="214" t="s">
        <v>29</v>
      </c>
      <c r="C32" s="250"/>
      <c r="D32" s="215"/>
      <c r="E32" s="216"/>
      <c r="F32" s="216"/>
      <c r="G32" s="228">
        <f>G8+G16+G18+G20+G22+G26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f>SUMIF(L7:L30,AE31,G7:G30)</f>
        <v>0</v>
      </c>
      <c r="AF32">
        <f>SUMIF(L7:L30,AF31,G7:G30)</f>
        <v>0</v>
      </c>
      <c r="AG32" t="s">
        <v>192</v>
      </c>
    </row>
    <row r="33" spans="3:33" x14ac:dyDescent="0.2">
      <c r="C33" s="251"/>
      <c r="D33" s="10"/>
      <c r="AG33" t="s">
        <v>193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NLAp6l5SvVUq86ZMDDN+n0/fciNEb1QbND3xiS+W/2OBceQtdRDL8eUz3EBPsFcg4uOE54WsaPbA313/zcqNA==" saltValue="2AXtwlIJJACO1b8U93BVOA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099 01 Naklady</vt:lpstr>
      <vt:lpstr>01 D.1.1 Pol</vt:lpstr>
      <vt:lpstr>01 D.1.4.1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D.1.1 Pol'!Názvy_tisku</vt:lpstr>
      <vt:lpstr>'01 D.1.4.1 Pol'!Názvy_tisku</vt:lpstr>
      <vt:lpstr>'099 01 Naklady'!Názvy_tisku</vt:lpstr>
      <vt:lpstr>oadresa</vt:lpstr>
      <vt:lpstr>Stavba!Objednatel</vt:lpstr>
      <vt:lpstr>Stavba!Objekt</vt:lpstr>
      <vt:lpstr>'01 D.1.1 Pol'!Oblast_tisku</vt:lpstr>
      <vt:lpstr>'01 D.1.4.1 Pol'!Oblast_tisku</vt:lpstr>
      <vt:lpstr>'099 01 Naklady'!Oblast_tisku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2019-03-19T12:27:02Z</cp:lastPrinted>
  <dcterms:created xsi:type="dcterms:W3CDTF">2009-04-08T07:15:50Z</dcterms:created>
  <dcterms:modified xsi:type="dcterms:W3CDTF">2023-03-06T10:37:15Z</dcterms:modified>
</cp:coreProperties>
</file>