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J107" i="1" l="1"/>
  <c r="K107" i="1"/>
  <c r="I107" i="1"/>
  <c r="I104" i="1"/>
  <c r="K104" i="1" s="1"/>
  <c r="J104" i="1" l="1"/>
  <c r="I126" i="1"/>
  <c r="K126" i="1" s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7" i="1"/>
  <c r="J126" i="1" l="1"/>
  <c r="I92" i="1" l="1"/>
  <c r="J92" i="1" s="1"/>
  <c r="I91" i="1"/>
  <c r="J91" i="1" s="1"/>
  <c r="I90" i="1"/>
  <c r="K90" i="1" s="1"/>
  <c r="I89" i="1"/>
  <c r="J89" i="1" s="1"/>
  <c r="I88" i="1"/>
  <c r="J88" i="1" s="1"/>
  <c r="I87" i="1"/>
  <c r="J87" i="1" s="1"/>
  <c r="I86" i="1"/>
  <c r="J86" i="1" s="1"/>
  <c r="I85" i="1"/>
  <c r="J85" i="1" s="1"/>
  <c r="I84" i="1"/>
  <c r="J84" i="1" s="1"/>
  <c r="I83" i="1"/>
  <c r="K83" i="1" s="1"/>
  <c r="I93" i="1"/>
  <c r="K93" i="1" s="1"/>
  <c r="K87" i="1" l="1"/>
  <c r="K86" i="1"/>
  <c r="K92" i="1"/>
  <c r="K91" i="1"/>
  <c r="J90" i="1"/>
  <c r="K89" i="1"/>
  <c r="K88" i="1"/>
  <c r="K85" i="1"/>
  <c r="K84" i="1"/>
  <c r="J83" i="1"/>
  <c r="J93" i="1"/>
  <c r="I127" i="1"/>
  <c r="J127" i="1" s="1"/>
  <c r="I128" i="1"/>
  <c r="J128" i="1" s="1"/>
  <c r="I125" i="1"/>
  <c r="K125" i="1" s="1"/>
  <c r="K128" i="1" l="1"/>
  <c r="K127" i="1"/>
  <c r="J125" i="1"/>
  <c r="I129" i="1"/>
  <c r="I115" i="1"/>
  <c r="I116" i="1"/>
  <c r="I117" i="1"/>
  <c r="I114" i="1"/>
  <c r="I118" i="1" l="1"/>
  <c r="K129" i="1"/>
  <c r="J129" i="1"/>
  <c r="K114" i="1"/>
  <c r="J114" i="1"/>
  <c r="K117" i="1"/>
  <c r="J117" i="1"/>
  <c r="K116" i="1"/>
  <c r="J116" i="1"/>
  <c r="K115" i="1"/>
  <c r="J115" i="1"/>
  <c r="J118" i="1" l="1"/>
  <c r="K118" i="1"/>
  <c r="I106" i="1"/>
  <c r="I105" i="1"/>
  <c r="I103" i="1"/>
  <c r="I102" i="1"/>
  <c r="J102" i="1" s="1"/>
  <c r="K105" i="1" l="1"/>
  <c r="J105" i="1"/>
  <c r="K106" i="1"/>
  <c r="J106" i="1"/>
  <c r="K103" i="1"/>
  <c r="J103" i="1"/>
  <c r="K102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J79" i="1" s="1"/>
  <c r="I80" i="1"/>
  <c r="I81" i="1"/>
  <c r="I82" i="1"/>
  <c r="I94" i="1"/>
  <c r="I95" i="1"/>
  <c r="I96" i="1"/>
  <c r="I97" i="1"/>
  <c r="I7" i="1"/>
  <c r="K79" i="1" l="1"/>
  <c r="K81" i="1"/>
  <c r="J81" i="1"/>
  <c r="K74" i="1"/>
  <c r="J74" i="1"/>
  <c r="K70" i="1"/>
  <c r="J70" i="1"/>
  <c r="K62" i="1"/>
  <c r="J62" i="1"/>
  <c r="K54" i="1"/>
  <c r="J54" i="1"/>
  <c r="K50" i="1"/>
  <c r="J50" i="1"/>
  <c r="K46" i="1"/>
  <c r="J46" i="1"/>
  <c r="K34" i="1"/>
  <c r="J34" i="1"/>
  <c r="K30" i="1"/>
  <c r="J30" i="1"/>
  <c r="K26" i="1"/>
  <c r="J26" i="1"/>
  <c r="K22" i="1"/>
  <c r="J22" i="1"/>
  <c r="K18" i="1"/>
  <c r="J18" i="1"/>
  <c r="K10" i="1"/>
  <c r="J10" i="1"/>
  <c r="K95" i="1"/>
  <c r="J95" i="1"/>
  <c r="K80" i="1"/>
  <c r="J80" i="1"/>
  <c r="K77" i="1"/>
  <c r="J77" i="1"/>
  <c r="K73" i="1"/>
  <c r="J73" i="1"/>
  <c r="K69" i="1"/>
  <c r="J69" i="1"/>
  <c r="K65" i="1"/>
  <c r="J65" i="1"/>
  <c r="K61" i="1"/>
  <c r="J61" i="1"/>
  <c r="K57" i="1"/>
  <c r="J57" i="1"/>
  <c r="K53" i="1"/>
  <c r="J53" i="1"/>
  <c r="K49" i="1"/>
  <c r="J49" i="1"/>
  <c r="K45" i="1"/>
  <c r="J45" i="1"/>
  <c r="K41" i="1"/>
  <c r="J41" i="1"/>
  <c r="K33" i="1"/>
  <c r="J33" i="1"/>
  <c r="K29" i="1"/>
  <c r="J29" i="1"/>
  <c r="K25" i="1"/>
  <c r="J25" i="1"/>
  <c r="K21" i="1"/>
  <c r="J21" i="1"/>
  <c r="K17" i="1"/>
  <c r="J17" i="1"/>
  <c r="K13" i="1"/>
  <c r="J13" i="1"/>
  <c r="K9" i="1"/>
  <c r="J9" i="1"/>
  <c r="K7" i="1"/>
  <c r="J7" i="1"/>
  <c r="K76" i="1"/>
  <c r="J76" i="1"/>
  <c r="K72" i="1"/>
  <c r="J72" i="1"/>
  <c r="K68" i="1"/>
  <c r="J68" i="1"/>
  <c r="K64" i="1"/>
  <c r="J64" i="1"/>
  <c r="K60" i="1"/>
  <c r="J60" i="1"/>
  <c r="K56" i="1"/>
  <c r="J56" i="1"/>
  <c r="K52" i="1"/>
  <c r="J52" i="1"/>
  <c r="K48" i="1"/>
  <c r="J48" i="1"/>
  <c r="K44" i="1"/>
  <c r="J44" i="1"/>
  <c r="K40" i="1"/>
  <c r="J40" i="1"/>
  <c r="K32" i="1"/>
  <c r="J32" i="1"/>
  <c r="K28" i="1"/>
  <c r="J28" i="1"/>
  <c r="K24" i="1"/>
  <c r="J24" i="1"/>
  <c r="K20" i="1"/>
  <c r="J20" i="1"/>
  <c r="K16" i="1"/>
  <c r="J16" i="1"/>
  <c r="K8" i="1"/>
  <c r="J8" i="1"/>
  <c r="K97" i="1"/>
  <c r="J97" i="1"/>
  <c r="K82" i="1"/>
  <c r="J82" i="1"/>
  <c r="K75" i="1"/>
  <c r="J75" i="1"/>
  <c r="K71" i="1"/>
  <c r="J71" i="1"/>
  <c r="K67" i="1"/>
  <c r="J67" i="1"/>
  <c r="K63" i="1"/>
  <c r="J63" i="1"/>
  <c r="K59" i="1"/>
  <c r="J59" i="1"/>
  <c r="K55" i="1"/>
  <c r="J55" i="1"/>
  <c r="K51" i="1"/>
  <c r="J51" i="1"/>
  <c r="K47" i="1"/>
  <c r="J47" i="1"/>
  <c r="K43" i="1"/>
  <c r="J43" i="1"/>
  <c r="K39" i="1"/>
  <c r="J39" i="1"/>
  <c r="K35" i="1"/>
  <c r="J35" i="1"/>
  <c r="K31" i="1"/>
  <c r="J31" i="1"/>
  <c r="K27" i="1"/>
  <c r="J27" i="1"/>
  <c r="K23" i="1"/>
  <c r="J23" i="1"/>
  <c r="K19" i="1"/>
  <c r="J19" i="1"/>
  <c r="K15" i="1"/>
  <c r="J15" i="1"/>
  <c r="K11" i="1"/>
  <c r="J11" i="1"/>
  <c r="K96" i="1"/>
  <c r="J96" i="1"/>
  <c r="K78" i="1"/>
  <c r="J78" i="1"/>
  <c r="K66" i="1"/>
  <c r="J66" i="1"/>
  <c r="K58" i="1"/>
  <c r="J58" i="1"/>
  <c r="K42" i="1"/>
  <c r="J42" i="1"/>
  <c r="K14" i="1"/>
  <c r="J14" i="1"/>
  <c r="K94" i="1"/>
  <c r="J94" i="1"/>
  <c r="K37" i="1"/>
  <c r="J37" i="1"/>
  <c r="K36" i="1"/>
  <c r="J36" i="1"/>
  <c r="K38" i="1"/>
  <c r="J38" i="1"/>
  <c r="K12" i="1"/>
  <c r="J12" i="1"/>
  <c r="I98" i="1"/>
  <c r="I132" i="1" s="1"/>
  <c r="J98" i="1" l="1"/>
  <c r="I133" i="1" s="1"/>
  <c r="K98" i="1"/>
  <c r="I134" i="1" s="1"/>
</calcChain>
</file>

<file path=xl/sharedStrings.xml><?xml version="1.0" encoding="utf-8"?>
<sst xmlns="http://schemas.openxmlformats.org/spreadsheetml/2006/main" count="353" uniqueCount="239">
  <si>
    <t>Kód odpadu</t>
  </si>
  <si>
    <t>Název odpadu</t>
  </si>
  <si>
    <t>Kategorie odpadu</t>
  </si>
  <si>
    <t>06 04 04</t>
  </si>
  <si>
    <t>Odpady obsahující rtuť</t>
  </si>
  <si>
    <t>06 04 05</t>
  </si>
  <si>
    <t>Odpady obsahující jiné těžké kovy</t>
  </si>
  <si>
    <t>07 07 03</t>
  </si>
  <si>
    <t>Organická halogenovaná rozpouštědla, promývací kapaliny a matečné louhy</t>
  </si>
  <si>
    <t>07 07 04</t>
  </si>
  <si>
    <t>Jiná organická rozpouštědla, promývací kapaliny a matečné louhy</t>
  </si>
  <si>
    <t>08 01 11</t>
  </si>
  <si>
    <t>Odpadní barvy a laky obsahující org. rozpouštědla nebo jiné nebezpečné látky</t>
  </si>
  <si>
    <t>08 03 12</t>
  </si>
  <si>
    <t>Odpadní tiskařské barvy obsahující nebezpečné látky</t>
  </si>
  <si>
    <t>Piliny a třísky železných kovů</t>
  </si>
  <si>
    <t>12 01 03</t>
  </si>
  <si>
    <t>Piliny a třísky neželezných kovů</t>
  </si>
  <si>
    <t>Plastové hobliny a třísky</t>
  </si>
  <si>
    <t>12 01 07</t>
  </si>
  <si>
    <t>Odpadní minerální řezné oleje neobsahující halogeny (kromě emulzí a roztoků)</t>
  </si>
  <si>
    <t>12 01 09</t>
  </si>
  <si>
    <t>Odpadní řezné emulze a roztoky neobsahující halogeny</t>
  </si>
  <si>
    <t>Odpady ze svařování</t>
  </si>
  <si>
    <t>12 01 14</t>
  </si>
  <si>
    <t>Kaly z obrábění obsahující nebezpečné látky</t>
  </si>
  <si>
    <t>12 01 20</t>
  </si>
  <si>
    <t>13 01 10</t>
  </si>
  <si>
    <t>Nechlorované hydraulické minerální oleje</t>
  </si>
  <si>
    <t>13 02 05</t>
  </si>
  <si>
    <t>Nechlorované minerální motorové, převodové a mazací oleje</t>
  </si>
  <si>
    <t>13 03 07</t>
  </si>
  <si>
    <t>Minerální nechlorované izolační a teplonosné oleje</t>
  </si>
  <si>
    <t>13 05 02</t>
  </si>
  <si>
    <t>Kaly z odlučovačů oleje</t>
  </si>
  <si>
    <t>13 05 06</t>
  </si>
  <si>
    <t>Olej z odlučovačů oleje</t>
  </si>
  <si>
    <t>13 05 07</t>
  </si>
  <si>
    <t>Zaolejovaná voda z odlučovačů oleje</t>
  </si>
  <si>
    <t>Papírové a lepenkové obaly</t>
  </si>
  <si>
    <t>Plastové obaly</t>
  </si>
  <si>
    <t>15 01 03</t>
  </si>
  <si>
    <t>Dřevěné obaly</t>
  </si>
  <si>
    <t>Kovové obaly</t>
  </si>
  <si>
    <t>Kompozitní obaly</t>
  </si>
  <si>
    <t>15 01 06</t>
  </si>
  <si>
    <t>Směsné obaly</t>
  </si>
  <si>
    <t>Skleněné obaly</t>
  </si>
  <si>
    <t>15 01 09</t>
  </si>
  <si>
    <t>Textilní obaly</t>
  </si>
  <si>
    <t>15 01 10</t>
  </si>
  <si>
    <t>Obaly obsahující zbytky nebezp. látek nebo obaly těmito látkami znečištěné</t>
  </si>
  <si>
    <t>15 01 11</t>
  </si>
  <si>
    <t>Kovové obaly obsahující nebezpečnou výplňovou hmotu včetně prázdných tlakových nádob</t>
  </si>
  <si>
    <t>15 02 02</t>
  </si>
  <si>
    <t>Absorpční činidla, filtrační materiály, čisticí tkaniny a ochranné oděvy neuvedené pod číslem 15 02 02</t>
  </si>
  <si>
    <t>Železné kovy</t>
  </si>
  <si>
    <t>Neželezné kovy</t>
  </si>
  <si>
    <t>Plasty</t>
  </si>
  <si>
    <t>Sklo</t>
  </si>
  <si>
    <t>16 01 21</t>
  </si>
  <si>
    <t>Nebezpečné součástky neuvedené pod čísly 16 01 07 až 16 01 11 a 16 01 13 a 16 01 14</t>
  </si>
  <si>
    <t>Součástky jinak blíže neurčené</t>
  </si>
  <si>
    <t>16 02 13</t>
  </si>
  <si>
    <t>Vyřazená zařízení obsahující nebezpečné složky neuvedená pod čísly 16 02 09 až 16 02 122)</t>
  </si>
  <si>
    <t>Vyřazená zařízení neuvedená pod čísly 16 02 09 až 16 02 13</t>
  </si>
  <si>
    <t>16 02 15</t>
  </si>
  <si>
    <t>Nebezpečné složky odstraněné z vyřazených zařízení</t>
  </si>
  <si>
    <t>16 02 16</t>
  </si>
  <si>
    <t>Jiné složky odstraněné z vyřazených zařízení neuvedené pod číslem 16 02 15</t>
  </si>
  <si>
    <t>16 03 03</t>
  </si>
  <si>
    <t>Anorganické odpady obsahující nebezpečné látky</t>
  </si>
  <si>
    <t>16 03 04</t>
  </si>
  <si>
    <t>Anorganické odpady neuvedené pod číslem 16 03 03</t>
  </si>
  <si>
    <t>16 03 05</t>
  </si>
  <si>
    <t>Organické odpady obsahující nebezpečné látky</t>
  </si>
  <si>
    <t>Organické odpady neuvedené pod číslem 16 03 05</t>
  </si>
  <si>
    <t>16 05 06</t>
  </si>
  <si>
    <t>Laboratorní chemikálie a jejich směsi, které jsou nebo obsahují nebezp. látky</t>
  </si>
  <si>
    <t>16 05 07</t>
  </si>
  <si>
    <t>Vyřazené anorganické chemikálie, které jsou nebo obsahují nebezp. látky</t>
  </si>
  <si>
    <t>16 05 08</t>
  </si>
  <si>
    <t>Vyřazené organické chemikálie, které jsou nebo obsahují nebezpečné látky</t>
  </si>
  <si>
    <t>Vyřazené chemikálie neuvedené pod čísly 16 05 06, 16 05 07 nebo 16 06 08</t>
  </si>
  <si>
    <t>16 06 02</t>
  </si>
  <si>
    <t>Nikl-kadmiové baterie a akumulátory</t>
  </si>
  <si>
    <t>16 06 04</t>
  </si>
  <si>
    <t>Alkalické baterie (kromě baterií uvedených pod číslem 16 06 03)</t>
  </si>
  <si>
    <t>16 06 05</t>
  </si>
  <si>
    <t>Jiné baterie a akumulátory</t>
  </si>
  <si>
    <t>16 07 08</t>
  </si>
  <si>
    <t>Odpady obsahující ropné látky</t>
  </si>
  <si>
    <t>16 10 01</t>
  </si>
  <si>
    <t>17 04 10</t>
  </si>
  <si>
    <t>Kabely obsahující ropné látky, uhelný dehet a jiné nebezpečné látky</t>
  </si>
  <si>
    <t>Kabely neuvedené pod 17 04 10</t>
  </si>
  <si>
    <t>17 06 03</t>
  </si>
  <si>
    <t>Jiné izolační materiály, které jsou nebo obsahují nebezpečné látky</t>
  </si>
  <si>
    <t>17 06 04</t>
  </si>
  <si>
    <t>Izolační materiály neuvedené pod čísly 17 06 01 a 17 06 03</t>
  </si>
  <si>
    <t>Papír a lepenka</t>
  </si>
  <si>
    <t>20 01 08</t>
  </si>
  <si>
    <t>Biologicky rozložitelný odpad z kuchyní a stravoven</t>
  </si>
  <si>
    <t>20 01 11</t>
  </si>
  <si>
    <t>Textilní materiály</t>
  </si>
  <si>
    <t>20 01 13</t>
  </si>
  <si>
    <t>Rozpouštědla</t>
  </si>
  <si>
    <t>20 01 14</t>
  </si>
  <si>
    <t>Kyseliny</t>
  </si>
  <si>
    <t>20 01 15</t>
  </si>
  <si>
    <t>Zásady</t>
  </si>
  <si>
    <t>20 01 21</t>
  </si>
  <si>
    <t>Zářivky a jiný odpad obsahující rtuť</t>
  </si>
  <si>
    <t>20 01 27</t>
  </si>
  <si>
    <t>Barvy, tiskařské barvy, lepidla a pryskyřice obsahující nebezpečné látky</t>
  </si>
  <si>
    <t>Detergenty obsahující nebezpečné látky</t>
  </si>
  <si>
    <t>20 01 30</t>
  </si>
  <si>
    <t>Detergenty neuvedené pod číslem 20 01 29</t>
  </si>
  <si>
    <t>20 01 33</t>
  </si>
  <si>
    <t>Baterie a akumulátory, zařazené pod čísly 16 06 01, 16 06 02 nebo pod číslem 16 06 03 a netříděné baterie a akumulátory obsahující tyto baterie</t>
  </si>
  <si>
    <t>20 01 34</t>
  </si>
  <si>
    <t>Baterie a akumulátory neuvedené pod číslem 20 01 33</t>
  </si>
  <si>
    <t>20 01 40</t>
  </si>
  <si>
    <t>Kovy</t>
  </si>
  <si>
    <t>20 02 01</t>
  </si>
  <si>
    <t>Biologicky rozložitelný odpad</t>
  </si>
  <si>
    <t>20 03 01</t>
  </si>
  <si>
    <t>Směsný komunální odpad</t>
  </si>
  <si>
    <t>20 03 03</t>
  </si>
  <si>
    <t>Uliční smetky</t>
  </si>
  <si>
    <t>Objemný odpad</t>
  </si>
  <si>
    <t>Cena za 1 kg bez DPH
(Kč)</t>
  </si>
  <si>
    <t>DPH</t>
  </si>
  <si>
    <t>Cena celkem za předpokládané množství bez DPH
(Kč)</t>
  </si>
  <si>
    <t>Cena celkem za předpokládané množství včetně DPH
(Kč)</t>
  </si>
  <si>
    <t>Typ odvozu</t>
  </si>
  <si>
    <t>Cena za 1 svoz bez DPH
(Kč)</t>
  </si>
  <si>
    <t>Cena celkem za předpokládaný počet svozů bez DPH
(Kč)</t>
  </si>
  <si>
    <t>Cena celkem za předpokládaný počet svozů včetně DPH
(Kč)</t>
  </si>
  <si>
    <t>1.100 l</t>
  </si>
  <si>
    <t>1 x týdně</t>
  </si>
  <si>
    <t>15 01 01</t>
  </si>
  <si>
    <t>Předpokládaný počet ks nádob</t>
  </si>
  <si>
    <t>Četnost  Vývozu</t>
  </si>
  <si>
    <t>Cena za 1 ks nádoby a 1 svoz bez DPH
(Kč)</t>
  </si>
  <si>
    <t>Cena celkem za předpokládaný počet nádob a svozů bez DPH
(Kč)</t>
  </si>
  <si>
    <t>Objem nádoby</t>
  </si>
  <si>
    <t>CENA CELKEM ZA PŘEDMĚT PLNĚNÍ bez DPH (Kč)</t>
  </si>
  <si>
    <t>CENA CELKEM ZA PŘEDMĚT PLNĚNÍ včetně DPH (Kč)</t>
  </si>
  <si>
    <t>Odvoz odpadů</t>
  </si>
  <si>
    <t>Odstranění odpadů</t>
  </si>
  <si>
    <t>DPH celkem za předpokládané množství
(Kč)</t>
  </si>
  <si>
    <t>DPH celkem za předpokládaný počet svozů
(Kč)</t>
  </si>
  <si>
    <t>DPH celkem za předpokládaný počet nádob a svozů
(Kč)</t>
  </si>
  <si>
    <t>DPH CELKEM ZA PŘEDMĚT PLNĚNÍ (Kč)</t>
  </si>
  <si>
    <t>Cena celkem za předpokládaný počet nádob a svozů včetně DPH
(Kč)</t>
  </si>
  <si>
    <t>Pronájem kontejnerů</t>
  </si>
  <si>
    <t>Typ kontejneru</t>
  </si>
  <si>
    <t>Velkoobjemový kontejner 14m3 klec na papír a folii</t>
  </si>
  <si>
    <t>Velkoobjemový uzavřený kontejner 14m3 na nebezpečné odpady včetně záchytné vany</t>
  </si>
  <si>
    <t>Cena za pronájem 1 ks kontejneru za 1 měsíc bez DPH
(Kč)</t>
  </si>
  <si>
    <t>Předpokládaný počet ks kontejneru</t>
  </si>
  <si>
    <t>Předpokládaný počet měsíců pronájmu</t>
  </si>
  <si>
    <t>Cena celkem za předpokládaný počet ks kontejneru a předpokládaný počet měsíců pronájmu bez DPH
(Kč)</t>
  </si>
  <si>
    <t>DPH celkem za předpokládaný počet ks kontejneru a předpokládaný počet měsíců pronájmu
(Kč)</t>
  </si>
  <si>
    <t>Cena celkem za předpokládaný počet ks kontejneru a předpokládaný počet měsíců pronájmu včetně DPH
(Kč)</t>
  </si>
  <si>
    <t>Odvoz druhotných surovin (papír a plasty) - kontejner 14 m3</t>
  </si>
  <si>
    <t>Odvoz nebezpečného odpadu - tuhé  (10 europalet na auto - cca 8 tun)</t>
  </si>
  <si>
    <t>Část A</t>
  </si>
  <si>
    <t>Část B</t>
  </si>
  <si>
    <t>Pravidelný odvoz nádob s odpady vč. odstranění odpadů</t>
  </si>
  <si>
    <t>Část C</t>
  </si>
  <si>
    <t>Modelová tabulka poskytování služeb a cenová kalkulace</t>
  </si>
  <si>
    <t>Tabulka A1)</t>
  </si>
  <si>
    <t>Tabulka A2)</t>
  </si>
  <si>
    <t>Tabulka B)</t>
  </si>
  <si>
    <t>Tabulka C)</t>
  </si>
  <si>
    <t>NO</t>
  </si>
  <si>
    <t>09 01 01</t>
  </si>
  <si>
    <t>Vývojka</t>
  </si>
  <si>
    <t>09 01 04</t>
  </si>
  <si>
    <t>Ustalovač</t>
  </si>
  <si>
    <t>10 01 26</t>
  </si>
  <si>
    <t>Odpady z čištění chladicí vody</t>
  </si>
  <si>
    <t>OO</t>
  </si>
  <si>
    <t>12 01 01</t>
  </si>
  <si>
    <t>12 01 05</t>
  </si>
  <si>
    <t>12 01 13</t>
  </si>
  <si>
    <t>Upotřebené brusné nástroje a brusné materiály obsahující nebezp. látky</t>
  </si>
  <si>
    <t>15 01 02</t>
  </si>
  <si>
    <t>15 01 04</t>
  </si>
  <si>
    <t>15 01 05</t>
  </si>
  <si>
    <t>15 01 07</t>
  </si>
  <si>
    <t>Absorpční činidla, filtrační materiály (včetně olejových filtrů jinak blíže neurčených), čisticí tkaniny a ochranné oděvy znečištěné nebezp. látkami</t>
  </si>
  <si>
    <t>15 02 03</t>
  </si>
  <si>
    <t>16 01 17</t>
  </si>
  <si>
    <t>16 01 18</t>
  </si>
  <si>
    <t>16 01 19</t>
  </si>
  <si>
    <t>16 01 20</t>
  </si>
  <si>
    <t>16 01 22</t>
  </si>
  <si>
    <t>16 02 14</t>
  </si>
  <si>
    <t>16 03 06</t>
  </si>
  <si>
    <t>16 05 09</t>
  </si>
  <si>
    <t>Odpadní vody obsahující nebezpečné látky ( ultrazvukové čištění + DEMI okruh)</t>
  </si>
  <si>
    <t>17 04 11</t>
  </si>
  <si>
    <t>18 02 02</t>
  </si>
  <si>
    <t>Odpady, na jejichž sběr a odstraňování jsou kladeny zvláštní požadavky s ohledem na prevenci infekce</t>
  </si>
  <si>
    <t>18 02 03</t>
  </si>
  <si>
    <t>Odpady, na jejichž sběr a odstraňování nejsou kladeny zvláštní požadavky s ohledem na prevenci infekce</t>
  </si>
  <si>
    <t>19 08 10</t>
  </si>
  <si>
    <t>Směs tuků a olejů z odlučovače tuků neuvedená pod číslem 19 08 09</t>
  </si>
  <si>
    <t>19 09 04</t>
  </si>
  <si>
    <t>Upotřebené aktivní uhlí</t>
  </si>
  <si>
    <t>19 09 05</t>
  </si>
  <si>
    <t>Nasycené nebo upotřebené pryskyřice iontoměničů</t>
  </si>
  <si>
    <t>19 09 06</t>
  </si>
  <si>
    <t>Roztoky a kaly z regenerace iontoměničů</t>
  </si>
  <si>
    <t>19 09 99</t>
  </si>
  <si>
    <t>Odpady jinak blíže neurčené</t>
  </si>
  <si>
    <t>20 01 01</t>
  </si>
  <si>
    <t>20 01 02</t>
  </si>
  <si>
    <t>20 01 10</t>
  </si>
  <si>
    <t>Oděvy</t>
  </si>
  <si>
    <t>20 01 29</t>
  </si>
  <si>
    <t>20 01 35</t>
  </si>
  <si>
    <t>Vyřazené elektrické a elektronické zařízení obsahující nebezpečné látky neuvedené pod čísly 20 01 21 a 20 01 23)</t>
  </si>
  <si>
    <t>20 01 36</t>
  </si>
  <si>
    <t>Vyřazené elektrické a elektronické zařízení neuvedené pod čísly 20 01 21, 20 01 23 a 20 01 35</t>
  </si>
  <si>
    <t>20 01 39</t>
  </si>
  <si>
    <t>20 03 07</t>
  </si>
  <si>
    <t>Velkoobjemový kontejner 14 m3 otevřený na odpad</t>
  </si>
  <si>
    <t>CELKEM (Kč)</t>
  </si>
  <si>
    <t>Předpokládané roční množství
(kg/rok)</t>
  </si>
  <si>
    <t>Předpokládané množství celkem
(kg)</t>
  </si>
  <si>
    <t>Předpokládaný počet svozů</t>
  </si>
  <si>
    <t>Odvoz odpadu  - OO - kontejner 14 m3</t>
  </si>
  <si>
    <t>Odvoz odpadu  - OO - kontejner 5 m3</t>
  </si>
  <si>
    <t>Velkoobjemový kontejner 5 m3 otevřený na odpad</t>
  </si>
  <si>
    <t>Odvoz nebezpečného odpadu - kapalné (cisterna 20 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</si>
</sst>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1" fillId="0" borderId="1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wrapText="1"/>
    </xf>
    <xf numFmtId="0" fontId="5" fillId="0" borderId="0" xfId="0" applyFont="1" applyProtection="1"/>
    <xf numFmtId="0" fontId="8" fillId="0" borderId="0" xfId="0" applyFo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3" fontId="2" fillId="0" borderId="1" xfId="0" applyNumberFormat="1" applyFont="1" applyBorder="1" applyAlignment="1" applyProtection="1">
      <alignment vertical="center" wrapText="1"/>
    </xf>
    <xf numFmtId="9" fontId="2" fillId="0" borderId="1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vertical="center" wrapText="1"/>
    </xf>
    <xf numFmtId="0" fontId="4" fillId="0" borderId="0" xfId="0" applyFont="1" applyAlignment="1" applyProtection="1">
      <alignment wrapText="1"/>
    </xf>
    <xf numFmtId="0" fontId="1" fillId="0" borderId="0" xfId="0" applyFont="1" applyFill="1" applyBorder="1" applyAlignment="1" applyProtection="1">
      <alignment vertical="center" wrapText="1"/>
    </xf>
    <xf numFmtId="164" fontId="4" fillId="2" borderId="2" xfId="0" applyNumberFormat="1" applyFont="1" applyFill="1" applyBorder="1" applyAlignment="1" applyProtection="1">
      <alignment wrapText="1"/>
    </xf>
    <xf numFmtId="0" fontId="6" fillId="0" borderId="0" xfId="0" applyFont="1" applyProtection="1"/>
    <xf numFmtId="3" fontId="3" fillId="0" borderId="1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Border="1" applyAlignment="1" applyProtection="1">
      <alignment wrapText="1"/>
    </xf>
    <xf numFmtId="0" fontId="4" fillId="0" borderId="0" xfId="0" applyFont="1" applyFill="1" applyAlignment="1" applyProtection="1">
      <alignment wrapText="1"/>
    </xf>
    <xf numFmtId="0" fontId="3" fillId="0" borderId="1" xfId="0" applyFont="1" applyBorder="1" applyProtection="1"/>
    <xf numFmtId="0" fontId="3" fillId="0" borderId="1" xfId="0" applyFont="1" applyBorder="1" applyAlignment="1" applyProtection="1">
      <alignment horizontal="center"/>
    </xf>
    <xf numFmtId="3" fontId="3" fillId="0" borderId="1" xfId="0" applyNumberFormat="1" applyFont="1" applyBorder="1" applyAlignment="1" applyProtection="1">
      <alignment horizontal="center"/>
    </xf>
    <xf numFmtId="0" fontId="6" fillId="0" borderId="0" xfId="0" applyFont="1" applyAlignment="1" applyProtection="1">
      <alignment wrapText="1"/>
    </xf>
    <xf numFmtId="0" fontId="8" fillId="0" borderId="0" xfId="0" applyFont="1" applyAlignment="1" applyProtection="1">
      <alignment wrapText="1"/>
    </xf>
    <xf numFmtId="164" fontId="4" fillId="2" borderId="1" xfId="0" applyNumberFormat="1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wrapText="1"/>
    </xf>
    <xf numFmtId="0" fontId="2" fillId="0" borderId="1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164" fontId="8" fillId="2" borderId="1" xfId="0" applyNumberFormat="1" applyFont="1" applyFill="1" applyBorder="1" applyAlignment="1" applyProtection="1">
      <alignment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/>
    </xf>
  </cellXfs>
  <cellStyles count="1">
    <cellStyle name="Normální" xfId="0" builtinId="0"/>
  </cellStyles>
  <dxfs count="1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4"/>
  <sheetViews>
    <sheetView tabSelected="1" zoomScaleNormal="100" workbookViewId="0">
      <selection sqref="A1:B1"/>
    </sheetView>
  </sheetViews>
  <sheetFormatPr defaultColWidth="10.7109375" defaultRowHeight="12.75" x14ac:dyDescent="0.2"/>
  <cols>
    <col min="1" max="1" width="12.7109375" style="2" bestFit="1" customWidth="1"/>
    <col min="2" max="2" width="108" style="2" customWidth="1"/>
    <col min="3" max="3" width="14.42578125" style="2" bestFit="1" customWidth="1"/>
    <col min="4" max="4" width="9.85546875" style="2" bestFit="1" customWidth="1"/>
    <col min="5" max="5" width="14.85546875" style="2" bestFit="1" customWidth="1"/>
    <col min="6" max="6" width="15.28515625" style="2" customWidth="1"/>
    <col min="7" max="7" width="17.140625" style="2" customWidth="1"/>
    <col min="8" max="8" width="4.85546875" style="2" bestFit="1" customWidth="1"/>
    <col min="9" max="10" width="16.42578125" style="2" customWidth="1"/>
    <col min="11" max="11" width="16.42578125" style="2" bestFit="1" customWidth="1"/>
    <col min="12" max="16384" width="10.7109375" style="2"/>
  </cols>
  <sheetData>
    <row r="1" spans="1:11" ht="18" x14ac:dyDescent="0.25">
      <c r="A1" s="42" t="s">
        <v>172</v>
      </c>
      <c r="B1" s="42"/>
    </row>
    <row r="3" spans="1:11" ht="15.75" x14ac:dyDescent="0.25">
      <c r="A3" s="3" t="s">
        <v>168</v>
      </c>
    </row>
    <row r="4" spans="1:11" ht="15" x14ac:dyDescent="0.25">
      <c r="A4" s="4"/>
    </row>
    <row r="5" spans="1:11" ht="15" x14ac:dyDescent="0.25">
      <c r="A5" s="4" t="s">
        <v>173</v>
      </c>
      <c r="B5" s="4" t="s">
        <v>150</v>
      </c>
    </row>
    <row r="6" spans="1:11" ht="63.75" x14ac:dyDescent="0.2">
      <c r="A6" s="5" t="s">
        <v>0</v>
      </c>
      <c r="B6" s="30" t="s">
        <v>1</v>
      </c>
      <c r="C6" s="31"/>
      <c r="D6" s="5" t="s">
        <v>2</v>
      </c>
      <c r="E6" s="5" t="s">
        <v>232</v>
      </c>
      <c r="F6" s="5" t="s">
        <v>233</v>
      </c>
      <c r="G6" s="5" t="s">
        <v>131</v>
      </c>
      <c r="H6" s="5" t="s">
        <v>132</v>
      </c>
      <c r="I6" s="5" t="s">
        <v>133</v>
      </c>
      <c r="J6" s="5" t="s">
        <v>151</v>
      </c>
      <c r="K6" s="5" t="s">
        <v>134</v>
      </c>
    </row>
    <row r="7" spans="1:11" x14ac:dyDescent="0.2">
      <c r="A7" s="6" t="s">
        <v>3</v>
      </c>
      <c r="B7" s="28" t="s">
        <v>4</v>
      </c>
      <c r="C7" s="29"/>
      <c r="D7" s="7" t="s">
        <v>177</v>
      </c>
      <c r="E7" s="8">
        <v>10</v>
      </c>
      <c r="F7" s="8">
        <f>E7*4</f>
        <v>40</v>
      </c>
      <c r="G7" s="1"/>
      <c r="H7" s="9">
        <v>0.21</v>
      </c>
      <c r="I7" s="10">
        <f t="shared" ref="I7:I38" si="0">F7*G7</f>
        <v>0</v>
      </c>
      <c r="J7" s="10">
        <f>I7*H7</f>
        <v>0</v>
      </c>
      <c r="K7" s="10">
        <f t="shared" ref="K7:K38" si="1">I7*(1+H7)</f>
        <v>0</v>
      </c>
    </row>
    <row r="8" spans="1:11" x14ac:dyDescent="0.2">
      <c r="A8" s="6" t="s">
        <v>5</v>
      </c>
      <c r="B8" s="28" t="s">
        <v>6</v>
      </c>
      <c r="C8" s="29"/>
      <c r="D8" s="7" t="s">
        <v>177</v>
      </c>
      <c r="E8" s="8">
        <v>10</v>
      </c>
      <c r="F8" s="8">
        <f t="shared" ref="F8:F71" si="2">E8*4</f>
        <v>40</v>
      </c>
      <c r="G8" s="1"/>
      <c r="H8" s="9">
        <v>0.21</v>
      </c>
      <c r="I8" s="10">
        <f t="shared" si="0"/>
        <v>0</v>
      </c>
      <c r="J8" s="10">
        <f t="shared" ref="J8:J71" si="3">I8*H8</f>
        <v>0</v>
      </c>
      <c r="K8" s="10">
        <f t="shared" si="1"/>
        <v>0</v>
      </c>
    </row>
    <row r="9" spans="1:11" x14ac:dyDescent="0.2">
      <c r="A9" s="6" t="s">
        <v>7</v>
      </c>
      <c r="B9" s="28" t="s">
        <v>8</v>
      </c>
      <c r="C9" s="29"/>
      <c r="D9" s="7" t="s">
        <v>177</v>
      </c>
      <c r="E9" s="8">
        <v>50</v>
      </c>
      <c r="F9" s="8">
        <f t="shared" si="2"/>
        <v>200</v>
      </c>
      <c r="G9" s="1"/>
      <c r="H9" s="9">
        <v>0.21</v>
      </c>
      <c r="I9" s="10">
        <f t="shared" si="0"/>
        <v>0</v>
      </c>
      <c r="J9" s="10">
        <f t="shared" si="3"/>
        <v>0</v>
      </c>
      <c r="K9" s="10">
        <f t="shared" si="1"/>
        <v>0</v>
      </c>
    </row>
    <row r="10" spans="1:11" x14ac:dyDescent="0.2">
      <c r="A10" s="6" t="s">
        <v>9</v>
      </c>
      <c r="B10" s="28" t="s">
        <v>10</v>
      </c>
      <c r="C10" s="29"/>
      <c r="D10" s="7" t="s">
        <v>177</v>
      </c>
      <c r="E10" s="8">
        <v>450</v>
      </c>
      <c r="F10" s="8">
        <f t="shared" si="2"/>
        <v>1800</v>
      </c>
      <c r="G10" s="1"/>
      <c r="H10" s="9">
        <v>0.21</v>
      </c>
      <c r="I10" s="10">
        <f t="shared" si="0"/>
        <v>0</v>
      </c>
      <c r="J10" s="10">
        <f t="shared" si="3"/>
        <v>0</v>
      </c>
      <c r="K10" s="10">
        <f t="shared" si="1"/>
        <v>0</v>
      </c>
    </row>
    <row r="11" spans="1:11" x14ac:dyDescent="0.2">
      <c r="A11" s="6" t="s">
        <v>11</v>
      </c>
      <c r="B11" s="28" t="s">
        <v>12</v>
      </c>
      <c r="C11" s="29"/>
      <c r="D11" s="7" t="s">
        <v>177</v>
      </c>
      <c r="E11" s="8">
        <v>50</v>
      </c>
      <c r="F11" s="8">
        <f t="shared" si="2"/>
        <v>200</v>
      </c>
      <c r="G11" s="1"/>
      <c r="H11" s="9">
        <v>0.21</v>
      </c>
      <c r="I11" s="10">
        <f t="shared" si="0"/>
        <v>0</v>
      </c>
      <c r="J11" s="10">
        <f t="shared" si="3"/>
        <v>0</v>
      </c>
      <c r="K11" s="10">
        <f t="shared" si="1"/>
        <v>0</v>
      </c>
    </row>
    <row r="12" spans="1:11" x14ac:dyDescent="0.2">
      <c r="A12" s="6" t="s">
        <v>13</v>
      </c>
      <c r="B12" s="28" t="s">
        <v>14</v>
      </c>
      <c r="C12" s="29"/>
      <c r="D12" s="7" t="s">
        <v>177</v>
      </c>
      <c r="E12" s="8">
        <v>530</v>
      </c>
      <c r="F12" s="8">
        <f t="shared" si="2"/>
        <v>2120</v>
      </c>
      <c r="G12" s="1"/>
      <c r="H12" s="9">
        <v>0.21</v>
      </c>
      <c r="I12" s="10">
        <f t="shared" si="0"/>
        <v>0</v>
      </c>
      <c r="J12" s="10">
        <f t="shared" si="3"/>
        <v>0</v>
      </c>
      <c r="K12" s="10">
        <f t="shared" si="1"/>
        <v>0</v>
      </c>
    </row>
    <row r="13" spans="1:11" x14ac:dyDescent="0.2">
      <c r="A13" s="6" t="s">
        <v>178</v>
      </c>
      <c r="B13" s="28" t="s">
        <v>179</v>
      </c>
      <c r="C13" s="29"/>
      <c r="D13" s="7" t="s">
        <v>177</v>
      </c>
      <c r="E13" s="8">
        <v>200</v>
      </c>
      <c r="F13" s="8">
        <f t="shared" si="2"/>
        <v>800</v>
      </c>
      <c r="G13" s="1"/>
      <c r="H13" s="9">
        <v>0.21</v>
      </c>
      <c r="I13" s="10">
        <f t="shared" si="0"/>
        <v>0</v>
      </c>
      <c r="J13" s="10">
        <f t="shared" si="3"/>
        <v>0</v>
      </c>
      <c r="K13" s="10">
        <f t="shared" si="1"/>
        <v>0</v>
      </c>
    </row>
    <row r="14" spans="1:11" x14ac:dyDescent="0.2">
      <c r="A14" s="6" t="s">
        <v>180</v>
      </c>
      <c r="B14" s="28" t="s">
        <v>181</v>
      </c>
      <c r="C14" s="29"/>
      <c r="D14" s="7" t="s">
        <v>177</v>
      </c>
      <c r="E14" s="8">
        <v>200</v>
      </c>
      <c r="F14" s="8">
        <f t="shared" si="2"/>
        <v>800</v>
      </c>
      <c r="G14" s="1"/>
      <c r="H14" s="9">
        <v>0.21</v>
      </c>
      <c r="I14" s="10">
        <f t="shared" si="0"/>
        <v>0</v>
      </c>
      <c r="J14" s="10">
        <f t="shared" si="3"/>
        <v>0</v>
      </c>
      <c r="K14" s="10">
        <f t="shared" si="1"/>
        <v>0</v>
      </c>
    </row>
    <row r="15" spans="1:11" x14ac:dyDescent="0.2">
      <c r="A15" s="6" t="s">
        <v>182</v>
      </c>
      <c r="B15" s="28" t="s">
        <v>183</v>
      </c>
      <c r="C15" s="29"/>
      <c r="D15" s="7" t="s">
        <v>184</v>
      </c>
      <c r="E15" s="8">
        <v>1000</v>
      </c>
      <c r="F15" s="8">
        <f t="shared" si="2"/>
        <v>4000</v>
      </c>
      <c r="G15" s="1"/>
      <c r="H15" s="9">
        <v>0.21</v>
      </c>
      <c r="I15" s="10">
        <f t="shared" si="0"/>
        <v>0</v>
      </c>
      <c r="J15" s="10">
        <f t="shared" si="3"/>
        <v>0</v>
      </c>
      <c r="K15" s="10">
        <f t="shared" si="1"/>
        <v>0</v>
      </c>
    </row>
    <row r="16" spans="1:11" x14ac:dyDescent="0.2">
      <c r="A16" s="6" t="s">
        <v>185</v>
      </c>
      <c r="B16" s="28" t="s">
        <v>15</v>
      </c>
      <c r="C16" s="29"/>
      <c r="D16" s="7" t="s">
        <v>184</v>
      </c>
      <c r="E16" s="8">
        <v>1000</v>
      </c>
      <c r="F16" s="8">
        <f t="shared" si="2"/>
        <v>4000</v>
      </c>
      <c r="G16" s="1"/>
      <c r="H16" s="9">
        <v>0.21</v>
      </c>
      <c r="I16" s="10">
        <f t="shared" si="0"/>
        <v>0</v>
      </c>
      <c r="J16" s="10">
        <f t="shared" si="3"/>
        <v>0</v>
      </c>
      <c r="K16" s="10">
        <f t="shared" si="1"/>
        <v>0</v>
      </c>
    </row>
    <row r="17" spans="1:11" x14ac:dyDescent="0.2">
      <c r="A17" s="6" t="s">
        <v>16</v>
      </c>
      <c r="B17" s="28" t="s">
        <v>17</v>
      </c>
      <c r="C17" s="29"/>
      <c r="D17" s="7" t="s">
        <v>184</v>
      </c>
      <c r="E17" s="8">
        <v>1000</v>
      </c>
      <c r="F17" s="8">
        <f t="shared" si="2"/>
        <v>4000</v>
      </c>
      <c r="G17" s="1"/>
      <c r="H17" s="9">
        <v>0.21</v>
      </c>
      <c r="I17" s="10">
        <f t="shared" si="0"/>
        <v>0</v>
      </c>
      <c r="J17" s="10">
        <f t="shared" si="3"/>
        <v>0</v>
      </c>
      <c r="K17" s="10">
        <f t="shared" si="1"/>
        <v>0</v>
      </c>
    </row>
    <row r="18" spans="1:11" x14ac:dyDescent="0.2">
      <c r="A18" s="6" t="s">
        <v>186</v>
      </c>
      <c r="B18" s="28" t="s">
        <v>18</v>
      </c>
      <c r="C18" s="29"/>
      <c r="D18" s="7" t="s">
        <v>184</v>
      </c>
      <c r="E18" s="8">
        <v>1000</v>
      </c>
      <c r="F18" s="8">
        <f t="shared" si="2"/>
        <v>4000</v>
      </c>
      <c r="G18" s="1"/>
      <c r="H18" s="9">
        <v>0.21</v>
      </c>
      <c r="I18" s="10">
        <f t="shared" si="0"/>
        <v>0</v>
      </c>
      <c r="J18" s="10">
        <f t="shared" si="3"/>
        <v>0</v>
      </c>
      <c r="K18" s="10">
        <f t="shared" si="1"/>
        <v>0</v>
      </c>
    </row>
    <row r="19" spans="1:11" x14ac:dyDescent="0.2">
      <c r="A19" s="6" t="s">
        <v>19</v>
      </c>
      <c r="B19" s="28" t="s">
        <v>20</v>
      </c>
      <c r="C19" s="29"/>
      <c r="D19" s="7" t="s">
        <v>177</v>
      </c>
      <c r="E19" s="8">
        <v>200</v>
      </c>
      <c r="F19" s="8">
        <f t="shared" si="2"/>
        <v>800</v>
      </c>
      <c r="G19" s="1"/>
      <c r="H19" s="9">
        <v>0.21</v>
      </c>
      <c r="I19" s="10">
        <f t="shared" si="0"/>
        <v>0</v>
      </c>
      <c r="J19" s="10">
        <f t="shared" si="3"/>
        <v>0</v>
      </c>
      <c r="K19" s="10">
        <f t="shared" si="1"/>
        <v>0</v>
      </c>
    </row>
    <row r="20" spans="1:11" x14ac:dyDescent="0.2">
      <c r="A20" s="6" t="s">
        <v>21</v>
      </c>
      <c r="B20" s="28" t="s">
        <v>22</v>
      </c>
      <c r="C20" s="29"/>
      <c r="D20" s="7" t="s">
        <v>177</v>
      </c>
      <c r="E20" s="8">
        <v>200</v>
      </c>
      <c r="F20" s="8">
        <f t="shared" si="2"/>
        <v>800</v>
      </c>
      <c r="G20" s="1"/>
      <c r="H20" s="9">
        <v>0.21</v>
      </c>
      <c r="I20" s="10">
        <f t="shared" si="0"/>
        <v>0</v>
      </c>
      <c r="J20" s="10">
        <f t="shared" si="3"/>
        <v>0</v>
      </c>
      <c r="K20" s="10">
        <f t="shared" si="1"/>
        <v>0</v>
      </c>
    </row>
    <row r="21" spans="1:11" x14ac:dyDescent="0.2">
      <c r="A21" s="6" t="s">
        <v>187</v>
      </c>
      <c r="B21" s="28" t="s">
        <v>23</v>
      </c>
      <c r="C21" s="29"/>
      <c r="D21" s="7" t="s">
        <v>184</v>
      </c>
      <c r="E21" s="8">
        <v>10</v>
      </c>
      <c r="F21" s="8">
        <f t="shared" si="2"/>
        <v>40</v>
      </c>
      <c r="G21" s="1"/>
      <c r="H21" s="9">
        <v>0.21</v>
      </c>
      <c r="I21" s="10">
        <f t="shared" si="0"/>
        <v>0</v>
      </c>
      <c r="J21" s="10">
        <f t="shared" si="3"/>
        <v>0</v>
      </c>
      <c r="K21" s="10">
        <f t="shared" si="1"/>
        <v>0</v>
      </c>
    </row>
    <row r="22" spans="1:11" x14ac:dyDescent="0.2">
      <c r="A22" s="6" t="s">
        <v>24</v>
      </c>
      <c r="B22" s="28" t="s">
        <v>25</v>
      </c>
      <c r="C22" s="29"/>
      <c r="D22" s="7" t="s">
        <v>177</v>
      </c>
      <c r="E22" s="8">
        <v>200</v>
      </c>
      <c r="F22" s="8">
        <f t="shared" si="2"/>
        <v>800</v>
      </c>
      <c r="G22" s="1"/>
      <c r="H22" s="9">
        <v>0.21</v>
      </c>
      <c r="I22" s="10">
        <f t="shared" si="0"/>
        <v>0</v>
      </c>
      <c r="J22" s="10">
        <f t="shared" si="3"/>
        <v>0</v>
      </c>
      <c r="K22" s="10">
        <f t="shared" si="1"/>
        <v>0</v>
      </c>
    </row>
    <row r="23" spans="1:11" x14ac:dyDescent="0.2">
      <c r="A23" s="6" t="s">
        <v>26</v>
      </c>
      <c r="B23" s="28" t="s">
        <v>188</v>
      </c>
      <c r="C23" s="29"/>
      <c r="D23" s="7" t="s">
        <v>177</v>
      </c>
      <c r="E23" s="8">
        <v>200</v>
      </c>
      <c r="F23" s="8">
        <f t="shared" si="2"/>
        <v>800</v>
      </c>
      <c r="G23" s="1"/>
      <c r="H23" s="9">
        <v>0.21</v>
      </c>
      <c r="I23" s="10">
        <f t="shared" si="0"/>
        <v>0</v>
      </c>
      <c r="J23" s="10">
        <f t="shared" si="3"/>
        <v>0</v>
      </c>
      <c r="K23" s="10">
        <f t="shared" si="1"/>
        <v>0</v>
      </c>
    </row>
    <row r="24" spans="1:11" x14ac:dyDescent="0.2">
      <c r="A24" s="6" t="s">
        <v>27</v>
      </c>
      <c r="B24" s="28" t="s">
        <v>28</v>
      </c>
      <c r="C24" s="29"/>
      <c r="D24" s="7" t="s">
        <v>177</v>
      </c>
      <c r="E24" s="8">
        <v>50</v>
      </c>
      <c r="F24" s="8">
        <f t="shared" si="2"/>
        <v>200</v>
      </c>
      <c r="G24" s="1"/>
      <c r="H24" s="9">
        <v>0.21</v>
      </c>
      <c r="I24" s="10">
        <f t="shared" si="0"/>
        <v>0</v>
      </c>
      <c r="J24" s="10">
        <f t="shared" si="3"/>
        <v>0</v>
      </c>
      <c r="K24" s="10">
        <f t="shared" si="1"/>
        <v>0</v>
      </c>
    </row>
    <row r="25" spans="1:11" x14ac:dyDescent="0.2">
      <c r="A25" s="6" t="s">
        <v>29</v>
      </c>
      <c r="B25" s="28" t="s">
        <v>30</v>
      </c>
      <c r="C25" s="29"/>
      <c r="D25" s="7" t="s">
        <v>177</v>
      </c>
      <c r="E25" s="8">
        <v>50</v>
      </c>
      <c r="F25" s="8">
        <f t="shared" si="2"/>
        <v>200</v>
      </c>
      <c r="G25" s="1"/>
      <c r="H25" s="9">
        <v>0.21</v>
      </c>
      <c r="I25" s="10">
        <f t="shared" si="0"/>
        <v>0</v>
      </c>
      <c r="J25" s="10">
        <f t="shared" si="3"/>
        <v>0</v>
      </c>
      <c r="K25" s="10">
        <f t="shared" si="1"/>
        <v>0</v>
      </c>
    </row>
    <row r="26" spans="1:11" x14ac:dyDescent="0.2">
      <c r="A26" s="6" t="s">
        <v>31</v>
      </c>
      <c r="B26" s="28" t="s">
        <v>32</v>
      </c>
      <c r="C26" s="29"/>
      <c r="D26" s="7" t="s">
        <v>177</v>
      </c>
      <c r="E26" s="8">
        <v>10</v>
      </c>
      <c r="F26" s="8">
        <f t="shared" si="2"/>
        <v>40</v>
      </c>
      <c r="G26" s="1"/>
      <c r="H26" s="9">
        <v>0.21</v>
      </c>
      <c r="I26" s="10">
        <f t="shared" si="0"/>
        <v>0</v>
      </c>
      <c r="J26" s="10">
        <f t="shared" si="3"/>
        <v>0</v>
      </c>
      <c r="K26" s="10">
        <f t="shared" si="1"/>
        <v>0</v>
      </c>
    </row>
    <row r="27" spans="1:11" x14ac:dyDescent="0.2">
      <c r="A27" s="6" t="s">
        <v>33</v>
      </c>
      <c r="B27" s="28" t="s">
        <v>34</v>
      </c>
      <c r="C27" s="29"/>
      <c r="D27" s="7" t="s">
        <v>177</v>
      </c>
      <c r="E27" s="8">
        <v>19500</v>
      </c>
      <c r="F27" s="8">
        <f t="shared" si="2"/>
        <v>78000</v>
      </c>
      <c r="G27" s="1"/>
      <c r="H27" s="9">
        <v>0.21</v>
      </c>
      <c r="I27" s="10">
        <f t="shared" si="0"/>
        <v>0</v>
      </c>
      <c r="J27" s="10">
        <f t="shared" si="3"/>
        <v>0</v>
      </c>
      <c r="K27" s="10">
        <f t="shared" si="1"/>
        <v>0</v>
      </c>
    </row>
    <row r="28" spans="1:11" x14ac:dyDescent="0.2">
      <c r="A28" s="6" t="s">
        <v>35</v>
      </c>
      <c r="B28" s="28" t="s">
        <v>36</v>
      </c>
      <c r="C28" s="29"/>
      <c r="D28" s="7" t="s">
        <v>177</v>
      </c>
      <c r="E28" s="8">
        <v>1000</v>
      </c>
      <c r="F28" s="8">
        <f t="shared" si="2"/>
        <v>4000</v>
      </c>
      <c r="G28" s="1"/>
      <c r="H28" s="9">
        <v>0.21</v>
      </c>
      <c r="I28" s="10">
        <f t="shared" si="0"/>
        <v>0</v>
      </c>
      <c r="J28" s="10">
        <f t="shared" si="3"/>
        <v>0</v>
      </c>
      <c r="K28" s="10">
        <f t="shared" si="1"/>
        <v>0</v>
      </c>
    </row>
    <row r="29" spans="1:11" x14ac:dyDescent="0.2">
      <c r="A29" s="6" t="s">
        <v>37</v>
      </c>
      <c r="B29" s="28" t="s">
        <v>38</v>
      </c>
      <c r="C29" s="29"/>
      <c r="D29" s="7" t="s">
        <v>177</v>
      </c>
      <c r="E29" s="8">
        <v>8700</v>
      </c>
      <c r="F29" s="8">
        <f t="shared" si="2"/>
        <v>34800</v>
      </c>
      <c r="G29" s="1"/>
      <c r="H29" s="9">
        <v>0.21</v>
      </c>
      <c r="I29" s="10">
        <f t="shared" si="0"/>
        <v>0</v>
      </c>
      <c r="J29" s="10">
        <f t="shared" si="3"/>
        <v>0</v>
      </c>
      <c r="K29" s="10">
        <f t="shared" si="1"/>
        <v>0</v>
      </c>
    </row>
    <row r="30" spans="1:11" x14ac:dyDescent="0.2">
      <c r="A30" s="6" t="s">
        <v>141</v>
      </c>
      <c r="B30" s="28" t="s">
        <v>39</v>
      </c>
      <c r="C30" s="29"/>
      <c r="D30" s="7" t="s">
        <v>184</v>
      </c>
      <c r="E30" s="8">
        <v>2400</v>
      </c>
      <c r="F30" s="8">
        <f t="shared" si="2"/>
        <v>9600</v>
      </c>
      <c r="G30" s="1"/>
      <c r="H30" s="9">
        <v>0.21</v>
      </c>
      <c r="I30" s="10">
        <f t="shared" si="0"/>
        <v>0</v>
      </c>
      <c r="J30" s="10">
        <f t="shared" si="3"/>
        <v>0</v>
      </c>
      <c r="K30" s="10">
        <f t="shared" si="1"/>
        <v>0</v>
      </c>
    </row>
    <row r="31" spans="1:11" x14ac:dyDescent="0.2">
      <c r="A31" s="6" t="s">
        <v>189</v>
      </c>
      <c r="B31" s="28" t="s">
        <v>40</v>
      </c>
      <c r="C31" s="29"/>
      <c r="D31" s="7" t="s">
        <v>184</v>
      </c>
      <c r="E31" s="8">
        <v>3000</v>
      </c>
      <c r="F31" s="8">
        <f t="shared" si="2"/>
        <v>12000</v>
      </c>
      <c r="G31" s="1"/>
      <c r="H31" s="9">
        <v>0.21</v>
      </c>
      <c r="I31" s="10">
        <f t="shared" si="0"/>
        <v>0</v>
      </c>
      <c r="J31" s="10">
        <f t="shared" si="3"/>
        <v>0</v>
      </c>
      <c r="K31" s="10">
        <f t="shared" si="1"/>
        <v>0</v>
      </c>
    </row>
    <row r="32" spans="1:11" x14ac:dyDescent="0.2">
      <c r="A32" s="6" t="s">
        <v>41</v>
      </c>
      <c r="B32" s="28" t="s">
        <v>42</v>
      </c>
      <c r="C32" s="29"/>
      <c r="D32" s="7" t="s">
        <v>184</v>
      </c>
      <c r="E32" s="8">
        <v>3000</v>
      </c>
      <c r="F32" s="8">
        <f t="shared" si="2"/>
        <v>12000</v>
      </c>
      <c r="G32" s="1"/>
      <c r="H32" s="9">
        <v>0.21</v>
      </c>
      <c r="I32" s="10">
        <f t="shared" si="0"/>
        <v>0</v>
      </c>
      <c r="J32" s="10">
        <f t="shared" si="3"/>
        <v>0</v>
      </c>
      <c r="K32" s="10">
        <f t="shared" si="1"/>
        <v>0</v>
      </c>
    </row>
    <row r="33" spans="1:11" x14ac:dyDescent="0.2">
      <c r="A33" s="6" t="s">
        <v>190</v>
      </c>
      <c r="B33" s="28" t="s">
        <v>43</v>
      </c>
      <c r="C33" s="29"/>
      <c r="D33" s="7" t="s">
        <v>184</v>
      </c>
      <c r="E33" s="8">
        <v>1000</v>
      </c>
      <c r="F33" s="8">
        <f t="shared" si="2"/>
        <v>4000</v>
      </c>
      <c r="G33" s="1"/>
      <c r="H33" s="9">
        <v>0.21</v>
      </c>
      <c r="I33" s="10">
        <f t="shared" si="0"/>
        <v>0</v>
      </c>
      <c r="J33" s="10">
        <f t="shared" si="3"/>
        <v>0</v>
      </c>
      <c r="K33" s="10">
        <f t="shared" si="1"/>
        <v>0</v>
      </c>
    </row>
    <row r="34" spans="1:11" x14ac:dyDescent="0.2">
      <c r="A34" s="6" t="s">
        <v>191</v>
      </c>
      <c r="B34" s="28" t="s">
        <v>44</v>
      </c>
      <c r="C34" s="29"/>
      <c r="D34" s="7" t="s">
        <v>184</v>
      </c>
      <c r="E34" s="8">
        <v>1000</v>
      </c>
      <c r="F34" s="8">
        <f t="shared" si="2"/>
        <v>4000</v>
      </c>
      <c r="G34" s="1"/>
      <c r="H34" s="9">
        <v>0.21</v>
      </c>
      <c r="I34" s="10">
        <f t="shared" si="0"/>
        <v>0</v>
      </c>
      <c r="J34" s="10">
        <f t="shared" si="3"/>
        <v>0</v>
      </c>
      <c r="K34" s="10">
        <f t="shared" si="1"/>
        <v>0</v>
      </c>
    </row>
    <row r="35" spans="1:11" x14ac:dyDescent="0.2">
      <c r="A35" s="6" t="s">
        <v>45</v>
      </c>
      <c r="B35" s="28" t="s">
        <v>46</v>
      </c>
      <c r="C35" s="29"/>
      <c r="D35" s="7" t="s">
        <v>184</v>
      </c>
      <c r="E35" s="8">
        <v>1000</v>
      </c>
      <c r="F35" s="8">
        <f t="shared" si="2"/>
        <v>4000</v>
      </c>
      <c r="G35" s="1"/>
      <c r="H35" s="9">
        <v>0.21</v>
      </c>
      <c r="I35" s="10">
        <f t="shared" si="0"/>
        <v>0</v>
      </c>
      <c r="J35" s="10">
        <f t="shared" si="3"/>
        <v>0</v>
      </c>
      <c r="K35" s="10">
        <f t="shared" si="1"/>
        <v>0</v>
      </c>
    </row>
    <row r="36" spans="1:11" x14ac:dyDescent="0.2">
      <c r="A36" s="6" t="s">
        <v>192</v>
      </c>
      <c r="B36" s="28" t="s">
        <v>47</v>
      </c>
      <c r="C36" s="29"/>
      <c r="D36" s="7" t="s">
        <v>184</v>
      </c>
      <c r="E36" s="8">
        <v>1000</v>
      </c>
      <c r="F36" s="8">
        <f t="shared" si="2"/>
        <v>4000</v>
      </c>
      <c r="G36" s="1"/>
      <c r="H36" s="9">
        <v>0.21</v>
      </c>
      <c r="I36" s="10">
        <f t="shared" si="0"/>
        <v>0</v>
      </c>
      <c r="J36" s="10">
        <f t="shared" si="3"/>
        <v>0</v>
      </c>
      <c r="K36" s="10">
        <f t="shared" si="1"/>
        <v>0</v>
      </c>
    </row>
    <row r="37" spans="1:11" x14ac:dyDescent="0.2">
      <c r="A37" s="6" t="s">
        <v>48</v>
      </c>
      <c r="B37" s="28" t="s">
        <v>49</v>
      </c>
      <c r="C37" s="29"/>
      <c r="D37" s="7" t="s">
        <v>184</v>
      </c>
      <c r="E37" s="8">
        <v>100</v>
      </c>
      <c r="F37" s="8">
        <f t="shared" si="2"/>
        <v>400</v>
      </c>
      <c r="G37" s="1"/>
      <c r="H37" s="9">
        <v>0.21</v>
      </c>
      <c r="I37" s="10">
        <f t="shared" si="0"/>
        <v>0</v>
      </c>
      <c r="J37" s="10">
        <f t="shared" si="3"/>
        <v>0</v>
      </c>
      <c r="K37" s="10">
        <f t="shared" si="1"/>
        <v>0</v>
      </c>
    </row>
    <row r="38" spans="1:11" x14ac:dyDescent="0.2">
      <c r="A38" s="6" t="s">
        <v>50</v>
      </c>
      <c r="B38" s="28" t="s">
        <v>51</v>
      </c>
      <c r="C38" s="29"/>
      <c r="D38" s="7" t="s">
        <v>177</v>
      </c>
      <c r="E38" s="8">
        <v>340</v>
      </c>
      <c r="F38" s="8">
        <f t="shared" si="2"/>
        <v>1360</v>
      </c>
      <c r="G38" s="1"/>
      <c r="H38" s="9">
        <v>0.21</v>
      </c>
      <c r="I38" s="10">
        <f t="shared" si="0"/>
        <v>0</v>
      </c>
      <c r="J38" s="10">
        <f t="shared" si="3"/>
        <v>0</v>
      </c>
      <c r="K38" s="10">
        <f t="shared" si="1"/>
        <v>0</v>
      </c>
    </row>
    <row r="39" spans="1:11" x14ac:dyDescent="0.2">
      <c r="A39" s="6" t="s">
        <v>52</v>
      </c>
      <c r="B39" s="28" t="s">
        <v>53</v>
      </c>
      <c r="C39" s="29"/>
      <c r="D39" s="7" t="s">
        <v>177</v>
      </c>
      <c r="E39" s="8">
        <v>100</v>
      </c>
      <c r="F39" s="8">
        <f t="shared" si="2"/>
        <v>400</v>
      </c>
      <c r="G39" s="1"/>
      <c r="H39" s="9">
        <v>0.21</v>
      </c>
      <c r="I39" s="10">
        <f t="shared" ref="I39:I70" si="4">F39*G39</f>
        <v>0</v>
      </c>
      <c r="J39" s="10">
        <f t="shared" si="3"/>
        <v>0</v>
      </c>
      <c r="K39" s="10">
        <f t="shared" ref="K39:K70" si="5">I39*(1+H39)</f>
        <v>0</v>
      </c>
    </row>
    <row r="40" spans="1:11" x14ac:dyDescent="0.2">
      <c r="A40" s="6" t="s">
        <v>54</v>
      </c>
      <c r="B40" s="28" t="s">
        <v>193</v>
      </c>
      <c r="C40" s="29"/>
      <c r="D40" s="7" t="s">
        <v>177</v>
      </c>
      <c r="E40" s="8">
        <v>500</v>
      </c>
      <c r="F40" s="8">
        <f t="shared" si="2"/>
        <v>2000</v>
      </c>
      <c r="G40" s="1"/>
      <c r="H40" s="9">
        <v>0.21</v>
      </c>
      <c r="I40" s="10">
        <f t="shared" si="4"/>
        <v>0</v>
      </c>
      <c r="J40" s="10">
        <f t="shared" si="3"/>
        <v>0</v>
      </c>
      <c r="K40" s="10">
        <f t="shared" si="5"/>
        <v>0</v>
      </c>
    </row>
    <row r="41" spans="1:11" x14ac:dyDescent="0.2">
      <c r="A41" s="6" t="s">
        <v>194</v>
      </c>
      <c r="B41" s="28" t="s">
        <v>55</v>
      </c>
      <c r="C41" s="29"/>
      <c r="D41" s="7" t="s">
        <v>184</v>
      </c>
      <c r="E41" s="8">
        <v>5500</v>
      </c>
      <c r="F41" s="8">
        <f t="shared" si="2"/>
        <v>22000</v>
      </c>
      <c r="G41" s="1"/>
      <c r="H41" s="9">
        <v>0.21</v>
      </c>
      <c r="I41" s="10">
        <f t="shared" si="4"/>
        <v>0</v>
      </c>
      <c r="J41" s="10">
        <f t="shared" si="3"/>
        <v>0</v>
      </c>
      <c r="K41" s="10">
        <f t="shared" si="5"/>
        <v>0</v>
      </c>
    </row>
    <row r="42" spans="1:11" x14ac:dyDescent="0.2">
      <c r="A42" s="6" t="s">
        <v>195</v>
      </c>
      <c r="B42" s="28" t="s">
        <v>56</v>
      </c>
      <c r="C42" s="29"/>
      <c r="D42" s="7" t="s">
        <v>184</v>
      </c>
      <c r="E42" s="8">
        <v>50</v>
      </c>
      <c r="F42" s="8">
        <f t="shared" si="2"/>
        <v>200</v>
      </c>
      <c r="G42" s="1"/>
      <c r="H42" s="9">
        <v>0.21</v>
      </c>
      <c r="I42" s="10">
        <f t="shared" si="4"/>
        <v>0</v>
      </c>
      <c r="J42" s="10">
        <f t="shared" si="3"/>
        <v>0</v>
      </c>
      <c r="K42" s="10">
        <f t="shared" si="5"/>
        <v>0</v>
      </c>
    </row>
    <row r="43" spans="1:11" x14ac:dyDescent="0.2">
      <c r="A43" s="6" t="s">
        <v>196</v>
      </c>
      <c r="B43" s="28" t="s">
        <v>57</v>
      </c>
      <c r="C43" s="29"/>
      <c r="D43" s="7" t="s">
        <v>184</v>
      </c>
      <c r="E43" s="8">
        <v>50</v>
      </c>
      <c r="F43" s="8">
        <f t="shared" si="2"/>
        <v>200</v>
      </c>
      <c r="G43" s="1"/>
      <c r="H43" s="9">
        <v>0.21</v>
      </c>
      <c r="I43" s="10">
        <f t="shared" si="4"/>
        <v>0</v>
      </c>
      <c r="J43" s="10">
        <f t="shared" si="3"/>
        <v>0</v>
      </c>
      <c r="K43" s="10">
        <f t="shared" si="5"/>
        <v>0</v>
      </c>
    </row>
    <row r="44" spans="1:11" x14ac:dyDescent="0.2">
      <c r="A44" s="6" t="s">
        <v>197</v>
      </c>
      <c r="B44" s="28" t="s">
        <v>58</v>
      </c>
      <c r="C44" s="29"/>
      <c r="D44" s="7" t="s">
        <v>184</v>
      </c>
      <c r="E44" s="8">
        <v>20</v>
      </c>
      <c r="F44" s="8">
        <f t="shared" si="2"/>
        <v>80</v>
      </c>
      <c r="G44" s="1"/>
      <c r="H44" s="9">
        <v>0.21</v>
      </c>
      <c r="I44" s="10">
        <f t="shared" si="4"/>
        <v>0</v>
      </c>
      <c r="J44" s="10">
        <f t="shared" si="3"/>
        <v>0</v>
      </c>
      <c r="K44" s="10">
        <f t="shared" si="5"/>
        <v>0</v>
      </c>
    </row>
    <row r="45" spans="1:11" x14ac:dyDescent="0.2">
      <c r="A45" s="6" t="s">
        <v>198</v>
      </c>
      <c r="B45" s="28" t="s">
        <v>59</v>
      </c>
      <c r="C45" s="29"/>
      <c r="D45" s="7" t="s">
        <v>184</v>
      </c>
      <c r="E45" s="8">
        <v>50</v>
      </c>
      <c r="F45" s="8">
        <f t="shared" si="2"/>
        <v>200</v>
      </c>
      <c r="G45" s="1"/>
      <c r="H45" s="9">
        <v>0.21</v>
      </c>
      <c r="I45" s="10">
        <f t="shared" si="4"/>
        <v>0</v>
      </c>
      <c r="J45" s="10">
        <f t="shared" si="3"/>
        <v>0</v>
      </c>
      <c r="K45" s="10">
        <f t="shared" si="5"/>
        <v>0</v>
      </c>
    </row>
    <row r="46" spans="1:11" x14ac:dyDescent="0.2">
      <c r="A46" s="6" t="s">
        <v>60</v>
      </c>
      <c r="B46" s="28" t="s">
        <v>61</v>
      </c>
      <c r="C46" s="29"/>
      <c r="D46" s="7" t="s">
        <v>177</v>
      </c>
      <c r="E46" s="8">
        <v>100</v>
      </c>
      <c r="F46" s="8">
        <f t="shared" si="2"/>
        <v>400</v>
      </c>
      <c r="G46" s="1"/>
      <c r="H46" s="9">
        <v>0.21</v>
      </c>
      <c r="I46" s="10">
        <f t="shared" si="4"/>
        <v>0</v>
      </c>
      <c r="J46" s="10">
        <f t="shared" si="3"/>
        <v>0</v>
      </c>
      <c r="K46" s="10">
        <f t="shared" si="5"/>
        <v>0</v>
      </c>
    </row>
    <row r="47" spans="1:11" x14ac:dyDescent="0.2">
      <c r="A47" s="6" t="s">
        <v>199</v>
      </c>
      <c r="B47" s="28" t="s">
        <v>62</v>
      </c>
      <c r="C47" s="29"/>
      <c r="D47" s="7" t="s">
        <v>184</v>
      </c>
      <c r="E47" s="8">
        <v>200</v>
      </c>
      <c r="F47" s="8">
        <f t="shared" si="2"/>
        <v>800</v>
      </c>
      <c r="G47" s="1"/>
      <c r="H47" s="9">
        <v>0.21</v>
      </c>
      <c r="I47" s="10">
        <f t="shared" si="4"/>
        <v>0</v>
      </c>
      <c r="J47" s="10">
        <f t="shared" si="3"/>
        <v>0</v>
      </c>
      <c r="K47" s="10">
        <f t="shared" si="5"/>
        <v>0</v>
      </c>
    </row>
    <row r="48" spans="1:11" x14ac:dyDescent="0.2">
      <c r="A48" s="6" t="s">
        <v>63</v>
      </c>
      <c r="B48" s="28" t="s">
        <v>64</v>
      </c>
      <c r="C48" s="29"/>
      <c r="D48" s="7" t="s">
        <v>177</v>
      </c>
      <c r="E48" s="8">
        <v>100</v>
      </c>
      <c r="F48" s="8">
        <f t="shared" si="2"/>
        <v>400</v>
      </c>
      <c r="G48" s="1"/>
      <c r="H48" s="9">
        <v>0.21</v>
      </c>
      <c r="I48" s="10">
        <f t="shared" si="4"/>
        <v>0</v>
      </c>
      <c r="J48" s="10">
        <f t="shared" si="3"/>
        <v>0</v>
      </c>
      <c r="K48" s="10">
        <f t="shared" si="5"/>
        <v>0</v>
      </c>
    </row>
    <row r="49" spans="1:11" x14ac:dyDescent="0.2">
      <c r="A49" s="6" t="s">
        <v>200</v>
      </c>
      <c r="B49" s="28" t="s">
        <v>65</v>
      </c>
      <c r="C49" s="29"/>
      <c r="D49" s="7" t="s">
        <v>184</v>
      </c>
      <c r="E49" s="8">
        <v>200</v>
      </c>
      <c r="F49" s="8">
        <f t="shared" si="2"/>
        <v>800</v>
      </c>
      <c r="G49" s="1"/>
      <c r="H49" s="9">
        <v>0.21</v>
      </c>
      <c r="I49" s="10">
        <f t="shared" si="4"/>
        <v>0</v>
      </c>
      <c r="J49" s="10">
        <f t="shared" si="3"/>
        <v>0</v>
      </c>
      <c r="K49" s="10">
        <f t="shared" si="5"/>
        <v>0</v>
      </c>
    </row>
    <row r="50" spans="1:11" x14ac:dyDescent="0.2">
      <c r="A50" s="6" t="s">
        <v>66</v>
      </c>
      <c r="B50" s="28" t="s">
        <v>67</v>
      </c>
      <c r="C50" s="29"/>
      <c r="D50" s="7" t="s">
        <v>177</v>
      </c>
      <c r="E50" s="8">
        <v>100</v>
      </c>
      <c r="F50" s="8">
        <f t="shared" si="2"/>
        <v>400</v>
      </c>
      <c r="G50" s="1"/>
      <c r="H50" s="9">
        <v>0.21</v>
      </c>
      <c r="I50" s="10">
        <f t="shared" si="4"/>
        <v>0</v>
      </c>
      <c r="J50" s="10">
        <f t="shared" si="3"/>
        <v>0</v>
      </c>
      <c r="K50" s="10">
        <f t="shared" si="5"/>
        <v>0</v>
      </c>
    </row>
    <row r="51" spans="1:11" x14ac:dyDescent="0.2">
      <c r="A51" s="6" t="s">
        <v>68</v>
      </c>
      <c r="B51" s="28" t="s">
        <v>69</v>
      </c>
      <c r="C51" s="29"/>
      <c r="D51" s="7" t="s">
        <v>184</v>
      </c>
      <c r="E51" s="8">
        <v>200</v>
      </c>
      <c r="F51" s="8">
        <f t="shared" si="2"/>
        <v>800</v>
      </c>
      <c r="G51" s="1"/>
      <c r="H51" s="9">
        <v>0.21</v>
      </c>
      <c r="I51" s="10">
        <f t="shared" si="4"/>
        <v>0</v>
      </c>
      <c r="J51" s="10">
        <f t="shared" si="3"/>
        <v>0</v>
      </c>
      <c r="K51" s="10">
        <f t="shared" si="5"/>
        <v>0</v>
      </c>
    </row>
    <row r="52" spans="1:11" x14ac:dyDescent="0.2">
      <c r="A52" s="6" t="s">
        <v>70</v>
      </c>
      <c r="B52" s="28" t="s">
        <v>71</v>
      </c>
      <c r="C52" s="29"/>
      <c r="D52" s="7" t="s">
        <v>177</v>
      </c>
      <c r="E52" s="8">
        <v>50</v>
      </c>
      <c r="F52" s="8">
        <f t="shared" si="2"/>
        <v>200</v>
      </c>
      <c r="G52" s="1"/>
      <c r="H52" s="9">
        <v>0.21</v>
      </c>
      <c r="I52" s="10">
        <f t="shared" si="4"/>
        <v>0</v>
      </c>
      <c r="J52" s="10">
        <f t="shared" si="3"/>
        <v>0</v>
      </c>
      <c r="K52" s="10">
        <f t="shared" si="5"/>
        <v>0</v>
      </c>
    </row>
    <row r="53" spans="1:11" x14ac:dyDescent="0.2">
      <c r="A53" s="6" t="s">
        <v>72</v>
      </c>
      <c r="B53" s="28" t="s">
        <v>73</v>
      </c>
      <c r="C53" s="29"/>
      <c r="D53" s="7" t="s">
        <v>184</v>
      </c>
      <c r="E53" s="8">
        <v>50</v>
      </c>
      <c r="F53" s="8">
        <f t="shared" si="2"/>
        <v>200</v>
      </c>
      <c r="G53" s="1"/>
      <c r="H53" s="9">
        <v>0.21</v>
      </c>
      <c r="I53" s="10">
        <f t="shared" si="4"/>
        <v>0</v>
      </c>
      <c r="J53" s="10">
        <f t="shared" si="3"/>
        <v>0</v>
      </c>
      <c r="K53" s="10">
        <f t="shared" si="5"/>
        <v>0</v>
      </c>
    </row>
    <row r="54" spans="1:11" x14ac:dyDescent="0.2">
      <c r="A54" s="6" t="s">
        <v>74</v>
      </c>
      <c r="B54" s="28" t="s">
        <v>75</v>
      </c>
      <c r="C54" s="29"/>
      <c r="D54" s="7" t="s">
        <v>177</v>
      </c>
      <c r="E54" s="8">
        <v>50</v>
      </c>
      <c r="F54" s="8">
        <f t="shared" si="2"/>
        <v>200</v>
      </c>
      <c r="G54" s="1"/>
      <c r="H54" s="9">
        <v>0.21</v>
      </c>
      <c r="I54" s="10">
        <f t="shared" si="4"/>
        <v>0</v>
      </c>
      <c r="J54" s="10">
        <f t="shared" si="3"/>
        <v>0</v>
      </c>
      <c r="K54" s="10">
        <f t="shared" si="5"/>
        <v>0</v>
      </c>
    </row>
    <row r="55" spans="1:11" x14ac:dyDescent="0.2">
      <c r="A55" s="6" t="s">
        <v>201</v>
      </c>
      <c r="B55" s="28" t="s">
        <v>76</v>
      </c>
      <c r="C55" s="29"/>
      <c r="D55" s="7" t="s">
        <v>184</v>
      </c>
      <c r="E55" s="8">
        <v>50</v>
      </c>
      <c r="F55" s="8">
        <f t="shared" si="2"/>
        <v>200</v>
      </c>
      <c r="G55" s="1"/>
      <c r="H55" s="9">
        <v>0.21</v>
      </c>
      <c r="I55" s="10">
        <f t="shared" si="4"/>
        <v>0</v>
      </c>
      <c r="J55" s="10">
        <f t="shared" si="3"/>
        <v>0</v>
      </c>
      <c r="K55" s="10">
        <f t="shared" si="5"/>
        <v>0</v>
      </c>
    </row>
    <row r="56" spans="1:11" x14ac:dyDescent="0.2">
      <c r="A56" s="6" t="s">
        <v>77</v>
      </c>
      <c r="B56" s="28" t="s">
        <v>78</v>
      </c>
      <c r="C56" s="29"/>
      <c r="D56" s="7" t="s">
        <v>177</v>
      </c>
      <c r="E56" s="8">
        <v>80</v>
      </c>
      <c r="F56" s="8">
        <f t="shared" si="2"/>
        <v>320</v>
      </c>
      <c r="G56" s="1"/>
      <c r="H56" s="9">
        <v>0.21</v>
      </c>
      <c r="I56" s="10">
        <f t="shared" si="4"/>
        <v>0</v>
      </c>
      <c r="J56" s="10">
        <f t="shared" si="3"/>
        <v>0</v>
      </c>
      <c r="K56" s="10">
        <f t="shared" si="5"/>
        <v>0</v>
      </c>
    </row>
    <row r="57" spans="1:11" x14ac:dyDescent="0.2">
      <c r="A57" s="6" t="s">
        <v>79</v>
      </c>
      <c r="B57" s="28" t="s">
        <v>80</v>
      </c>
      <c r="C57" s="29"/>
      <c r="D57" s="7" t="s">
        <v>177</v>
      </c>
      <c r="E57" s="8">
        <v>190</v>
      </c>
      <c r="F57" s="8">
        <f t="shared" si="2"/>
        <v>760</v>
      </c>
      <c r="G57" s="1"/>
      <c r="H57" s="9">
        <v>0.21</v>
      </c>
      <c r="I57" s="10">
        <f t="shared" si="4"/>
        <v>0</v>
      </c>
      <c r="J57" s="10">
        <f t="shared" si="3"/>
        <v>0</v>
      </c>
      <c r="K57" s="10">
        <f t="shared" si="5"/>
        <v>0</v>
      </c>
    </row>
    <row r="58" spans="1:11" x14ac:dyDescent="0.2">
      <c r="A58" s="6" t="s">
        <v>81</v>
      </c>
      <c r="B58" s="28" t="s">
        <v>82</v>
      </c>
      <c r="C58" s="29"/>
      <c r="D58" s="7" t="s">
        <v>177</v>
      </c>
      <c r="E58" s="8">
        <v>60</v>
      </c>
      <c r="F58" s="8">
        <f t="shared" si="2"/>
        <v>240</v>
      </c>
      <c r="G58" s="1"/>
      <c r="H58" s="9">
        <v>0.21</v>
      </c>
      <c r="I58" s="10">
        <f t="shared" si="4"/>
        <v>0</v>
      </c>
      <c r="J58" s="10">
        <f t="shared" si="3"/>
        <v>0</v>
      </c>
      <c r="K58" s="10">
        <f t="shared" si="5"/>
        <v>0</v>
      </c>
    </row>
    <row r="59" spans="1:11" x14ac:dyDescent="0.2">
      <c r="A59" s="6" t="s">
        <v>202</v>
      </c>
      <c r="B59" s="28" t="s">
        <v>83</v>
      </c>
      <c r="C59" s="29"/>
      <c r="D59" s="7" t="s">
        <v>184</v>
      </c>
      <c r="E59" s="8">
        <v>100</v>
      </c>
      <c r="F59" s="8">
        <f t="shared" si="2"/>
        <v>400</v>
      </c>
      <c r="G59" s="1"/>
      <c r="H59" s="9">
        <v>0.21</v>
      </c>
      <c r="I59" s="10">
        <f t="shared" si="4"/>
        <v>0</v>
      </c>
      <c r="J59" s="10">
        <f t="shared" si="3"/>
        <v>0</v>
      </c>
      <c r="K59" s="10">
        <f t="shared" si="5"/>
        <v>0</v>
      </c>
    </row>
    <row r="60" spans="1:11" x14ac:dyDescent="0.2">
      <c r="A60" s="6" t="s">
        <v>84</v>
      </c>
      <c r="B60" s="28" t="s">
        <v>85</v>
      </c>
      <c r="C60" s="29"/>
      <c r="D60" s="7" t="s">
        <v>177</v>
      </c>
      <c r="E60" s="8">
        <v>250</v>
      </c>
      <c r="F60" s="8">
        <f t="shared" si="2"/>
        <v>1000</v>
      </c>
      <c r="G60" s="1"/>
      <c r="H60" s="9">
        <v>0.21</v>
      </c>
      <c r="I60" s="10">
        <f t="shared" si="4"/>
        <v>0</v>
      </c>
      <c r="J60" s="10">
        <f t="shared" si="3"/>
        <v>0</v>
      </c>
      <c r="K60" s="10">
        <f t="shared" si="5"/>
        <v>0</v>
      </c>
    </row>
    <row r="61" spans="1:11" x14ac:dyDescent="0.2">
      <c r="A61" s="6" t="s">
        <v>86</v>
      </c>
      <c r="B61" s="28" t="s">
        <v>87</v>
      </c>
      <c r="C61" s="29"/>
      <c r="D61" s="7" t="s">
        <v>184</v>
      </c>
      <c r="E61" s="8">
        <v>250</v>
      </c>
      <c r="F61" s="8">
        <f t="shared" si="2"/>
        <v>1000</v>
      </c>
      <c r="G61" s="1"/>
      <c r="H61" s="9">
        <v>0.21</v>
      </c>
      <c r="I61" s="10">
        <f t="shared" si="4"/>
        <v>0</v>
      </c>
      <c r="J61" s="10">
        <f t="shared" si="3"/>
        <v>0</v>
      </c>
      <c r="K61" s="10">
        <f t="shared" si="5"/>
        <v>0</v>
      </c>
    </row>
    <row r="62" spans="1:11" x14ac:dyDescent="0.2">
      <c r="A62" s="6" t="s">
        <v>88</v>
      </c>
      <c r="B62" s="28" t="s">
        <v>89</v>
      </c>
      <c r="C62" s="29"/>
      <c r="D62" s="7" t="s">
        <v>184</v>
      </c>
      <c r="E62" s="8">
        <v>400</v>
      </c>
      <c r="F62" s="8">
        <f t="shared" si="2"/>
        <v>1600</v>
      </c>
      <c r="G62" s="1"/>
      <c r="H62" s="9">
        <v>0.21</v>
      </c>
      <c r="I62" s="10">
        <f t="shared" si="4"/>
        <v>0</v>
      </c>
      <c r="J62" s="10">
        <f t="shared" si="3"/>
        <v>0</v>
      </c>
      <c r="K62" s="10">
        <f t="shared" si="5"/>
        <v>0</v>
      </c>
    </row>
    <row r="63" spans="1:11" x14ac:dyDescent="0.2">
      <c r="A63" s="6" t="s">
        <v>90</v>
      </c>
      <c r="B63" s="28" t="s">
        <v>91</v>
      </c>
      <c r="C63" s="29"/>
      <c r="D63" s="7" t="s">
        <v>177</v>
      </c>
      <c r="E63" s="8">
        <v>100</v>
      </c>
      <c r="F63" s="8">
        <f t="shared" si="2"/>
        <v>400</v>
      </c>
      <c r="G63" s="1"/>
      <c r="H63" s="9">
        <v>0.21</v>
      </c>
      <c r="I63" s="10">
        <f t="shared" si="4"/>
        <v>0</v>
      </c>
      <c r="J63" s="10">
        <f t="shared" si="3"/>
        <v>0</v>
      </c>
      <c r="K63" s="10">
        <f t="shared" si="5"/>
        <v>0</v>
      </c>
    </row>
    <row r="64" spans="1:11" x14ac:dyDescent="0.2">
      <c r="A64" s="6" t="s">
        <v>92</v>
      </c>
      <c r="B64" s="28" t="s">
        <v>203</v>
      </c>
      <c r="C64" s="29"/>
      <c r="D64" s="7" t="s">
        <v>177</v>
      </c>
      <c r="E64" s="8">
        <v>65000</v>
      </c>
      <c r="F64" s="8">
        <f t="shared" si="2"/>
        <v>260000</v>
      </c>
      <c r="G64" s="1"/>
      <c r="H64" s="9">
        <v>0.21</v>
      </c>
      <c r="I64" s="10">
        <f t="shared" si="4"/>
        <v>0</v>
      </c>
      <c r="J64" s="10">
        <f t="shared" si="3"/>
        <v>0</v>
      </c>
      <c r="K64" s="10">
        <f t="shared" si="5"/>
        <v>0</v>
      </c>
    </row>
    <row r="65" spans="1:11" x14ac:dyDescent="0.2">
      <c r="A65" s="6" t="s">
        <v>93</v>
      </c>
      <c r="B65" s="28" t="s">
        <v>94</v>
      </c>
      <c r="C65" s="29"/>
      <c r="D65" s="7" t="s">
        <v>177</v>
      </c>
      <c r="E65" s="8">
        <v>200</v>
      </c>
      <c r="F65" s="8">
        <f t="shared" si="2"/>
        <v>800</v>
      </c>
      <c r="G65" s="1"/>
      <c r="H65" s="9">
        <v>0.21</v>
      </c>
      <c r="I65" s="10">
        <f t="shared" si="4"/>
        <v>0</v>
      </c>
      <c r="J65" s="10">
        <f t="shared" si="3"/>
        <v>0</v>
      </c>
      <c r="K65" s="10">
        <f t="shared" si="5"/>
        <v>0</v>
      </c>
    </row>
    <row r="66" spans="1:11" x14ac:dyDescent="0.2">
      <c r="A66" s="6" t="s">
        <v>204</v>
      </c>
      <c r="B66" s="28" t="s">
        <v>95</v>
      </c>
      <c r="C66" s="29"/>
      <c r="D66" s="7" t="s">
        <v>184</v>
      </c>
      <c r="E66" s="8">
        <v>200</v>
      </c>
      <c r="F66" s="8">
        <f t="shared" si="2"/>
        <v>800</v>
      </c>
      <c r="G66" s="1"/>
      <c r="H66" s="9">
        <v>0.21</v>
      </c>
      <c r="I66" s="10">
        <f t="shared" si="4"/>
        <v>0</v>
      </c>
      <c r="J66" s="10">
        <f t="shared" si="3"/>
        <v>0</v>
      </c>
      <c r="K66" s="10">
        <f t="shared" si="5"/>
        <v>0</v>
      </c>
    </row>
    <row r="67" spans="1:11" x14ac:dyDescent="0.2">
      <c r="A67" s="6" t="s">
        <v>96</v>
      </c>
      <c r="B67" s="28" t="s">
        <v>97</v>
      </c>
      <c r="C67" s="29"/>
      <c r="D67" s="7" t="s">
        <v>177</v>
      </c>
      <c r="E67" s="8">
        <v>100</v>
      </c>
      <c r="F67" s="8">
        <f t="shared" si="2"/>
        <v>400</v>
      </c>
      <c r="G67" s="1"/>
      <c r="H67" s="9">
        <v>0.21</v>
      </c>
      <c r="I67" s="10">
        <f t="shared" si="4"/>
        <v>0</v>
      </c>
      <c r="J67" s="10">
        <f t="shared" si="3"/>
        <v>0</v>
      </c>
      <c r="K67" s="10">
        <f t="shared" si="5"/>
        <v>0</v>
      </c>
    </row>
    <row r="68" spans="1:11" x14ac:dyDescent="0.2">
      <c r="A68" s="6" t="s">
        <v>98</v>
      </c>
      <c r="B68" s="28" t="s">
        <v>99</v>
      </c>
      <c r="C68" s="29"/>
      <c r="D68" s="7" t="s">
        <v>184</v>
      </c>
      <c r="E68" s="8">
        <v>100</v>
      </c>
      <c r="F68" s="8">
        <f t="shared" si="2"/>
        <v>400</v>
      </c>
      <c r="G68" s="1"/>
      <c r="H68" s="9">
        <v>0.21</v>
      </c>
      <c r="I68" s="10">
        <f t="shared" si="4"/>
        <v>0</v>
      </c>
      <c r="J68" s="10">
        <f t="shared" si="3"/>
        <v>0</v>
      </c>
      <c r="K68" s="10">
        <f t="shared" si="5"/>
        <v>0</v>
      </c>
    </row>
    <row r="69" spans="1:11" x14ac:dyDescent="0.2">
      <c r="A69" s="6" t="s">
        <v>205</v>
      </c>
      <c r="B69" s="28" t="s">
        <v>206</v>
      </c>
      <c r="C69" s="29"/>
      <c r="D69" s="7" t="s">
        <v>177</v>
      </c>
      <c r="E69" s="8">
        <v>50</v>
      </c>
      <c r="F69" s="8">
        <f t="shared" si="2"/>
        <v>200</v>
      </c>
      <c r="G69" s="1"/>
      <c r="H69" s="9">
        <v>0.21</v>
      </c>
      <c r="I69" s="10">
        <f t="shared" si="4"/>
        <v>0</v>
      </c>
      <c r="J69" s="10">
        <f t="shared" si="3"/>
        <v>0</v>
      </c>
      <c r="K69" s="10">
        <f t="shared" si="5"/>
        <v>0</v>
      </c>
    </row>
    <row r="70" spans="1:11" x14ac:dyDescent="0.2">
      <c r="A70" s="6" t="s">
        <v>207</v>
      </c>
      <c r="B70" s="28" t="s">
        <v>208</v>
      </c>
      <c r="C70" s="29"/>
      <c r="D70" s="7" t="s">
        <v>184</v>
      </c>
      <c r="E70" s="8">
        <v>50</v>
      </c>
      <c r="F70" s="8">
        <f t="shared" si="2"/>
        <v>200</v>
      </c>
      <c r="G70" s="1"/>
      <c r="H70" s="9">
        <v>0.21</v>
      </c>
      <c r="I70" s="10">
        <f t="shared" si="4"/>
        <v>0</v>
      </c>
      <c r="J70" s="10">
        <f t="shared" si="3"/>
        <v>0</v>
      </c>
      <c r="K70" s="10">
        <f t="shared" si="5"/>
        <v>0</v>
      </c>
    </row>
    <row r="71" spans="1:11" x14ac:dyDescent="0.2">
      <c r="A71" s="6" t="s">
        <v>209</v>
      </c>
      <c r="B71" s="28" t="s">
        <v>210</v>
      </c>
      <c r="C71" s="29"/>
      <c r="D71" s="7" t="s">
        <v>177</v>
      </c>
      <c r="E71" s="8">
        <v>100</v>
      </c>
      <c r="F71" s="8">
        <f t="shared" si="2"/>
        <v>400</v>
      </c>
      <c r="G71" s="1"/>
      <c r="H71" s="9">
        <v>0.21</v>
      </c>
      <c r="I71" s="10">
        <f t="shared" ref="I71:I97" si="6">F71*G71</f>
        <v>0</v>
      </c>
      <c r="J71" s="10">
        <f t="shared" si="3"/>
        <v>0</v>
      </c>
      <c r="K71" s="10">
        <f t="shared" ref="K71:K97" si="7">I71*(1+H71)</f>
        <v>0</v>
      </c>
    </row>
    <row r="72" spans="1:11" x14ac:dyDescent="0.2">
      <c r="A72" s="6" t="s">
        <v>211</v>
      </c>
      <c r="B72" s="28" t="s">
        <v>212</v>
      </c>
      <c r="C72" s="29"/>
      <c r="D72" s="7" t="s">
        <v>184</v>
      </c>
      <c r="E72" s="8">
        <v>500</v>
      </c>
      <c r="F72" s="8">
        <f t="shared" ref="F72:F97" si="8">E72*4</f>
        <v>2000</v>
      </c>
      <c r="G72" s="1"/>
      <c r="H72" s="9">
        <v>0.21</v>
      </c>
      <c r="I72" s="10">
        <f t="shared" si="6"/>
        <v>0</v>
      </c>
      <c r="J72" s="10">
        <f t="shared" ref="J72:J97" si="9">I72*H72</f>
        <v>0</v>
      </c>
      <c r="K72" s="10">
        <f t="shared" si="7"/>
        <v>0</v>
      </c>
    </row>
    <row r="73" spans="1:11" x14ac:dyDescent="0.2">
      <c r="A73" s="6" t="s">
        <v>213</v>
      </c>
      <c r="B73" s="28" t="s">
        <v>214</v>
      </c>
      <c r="C73" s="29"/>
      <c r="D73" s="7" t="s">
        <v>184</v>
      </c>
      <c r="E73" s="8">
        <v>7000</v>
      </c>
      <c r="F73" s="8">
        <f t="shared" si="8"/>
        <v>28000</v>
      </c>
      <c r="G73" s="1"/>
      <c r="H73" s="9">
        <v>0.21</v>
      </c>
      <c r="I73" s="10">
        <f t="shared" si="6"/>
        <v>0</v>
      </c>
      <c r="J73" s="10">
        <f t="shared" si="9"/>
        <v>0</v>
      </c>
      <c r="K73" s="10">
        <f t="shared" si="7"/>
        <v>0</v>
      </c>
    </row>
    <row r="74" spans="1:11" x14ac:dyDescent="0.2">
      <c r="A74" s="6" t="s">
        <v>215</v>
      </c>
      <c r="B74" s="28" t="s">
        <v>216</v>
      </c>
      <c r="C74" s="29"/>
      <c r="D74" s="7" t="s">
        <v>184</v>
      </c>
      <c r="E74" s="8">
        <v>1700</v>
      </c>
      <c r="F74" s="8">
        <f t="shared" si="8"/>
        <v>6800</v>
      </c>
      <c r="G74" s="1"/>
      <c r="H74" s="9">
        <v>0.21</v>
      </c>
      <c r="I74" s="10">
        <f t="shared" si="6"/>
        <v>0</v>
      </c>
      <c r="J74" s="10">
        <f t="shared" si="9"/>
        <v>0</v>
      </c>
      <c r="K74" s="10">
        <f t="shared" si="7"/>
        <v>0</v>
      </c>
    </row>
    <row r="75" spans="1:11" x14ac:dyDescent="0.2">
      <c r="A75" s="6" t="s">
        <v>217</v>
      </c>
      <c r="B75" s="28" t="s">
        <v>218</v>
      </c>
      <c r="C75" s="29"/>
      <c r="D75" s="7" t="s">
        <v>184</v>
      </c>
      <c r="E75" s="8">
        <v>1000</v>
      </c>
      <c r="F75" s="8">
        <f t="shared" si="8"/>
        <v>4000</v>
      </c>
      <c r="G75" s="1"/>
      <c r="H75" s="9">
        <v>0.21</v>
      </c>
      <c r="I75" s="10">
        <f t="shared" si="6"/>
        <v>0</v>
      </c>
      <c r="J75" s="10">
        <f t="shared" si="9"/>
        <v>0</v>
      </c>
      <c r="K75" s="10">
        <f t="shared" si="7"/>
        <v>0</v>
      </c>
    </row>
    <row r="76" spans="1:11" x14ac:dyDescent="0.2">
      <c r="A76" s="6" t="s">
        <v>219</v>
      </c>
      <c r="B76" s="28" t="s">
        <v>100</v>
      </c>
      <c r="C76" s="29"/>
      <c r="D76" s="7" t="s">
        <v>184</v>
      </c>
      <c r="E76" s="8">
        <v>2400</v>
      </c>
      <c r="F76" s="8">
        <f t="shared" si="8"/>
        <v>9600</v>
      </c>
      <c r="G76" s="1"/>
      <c r="H76" s="9">
        <v>0.21</v>
      </c>
      <c r="I76" s="10">
        <f t="shared" si="6"/>
        <v>0</v>
      </c>
      <c r="J76" s="10">
        <f t="shared" si="9"/>
        <v>0</v>
      </c>
      <c r="K76" s="10">
        <f t="shared" si="7"/>
        <v>0</v>
      </c>
    </row>
    <row r="77" spans="1:11" x14ac:dyDescent="0.2">
      <c r="A77" s="6" t="s">
        <v>220</v>
      </c>
      <c r="B77" s="28" t="s">
        <v>59</v>
      </c>
      <c r="C77" s="29"/>
      <c r="D77" s="7" t="s">
        <v>184</v>
      </c>
      <c r="E77" s="8">
        <v>1200</v>
      </c>
      <c r="F77" s="8">
        <f t="shared" si="8"/>
        <v>4800</v>
      </c>
      <c r="G77" s="1"/>
      <c r="H77" s="9">
        <v>0.21</v>
      </c>
      <c r="I77" s="10">
        <f t="shared" si="6"/>
        <v>0</v>
      </c>
      <c r="J77" s="10">
        <f t="shared" si="9"/>
        <v>0</v>
      </c>
      <c r="K77" s="10">
        <f t="shared" si="7"/>
        <v>0</v>
      </c>
    </row>
    <row r="78" spans="1:11" x14ac:dyDescent="0.2">
      <c r="A78" s="6" t="s">
        <v>101</v>
      </c>
      <c r="B78" s="28" t="s">
        <v>102</v>
      </c>
      <c r="C78" s="29"/>
      <c r="D78" s="7" t="s">
        <v>184</v>
      </c>
      <c r="E78" s="8">
        <v>500</v>
      </c>
      <c r="F78" s="8">
        <f t="shared" si="8"/>
        <v>2000</v>
      </c>
      <c r="G78" s="1"/>
      <c r="H78" s="9">
        <v>0.21</v>
      </c>
      <c r="I78" s="10">
        <f t="shared" si="6"/>
        <v>0</v>
      </c>
      <c r="J78" s="10">
        <f t="shared" si="9"/>
        <v>0</v>
      </c>
      <c r="K78" s="10">
        <f t="shared" si="7"/>
        <v>0</v>
      </c>
    </row>
    <row r="79" spans="1:11" x14ac:dyDescent="0.2">
      <c r="A79" s="6" t="s">
        <v>221</v>
      </c>
      <c r="B79" s="28" t="s">
        <v>222</v>
      </c>
      <c r="C79" s="29"/>
      <c r="D79" s="7" t="s">
        <v>184</v>
      </c>
      <c r="E79" s="8">
        <v>200</v>
      </c>
      <c r="F79" s="8">
        <f t="shared" si="8"/>
        <v>800</v>
      </c>
      <c r="G79" s="1"/>
      <c r="H79" s="9">
        <v>0.21</v>
      </c>
      <c r="I79" s="10">
        <f t="shared" si="6"/>
        <v>0</v>
      </c>
      <c r="J79" s="10">
        <f t="shared" si="9"/>
        <v>0</v>
      </c>
      <c r="K79" s="10">
        <f t="shared" si="7"/>
        <v>0</v>
      </c>
    </row>
    <row r="80" spans="1:11" x14ac:dyDescent="0.2">
      <c r="A80" s="6" t="s">
        <v>103</v>
      </c>
      <c r="B80" s="28" t="s">
        <v>104</v>
      </c>
      <c r="C80" s="29"/>
      <c r="D80" s="7" t="s">
        <v>184</v>
      </c>
      <c r="E80" s="8">
        <v>1000</v>
      </c>
      <c r="F80" s="8">
        <f t="shared" si="8"/>
        <v>4000</v>
      </c>
      <c r="G80" s="1"/>
      <c r="H80" s="9">
        <v>0.21</v>
      </c>
      <c r="I80" s="10">
        <f t="shared" si="6"/>
        <v>0</v>
      </c>
      <c r="J80" s="10">
        <f t="shared" si="9"/>
        <v>0</v>
      </c>
      <c r="K80" s="10">
        <f t="shared" si="7"/>
        <v>0</v>
      </c>
    </row>
    <row r="81" spans="1:11" x14ac:dyDescent="0.2">
      <c r="A81" s="6" t="s">
        <v>105</v>
      </c>
      <c r="B81" s="28" t="s">
        <v>106</v>
      </c>
      <c r="C81" s="29"/>
      <c r="D81" s="7" t="s">
        <v>177</v>
      </c>
      <c r="E81" s="8">
        <v>50</v>
      </c>
      <c r="F81" s="8">
        <f t="shared" si="8"/>
        <v>200</v>
      </c>
      <c r="G81" s="1"/>
      <c r="H81" s="9">
        <v>0.21</v>
      </c>
      <c r="I81" s="10">
        <f t="shared" si="6"/>
        <v>0</v>
      </c>
      <c r="J81" s="10">
        <f t="shared" si="9"/>
        <v>0</v>
      </c>
      <c r="K81" s="10">
        <f t="shared" si="7"/>
        <v>0</v>
      </c>
    </row>
    <row r="82" spans="1:11" x14ac:dyDescent="0.2">
      <c r="A82" s="6" t="s">
        <v>107</v>
      </c>
      <c r="B82" s="28" t="s">
        <v>108</v>
      </c>
      <c r="C82" s="29"/>
      <c r="D82" s="7" t="s">
        <v>177</v>
      </c>
      <c r="E82" s="8">
        <v>50</v>
      </c>
      <c r="F82" s="8">
        <f t="shared" si="8"/>
        <v>200</v>
      </c>
      <c r="G82" s="1"/>
      <c r="H82" s="9">
        <v>0.21</v>
      </c>
      <c r="I82" s="10">
        <f t="shared" si="6"/>
        <v>0</v>
      </c>
      <c r="J82" s="10">
        <f t="shared" si="9"/>
        <v>0</v>
      </c>
      <c r="K82" s="10">
        <f t="shared" si="7"/>
        <v>0</v>
      </c>
    </row>
    <row r="83" spans="1:11" x14ac:dyDescent="0.2">
      <c r="A83" s="6" t="s">
        <v>109</v>
      </c>
      <c r="B83" s="28" t="s">
        <v>110</v>
      </c>
      <c r="C83" s="29"/>
      <c r="D83" s="7" t="s">
        <v>177</v>
      </c>
      <c r="E83" s="8">
        <v>50</v>
      </c>
      <c r="F83" s="8">
        <f t="shared" si="8"/>
        <v>200</v>
      </c>
      <c r="G83" s="1"/>
      <c r="H83" s="9">
        <v>0.21</v>
      </c>
      <c r="I83" s="10">
        <f t="shared" ref="I83:I92" si="10">F83*G83</f>
        <v>0</v>
      </c>
      <c r="J83" s="10">
        <f t="shared" ref="J83:J92" si="11">I83*H83</f>
        <v>0</v>
      </c>
      <c r="K83" s="10">
        <f t="shared" ref="K83:K92" si="12">I83*(1+H83)</f>
        <v>0</v>
      </c>
    </row>
    <row r="84" spans="1:11" x14ac:dyDescent="0.2">
      <c r="A84" s="6" t="s">
        <v>111</v>
      </c>
      <c r="B84" s="28" t="s">
        <v>112</v>
      </c>
      <c r="C84" s="29"/>
      <c r="D84" s="7" t="s">
        <v>177</v>
      </c>
      <c r="E84" s="8">
        <v>105</v>
      </c>
      <c r="F84" s="8">
        <f t="shared" si="8"/>
        <v>420</v>
      </c>
      <c r="G84" s="1"/>
      <c r="H84" s="9">
        <v>0.21</v>
      </c>
      <c r="I84" s="10">
        <f t="shared" si="10"/>
        <v>0</v>
      </c>
      <c r="J84" s="10">
        <f t="shared" si="11"/>
        <v>0</v>
      </c>
      <c r="K84" s="10">
        <f t="shared" si="12"/>
        <v>0</v>
      </c>
    </row>
    <row r="85" spans="1:11" x14ac:dyDescent="0.2">
      <c r="A85" s="6" t="s">
        <v>113</v>
      </c>
      <c r="B85" s="28" t="s">
        <v>114</v>
      </c>
      <c r="C85" s="29"/>
      <c r="D85" s="7" t="s">
        <v>177</v>
      </c>
      <c r="E85" s="8">
        <v>20</v>
      </c>
      <c r="F85" s="8">
        <f t="shared" si="8"/>
        <v>80</v>
      </c>
      <c r="G85" s="1"/>
      <c r="H85" s="9">
        <v>0.21</v>
      </c>
      <c r="I85" s="10">
        <f t="shared" si="10"/>
        <v>0</v>
      </c>
      <c r="J85" s="10">
        <f t="shared" si="11"/>
        <v>0</v>
      </c>
      <c r="K85" s="10">
        <f t="shared" si="12"/>
        <v>0</v>
      </c>
    </row>
    <row r="86" spans="1:11" x14ac:dyDescent="0.2">
      <c r="A86" s="6" t="s">
        <v>223</v>
      </c>
      <c r="B86" s="28" t="s">
        <v>115</v>
      </c>
      <c r="C86" s="29"/>
      <c r="D86" s="7" t="s">
        <v>177</v>
      </c>
      <c r="E86" s="8">
        <v>20</v>
      </c>
      <c r="F86" s="8">
        <f t="shared" si="8"/>
        <v>80</v>
      </c>
      <c r="G86" s="1"/>
      <c r="H86" s="9">
        <v>0.21</v>
      </c>
      <c r="I86" s="10">
        <f t="shared" si="10"/>
        <v>0</v>
      </c>
      <c r="J86" s="10">
        <f t="shared" si="11"/>
        <v>0</v>
      </c>
      <c r="K86" s="10">
        <f t="shared" si="12"/>
        <v>0</v>
      </c>
    </row>
    <row r="87" spans="1:11" s="11" customFormat="1" x14ac:dyDescent="0.2">
      <c r="A87" s="6" t="s">
        <v>116</v>
      </c>
      <c r="B87" s="28" t="s">
        <v>117</v>
      </c>
      <c r="C87" s="29"/>
      <c r="D87" s="7" t="s">
        <v>184</v>
      </c>
      <c r="E87" s="8">
        <v>60</v>
      </c>
      <c r="F87" s="8">
        <f t="shared" si="8"/>
        <v>240</v>
      </c>
      <c r="G87" s="1"/>
      <c r="H87" s="9">
        <v>0.21</v>
      </c>
      <c r="I87" s="10">
        <f t="shared" si="10"/>
        <v>0</v>
      </c>
      <c r="J87" s="10">
        <f t="shared" si="11"/>
        <v>0</v>
      </c>
      <c r="K87" s="10">
        <f t="shared" si="12"/>
        <v>0</v>
      </c>
    </row>
    <row r="88" spans="1:11" x14ac:dyDescent="0.2">
      <c r="A88" s="6" t="s">
        <v>118</v>
      </c>
      <c r="B88" s="28" t="s">
        <v>119</v>
      </c>
      <c r="C88" s="29"/>
      <c r="D88" s="7" t="s">
        <v>177</v>
      </c>
      <c r="E88" s="8">
        <v>62</v>
      </c>
      <c r="F88" s="8">
        <f t="shared" si="8"/>
        <v>248</v>
      </c>
      <c r="G88" s="1"/>
      <c r="H88" s="9">
        <v>0.21</v>
      </c>
      <c r="I88" s="10">
        <f t="shared" si="10"/>
        <v>0</v>
      </c>
      <c r="J88" s="10">
        <f t="shared" si="11"/>
        <v>0</v>
      </c>
      <c r="K88" s="10">
        <f t="shared" si="12"/>
        <v>0</v>
      </c>
    </row>
    <row r="89" spans="1:11" x14ac:dyDescent="0.2">
      <c r="A89" s="6" t="s">
        <v>120</v>
      </c>
      <c r="B89" s="28" t="s">
        <v>121</v>
      </c>
      <c r="C89" s="29"/>
      <c r="D89" s="7" t="s">
        <v>184</v>
      </c>
      <c r="E89" s="8">
        <v>50</v>
      </c>
      <c r="F89" s="8">
        <f t="shared" si="8"/>
        <v>200</v>
      </c>
      <c r="G89" s="1"/>
      <c r="H89" s="9">
        <v>0.21</v>
      </c>
      <c r="I89" s="10">
        <f t="shared" si="10"/>
        <v>0</v>
      </c>
      <c r="J89" s="10">
        <f t="shared" si="11"/>
        <v>0</v>
      </c>
      <c r="K89" s="10">
        <f t="shared" si="12"/>
        <v>0</v>
      </c>
    </row>
    <row r="90" spans="1:11" x14ac:dyDescent="0.2">
      <c r="A90" s="6" t="s">
        <v>224</v>
      </c>
      <c r="B90" s="28" t="s">
        <v>225</v>
      </c>
      <c r="C90" s="29"/>
      <c r="D90" s="7" t="s">
        <v>177</v>
      </c>
      <c r="E90" s="8">
        <v>65</v>
      </c>
      <c r="F90" s="8">
        <f t="shared" si="8"/>
        <v>260</v>
      </c>
      <c r="G90" s="1"/>
      <c r="H90" s="9">
        <v>0.21</v>
      </c>
      <c r="I90" s="10">
        <f t="shared" si="10"/>
        <v>0</v>
      </c>
      <c r="J90" s="10">
        <f t="shared" si="11"/>
        <v>0</v>
      </c>
      <c r="K90" s="10">
        <f t="shared" si="12"/>
        <v>0</v>
      </c>
    </row>
    <row r="91" spans="1:11" x14ac:dyDescent="0.2">
      <c r="A91" s="6" t="s">
        <v>226</v>
      </c>
      <c r="B91" s="28" t="s">
        <v>227</v>
      </c>
      <c r="C91" s="29"/>
      <c r="D91" s="7" t="s">
        <v>184</v>
      </c>
      <c r="E91" s="8">
        <v>200</v>
      </c>
      <c r="F91" s="8">
        <f t="shared" si="8"/>
        <v>800</v>
      </c>
      <c r="G91" s="1"/>
      <c r="H91" s="9">
        <v>0.21</v>
      </c>
      <c r="I91" s="10">
        <f t="shared" si="10"/>
        <v>0</v>
      </c>
      <c r="J91" s="10">
        <f t="shared" si="11"/>
        <v>0</v>
      </c>
      <c r="K91" s="10">
        <f t="shared" si="12"/>
        <v>0</v>
      </c>
    </row>
    <row r="92" spans="1:11" x14ac:dyDescent="0.2">
      <c r="A92" s="6" t="s">
        <v>228</v>
      </c>
      <c r="B92" s="28" t="s">
        <v>58</v>
      </c>
      <c r="C92" s="29"/>
      <c r="D92" s="7" t="s">
        <v>184</v>
      </c>
      <c r="E92" s="8">
        <v>200</v>
      </c>
      <c r="F92" s="8">
        <f t="shared" si="8"/>
        <v>800</v>
      </c>
      <c r="G92" s="1"/>
      <c r="H92" s="9">
        <v>0.21</v>
      </c>
      <c r="I92" s="10">
        <f t="shared" si="10"/>
        <v>0</v>
      </c>
      <c r="J92" s="10">
        <f t="shared" si="11"/>
        <v>0</v>
      </c>
      <c r="K92" s="10">
        <f t="shared" si="12"/>
        <v>0</v>
      </c>
    </row>
    <row r="93" spans="1:11" x14ac:dyDescent="0.2">
      <c r="A93" s="6" t="s">
        <v>122</v>
      </c>
      <c r="B93" s="28" t="s">
        <v>123</v>
      </c>
      <c r="C93" s="29"/>
      <c r="D93" s="7" t="s">
        <v>184</v>
      </c>
      <c r="E93" s="8">
        <v>200</v>
      </c>
      <c r="F93" s="8">
        <f t="shared" si="8"/>
        <v>800</v>
      </c>
      <c r="G93" s="1"/>
      <c r="H93" s="9">
        <v>0.21</v>
      </c>
      <c r="I93" s="10">
        <f t="shared" ref="I93" si="13">F93*G93</f>
        <v>0</v>
      </c>
      <c r="J93" s="10">
        <f t="shared" ref="J93" si="14">I93*H93</f>
        <v>0</v>
      </c>
      <c r="K93" s="10">
        <f t="shared" ref="K93" si="15">I93*(1+H93)</f>
        <v>0</v>
      </c>
    </row>
    <row r="94" spans="1:11" x14ac:dyDescent="0.2">
      <c r="A94" s="6" t="s">
        <v>124</v>
      </c>
      <c r="B94" s="28" t="s">
        <v>125</v>
      </c>
      <c r="C94" s="29"/>
      <c r="D94" s="7" t="s">
        <v>184</v>
      </c>
      <c r="E94" s="8">
        <v>500</v>
      </c>
      <c r="F94" s="8">
        <f t="shared" si="8"/>
        <v>2000</v>
      </c>
      <c r="G94" s="1"/>
      <c r="H94" s="9">
        <v>0.21</v>
      </c>
      <c r="I94" s="10">
        <f t="shared" si="6"/>
        <v>0</v>
      </c>
      <c r="J94" s="10">
        <f t="shared" si="9"/>
        <v>0</v>
      </c>
      <c r="K94" s="10">
        <f t="shared" si="7"/>
        <v>0</v>
      </c>
    </row>
    <row r="95" spans="1:11" s="11" customFormat="1" x14ac:dyDescent="0.2">
      <c r="A95" s="6" t="s">
        <v>126</v>
      </c>
      <c r="B95" s="28" t="s">
        <v>127</v>
      </c>
      <c r="C95" s="29"/>
      <c r="D95" s="7" t="s">
        <v>184</v>
      </c>
      <c r="E95" s="8">
        <v>17000</v>
      </c>
      <c r="F95" s="8">
        <f t="shared" si="8"/>
        <v>68000</v>
      </c>
      <c r="G95" s="1"/>
      <c r="H95" s="9">
        <v>0.21</v>
      </c>
      <c r="I95" s="10">
        <f t="shared" si="6"/>
        <v>0</v>
      </c>
      <c r="J95" s="10">
        <f t="shared" si="9"/>
        <v>0</v>
      </c>
      <c r="K95" s="10">
        <f t="shared" si="7"/>
        <v>0</v>
      </c>
    </row>
    <row r="96" spans="1:11" s="11" customFormat="1" x14ac:dyDescent="0.2">
      <c r="A96" s="6" t="s">
        <v>128</v>
      </c>
      <c r="B96" s="28" t="s">
        <v>129</v>
      </c>
      <c r="C96" s="29"/>
      <c r="D96" s="7" t="s">
        <v>184</v>
      </c>
      <c r="E96" s="8">
        <v>17280</v>
      </c>
      <c r="F96" s="8">
        <f t="shared" si="8"/>
        <v>69120</v>
      </c>
      <c r="G96" s="1"/>
      <c r="H96" s="9">
        <v>0.21</v>
      </c>
      <c r="I96" s="10">
        <f t="shared" si="6"/>
        <v>0</v>
      </c>
      <c r="J96" s="10">
        <f t="shared" si="9"/>
        <v>0</v>
      </c>
      <c r="K96" s="10">
        <f t="shared" si="7"/>
        <v>0</v>
      </c>
    </row>
    <row r="97" spans="1:11" s="11" customFormat="1" x14ac:dyDescent="0.2">
      <c r="A97" s="6" t="s">
        <v>229</v>
      </c>
      <c r="B97" s="28" t="s">
        <v>130</v>
      </c>
      <c r="C97" s="29"/>
      <c r="D97" s="7" t="s">
        <v>184</v>
      </c>
      <c r="E97" s="8">
        <v>9000</v>
      </c>
      <c r="F97" s="8">
        <f t="shared" si="8"/>
        <v>36000</v>
      </c>
      <c r="G97" s="1"/>
      <c r="H97" s="9">
        <v>0.21</v>
      </c>
      <c r="I97" s="10">
        <f t="shared" si="6"/>
        <v>0</v>
      </c>
      <c r="J97" s="10">
        <f t="shared" si="9"/>
        <v>0</v>
      </c>
      <c r="K97" s="10">
        <f t="shared" si="7"/>
        <v>0</v>
      </c>
    </row>
    <row r="98" spans="1:11" s="11" customFormat="1" x14ac:dyDescent="0.2">
      <c r="A98" s="12"/>
      <c r="B98" s="12"/>
      <c r="C98" s="12"/>
      <c r="D98" s="12"/>
      <c r="E98" s="12"/>
      <c r="F98" s="12"/>
      <c r="G98" s="33" t="s">
        <v>231</v>
      </c>
      <c r="H98" s="33"/>
      <c r="I98" s="13">
        <f>SUM(I7:I97)</f>
        <v>0</v>
      </c>
      <c r="J98" s="13">
        <f>SUM(J7:J97)</f>
        <v>0</v>
      </c>
      <c r="K98" s="13">
        <f>SUM(K7:K97)</f>
        <v>0</v>
      </c>
    </row>
    <row r="99" spans="1:11" s="11" customForma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5" x14ac:dyDescent="0.25">
      <c r="A100" s="4" t="s">
        <v>174</v>
      </c>
      <c r="B100" s="4" t="s">
        <v>149</v>
      </c>
      <c r="C100" s="14"/>
      <c r="D100" s="14"/>
      <c r="E100" s="14"/>
      <c r="F100" s="14"/>
      <c r="G100" s="14"/>
    </row>
    <row r="101" spans="1:11" ht="63.75" x14ac:dyDescent="0.2">
      <c r="A101" s="37" t="s">
        <v>135</v>
      </c>
      <c r="B101" s="37"/>
      <c r="C101" s="37"/>
      <c r="D101" s="37"/>
      <c r="E101" s="37"/>
      <c r="F101" s="5" t="s">
        <v>234</v>
      </c>
      <c r="G101" s="5" t="s">
        <v>136</v>
      </c>
      <c r="H101" s="5" t="s">
        <v>132</v>
      </c>
      <c r="I101" s="5" t="s">
        <v>137</v>
      </c>
      <c r="J101" s="5" t="s">
        <v>152</v>
      </c>
      <c r="K101" s="5" t="s">
        <v>138</v>
      </c>
    </row>
    <row r="102" spans="1:11" x14ac:dyDescent="0.2">
      <c r="A102" s="27" t="s">
        <v>166</v>
      </c>
      <c r="B102" s="27"/>
      <c r="C102" s="27"/>
      <c r="D102" s="27"/>
      <c r="E102" s="27"/>
      <c r="F102" s="15">
        <v>48</v>
      </c>
      <c r="G102" s="1"/>
      <c r="H102" s="9">
        <v>0.21</v>
      </c>
      <c r="I102" s="10">
        <f>F102*G102</f>
        <v>0</v>
      </c>
      <c r="J102" s="10">
        <f>I102*H102</f>
        <v>0</v>
      </c>
      <c r="K102" s="10">
        <f>I102*(1+H102)</f>
        <v>0</v>
      </c>
    </row>
    <row r="103" spans="1:11" x14ac:dyDescent="0.2">
      <c r="A103" s="27" t="s">
        <v>235</v>
      </c>
      <c r="B103" s="27"/>
      <c r="C103" s="27"/>
      <c r="D103" s="27"/>
      <c r="E103" s="27"/>
      <c r="F103" s="15">
        <v>48</v>
      </c>
      <c r="G103" s="1"/>
      <c r="H103" s="9">
        <v>0.21</v>
      </c>
      <c r="I103" s="10">
        <f>F103*G103</f>
        <v>0</v>
      </c>
      <c r="J103" s="10">
        <f>I103*H103</f>
        <v>0</v>
      </c>
      <c r="K103" s="10">
        <f>I103*(1+H103)</f>
        <v>0</v>
      </c>
    </row>
    <row r="104" spans="1:11" x14ac:dyDescent="0.2">
      <c r="A104" s="27" t="s">
        <v>236</v>
      </c>
      <c r="B104" s="27"/>
      <c r="C104" s="27"/>
      <c r="D104" s="27"/>
      <c r="E104" s="27"/>
      <c r="F104" s="15">
        <v>48</v>
      </c>
      <c r="G104" s="1"/>
      <c r="H104" s="9">
        <v>0.21</v>
      </c>
      <c r="I104" s="10">
        <f>F104*G104</f>
        <v>0</v>
      </c>
      <c r="J104" s="10">
        <f>I104*H104</f>
        <v>0</v>
      </c>
      <c r="K104" s="10">
        <f>I104*(1+H104)</f>
        <v>0</v>
      </c>
    </row>
    <row r="105" spans="1:11" x14ac:dyDescent="0.2">
      <c r="A105" s="27" t="s">
        <v>167</v>
      </c>
      <c r="B105" s="27"/>
      <c r="C105" s="27"/>
      <c r="D105" s="27"/>
      <c r="E105" s="27"/>
      <c r="F105" s="15">
        <v>24</v>
      </c>
      <c r="G105" s="1"/>
      <c r="H105" s="9">
        <v>0.21</v>
      </c>
      <c r="I105" s="10">
        <f>F105*G105</f>
        <v>0</v>
      </c>
      <c r="J105" s="10">
        <f>I105*H105</f>
        <v>0</v>
      </c>
      <c r="K105" s="10">
        <f>I105*(1+H105)</f>
        <v>0</v>
      </c>
    </row>
    <row r="106" spans="1:11" x14ac:dyDescent="0.2">
      <c r="A106" s="27" t="s">
        <v>238</v>
      </c>
      <c r="B106" s="27"/>
      <c r="C106" s="27"/>
      <c r="D106" s="27"/>
      <c r="E106" s="27"/>
      <c r="F106" s="15">
        <v>20</v>
      </c>
      <c r="G106" s="1"/>
      <c r="H106" s="9">
        <v>0.21</v>
      </c>
      <c r="I106" s="10">
        <f>F106*G106</f>
        <v>0</v>
      </c>
      <c r="J106" s="10">
        <f>I106*H106</f>
        <v>0</v>
      </c>
      <c r="K106" s="10">
        <f>I106*(1+H106)</f>
        <v>0</v>
      </c>
    </row>
    <row r="107" spans="1:11" s="11" customFormat="1" x14ac:dyDescent="0.2">
      <c r="A107" s="12"/>
      <c r="B107" s="12"/>
      <c r="C107" s="12"/>
      <c r="D107" s="12"/>
      <c r="E107" s="12"/>
      <c r="F107" s="12"/>
      <c r="G107" s="33" t="s">
        <v>231</v>
      </c>
      <c r="H107" s="33"/>
      <c r="I107" s="13">
        <f>SUM(I102:I106)</f>
        <v>0</v>
      </c>
      <c r="J107" s="13">
        <f>SUM(J102:J106)</f>
        <v>0</v>
      </c>
      <c r="K107" s="13">
        <f>SUM(K102:K106)</f>
        <v>0</v>
      </c>
    </row>
    <row r="108" spans="1:11" s="18" customFormat="1" x14ac:dyDescent="0.2">
      <c r="A108" s="12"/>
      <c r="B108" s="12"/>
      <c r="C108" s="12"/>
      <c r="D108" s="12"/>
      <c r="E108" s="12"/>
      <c r="F108" s="12"/>
      <c r="G108" s="16"/>
      <c r="H108" s="16"/>
      <c r="I108" s="17"/>
      <c r="J108" s="17"/>
      <c r="K108" s="17"/>
    </row>
    <row r="109" spans="1:11" s="18" customFormat="1" x14ac:dyDescent="0.2">
      <c r="A109" s="12"/>
      <c r="B109" s="12"/>
      <c r="C109" s="12"/>
      <c r="D109" s="12"/>
      <c r="E109" s="12"/>
      <c r="F109" s="12"/>
      <c r="G109" s="16"/>
      <c r="H109" s="16"/>
      <c r="I109" s="17"/>
      <c r="J109" s="17"/>
      <c r="K109" s="17"/>
    </row>
    <row r="110" spans="1:11" s="18" customFormat="1" ht="15.75" x14ac:dyDescent="0.25">
      <c r="A110" s="3" t="s">
        <v>169</v>
      </c>
      <c r="B110" s="12"/>
      <c r="C110" s="12"/>
      <c r="D110" s="12"/>
      <c r="E110" s="12"/>
      <c r="F110" s="12"/>
      <c r="G110" s="16"/>
      <c r="H110" s="16"/>
      <c r="I110" s="17"/>
      <c r="J110" s="17"/>
      <c r="K110" s="17"/>
    </row>
    <row r="111" spans="1:11" s="18" customFormat="1" x14ac:dyDescent="0.2">
      <c r="A111" s="12"/>
      <c r="B111" s="12"/>
      <c r="C111" s="12"/>
      <c r="D111" s="12"/>
      <c r="E111" s="12"/>
      <c r="F111" s="12"/>
      <c r="G111" s="16"/>
      <c r="H111" s="16"/>
      <c r="I111" s="17"/>
      <c r="J111" s="17"/>
      <c r="K111" s="17"/>
    </row>
    <row r="112" spans="1:11" ht="15" x14ac:dyDescent="0.25">
      <c r="A112" s="4" t="s">
        <v>175</v>
      </c>
      <c r="B112" s="4" t="s">
        <v>170</v>
      </c>
    </row>
    <row r="113" spans="1:11" ht="76.5" x14ac:dyDescent="0.2">
      <c r="A113" s="5" t="s">
        <v>0</v>
      </c>
      <c r="B113" s="5" t="s">
        <v>135</v>
      </c>
      <c r="C113" s="5" t="s">
        <v>146</v>
      </c>
      <c r="D113" s="5" t="s">
        <v>143</v>
      </c>
      <c r="E113" s="5" t="s">
        <v>142</v>
      </c>
      <c r="F113" s="5" t="s">
        <v>234</v>
      </c>
      <c r="G113" s="5" t="s">
        <v>144</v>
      </c>
      <c r="H113" s="5" t="s">
        <v>132</v>
      </c>
      <c r="I113" s="5" t="s">
        <v>145</v>
      </c>
      <c r="J113" s="5" t="s">
        <v>153</v>
      </c>
      <c r="K113" s="5" t="s">
        <v>155</v>
      </c>
    </row>
    <row r="114" spans="1:11" x14ac:dyDescent="0.2">
      <c r="A114" s="19" t="s">
        <v>126</v>
      </c>
      <c r="B114" s="19" t="s">
        <v>127</v>
      </c>
      <c r="C114" s="20" t="s">
        <v>139</v>
      </c>
      <c r="D114" s="20" t="s">
        <v>140</v>
      </c>
      <c r="E114" s="20">
        <v>6</v>
      </c>
      <c r="F114" s="21">
        <v>209</v>
      </c>
      <c r="G114" s="1"/>
      <c r="H114" s="9">
        <v>0.21</v>
      </c>
      <c r="I114" s="10">
        <f>E114*F114*G114</f>
        <v>0</v>
      </c>
      <c r="J114" s="10">
        <f>I114*H114</f>
        <v>0</v>
      </c>
      <c r="K114" s="10">
        <f>I114*(1+H114)</f>
        <v>0</v>
      </c>
    </row>
    <row r="115" spans="1:11" x14ac:dyDescent="0.2">
      <c r="A115" s="19" t="s">
        <v>141</v>
      </c>
      <c r="B115" s="19" t="s">
        <v>39</v>
      </c>
      <c r="C115" s="20" t="s">
        <v>139</v>
      </c>
      <c r="D115" s="20" t="s">
        <v>140</v>
      </c>
      <c r="E115" s="20">
        <v>5</v>
      </c>
      <c r="F115" s="21">
        <v>209</v>
      </c>
      <c r="G115" s="1"/>
      <c r="H115" s="9">
        <v>0.21</v>
      </c>
      <c r="I115" s="10">
        <f>E115*F115*G115</f>
        <v>0</v>
      </c>
      <c r="J115" s="10">
        <f>I115*H115</f>
        <v>0</v>
      </c>
      <c r="K115" s="10">
        <f>I115*(1+H115)</f>
        <v>0</v>
      </c>
    </row>
    <row r="116" spans="1:11" x14ac:dyDescent="0.2">
      <c r="A116" s="19" t="s">
        <v>189</v>
      </c>
      <c r="B116" s="19" t="s">
        <v>40</v>
      </c>
      <c r="C116" s="20" t="s">
        <v>139</v>
      </c>
      <c r="D116" s="20" t="s">
        <v>140</v>
      </c>
      <c r="E116" s="20">
        <v>6</v>
      </c>
      <c r="F116" s="21">
        <v>209</v>
      </c>
      <c r="G116" s="1"/>
      <c r="H116" s="9">
        <v>0.21</v>
      </c>
      <c r="I116" s="10">
        <f>E116*F116*G116</f>
        <v>0</v>
      </c>
      <c r="J116" s="10">
        <f>I116*H116</f>
        <v>0</v>
      </c>
      <c r="K116" s="10">
        <f>I116*(1+H116)</f>
        <v>0</v>
      </c>
    </row>
    <row r="117" spans="1:11" x14ac:dyDescent="0.2">
      <c r="A117" s="19" t="s">
        <v>192</v>
      </c>
      <c r="B117" s="19" t="s">
        <v>47</v>
      </c>
      <c r="C117" s="20" t="s">
        <v>139</v>
      </c>
      <c r="D117" s="20" t="s">
        <v>140</v>
      </c>
      <c r="E117" s="20">
        <v>2</v>
      </c>
      <c r="F117" s="21">
        <v>209</v>
      </c>
      <c r="G117" s="1"/>
      <c r="H117" s="9">
        <v>0.21</v>
      </c>
      <c r="I117" s="10">
        <f>E117*F117*G117</f>
        <v>0</v>
      </c>
      <c r="J117" s="10">
        <f>I117*H117</f>
        <v>0</v>
      </c>
      <c r="K117" s="10">
        <f>I117*(1+H117)</f>
        <v>0</v>
      </c>
    </row>
    <row r="118" spans="1:11" x14ac:dyDescent="0.2">
      <c r="A118" s="11"/>
      <c r="B118" s="12"/>
      <c r="C118" s="12"/>
      <c r="D118" s="12"/>
      <c r="E118" s="12"/>
      <c r="F118" s="12"/>
      <c r="G118" s="35" t="s">
        <v>231</v>
      </c>
      <c r="H118" s="36"/>
      <c r="I118" s="13">
        <f>SUM(I114:I117)</f>
        <v>0</v>
      </c>
      <c r="J118" s="13">
        <f>SUM(J114:J117)</f>
        <v>0</v>
      </c>
      <c r="K118" s="13">
        <f>SUM(K114:K117)</f>
        <v>0</v>
      </c>
    </row>
    <row r="119" spans="1:11" x14ac:dyDescent="0.2">
      <c r="A119" s="18"/>
      <c r="B119" s="12"/>
      <c r="C119" s="12"/>
      <c r="D119" s="12"/>
      <c r="E119" s="12"/>
      <c r="F119" s="12"/>
      <c r="G119" s="16"/>
      <c r="H119" s="16"/>
      <c r="I119" s="17"/>
      <c r="J119" s="17"/>
      <c r="K119" s="17"/>
    </row>
    <row r="120" spans="1:11" s="22" customFormat="1" ht="14.25" x14ac:dyDescent="0.2">
      <c r="A120" s="18"/>
      <c r="B120" s="12"/>
      <c r="C120" s="12"/>
      <c r="D120" s="12"/>
      <c r="E120" s="12"/>
      <c r="F120" s="12"/>
      <c r="G120" s="16"/>
      <c r="H120" s="16"/>
      <c r="I120" s="17"/>
      <c r="J120" s="17"/>
      <c r="K120" s="17"/>
    </row>
    <row r="121" spans="1:11" s="22" customFormat="1" ht="15.75" x14ac:dyDescent="0.25">
      <c r="A121" s="3" t="s">
        <v>171</v>
      </c>
      <c r="B121" s="12"/>
      <c r="C121" s="12"/>
      <c r="D121" s="12"/>
      <c r="E121" s="12"/>
      <c r="F121" s="12"/>
      <c r="G121" s="16"/>
      <c r="H121" s="16"/>
      <c r="I121" s="17"/>
      <c r="J121" s="17"/>
      <c r="K121" s="17"/>
    </row>
    <row r="122" spans="1:11" s="23" customFormat="1" ht="15" x14ac:dyDescent="0.25">
      <c r="A122" s="18"/>
      <c r="B122" s="12"/>
      <c r="C122" s="12"/>
      <c r="D122" s="12"/>
      <c r="E122" s="12"/>
      <c r="F122" s="12"/>
      <c r="G122" s="16"/>
      <c r="H122" s="16"/>
      <c r="I122" s="17"/>
      <c r="J122" s="17"/>
      <c r="K122" s="17"/>
    </row>
    <row r="123" spans="1:11" ht="15" x14ac:dyDescent="0.25">
      <c r="A123" s="4" t="s">
        <v>176</v>
      </c>
      <c r="B123" s="4" t="s">
        <v>156</v>
      </c>
    </row>
    <row r="124" spans="1:11" ht="114.75" x14ac:dyDescent="0.2">
      <c r="A124" s="30" t="s">
        <v>157</v>
      </c>
      <c r="B124" s="41"/>
      <c r="C124" s="41"/>
      <c r="D124" s="31"/>
      <c r="E124" s="5" t="s">
        <v>161</v>
      </c>
      <c r="F124" s="5" t="s">
        <v>162</v>
      </c>
      <c r="G124" s="5" t="s">
        <v>160</v>
      </c>
      <c r="H124" s="5" t="s">
        <v>132</v>
      </c>
      <c r="I124" s="5" t="s">
        <v>163</v>
      </c>
      <c r="J124" s="5" t="s">
        <v>164</v>
      </c>
      <c r="K124" s="5" t="s">
        <v>165</v>
      </c>
    </row>
    <row r="125" spans="1:11" x14ac:dyDescent="0.2">
      <c r="A125" s="38" t="s">
        <v>158</v>
      </c>
      <c r="B125" s="39"/>
      <c r="C125" s="39"/>
      <c r="D125" s="40"/>
      <c r="E125" s="21">
        <v>2</v>
      </c>
      <c r="F125" s="21">
        <v>48</v>
      </c>
      <c r="G125" s="1"/>
      <c r="H125" s="9">
        <v>0.21</v>
      </c>
      <c r="I125" s="10">
        <f>E125*F125*G125</f>
        <v>0</v>
      </c>
      <c r="J125" s="10">
        <f>I125*H125</f>
        <v>0</v>
      </c>
      <c r="K125" s="10">
        <f>I125*(1+H125)</f>
        <v>0</v>
      </c>
    </row>
    <row r="126" spans="1:11" x14ac:dyDescent="0.2">
      <c r="A126" s="38" t="s">
        <v>230</v>
      </c>
      <c r="B126" s="39"/>
      <c r="C126" s="39"/>
      <c r="D126" s="40"/>
      <c r="E126" s="21">
        <v>1</v>
      </c>
      <c r="F126" s="21">
        <v>48</v>
      </c>
      <c r="G126" s="1"/>
      <c r="H126" s="9">
        <v>0.21</v>
      </c>
      <c r="I126" s="10">
        <f>E126*F126*G126</f>
        <v>0</v>
      </c>
      <c r="J126" s="10">
        <f>I126*H126</f>
        <v>0</v>
      </c>
      <c r="K126" s="10">
        <f t="shared" ref="K126" si="16">I126*(1+H126)</f>
        <v>0</v>
      </c>
    </row>
    <row r="127" spans="1:11" x14ac:dyDescent="0.2">
      <c r="A127" s="38" t="s">
        <v>237</v>
      </c>
      <c r="B127" s="39"/>
      <c r="C127" s="39"/>
      <c r="D127" s="40"/>
      <c r="E127" s="21">
        <v>1</v>
      </c>
      <c r="F127" s="21">
        <v>48</v>
      </c>
      <c r="G127" s="1"/>
      <c r="H127" s="9">
        <v>0.21</v>
      </c>
      <c r="I127" s="10">
        <f>E127*F127*G127</f>
        <v>0</v>
      </c>
      <c r="J127" s="10">
        <f>I127*H127</f>
        <v>0</v>
      </c>
      <c r="K127" s="10">
        <f t="shared" ref="K127:K128" si="17">I127*(1+H127)</f>
        <v>0</v>
      </c>
    </row>
    <row r="128" spans="1:11" x14ac:dyDescent="0.2">
      <c r="A128" s="38" t="s">
        <v>159</v>
      </c>
      <c r="B128" s="39"/>
      <c r="C128" s="39"/>
      <c r="D128" s="40"/>
      <c r="E128" s="21">
        <v>1</v>
      </c>
      <c r="F128" s="21">
        <v>48</v>
      </c>
      <c r="G128" s="1"/>
      <c r="H128" s="9">
        <v>0.21</v>
      </c>
      <c r="I128" s="10">
        <f>E128*F128*G128</f>
        <v>0</v>
      </c>
      <c r="J128" s="10">
        <f>I128*H128</f>
        <v>0</v>
      </c>
      <c r="K128" s="10">
        <f t="shared" si="17"/>
        <v>0</v>
      </c>
    </row>
    <row r="129" spans="1:11" x14ac:dyDescent="0.2">
      <c r="A129" s="12"/>
      <c r="B129" s="12"/>
      <c r="C129" s="12"/>
      <c r="D129" s="12"/>
      <c r="E129" s="12"/>
      <c r="F129" s="12"/>
      <c r="G129" s="37" t="s">
        <v>231</v>
      </c>
      <c r="H129" s="37"/>
      <c r="I129" s="24">
        <f>SUM(I125:I128)</f>
        <v>0</v>
      </c>
      <c r="J129" s="24">
        <f>SUM(J125:J128)</f>
        <v>0</v>
      </c>
      <c r="K129" s="24">
        <f>SUM(K125:K128)</f>
        <v>0</v>
      </c>
    </row>
    <row r="132" spans="1:11" ht="15" x14ac:dyDescent="0.25">
      <c r="A132" s="22"/>
      <c r="B132" s="25"/>
      <c r="C132" s="34" t="s">
        <v>147</v>
      </c>
      <c r="D132" s="34"/>
      <c r="E132" s="34"/>
      <c r="F132" s="34"/>
      <c r="G132" s="34"/>
      <c r="H132" s="34"/>
      <c r="I132" s="32">
        <f>I98+I129+I107+I118</f>
        <v>0</v>
      </c>
      <c r="J132" s="32"/>
      <c r="K132" s="26"/>
    </row>
    <row r="133" spans="1:11" ht="15" x14ac:dyDescent="0.25">
      <c r="A133" s="22"/>
      <c r="B133" s="25"/>
      <c r="C133" s="34" t="s">
        <v>154</v>
      </c>
      <c r="D133" s="34"/>
      <c r="E133" s="34"/>
      <c r="F133" s="34"/>
      <c r="G133" s="34"/>
      <c r="H133" s="34"/>
      <c r="I133" s="32">
        <f>J98+J129+J107+J118</f>
        <v>0</v>
      </c>
      <c r="J133" s="32"/>
      <c r="K133" s="26"/>
    </row>
    <row r="134" spans="1:11" ht="15" x14ac:dyDescent="0.25">
      <c r="A134" s="23"/>
      <c r="B134" s="25"/>
      <c r="C134" s="34" t="s">
        <v>148</v>
      </c>
      <c r="D134" s="34"/>
      <c r="E134" s="34"/>
      <c r="F134" s="34"/>
      <c r="G134" s="34"/>
      <c r="H134" s="34"/>
      <c r="I134" s="32">
        <f>K98+K129+K107+K118</f>
        <v>0</v>
      </c>
      <c r="J134" s="32"/>
      <c r="K134" s="26"/>
    </row>
  </sheetData>
  <sheetProtection sheet="1" objects="1" scenarios="1"/>
  <mergeCells count="114">
    <mergeCell ref="B28:C28"/>
    <mergeCell ref="B29:C29"/>
    <mergeCell ref="B30:C30"/>
    <mergeCell ref="B31:C31"/>
    <mergeCell ref="B32:C32"/>
    <mergeCell ref="A1:B1"/>
    <mergeCell ref="C133:H133"/>
    <mergeCell ref="I132:J132"/>
    <mergeCell ref="I133:J133"/>
    <mergeCell ref="A106:E106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7:C57"/>
    <mergeCell ref="B58:C58"/>
    <mergeCell ref="B59:C59"/>
    <mergeCell ref="B60:C60"/>
    <mergeCell ref="B61:C61"/>
    <mergeCell ref="B62:C62"/>
    <mergeCell ref="B63:C63"/>
    <mergeCell ref="B64:C64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I134:J134"/>
    <mergeCell ref="G98:H98"/>
    <mergeCell ref="C132:H132"/>
    <mergeCell ref="C134:H134"/>
    <mergeCell ref="G118:H118"/>
    <mergeCell ref="G107:H107"/>
    <mergeCell ref="G129:H129"/>
    <mergeCell ref="A102:E102"/>
    <mergeCell ref="A103:E103"/>
    <mergeCell ref="A105:E105"/>
    <mergeCell ref="A101:E101"/>
    <mergeCell ref="A125:D125"/>
    <mergeCell ref="A124:D124"/>
    <mergeCell ref="A127:D127"/>
    <mergeCell ref="A128:D128"/>
    <mergeCell ref="A126:D126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94:C9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74:C74"/>
    <mergeCell ref="B75:C75"/>
    <mergeCell ref="B76:C76"/>
    <mergeCell ref="B77:C77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56:C56"/>
    <mergeCell ref="A104:E104"/>
    <mergeCell ref="B24:C24"/>
    <mergeCell ref="B25:C25"/>
    <mergeCell ref="B26:C26"/>
    <mergeCell ref="B27:C27"/>
    <mergeCell ref="B87:C87"/>
    <mergeCell ref="B95:C95"/>
    <mergeCell ref="B96:C96"/>
    <mergeCell ref="B97:C9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8:C88"/>
    <mergeCell ref="B89:C89"/>
    <mergeCell ref="B90:C90"/>
    <mergeCell ref="B91:C91"/>
    <mergeCell ref="B92:C92"/>
    <mergeCell ref="B93:C93"/>
  </mergeCells>
  <conditionalFormatting sqref="G102:G103 G114:G117 G94:G97 G7:G82 G125:G128 G105:G106">
    <cfRule type="expression" dxfId="15" priority="36">
      <formula>ISBLANK(G7)</formula>
    </cfRule>
  </conditionalFormatting>
  <conditionalFormatting sqref="G102:G103 G105:G106">
    <cfRule type="expression" dxfId="14" priority="35">
      <formula>ISBLANK(G102)</formula>
    </cfRule>
  </conditionalFormatting>
  <conditionalFormatting sqref="G114:G117">
    <cfRule type="expression" dxfId="13" priority="34">
      <formula>ISBLANK(G114)</formula>
    </cfRule>
  </conditionalFormatting>
  <conditionalFormatting sqref="G93">
    <cfRule type="expression" dxfId="12" priority="26">
      <formula>ISBLANK(G93)</formula>
    </cfRule>
  </conditionalFormatting>
  <conditionalFormatting sqref="G83">
    <cfRule type="expression" dxfId="11" priority="25">
      <formula>ISBLANK(G83)</formula>
    </cfRule>
  </conditionalFormatting>
  <conditionalFormatting sqref="G84">
    <cfRule type="expression" dxfId="10" priority="24">
      <formula>ISBLANK(G84)</formula>
    </cfRule>
  </conditionalFormatting>
  <conditionalFormatting sqref="G85">
    <cfRule type="expression" dxfId="9" priority="23">
      <formula>ISBLANK(G85)</formula>
    </cfRule>
  </conditionalFormatting>
  <conditionalFormatting sqref="G86">
    <cfRule type="expression" dxfId="8" priority="22">
      <formula>ISBLANK(G86)</formula>
    </cfRule>
  </conditionalFormatting>
  <conditionalFormatting sqref="G87">
    <cfRule type="expression" dxfId="7" priority="21">
      <formula>ISBLANK(G87)</formula>
    </cfRule>
  </conditionalFormatting>
  <conditionalFormatting sqref="G88">
    <cfRule type="expression" dxfId="6" priority="20">
      <formula>ISBLANK(G88)</formula>
    </cfRule>
  </conditionalFormatting>
  <conditionalFormatting sqref="G89">
    <cfRule type="expression" dxfId="5" priority="19">
      <formula>ISBLANK(G89)</formula>
    </cfRule>
  </conditionalFormatting>
  <conditionalFormatting sqref="G90">
    <cfRule type="expression" dxfId="4" priority="18">
      <formula>ISBLANK(G90)</formula>
    </cfRule>
  </conditionalFormatting>
  <conditionalFormatting sqref="G91">
    <cfRule type="expression" dxfId="3" priority="17">
      <formula>ISBLANK(G91)</formula>
    </cfRule>
  </conditionalFormatting>
  <conditionalFormatting sqref="G92">
    <cfRule type="expression" dxfId="2" priority="16">
      <formula>ISBLANK(G92)</formula>
    </cfRule>
  </conditionalFormatting>
  <conditionalFormatting sqref="G104">
    <cfRule type="expression" dxfId="1" priority="2">
      <formula>ISBLANK(G104)</formula>
    </cfRule>
  </conditionalFormatting>
  <conditionalFormatting sqref="G104">
    <cfRule type="expression" dxfId="0" priority="1">
      <formula>ISBLANK(G104)</formula>
    </cfRule>
  </conditionalFormatting>
  <dataValidations count="1">
    <dataValidation operator="greaterThan" allowBlank="1" showInputMessage="1" showErrorMessage="1" sqref="G7:G97"/>
  </dataValidations>
  <pageMargins left="0.70866141732283472" right="0.70866141732283472" top="0.74803149606299213" bottom="0.74803149606299213" header="0.31496062992125984" footer="0.31496062992125984"/>
  <pageSetup paperSize="9" scale="50" fitToHeight="2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2016-03-11T09:19:09Z</dcterms:modified>
</cp:coreProperties>
</file>