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505" yWindow="-15" windowWidth="14340" windowHeight="12945"/>
  </bookViews>
  <sheets>
    <sheet name="Stavba" sheetId="1" r:id="rId1"/>
    <sheet name="VzorPolozky" sheetId="10" state="hidden" r:id="rId2"/>
    <sheet name="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_xlnm.Print_Titles" localSheetId="2">Pol!$1:$7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Pol!$A$1:$H$831</definedName>
    <definedName name="_xlnm.Print_Area" localSheetId="0">Stavba!$A$1:$J$72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664" i="12"/>
  <c r="G663"/>
  <c r="G662"/>
  <c r="G713" l="1"/>
  <c r="G714"/>
  <c r="G712"/>
  <c r="G710"/>
  <c r="G709"/>
  <c r="G677" l="1"/>
  <c r="G676"/>
  <c r="G675"/>
  <c r="G674"/>
  <c r="G673"/>
  <c r="G672"/>
  <c r="G671"/>
  <c r="G670"/>
  <c r="G669"/>
  <c r="G668"/>
  <c r="G667"/>
  <c r="G666"/>
  <c r="G665"/>
  <c r="G661"/>
  <c r="G660"/>
  <c r="G659"/>
  <c r="G658"/>
  <c r="P829"/>
  <c r="F39" i="1" s="1"/>
  <c r="Q829" i="12"/>
  <c r="G39" i="1" s="1"/>
  <c r="G40" s="1"/>
  <c r="G9" i="12"/>
  <c r="G11"/>
  <c r="G13"/>
  <c r="G17"/>
  <c r="G21"/>
  <c r="G24"/>
  <c r="G26"/>
  <c r="G30"/>
  <c r="G33"/>
  <c r="G36"/>
  <c r="G38"/>
  <c r="G40"/>
  <c r="G43"/>
  <c r="G51"/>
  <c r="G56"/>
  <c r="G59"/>
  <c r="G62"/>
  <c r="G65"/>
  <c r="G68"/>
  <c r="G71"/>
  <c r="G74"/>
  <c r="G77"/>
  <c r="G80"/>
  <c r="G83"/>
  <c r="G86"/>
  <c r="G89"/>
  <c r="G92"/>
  <c r="G95"/>
  <c r="G98"/>
  <c r="G101"/>
  <c r="G104"/>
  <c r="G107"/>
  <c r="G110"/>
  <c r="G113"/>
  <c r="G116"/>
  <c r="G122"/>
  <c r="G124"/>
  <c r="G126"/>
  <c r="G128"/>
  <c r="G131"/>
  <c r="G134"/>
  <c r="G136"/>
  <c r="G138"/>
  <c r="G140"/>
  <c r="G142"/>
  <c r="G144"/>
  <c r="G148"/>
  <c r="G152"/>
  <c r="G154"/>
  <c r="G156"/>
  <c r="G160"/>
  <c r="G164"/>
  <c r="G169"/>
  <c r="G174"/>
  <c r="G178"/>
  <c r="G183"/>
  <c r="G188"/>
  <c r="G192"/>
  <c r="G196"/>
  <c r="G200"/>
  <c r="G204"/>
  <c r="G206"/>
  <c r="G208"/>
  <c r="G211"/>
  <c r="G214"/>
  <c r="G218"/>
  <c r="G222"/>
  <c r="G226"/>
  <c r="G230"/>
  <c r="G234"/>
  <c r="G238"/>
  <c r="G243"/>
  <c r="G246"/>
  <c r="G248"/>
  <c r="G250"/>
  <c r="G253"/>
  <c r="G255"/>
  <c r="G257"/>
  <c r="G259"/>
  <c r="G261"/>
  <c r="G263"/>
  <c r="G267"/>
  <c r="G269"/>
  <c r="G271"/>
  <c r="G273"/>
  <c r="G275"/>
  <c r="G278"/>
  <c r="G281"/>
  <c r="G302"/>
  <c r="G306"/>
  <c r="G310"/>
  <c r="G321"/>
  <c r="G334"/>
  <c r="G337"/>
  <c r="G341"/>
  <c r="G343"/>
  <c r="G355"/>
  <c r="G359"/>
  <c r="G363"/>
  <c r="G367"/>
  <c r="G371"/>
  <c r="G373"/>
  <c r="G375"/>
  <c r="G377"/>
  <c r="G380"/>
  <c r="G383"/>
  <c r="G385"/>
  <c r="G387"/>
  <c r="G389"/>
  <c r="G391"/>
  <c r="G393"/>
  <c r="G396"/>
  <c r="G402"/>
  <c r="G404"/>
  <c r="G407"/>
  <c r="G409"/>
  <c r="G411"/>
  <c r="G413"/>
  <c r="G415"/>
  <c r="G417"/>
  <c r="G419"/>
  <c r="G421"/>
  <c r="G423"/>
  <c r="G425"/>
  <c r="G427"/>
  <c r="G429"/>
  <c r="G431"/>
  <c r="G433"/>
  <c r="G435"/>
  <c r="G437"/>
  <c r="G440"/>
  <c r="G443"/>
  <c r="G445"/>
  <c r="G450"/>
  <c r="G452"/>
  <c r="G457"/>
  <c r="G467"/>
  <c r="G477"/>
  <c r="G481"/>
  <c r="G485"/>
  <c r="G493"/>
  <c r="G495"/>
  <c r="G499"/>
  <c r="G503"/>
  <c r="G507"/>
  <c r="G511"/>
  <c r="G519"/>
  <c r="G526"/>
  <c r="G531"/>
  <c r="G543"/>
  <c r="G547"/>
  <c r="G551"/>
  <c r="G555"/>
  <c r="G559"/>
  <c r="G563"/>
  <c r="G567"/>
  <c r="G571"/>
  <c r="G575"/>
  <c r="G579"/>
  <c r="G581"/>
  <c r="G586"/>
  <c r="G588"/>
  <c r="G592"/>
  <c r="G600"/>
  <c r="G604"/>
  <c r="G608"/>
  <c r="G612"/>
  <c r="G623"/>
  <c r="G627"/>
  <c r="G631"/>
  <c r="G635"/>
  <c r="G639"/>
  <c r="G641"/>
  <c r="G645"/>
  <c r="G649"/>
  <c r="G651"/>
  <c r="G652"/>
  <c r="G653"/>
  <c r="G655"/>
  <c r="G656"/>
  <c r="G657"/>
  <c r="G678"/>
  <c r="G680"/>
  <c r="G682"/>
  <c r="G684"/>
  <c r="G686"/>
  <c r="G688"/>
  <c r="G689"/>
  <c r="G690"/>
  <c r="G691"/>
  <c r="G693"/>
  <c r="G695"/>
  <c r="G696"/>
  <c r="G697"/>
  <c r="G698"/>
  <c r="G699"/>
  <c r="G700"/>
  <c r="G701"/>
  <c r="G702"/>
  <c r="G703"/>
  <c r="G704"/>
  <c r="G706"/>
  <c r="G707"/>
  <c r="G708"/>
  <c r="G711"/>
  <c r="G715"/>
  <c r="G717"/>
  <c r="G722"/>
  <c r="G727"/>
  <c r="G732"/>
  <c r="G737"/>
  <c r="G741"/>
  <c r="G749"/>
  <c r="G751"/>
  <c r="G754"/>
  <c r="G757"/>
  <c r="G760"/>
  <c r="G763"/>
  <c r="G766"/>
  <c r="G768"/>
  <c r="G779"/>
  <c r="G783"/>
  <c r="G782" s="1"/>
  <c r="I70" i="1" s="1"/>
  <c r="G786" i="12"/>
  <c r="G790"/>
  <c r="I20" i="1"/>
  <c r="I19"/>
  <c r="G27"/>
  <c r="J28"/>
  <c r="J26"/>
  <c r="G38"/>
  <c r="F38"/>
  <c r="H32"/>
  <c r="J23"/>
  <c r="J24"/>
  <c r="J25"/>
  <c r="J27"/>
  <c r="E24"/>
  <c r="E26"/>
  <c r="F40" l="1"/>
  <c r="G28" s="1"/>
  <c r="H39"/>
  <c r="H40" s="1"/>
  <c r="G750" i="12"/>
  <c r="I68" i="1" s="1"/>
  <c r="G716" i="12"/>
  <c r="I67" i="1" s="1"/>
  <c r="G789" i="12"/>
  <c r="I71" i="1" s="1"/>
  <c r="I18" s="1"/>
  <c r="G767" i="12"/>
  <c r="I69" i="1" s="1"/>
  <c r="G406" i="12"/>
  <c r="I58" i="1" s="1"/>
  <c r="G217" i="12"/>
  <c r="I52" i="1" s="1"/>
  <c r="G42" i="12"/>
  <c r="I48" i="1" s="1"/>
  <c r="G650" i="12"/>
  <c r="I64" i="1" s="1"/>
  <c r="G640" i="12"/>
  <c r="I63" i="1" s="1"/>
  <c r="G587" i="12"/>
  <c r="I62" i="1" s="1"/>
  <c r="G442" i="12"/>
  <c r="I60" i="1" s="1"/>
  <c r="G379" i="12"/>
  <c r="I56" i="1" s="1"/>
  <c r="G277" i="12"/>
  <c r="I54" i="1" s="1"/>
  <c r="G147" i="12"/>
  <c r="I50" i="1" s="1"/>
  <c r="G679" i="12"/>
  <c r="I66" i="1" s="1"/>
  <c r="G654" i="12"/>
  <c r="I65" i="1" s="1"/>
  <c r="G494" i="12"/>
  <c r="I61" i="1" s="1"/>
  <c r="G439" i="12"/>
  <c r="I59" i="1" s="1"/>
  <c r="G395" i="12"/>
  <c r="I57" i="1" s="1"/>
  <c r="G354" i="12"/>
  <c r="I55" i="1" s="1"/>
  <c r="G242" i="12"/>
  <c r="I53" i="1" s="1"/>
  <c r="G168" i="12"/>
  <c r="I51" i="1" s="1"/>
  <c r="G94" i="12"/>
  <c r="I49" i="1" s="1"/>
  <c r="G8" i="12"/>
  <c r="I39" i="1"/>
  <c r="I40" s="1"/>
  <c r="J39" s="1"/>
  <c r="J40" s="1"/>
  <c r="I17" l="1"/>
  <c r="G829" i="12"/>
  <c r="I47" i="1"/>
  <c r="G24"/>
  <c r="I16" l="1"/>
  <c r="I21" s="1"/>
  <c r="G25" s="1"/>
  <c r="G26" s="1"/>
  <c r="I72"/>
  <c r="G29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<sst xmlns="http://schemas.openxmlformats.org/spreadsheetml/2006/main" count="2587" uniqueCount="819">
  <si>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</si>
  <si>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</si>
  <si>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</si>
  <si>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</si>
  <si>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</si>
  <si>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</si>
  <si>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</si>
  <si>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</si>
  <si>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</si>
  <si>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</si>
  <si>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</si>
  <si>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</si>
  <si>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</si>
  <si>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</si>
  <si>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</si>
  <si>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</si>
  <si>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</si>
  <si>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</si>
  <si>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</si>
  <si>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</si>
  <si>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</si>
  <si>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</si>
  <si>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</si>
  <si>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</si>
  <si>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</si>
  <si>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</si>
  <si>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</si>
  <si>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</si>
  <si>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</si>
  <si>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</si>
  <si>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</si>
  <si>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</si>
  <si>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</si>
  <si>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</si>
  <si>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</si>
  <si>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</si>
  <si>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</si>
  <si>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</si>
  <si>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Objekt:</t>
  </si>
  <si>
    <t>Rozpočet:</t>
  </si>
  <si>
    <t>SO 01 - Budova zázemí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</si>
  <si>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</si>
  <si>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</si>
  <si>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</si>
  <si>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</si>
  <si>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</si>
  <si>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</si>
  <si>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</si>
  <si>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</si>
  <si>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</si>
  <si>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</si>
  <si>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</si>
  <si>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311</t>
  </si>
  <si>
    <t>Sádrokartonové konstrukce</t>
  </si>
  <si>
    <t>4</t>
  </si>
  <si>
    <t>Vodorovné konstrukce</t>
  </si>
  <si>
    <t>5</t>
  </si>
  <si>
    <t>Komunikace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</si>
  <si>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</si>
  <si>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</si>
  <si>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</si>
  <si>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</si>
  <si>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</si>
  <si>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</si>
  <si>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</si>
  <si>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</si>
  <si>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</si>
  <si>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</si>
  <si>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</si>
  <si>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</si>
  <si>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</si>
  <si>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</si>
  <si>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</si>
  <si>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</si>
  <si>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</si>
  <si>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</si>
  <si>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</si>
  <si>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</si>
  <si>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</si>
  <si>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</si>
  <si>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</si>
  <si>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</si>
  <si>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</si>
  <si>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</si>
  <si>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</si>
  <si>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</si>
  <si>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</si>
  <si>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</si>
  <si>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</si>
  <si>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</si>
  <si>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</si>
  <si>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</si>
  <si>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</si>
  <si>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</si>
  <si>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M99</t>
  </si>
  <si>
    <t>Skladby podlah a konstrukcí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</si>
  <si>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</si>
  <si>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</si>
  <si>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</si>
  <si>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</si>
  <si>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</si>
  <si>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</si>
  <si>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</si>
  <si>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</si>
  <si>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</si>
  <si>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</si>
  <si>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</si>
  <si>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</si>
  <si>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</si>
  <si>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</si>
  <si>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</si>
  <si>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Cen. soustava</t>
  </si>
  <si>
    <t>Díl:</t>
  </si>
  <si>
    <t>DIL</t>
  </si>
  <si>
    <t>132201212R00</t>
  </si>
  <si>
    <t>Hloubení rýh š.do 200 cm hor.3 do 1000m3,STROJNĚ</t>
  </si>
  <si>
    <t>m3</t>
  </si>
  <si>
    <t>POL1_0</t>
  </si>
  <si>
    <t>pasy:2,1*5,8+2,15*33,8*2+4*4,3+2*(4,3*3+1,6)+3,8*5,8</t>
  </si>
  <si>
    <t>VV</t>
  </si>
  <si>
    <t>132201219R00</t>
  </si>
  <si>
    <t>Přípl.za lepivost,hloubení rýh 200cm,hor.3,STROJNĚ</t>
  </si>
  <si>
    <t>131201112R00</t>
  </si>
  <si>
    <t>Hloubení nezapaž. jam hor.3 do 1000 m3, STROJNĚ</t>
  </si>
  <si>
    <t>deska objektu:0,5*36,3*8,4</t>
  </si>
  <si>
    <t>zpevněné plochy:0,25*(20,9+86,3)</t>
  </si>
  <si>
    <t>patky:2*2*1,15*2</t>
  </si>
  <si>
    <t>131201119R00</t>
  </si>
  <si>
    <t>Příplatek za lepivost - hloubení nezap.jam v hor.3</t>
  </si>
  <si>
    <t>161101101R00</t>
  </si>
  <si>
    <t>Svislé přemístění výkopku z hor.1-4 do 2,5 m</t>
  </si>
  <si>
    <t>rýhy:225,76*0,5</t>
  </si>
  <si>
    <t>jámy:188,46*0,08</t>
  </si>
  <si>
    <t>171201201R00</t>
  </si>
  <si>
    <t>Uložení sypaniny na skl.-sypanina na výšku přes 2m</t>
  </si>
  <si>
    <t>výkopek na deponii:225,76+188,46</t>
  </si>
  <si>
    <t>174101101R00</t>
  </si>
  <si>
    <t>Zásyp jam, rýh, šachet se zhutněním</t>
  </si>
  <si>
    <t>kolem patek:(2*2-1*1)*1,15*2</t>
  </si>
  <si>
    <t>kolem objektu:1,33*(5,8+33,8)+1,1*(5,8+33,8)</t>
  </si>
  <si>
    <t>kolem pasů:0,75*(5,8+32,4*2)+1,9*5,8+1,5*4,3+1,4*(4,3*3+1,6)</t>
  </si>
  <si>
    <t>167101102R00</t>
  </si>
  <si>
    <t>Nakládání výkopku z hor.1-4 v množství nad 100 m3</t>
  </si>
  <si>
    <t>výkopek z deponie k zásypům:193,848*1</t>
  </si>
  <si>
    <t>přebytek výkopku z deponie na skládku:225,76+188,46-193,848</t>
  </si>
  <si>
    <t>162301101R00</t>
  </si>
  <si>
    <t>Vodorovné přemístění výkopku z hor.1-4 do 500 m</t>
  </si>
  <si>
    <t>výkopek k zásypům:196,848*1</t>
  </si>
  <si>
    <t>162301102R00</t>
  </si>
  <si>
    <t>Vodorovné přemístění výkopku z hor.1-4 do 1000 m</t>
  </si>
  <si>
    <t>162701109R00</t>
  </si>
  <si>
    <t>Příplatek k vod. přemístění hor.1-4 za další 1 km</t>
  </si>
  <si>
    <t>přebytek výkopku z deponie na skládku:(225,76+188,46-193,848)*10</t>
  </si>
  <si>
    <t>199000002R00</t>
  </si>
  <si>
    <t>Poplatek za skládku horniny 1- 4</t>
  </si>
  <si>
    <t>215901101R00</t>
  </si>
  <si>
    <t>Zhutnění podloží z hornin nesoudržných do 92% PS</t>
  </si>
  <si>
    <t>m2</t>
  </si>
  <si>
    <t>ŽB deska:184,14*1</t>
  </si>
  <si>
    <t>ŽB pasy:0,69*5,5*2+0,8*33,4+0,78*33,4+0,75*(4,3*6+1,68)</t>
  </si>
  <si>
    <t>ŽB patky:1,2*1,2*2</t>
  </si>
  <si>
    <t/>
  </si>
  <si>
    <t>Zpevněné plochy:</t>
  </si>
  <si>
    <t>provedení dle technické zprávy,skladeb konstrukcí a standardů!!:</t>
  </si>
  <si>
    <t>Zp/01:107,2</t>
  </si>
  <si>
    <t>273313511R00</t>
  </si>
  <si>
    <t>Beton základových desek prostý C 12/15 X0-S3, podkladní</t>
  </si>
  <si>
    <t>dle statiky:</t>
  </si>
  <si>
    <t>ŽB deska:184,14*0,1</t>
  </si>
  <si>
    <t>ŽB pasy:(0,69*5,5*2+0,8*33,4+0,78*33,4+0,75*(4,3*6+1,68))*0,1</t>
  </si>
  <si>
    <t>ŽB patky:1,2*1,2*2*0,1</t>
  </si>
  <si>
    <t>274321411R00</t>
  </si>
  <si>
    <t>Železobeton základových pasů C 25/30 XC2-S3</t>
  </si>
  <si>
    <t>ŽB pasy:0,49*0,9*5,5*2+0,6*0,9*33,4+0,58*0,9*33,4+0,55*(0,9*4,3*6+1,05*1,68)</t>
  </si>
  <si>
    <t>274351215R00</t>
  </si>
  <si>
    <t>Bednění stěn základových pasů - zřízení</t>
  </si>
  <si>
    <t>ŽB pasy:2*0,9*5,5*2+2*0,9*33,4+2*0,9*33,4+2*(0,9*4,3*6+1,05*1,68)+1,05*1,68</t>
  </si>
  <si>
    <t>274351216R00</t>
  </si>
  <si>
    <t>Bednění stěn základových pasů - odstranění</t>
  </si>
  <si>
    <t>274361821R00</t>
  </si>
  <si>
    <t>Výztuž základ. pasů z betonářské oceli 10505 (R)</t>
  </si>
  <si>
    <t>t</t>
  </si>
  <si>
    <t>ŽB pasy:(0,49*0,9*5,5*2+0,6*0,9*33,4+0,58*0,9*33,4+0,55*(0,9*4,3*6+1,05*1,68))*25/1000</t>
  </si>
  <si>
    <t>273321411R00</t>
  </si>
  <si>
    <t>Železobeton základových desek C 25/30 XC2-S3</t>
  </si>
  <si>
    <t>ŽB deska:184,14*0,15</t>
  </si>
  <si>
    <t>273351215R00</t>
  </si>
  <si>
    <t>Bednění stěn základových desek - zřízení</t>
  </si>
  <si>
    <t>ŽB deska:77,8*0,15</t>
  </si>
  <si>
    <t>273351216R00</t>
  </si>
  <si>
    <t>Bednění stěn základových desek - odstranění</t>
  </si>
  <si>
    <t>273361921RT4</t>
  </si>
  <si>
    <t>Výztuž základových desek ze svařovaných sítí, průměr drátu  6,0, oka 100/100 mm KH30</t>
  </si>
  <si>
    <t>ŽB deska:1057,1/1000</t>
  </si>
  <si>
    <t>275321411R00</t>
  </si>
  <si>
    <t>Železobeton základových patek C 25/30 XC2-S3</t>
  </si>
  <si>
    <t>ŽB patky:1*1*1,05*2</t>
  </si>
  <si>
    <t>275351215R00</t>
  </si>
  <si>
    <t>Bednění stěn základových patek - zřízení</t>
  </si>
  <si>
    <t>ŽB patky:4*1*1,05*2</t>
  </si>
  <si>
    <t>275351216R00</t>
  </si>
  <si>
    <t>Bednění stěn základových patek - odstranění</t>
  </si>
  <si>
    <t>275361821R00</t>
  </si>
  <si>
    <t>Výztuž základ. patek z betonářské oceli 10 505 (R)</t>
  </si>
  <si>
    <t>ŽB patky:1*1*1,05*2*60/1000</t>
  </si>
  <si>
    <t>2.1</t>
  </si>
  <si>
    <t>Zřízení prostupů základy,zhotovení,izolace, zapravení,kotvení,doplňky,detaily,D+M</t>
  </si>
  <si>
    <t>kus</t>
  </si>
  <si>
    <t>4+5+3</t>
  </si>
  <si>
    <t>311321825R00</t>
  </si>
  <si>
    <t>Železobeton nadzákladových zdí C 25/30, XC1-S3, pohledový PB2</t>
  </si>
  <si>
    <t>stěna ST1:0,2*3,25*1,5</t>
  </si>
  <si>
    <t>311351805R00</t>
  </si>
  <si>
    <t>Bednění nadzákl.zdí,pohled.hl.,oboustranné-zřízení</t>
  </si>
  <si>
    <t>stěna ST1:2*(3,25*1,5+0,2*3,25)</t>
  </si>
  <si>
    <t>311351806R00</t>
  </si>
  <si>
    <t>Bednění nadzákl.zdí,pohled.hl.,oboustr.-odstranění</t>
  </si>
  <si>
    <t>330321410R0X</t>
  </si>
  <si>
    <t>Beton sloupů a pilířů železový C 25/30, XC1-S3, pohledový PB2</t>
  </si>
  <si>
    <t>sloupy SL1:3,14*0,15*0,15*3,25*2</t>
  </si>
  <si>
    <t>332351101R0X</t>
  </si>
  <si>
    <t>Bednění sloupů oblých - zřízení, pro pohledový beton PB2</t>
  </si>
  <si>
    <t>sloupy SL1:3,14*0,3*3,25*2</t>
  </si>
  <si>
    <t>332351102R0X</t>
  </si>
  <si>
    <t>Bednění sloupů oblých - odstranění, pro pohledový beton PB2</t>
  </si>
  <si>
    <t>332361821R00</t>
  </si>
  <si>
    <t>Výztuž stěn a sloupů oblých , z betonářské oceli 10 505(R)</t>
  </si>
  <si>
    <t>stěna ST1 + sloupy SL1:355/1000</t>
  </si>
  <si>
    <t>311238153R00</t>
  </si>
  <si>
    <t>Zdivo keram. 24 brouš. P15, tl. 240 mm</t>
  </si>
  <si>
    <t>obvod:3,25*77,8</t>
  </si>
  <si>
    <t>okna:-(1*0,65*8)</t>
  </si>
  <si>
    <t>dveře:-(1*2,5*8)</t>
  </si>
  <si>
    <t>vnitřní:3,25*5*6-0,9*2,15*2</t>
  </si>
  <si>
    <t>342248154R00</t>
  </si>
  <si>
    <t>Příčky keram. 14 broušené, tl. 140 mm</t>
  </si>
  <si>
    <t>3,25*(3,4*2+2,8)-0,8*2,15*2</t>
  </si>
  <si>
    <t>342248152R00</t>
  </si>
  <si>
    <t>Příčky keram. 11,5 broušené, tl. 115 mm</t>
  </si>
  <si>
    <t>3,25*(7,1+0,8*4+1,8*4+4,8)-0,8*2,15*5</t>
  </si>
  <si>
    <t>342948111R00</t>
  </si>
  <si>
    <t>Ukotvení příček k cihel.konstr. kotvami na hmožd.</t>
  </si>
  <si>
    <t>m</t>
  </si>
  <si>
    <t>3,25*24</t>
  </si>
  <si>
    <t>346971122R00</t>
  </si>
  <si>
    <t>Izolace pod příčky jednoduchá š. do 200 mm</t>
  </si>
  <si>
    <t>tl. 140mm:(3,4*2+2,8)</t>
  </si>
  <si>
    <t>tl. 115mm:(7,1+0,8*4+1,8*4+4,8)</t>
  </si>
  <si>
    <t>346971162R00</t>
  </si>
  <si>
    <t xml:space="preserve">Dilatace příček od stropu š. do 150 mm, tl.30 mm </t>
  </si>
  <si>
    <t>317168131R00</t>
  </si>
  <si>
    <t>Překlad keram. 7 vysoký 70x238x1250 mm</t>
  </si>
  <si>
    <t>54*1</t>
  </si>
  <si>
    <t>317168112R00</t>
  </si>
  <si>
    <t>Překlad keram. plochý 115x71x1250 mm</t>
  </si>
  <si>
    <t>5*1</t>
  </si>
  <si>
    <t>317168122R00</t>
  </si>
  <si>
    <t>Překlad keram. plochý 145x71x1250 mm</t>
  </si>
  <si>
    <t>2*1</t>
  </si>
  <si>
    <t>317998111R00</t>
  </si>
  <si>
    <t>Izolace mezi překlady polystyren tl. do 50 mm</t>
  </si>
  <si>
    <t>vnitřní:1,25*2</t>
  </si>
  <si>
    <t>317998112R00</t>
  </si>
  <si>
    <t>Izolace mezi překlady polystyren tl. do 70 mm</t>
  </si>
  <si>
    <t>venkovní:1,25*16</t>
  </si>
  <si>
    <t>3.1</t>
  </si>
  <si>
    <t>Smykové lišty sloupů 10/180-2/A260, kotvení,doplňky,detaily,D+M</t>
  </si>
  <si>
    <t>SM1,2:8+3</t>
  </si>
  <si>
    <t>347016133R0X</t>
  </si>
  <si>
    <t>Předstěna SDK,tl.150mm,oc.kce CW,2xRBI 12,5mm,-izo</t>
  </si>
  <si>
    <t>Kvalita provedení Q3!!!:</t>
  </si>
  <si>
    <t>SDK předstěny:3,25*(1*2+1,8*2+2,1)+1,85*2,4</t>
  </si>
  <si>
    <t>342263310R0X</t>
  </si>
  <si>
    <t>Úprava sádrokart. příčky pro osazení WC a výlevky</t>
  </si>
  <si>
    <t>provedení dle technické zprávy,skladeb konstrukcí a standardů!!:3+4</t>
  </si>
  <si>
    <t>342263310R0Y</t>
  </si>
  <si>
    <t>Úprava sádrokart. příčky pro osazení pisoáru</t>
  </si>
  <si>
    <t>provedení dle technické zprávy,skladeb konstrukcí a standardů!!:1+1</t>
  </si>
  <si>
    <t>342264051RT1</t>
  </si>
  <si>
    <t>Podhled sádrokartonový na zavěšenou ocel. konstr., desky standard tl. 12,5 mm, bez izolace</t>
  </si>
  <si>
    <t>342264051RT3</t>
  </si>
  <si>
    <t>Podhled sádrokartonový na zavěšenou ocel. konstr., desky standard impreg. tl. 12,5 mm, bez izolace</t>
  </si>
  <si>
    <t>342264098R00</t>
  </si>
  <si>
    <t>Příplatek k podhledu sádrokart. za plochu do 10 m2</t>
  </si>
  <si>
    <t>dle výkresu podhledů:4,93+5,31+5,71+3,87+3,88+5,03+1,60+5,91+2,14+1,45*2+2,15</t>
  </si>
  <si>
    <t>411321825R00</t>
  </si>
  <si>
    <t>Stropy deskové ze železobetonu pohledového C 25/30, XC1-S3</t>
  </si>
  <si>
    <t>venkovní deska:0,25*(95-8)</t>
  </si>
  <si>
    <t>atiky:0,15*0,31*47,4</t>
  </si>
  <si>
    <t>lem otvoru:0,15*0,31*10,8</t>
  </si>
  <si>
    <t>411321414R00</t>
  </si>
  <si>
    <t>Stropy deskové ze železobetonu C 25/30 XC1-S3</t>
  </si>
  <si>
    <t>vnitřní deska:0,25*184</t>
  </si>
  <si>
    <t>atiky:0,2*0,7*78</t>
  </si>
  <si>
    <t>411351101R0X</t>
  </si>
  <si>
    <t>Bednění stropů deskových, bednění vlastní -zřízení, pro pohledový beton PB2</t>
  </si>
  <si>
    <t>venkovní deska:95+0,25*(72+10)</t>
  </si>
  <si>
    <t>atiky:2*0,31*47,4</t>
  </si>
  <si>
    <t>lem otvoru:2*0,31*10,8</t>
  </si>
  <si>
    <t>411351102R0X</t>
  </si>
  <si>
    <t>Bednění stropů deskových, vlastní - odstranění, pro pohledový beton PB2</t>
  </si>
  <si>
    <t>411351101R00</t>
  </si>
  <si>
    <t>Bednění stropů deskových, bednění vlastní -zřízení</t>
  </si>
  <si>
    <t>vnitřní deska:184+0,25*78</t>
  </si>
  <si>
    <t>atiky:2*0,7*78</t>
  </si>
  <si>
    <t>411351102R00</t>
  </si>
  <si>
    <t>Bednění stropů deskových, vlastní - odstranění</t>
  </si>
  <si>
    <t>411354173R00</t>
  </si>
  <si>
    <t>Podpěrná konstr. stropů do 12 kPa - zřízení</t>
  </si>
  <si>
    <t>venkovní deska:95</t>
  </si>
  <si>
    <t>vnitřní deska:184</t>
  </si>
  <si>
    <t>411354174R00</t>
  </si>
  <si>
    <t>Podpěrná konstr. stropů do 12 kPa - odstranění</t>
  </si>
  <si>
    <t>411361821R00</t>
  </si>
  <si>
    <t>Výztuž stropů z betonářské oceli 10505(R), vč. distančníků z vláknobetonu</t>
  </si>
  <si>
    <t>dle statiky:(24,4563+56,92)*90/1000</t>
  </si>
  <si>
    <t>411361921RT5</t>
  </si>
  <si>
    <t>Výztuž stropů svařovanou sítí + distančníky, průměr drátu  6,0, oka 150/150 mm KH20</t>
  </si>
  <si>
    <t>dle statiky:721,39/1000</t>
  </si>
  <si>
    <t>4.1</t>
  </si>
  <si>
    <t>A1:22,44*1</t>
  </si>
  <si>
    <t>4.2</t>
  </si>
  <si>
    <t>A2:2*1</t>
  </si>
  <si>
    <t>4.3</t>
  </si>
  <si>
    <t>trny:2*1</t>
  </si>
  <si>
    <t>568111111R00</t>
  </si>
  <si>
    <t>Zřízení vrstvy z geotextilie skl.do 1:5, š.do 3 m</t>
  </si>
  <si>
    <t>69366198R</t>
  </si>
  <si>
    <t>Geotextilie 300 g/m2 š. 200cm 100% PP</t>
  </si>
  <si>
    <t>POL3_0</t>
  </si>
  <si>
    <t>Zp/01:107,2*1,15</t>
  </si>
  <si>
    <t>564851111RT2</t>
  </si>
  <si>
    <t>Podklad ze štěrkodrti po zhutnění tloušťky 15 cm, štěrkodrť frakce 16-32 mm</t>
  </si>
  <si>
    <t>596215021R00</t>
  </si>
  <si>
    <t>Kladení zámkové dlažby tl. 6 cm do drtě tl. 4 cm</t>
  </si>
  <si>
    <t>5924511900X</t>
  </si>
  <si>
    <t>Dlažba betonová 20x20x6 cm bílá</t>
  </si>
  <si>
    <t>Zp/01:107,2*1,1</t>
  </si>
  <si>
    <t>917712111RT5</t>
  </si>
  <si>
    <t>Osazení ležat. obrub. bet. bez opěr, lože z kamen., včetně obrubníku ABO 100/10/25</t>
  </si>
  <si>
    <t>Zp/01:61,6</t>
  </si>
  <si>
    <t>610991111R00</t>
  </si>
  <si>
    <t>Zakrývání výplní vnitřních otvorů</t>
  </si>
  <si>
    <t>okna:(1*0,65*8)</t>
  </si>
  <si>
    <t>dveře:(1*2,5*8)</t>
  </si>
  <si>
    <t>601016193R00</t>
  </si>
  <si>
    <t>Penetrace hloubková stropů</t>
  </si>
  <si>
    <t>omítky stropů:37,5+10+20</t>
  </si>
  <si>
    <t>602016193R00</t>
  </si>
  <si>
    <t>Penetrace hloubková stěn</t>
  </si>
  <si>
    <t>zdivo:227,65+2*(93,63+27,76+63,88)</t>
  </si>
  <si>
    <t>610991002R00</t>
  </si>
  <si>
    <t>Začišťovací okenní lišta pro vnitř.omítku tl.10 mm</t>
  </si>
  <si>
    <t>okna:2*(1*8+0,65*8)</t>
  </si>
  <si>
    <t>dveře:(1*8+2*2,5*8)</t>
  </si>
  <si>
    <t>611481211RT2</t>
  </si>
  <si>
    <t>Montáž výztužné sítě (perlinky) do stěrky-stropy, včetně výztužné sítě a stěrkového tmelu</t>
  </si>
  <si>
    <t>omítky stropů-m.č. 103:20*1</t>
  </si>
  <si>
    <t>601012261R00</t>
  </si>
  <si>
    <t>Omítka stropů vápenosádrová strojně</t>
  </si>
  <si>
    <t>omítky stropů:37,5+10</t>
  </si>
  <si>
    <t>601015185RTX</t>
  </si>
  <si>
    <t>Omítka stropů  silikátová, zatíraná,zrno 0,5mm</t>
  </si>
  <si>
    <t>612481211RT2</t>
  </si>
  <si>
    <t>Montáž výztužné sítě(perlinky)do stěrky-vnit.stěny, včetně výztužné sítě a stěrkového tmelu</t>
  </si>
  <si>
    <t>omítky stěn-m.č. 103:3,25*18-(0,9*2,45+1*0,65)</t>
  </si>
  <si>
    <t>612473181R00</t>
  </si>
  <si>
    <t>Omítka vnitř.zdiva ze suché směsi, hladká, strojně</t>
  </si>
  <si>
    <t>pod ker. obklady:2,5*(9,7+10,3+14,2+7,9+8,4+9,2+5,3+14,5+6,2*2+5,2*2)-(0,8*2,1*2+0,7*2,1*14+1*0,65*2+0,9*2,45*3)</t>
  </si>
  <si>
    <t>602011261RT1</t>
  </si>
  <si>
    <t>Omítka sádrová hlazená strojně, tloušťka vrstvy 10 mm</t>
  </si>
  <si>
    <t>odečet hladkých:-223,895</t>
  </si>
  <si>
    <t>odečet silikátových:-55,645</t>
  </si>
  <si>
    <t>622472142R00</t>
  </si>
  <si>
    <t>Omítka stěn vnitř. z MS silikátová slož. II. ručně</t>
  </si>
  <si>
    <t>612473185R00</t>
  </si>
  <si>
    <t>Příplatek za zabudované omítníky v ploše stěn</t>
  </si>
  <si>
    <t>612473186R00</t>
  </si>
  <si>
    <t>Příplatek za zabudované rohovníky, stěny</t>
  </si>
  <si>
    <t>183*1</t>
  </si>
  <si>
    <t>612403382R00</t>
  </si>
  <si>
    <t>Hrubá výplň rýh ve stěnách do 3x7 cm maltou ze SMS</t>
  </si>
  <si>
    <t>po profesích:110*1</t>
  </si>
  <si>
    <t>612403385R00</t>
  </si>
  <si>
    <t>Hrubá výplň rýh ve stěnách do 10x5 cm maltou z SMS</t>
  </si>
  <si>
    <t>po profesích:50*1</t>
  </si>
  <si>
    <t>620991121R00</t>
  </si>
  <si>
    <t>Zakrývání výplní vnějších otvorů z lešení</t>
  </si>
  <si>
    <t>622904112R00</t>
  </si>
  <si>
    <t>Očištění fasád tlakovou vodou složitost 1 - 2</t>
  </si>
  <si>
    <t>Fasády:</t>
  </si>
  <si>
    <t>pod terénem,Perimetr 180,ALP,2xASF pás,nopovka,geotextilie:1,3*79,3</t>
  </si>
  <si>
    <t>S/01,02:0,3*(79,3-1*8)</t>
  </si>
  <si>
    <t>S/03,04:3,1*53,9</t>
  </si>
  <si>
    <t>odečet otvorů:</t>
  </si>
  <si>
    <t>okna:-(1*0,65*2)</t>
  </si>
  <si>
    <t>dveře:-(1*2,5*3)</t>
  </si>
  <si>
    <t>ostění otvorů:</t>
  </si>
  <si>
    <t>okna:0,19*2*(1*2+0,65*2)</t>
  </si>
  <si>
    <t>dveře:0,19*(1*3+2*2,5*3)</t>
  </si>
  <si>
    <t>S/05:2,7*25,4</t>
  </si>
  <si>
    <t>okna:-(1*0,65*6)</t>
  </si>
  <si>
    <t>dveře:-(1*2,5*5)</t>
  </si>
  <si>
    <t>okna:0,19*2*(1*6+0,65*6)</t>
  </si>
  <si>
    <t>dveře:0,19*(1*5+2*2,5*5)</t>
  </si>
  <si>
    <t>S/06:3*3,4</t>
  </si>
  <si>
    <t>S/07:0,82*79,3</t>
  </si>
  <si>
    <t>622311515R0X</t>
  </si>
  <si>
    <t>Izolace suterénu ETICS Perimetr tl. 180 mm, bez PÚ</t>
  </si>
  <si>
    <t>622322526RT1</t>
  </si>
  <si>
    <t>Zateplovací systém ETICS, sokl, Perimetr tl.180 mm, tenkovrstvá omítka,zrno 1,5mm,RAL1021</t>
  </si>
  <si>
    <t>622322154RT4</t>
  </si>
  <si>
    <t>Zateplovací systém ETICS, ostění, EPS F tl. 40 mm, tenkovrstvá omítka,zrno 1,5mm,RAL1021</t>
  </si>
  <si>
    <t>S/03,04:</t>
  </si>
  <si>
    <t>S/05:</t>
  </si>
  <si>
    <t>622322136RT1</t>
  </si>
  <si>
    <t>Zateplovací systém ETICS, fasáda, EPS F tl. 180 mm, tenkovrstvá omítka,zrno 1,5mm,RAL1021</t>
  </si>
  <si>
    <t>622421492R00</t>
  </si>
  <si>
    <t>Doplňky zatepl. systémů, okenní lišta s tkaninou</t>
  </si>
  <si>
    <t>622421491R00</t>
  </si>
  <si>
    <t>Doplňky zatepl. systémů, rohová lišta s okapničkou</t>
  </si>
  <si>
    <t>rohy objektu:4,1*4</t>
  </si>
  <si>
    <t>622421494R00</t>
  </si>
  <si>
    <t>Doplňky zatepl. systémů, podparapetní lišta s tkan</t>
  </si>
  <si>
    <t>okna:(1*8)</t>
  </si>
  <si>
    <t>62.1</t>
  </si>
  <si>
    <t>Dřevěný fasádní obklad,vertikální,60x40mm,modřín, distanční podložky,kotvení,doplňky,detaily,D+M</t>
  </si>
  <si>
    <t>632443221R00</t>
  </si>
  <si>
    <t>Potěr cementový CT-C25-F5, plocha do 500 m2,  tl. 50 mm</t>
  </si>
  <si>
    <t>Podlahy:</t>
  </si>
  <si>
    <t>P/01:150,92</t>
  </si>
  <si>
    <t>632443222R00</t>
  </si>
  <si>
    <t>Potěr cementový CT-C25-F5, do 500 m2, , přípl. zkd 5 mm</t>
  </si>
  <si>
    <t>632415104R0X</t>
  </si>
  <si>
    <t>Potěr cementový samonivelační ručně tl. 4 mm</t>
  </si>
  <si>
    <t>632441491R00</t>
  </si>
  <si>
    <t>Broušení cementových potěrů - odstranění šlemu</t>
  </si>
  <si>
    <t>P/01:150,92*2</t>
  </si>
  <si>
    <t>639571120R00</t>
  </si>
  <si>
    <t>Podklad pod okapový chodník ze štěrku tl.200 mm</t>
  </si>
  <si>
    <t>okapový chodník:22,3*1</t>
  </si>
  <si>
    <t>639571205R00</t>
  </si>
  <si>
    <t>Kačírek pro okapový chodník podél budovy tl. 50 mm</t>
  </si>
  <si>
    <t>639571311R00</t>
  </si>
  <si>
    <t>Okapový chodník - textilie proti prorůstání 45g/m2, vč. dodávky textilie</t>
  </si>
  <si>
    <t>okapový chodník:22,3*1,15</t>
  </si>
  <si>
    <t>916561111RT7</t>
  </si>
  <si>
    <t>Osazení záhon.obrubníků do lože z C 12/15 s opěrou, včetně obrubníku   100/5/20 cm</t>
  </si>
  <si>
    <t>okapový chodník:48,2*1</t>
  </si>
  <si>
    <t>941955001R00</t>
  </si>
  <si>
    <t>Lešení lehké pomocné, výška podlahy do 1,2 m</t>
  </si>
  <si>
    <t>941941031RT4</t>
  </si>
  <si>
    <t>Montáž lešení leh.řad.s podlahami,š.do 1 m, H 10 m, lešení systémové</t>
  </si>
  <si>
    <t>(4,1-1,8)*(79,3+1,5*4)+(3,6-1,8)*(47,4+1,5*4)</t>
  </si>
  <si>
    <t>941941191R00</t>
  </si>
  <si>
    <t>Příplatek za každý měsíc použití lešení k pol.1031</t>
  </si>
  <si>
    <t>((4,1-1,8)*(79,3+1,5*4)+(3,6-1,8)*(47,4+1,5*4))*5</t>
  </si>
  <si>
    <t>941941831RT4</t>
  </si>
  <si>
    <t>Demontáž lešení leh.řad.s podlahami,š.1 m, H 10 m, lešení rámové pronajaté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</si>
  <si>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</si>
  <si>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</si>
  <si>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</si>
  <si>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</si>
  <si>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</si>
  <si>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</si>
  <si>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952901111R00</t>
  </si>
  <si>
    <t>Vyčištění budov o výšce podlaží do 4 m</t>
  </si>
  <si>
    <t>95.1</t>
  </si>
  <si>
    <t>Stavební přípomoc pro profese - zapravování, pomocné práce apod.</t>
  </si>
  <si>
    <t>hod</t>
  </si>
  <si>
    <t>50+40</t>
  </si>
  <si>
    <t>95.2</t>
  </si>
  <si>
    <t>Penetrační zkoušky, zpráva</t>
  </si>
  <si>
    <t>1*1</t>
  </si>
  <si>
    <t>974031122R00</t>
  </si>
  <si>
    <t>Vysekání rýh ve zdi cihelné 3 x 7 cm</t>
  </si>
  <si>
    <t>pro profese:110*1</t>
  </si>
  <si>
    <t>974031133R00</t>
  </si>
  <si>
    <t>Vysekání rýh ve zdi cihelné 5 x 10 cm</t>
  </si>
  <si>
    <t>pro profese:50*1</t>
  </si>
  <si>
    <t>970051080R00</t>
  </si>
  <si>
    <t>Vrtání jádrové do ŽB do D 80 mm</t>
  </si>
  <si>
    <t>970051100R00</t>
  </si>
  <si>
    <t>Vrtání jádrové do ŽB do D 100 mm</t>
  </si>
  <si>
    <t>970031060R00</t>
  </si>
  <si>
    <t>Vrtání jádrové do zdiva cihelného do D 60 mm</t>
  </si>
  <si>
    <t>1,5*1</t>
  </si>
  <si>
    <t>970031080R00</t>
  </si>
  <si>
    <t>Vrtání jádrové do zdiva cihelného do D 80 mm</t>
  </si>
  <si>
    <t>970031100R00</t>
  </si>
  <si>
    <t>Vrtání jádrové do zdiva cihelného do D 100 mm</t>
  </si>
  <si>
    <t>971038231R00</t>
  </si>
  <si>
    <t>Vybourání otvorů cihly duté  0,0225 m2, tl. 15 cm</t>
  </si>
  <si>
    <t>3+3</t>
  </si>
  <si>
    <t>971038241R00</t>
  </si>
  <si>
    <t>Vybourání otvorů cihly duté  0,0225 m2, tl. 30 cm</t>
  </si>
  <si>
    <t>2+2</t>
  </si>
  <si>
    <t>971038331R00</t>
  </si>
  <si>
    <t>Vybourání otvorů cihly duté pl. 0,09 m2, tl. 15 cm</t>
  </si>
  <si>
    <t>971038341R00</t>
  </si>
  <si>
    <t>Vybourání otvorů cihly duté pl. 0,09 m2, tl. 30 cm</t>
  </si>
  <si>
    <t>1+1</t>
  </si>
  <si>
    <t>979082111R00</t>
  </si>
  <si>
    <t>Vnitrostaveništní doprava suti do 10 m</t>
  </si>
  <si>
    <t>1,1*1</t>
  </si>
  <si>
    <t>979082121R00</t>
  </si>
  <si>
    <t>Příplatek k vnitrost. dopravě suti za dalších 5 m</t>
  </si>
  <si>
    <t>1,1*5</t>
  </si>
  <si>
    <t>979081111R00</t>
  </si>
  <si>
    <t>Odvoz suti a vybour. hmot na skládku do 1 km</t>
  </si>
  <si>
    <t>979081121R00</t>
  </si>
  <si>
    <t>Příplatek k odvozu za každý další 1 km</t>
  </si>
  <si>
    <t>1,1*10</t>
  </si>
  <si>
    <t>979999998R00</t>
  </si>
  <si>
    <t>Poplatek za skládku suti 5% příměsí</t>
  </si>
  <si>
    <t>Přesun hmot pro budovy zděné výšky do 6 m</t>
  </si>
  <si>
    <t>871,31*1</t>
  </si>
  <si>
    <t>711111001RZ1</t>
  </si>
  <si>
    <t>Izolace proti vlhkosti vodor. nátěr ALP za studena, 1x nátěr - včetně dodávky penetračního laku ALP</t>
  </si>
  <si>
    <t>711112001RZ1</t>
  </si>
  <si>
    <t>Izolace proti vlhkosti svis. nátěr ALP, za studena, 1x nátěr - včetně dodávky asfaltového laku</t>
  </si>
  <si>
    <t>711141559RT2</t>
  </si>
  <si>
    <t>Izolace proti vlhk. vodorovná pásy přitavením, 2 vrstvy - materiál ve specifikaci</t>
  </si>
  <si>
    <t>711142559RT2</t>
  </si>
  <si>
    <t>Izolace proti vlhkosti svislá pásy přitavením, 2 vrstvy - materiál ve specifikaci</t>
  </si>
  <si>
    <t>62852265R</t>
  </si>
  <si>
    <t>Pás modifikovaný asfalt skleněná vložka</t>
  </si>
  <si>
    <t>ŽB deska:184,14*1,15</t>
  </si>
  <si>
    <t>Začátek provozního součtu</t>
  </si>
  <si>
    <t xml:space="preserve">  pod terénem,Perimetr 180,ALP,2xASF pás,nopovka,geotextilie:1,3*79,3</t>
  </si>
  <si>
    <t xml:space="preserve">  S/01,02:0,3*(79,3-1*8)</t>
  </si>
  <si>
    <t>Konec provozního součtu</t>
  </si>
  <si>
    <t>124,48*1,15</t>
  </si>
  <si>
    <t>62852251R</t>
  </si>
  <si>
    <t>Pás modifikovaný asfalt PE vložka</t>
  </si>
  <si>
    <t>711132311R00</t>
  </si>
  <si>
    <t>Prov. izolace nopovou fólií svisle, vč.uchyc.prvků, vč. dodávky folie</t>
  </si>
  <si>
    <t>pod terénem,Perimetr 180,ALP,2xASF pás,nopovka,geotextilie:1,3*79,3*1,15</t>
  </si>
  <si>
    <t>711191272RT2</t>
  </si>
  <si>
    <t>Izolace proti zem.vlhkosti,ochran.textilie,svislá, včetně dodávky textílie 300 g/m2</t>
  </si>
  <si>
    <t>711212002RT1</t>
  </si>
  <si>
    <t>Hydroizolační povlak - nátěr nebo stěrka, 1-složková,flexi, proti vlhkosti, tl. 2mm</t>
  </si>
  <si>
    <t>P/01-mokré provozy:44,82</t>
  </si>
  <si>
    <t>Stěny:</t>
  </si>
  <si>
    <t>sprchy,zařizováky,sokly:2,5*2,7*4+1,5*1*16+0,3*75,5</t>
  </si>
  <si>
    <t>998711201R00</t>
  </si>
  <si>
    <t>Přesun hmot pro izolace proti vodě, výšky do 6 m</t>
  </si>
  <si>
    <t>712311101RZ1</t>
  </si>
  <si>
    <t>Povlaková krytina střech do 10°, za studena ALP, 1 x nátěr - včetně dodávky ALP</t>
  </si>
  <si>
    <t>Střechy:</t>
  </si>
  <si>
    <t>St/01:168</t>
  </si>
  <si>
    <t>712811101RZ1</t>
  </si>
  <si>
    <t>Samostatné vytažení izolace, za studena  ALP, 1x nátěr - včetně dodávky ALP</t>
  </si>
  <si>
    <t>S/07-atiky:0,82*79,3</t>
  </si>
  <si>
    <t>712341559RT1</t>
  </si>
  <si>
    <t>Povlaková krytina střech do 10°, NAIP přitavením, 1 vrstva - materiál ve specifikaci</t>
  </si>
  <si>
    <t>712841559RT1</t>
  </si>
  <si>
    <t>Samostatné vytažení izolace, pásy přitavením, 1 vrstva - asf.pás ve specifikaci</t>
  </si>
  <si>
    <t>628522691R</t>
  </si>
  <si>
    <t>Pás modifikovaný asfalt AL vložka, skleněná vlákna</t>
  </si>
  <si>
    <t xml:space="preserve">  St/01:168</t>
  </si>
  <si>
    <t xml:space="preserve">  S/07-atiky:0,82*79,3</t>
  </si>
  <si>
    <t>233,026*1,15</t>
  </si>
  <si>
    <t>712382111R00</t>
  </si>
  <si>
    <t xml:space="preserve">Krytina střech do 10° fólie TPO/FPO, 4 kotvy/m2 </t>
  </si>
  <si>
    <t>St/02:0,48*77,8</t>
  </si>
  <si>
    <t>St/03:83</t>
  </si>
  <si>
    <t>St/05:0,18*(47,3+10,8)</t>
  </si>
  <si>
    <t>712871801RT1</t>
  </si>
  <si>
    <t>Samostatné vytažení izolace, fólií PVC kotvením, 1 vrstva - folie ve specifikaci</t>
  </si>
  <si>
    <t>St/04:0,31*(47,3+10,8)</t>
  </si>
  <si>
    <t>283221352R</t>
  </si>
  <si>
    <t>Fólie hydroizolační střešní TPO/FPO, tl.2mm</t>
  </si>
  <si>
    <t xml:space="preserve">  St/02:0,48*77,8</t>
  </si>
  <si>
    <t xml:space="preserve">  St/03:83</t>
  </si>
  <si>
    <t xml:space="preserve">  St/04:0,31*(47,3+10,8)</t>
  </si>
  <si>
    <t xml:space="preserve">  St/05:0,18*(47,3+10,8)</t>
  </si>
  <si>
    <t>381,839*1,15</t>
  </si>
  <si>
    <t>712391171RT1</t>
  </si>
  <si>
    <t>Povlaková krytina střech do 10°, podklad. textilie, 1 vrstva - materiál ve specifikaci</t>
  </si>
  <si>
    <t>St/01:168*1,15</t>
  </si>
  <si>
    <t>712371801RT1</t>
  </si>
  <si>
    <t>Povlaková krytina střech do 10°, fólií PVC, 1 vrstva - fólie ve specifikaci</t>
  </si>
  <si>
    <t>28323113R</t>
  </si>
  <si>
    <t>Fólie nopová drenážní tl. 1,0 mm š. 2000 mm</t>
  </si>
  <si>
    <t>712391172RT1</t>
  </si>
  <si>
    <t>Povlaková krytina střech do 10°, ochran. textilie, 1 vrstva - materiál ve specifikaci</t>
  </si>
  <si>
    <t>69366197R</t>
  </si>
  <si>
    <t>Geotextilie 200 g/m2 š. 200cm 100% PP</t>
  </si>
  <si>
    <t>631571010R00</t>
  </si>
  <si>
    <t>Zřízení násypu, podlahy nebo střechy, bez dodávky</t>
  </si>
  <si>
    <t>St/01:168*0,13</t>
  </si>
  <si>
    <t>10371505R</t>
  </si>
  <si>
    <t>Substrát střešní extenzivní</t>
  </si>
  <si>
    <t>712.1</t>
  </si>
  <si>
    <t>Předpěstovaná vegetační rohož,směs rostlin, extenzivní,tl.30mm,kotvení,doplňky,detaily,D+M</t>
  </si>
  <si>
    <t>712.2</t>
  </si>
  <si>
    <t>Zřízení střešních prostupů,zajištění,zapravení, doplňky,detaily,D+M</t>
  </si>
  <si>
    <t>2+4</t>
  </si>
  <si>
    <t>712.3</t>
  </si>
  <si>
    <t>Zátopová zkouška střechy,protokol,zpráva</t>
  </si>
  <si>
    <t>998712201R00</t>
  </si>
  <si>
    <t>Přesun hmot pro povlakové krytiny, výšky do 6 m</t>
  </si>
  <si>
    <t>713141323R00</t>
  </si>
  <si>
    <t>Izolace tepelná střech do tl.200 mm,2vrstvy,kotvy</t>
  </si>
  <si>
    <t>713141312R00</t>
  </si>
  <si>
    <t>Izolace tepelná střech do tl.160 mm,1vrstva,kotvy</t>
  </si>
  <si>
    <t>713131131R00</t>
  </si>
  <si>
    <t>Izolace tepelná stěn lepením</t>
  </si>
  <si>
    <t>28375768.AR</t>
  </si>
  <si>
    <t>Deska izolační polystyrén samozhášivý EPS 150</t>
  </si>
  <si>
    <t>St/01:168*0,2*1,1</t>
  </si>
  <si>
    <t>28375766.AR</t>
  </si>
  <si>
    <t>Deska izolační polystyrén samozhášivý EPS 100</t>
  </si>
  <si>
    <t>S/07-atiky:0,82*79,3*0,1*1,1</t>
  </si>
  <si>
    <t>28375972R</t>
  </si>
  <si>
    <t>Deska spádová EPS 150 S</t>
  </si>
  <si>
    <t xml:space="preserve">  St/01:168*0,08</t>
  </si>
  <si>
    <t xml:space="preserve">  St/02:0,48*77,8*0,1</t>
  </si>
  <si>
    <t xml:space="preserve">  St/03:83*0,06</t>
  </si>
  <si>
    <t xml:space="preserve">  St/04:0,31*(47,3+10,8)*0,04</t>
  </si>
  <si>
    <t xml:space="preserve">  St/05:0,18*(47,3+10,8)*0,04</t>
  </si>
  <si>
    <t>23,29316*1,1</t>
  </si>
  <si>
    <t>713121111RT1</t>
  </si>
  <si>
    <t>Izolace tepelná podlah na sucho, jednovrstvá, materiál ve specifikaci</t>
  </si>
  <si>
    <t>P/01:150,92*0,2*1,1</t>
  </si>
  <si>
    <t>713191100RT9</t>
  </si>
  <si>
    <t>Položení separační fólie, včetně dodávky fólie</t>
  </si>
  <si>
    <t>P/01:150,92*1,15</t>
  </si>
  <si>
    <t>713191221R00</t>
  </si>
  <si>
    <t>Dilatační pásek podél stěn výšky 100 mm vč.dodávky</t>
  </si>
  <si>
    <t>P/01:114*1</t>
  </si>
  <si>
    <t>998713201R00</t>
  </si>
  <si>
    <t>Přesun hmot pro izolace tepelné, výšky do 6 m</t>
  </si>
  <si>
    <t>762441112R00</t>
  </si>
  <si>
    <t>Montáž obložení atiky,OSB desky,1vrst.,šroubováním</t>
  </si>
  <si>
    <t>60726012.AR</t>
  </si>
  <si>
    <t>Deska dřevoštěpková OSB 3 N - 4PD tl. 15 mm</t>
  </si>
  <si>
    <t>St/02:0,48*77,8*1,1</t>
  </si>
  <si>
    <t>998762202R00</t>
  </si>
  <si>
    <t>Přesun hmot pro tesařské konstrukce, výšky do 6 m</t>
  </si>
  <si>
    <t>K/01</t>
  </si>
  <si>
    <t>Oplechování parapetů z AL plechů lak RAL1021, rš270mm,tl.0,6mm,boky,příponky,kotvení,doplňky,D+M</t>
  </si>
  <si>
    <t>K/02</t>
  </si>
  <si>
    <t>Oplechování atik z plechu, rš 600 mm,RAL9010, příponky,kotvení,doplňky,detaily,D+M</t>
  </si>
  <si>
    <t>998764201R00</t>
  </si>
  <si>
    <t>Přesun hmot pro klempířské konstr., výšky do 6 m</t>
  </si>
  <si>
    <t>O/01</t>
  </si>
  <si>
    <t>Okno AL rám,1000/650,GP01,1-dílné,OS,3-sklo,čiré, RAL9010/1021,32dB,kování,kotvy,doplňky,detaily,D+M</t>
  </si>
  <si>
    <t>O/02</t>
  </si>
  <si>
    <t>Okno AL rám,1000/650,GP02,1-dílné,OS,3-sklo,čiré, RAL9010/1021,kování,kotvy,doplňky,detaily,D+M</t>
  </si>
  <si>
    <t>T/01</t>
  </si>
  <si>
    <t>Vnitřní parapet bez nosu,MDF s HPL,RAL9010, š.180mm,tl.16mm,kotvení,doplňky,detaily,D+M</t>
  </si>
  <si>
    <t>998766201R00</t>
  </si>
  <si>
    <t>Přesun hmot pro truhlářské konstr., výšky do 6 m</t>
  </si>
  <si>
    <t>767995101R00</t>
  </si>
  <si>
    <t>Výroba a montáž kov. atypických konstr. do 5 kg</t>
  </si>
  <si>
    <t>kg</t>
  </si>
  <si>
    <t>spojovací a kotvící prvky:60*1</t>
  </si>
  <si>
    <t>767995102R00</t>
  </si>
  <si>
    <t>Výroba a montáž kov. atypických konstr. do 10 kg</t>
  </si>
  <si>
    <t>spojovací a kotvící prvky:100*1</t>
  </si>
  <si>
    <t>767995103R00</t>
  </si>
  <si>
    <t>Výroba a montáž kov. atypických konstr. do 20 kg</t>
  </si>
  <si>
    <t>spojovací a kotvící prvky:150*1</t>
  </si>
  <si>
    <t>767.1</t>
  </si>
  <si>
    <t>Požární ucpávky všech prostupů a instalací,D+M</t>
  </si>
  <si>
    <t>3+6</t>
  </si>
  <si>
    <t>OS/01</t>
  </si>
  <si>
    <t>Šatní skříň,400/500/1400mm,police,tyč,zámek,číslo, LTD 18mm,ABS hrany,kotvení,doplňky,detaily,D+M</t>
  </si>
  <si>
    <t>OS/02</t>
  </si>
  <si>
    <t>Šatní lavice,300/420/1600mm,kovová podnož+dřevo, AL profily,modřín,kotvení,doplňky,detaily,D+M</t>
  </si>
  <si>
    <t>OS/03</t>
  </si>
  <si>
    <t>Sprchová lavice,300/420/1600mm,kovová podnož+LTD, ocel. profily,LTD 18mm,kotvení,doplňky,detaily,D+M</t>
  </si>
  <si>
    <t>OS/04</t>
  </si>
  <si>
    <t>Sanitární dělící příčka s dveřmi,HPL tl.10mm,rám, RAL5009,kování,zámek,kotvení,doplňky,detaily,D+M</t>
  </si>
  <si>
    <t>2,2*1,6</t>
  </si>
  <si>
    <t>OS/05</t>
  </si>
  <si>
    <t>2,2*(1,5+1,875)</t>
  </si>
  <si>
    <t>OS/06</t>
  </si>
  <si>
    <t>Zásobník na mýdlo,nástěnný,nerez matný, 125/75/210mm,1l,kotvení,doplňky,detaily,D+M</t>
  </si>
  <si>
    <t>OS/07</t>
  </si>
  <si>
    <t>Zásobník na papírové ručníky,nerez matný, 285/105/370,zámek,kotvení,doplňky,detaily,D+M</t>
  </si>
  <si>
    <t>OS/08</t>
  </si>
  <si>
    <t>Odpadkový koš nástěnný,10l,s víkem, 120/255/350mm,zámek,kotvení,doplňky,detaily,D+M</t>
  </si>
  <si>
    <t>OS/09</t>
  </si>
  <si>
    <t>Odpadkový koš nástěnný,5l,s víkem, 100/190/255mm,zámek,kotvení,doplňky,detaily,D+M</t>
  </si>
  <si>
    <t>OS/10</t>
  </si>
  <si>
    <t>Zásobník na toaletní papír,nerez matný, 254/115mm,zámek,kotvení,doplňky,detaily,D+M</t>
  </si>
  <si>
    <t>OS/11</t>
  </si>
  <si>
    <t>WC souprava,nástěnná, matný. nerez, 100/380mm,kotvení,doplňky,detaily,D+M</t>
  </si>
  <si>
    <t>OS/12</t>
  </si>
  <si>
    <t>Pisoárová přepážka,nerez plech, matný, 390/48/800mm,kotvení,doplňky,detaily,D+M</t>
  </si>
  <si>
    <t>OS/13</t>
  </si>
  <si>
    <t>Madlo pevné,do stěny,tl.0,8mm,nerez matný, 25/830/250mm,kotvení,doplňky,detaily,D+M</t>
  </si>
  <si>
    <t>OS/14</t>
  </si>
  <si>
    <t>Madlo sklopné,do stěny,tl.0,8mm,nerez matný, 25/830/250mm,kotvení,doplňky,detaily,D+M</t>
  </si>
  <si>
    <t>OS/15</t>
  </si>
  <si>
    <t>Venkovní podlahová čistící zóna,rám,AL profily, nerez lanko,guma,kotvení,doplňky,detaily,D+M</t>
  </si>
  <si>
    <t>0,7*1,2*4</t>
  </si>
  <si>
    <t>OS/16</t>
  </si>
  <si>
    <t>Střešní vpusť,2-stupňová,vyhřívaná,PVC mažeta, DN100,zapojení,kotvení,doplňky,detaily,D+M</t>
  </si>
  <si>
    <t>OS/17</t>
  </si>
  <si>
    <t>Šatní háček do sprch,AL, 10/50mm, RAL5009,kotvení,doplňky,detaily,D+M</t>
  </si>
  <si>
    <t>OS/18</t>
  </si>
  <si>
    <t>Fasádní logo školy,1300/1035mm,elox. AL tl.3mm, RAL5009+1021,kotvení,doplňky,detaily,D+M</t>
  </si>
  <si>
    <t>OS/19</t>
  </si>
  <si>
    <t>OS/20</t>
  </si>
  <si>
    <t>Podlahová vpusť,150/150mm,DN70,PP+nerez ocel, rám,kotvení,doplňky,detaily,D+M</t>
  </si>
  <si>
    <t>OS/21</t>
  </si>
  <si>
    <t>Přenosný hasicí přístroj,21A,6kg,práškový, štítek,kotvení,doplňky,detaily,D+M</t>
  </si>
  <si>
    <t>998767201R00</t>
  </si>
  <si>
    <t>Přesun hmot pro zámečnické konstr., výšky do 6 m</t>
  </si>
  <si>
    <t>771101210RT1</t>
  </si>
  <si>
    <t>Penetrace podkladu pod dlažby, penetrační nátěr vč. dodávky</t>
  </si>
  <si>
    <t>sokly:0,1*86,4</t>
  </si>
  <si>
    <t>771475014R00</t>
  </si>
  <si>
    <t>Obklad soklíků keram.rovných, tmel,výška 10 cm</t>
  </si>
  <si>
    <t>P/01:</t>
  </si>
  <si>
    <t>sokly:1*86,4</t>
  </si>
  <si>
    <t>771479001R00</t>
  </si>
  <si>
    <t>Řezání dlaždic keramických pro soklíky</t>
  </si>
  <si>
    <t>771579793R00</t>
  </si>
  <si>
    <t>Příplatek za spárovací hmotu - plošně,keram.dlažba</t>
  </si>
  <si>
    <t>771575118R00</t>
  </si>
  <si>
    <t>Montáž podlah keram.,hladké, tmel, 60x60 cm</t>
  </si>
  <si>
    <t>771.1</t>
  </si>
  <si>
    <t>Dlažba keramická,60x60cm,monokalibr,R9, rektifikovaná,šedá matná,tl.10mm</t>
  </si>
  <si>
    <t xml:space="preserve">  P/01:150,92</t>
  </si>
  <si>
    <t xml:space="preserve">  sokly:0,1*86,4</t>
  </si>
  <si>
    <t>159,56*1,1</t>
  </si>
  <si>
    <t>998771201R00</t>
  </si>
  <si>
    <t>Přesun hmot pro podlahy z dlaždic, výšky do 6 m</t>
  </si>
  <si>
    <t>781101210RT1</t>
  </si>
  <si>
    <t>Penetrace podkladu pod obklady, penetrační nátěr vč. dodávky</t>
  </si>
  <si>
    <t>ker. obklady:2,5*(9,7+10,3+14,2+7,9+8,4+9,2+5,3+14,5+6,2*2+5,2*2)-(0,8*2,1*2+0,7*2,1*14+1*0,65*2+0,9*2,45*3)</t>
  </si>
  <si>
    <t>781497111R00</t>
  </si>
  <si>
    <t>Lišta hliníková ukončovacích k obkladům , vč. dodávky</t>
  </si>
  <si>
    <t>2,5*12</t>
  </si>
  <si>
    <t>781475124R00</t>
  </si>
  <si>
    <t>Obklad vnitřní stěn keramický, do tmele, do velikosti 60x60cm a 60x120cm</t>
  </si>
  <si>
    <t>781479705R00</t>
  </si>
  <si>
    <t>Přípl.za spárovací hmotu-plošně,keram.vnitř.obklad</t>
  </si>
  <si>
    <t>781.1</t>
  </si>
  <si>
    <t>Obklad keramický,60x60cm a 60x120cm,rektifikovaný, monokalibr,šedý matný</t>
  </si>
  <si>
    <t>ker. obklady:(2,5*(9,7+10,3+14,2+7,9+8,4+9,2+5,3+14,5+6,2*2+5,2*2)-(0,8*2,1*2+0,7*2,1*14+1*0,65*2+0,9*2,45*3))*1,1</t>
  </si>
  <si>
    <t>998781201R00</t>
  </si>
  <si>
    <t>Přesun hmot pro obklady keramické, výšky do 6 m</t>
  </si>
  <si>
    <t>783897121R00</t>
  </si>
  <si>
    <t>Nátěr bet. povrchů vodoodpudivý 1x, transparentní, na vodní bázi</t>
  </si>
  <si>
    <t>sloupy:3,14*0,3*3*2</t>
  </si>
  <si>
    <t>783825110R0X</t>
  </si>
  <si>
    <t>Nátěr PUR, 2-složkový, 2x, voděodolný,bílý</t>
  </si>
  <si>
    <t>784191201R00</t>
  </si>
  <si>
    <t>Penetrace podkladu hloubková 1x</t>
  </si>
  <si>
    <t>SDK:29,5+40+44,82</t>
  </si>
  <si>
    <t>omítky:47,5+318,7</t>
  </si>
  <si>
    <t>784195312R00</t>
  </si>
  <si>
    <t>Malba malířská, bílá, bez penetrace, 2 x</t>
  </si>
  <si>
    <t>M99.1</t>
  </si>
  <si>
    <t>Skladby podlah a konstrukcí - neoceňovat!!!, jen pomocné výpočty</t>
  </si>
  <si>
    <t>SUM</t>
  </si>
  <si>
    <t>Arch. stav. část</t>
  </si>
  <si>
    <t>D/01</t>
  </si>
  <si>
    <t>D/02</t>
  </si>
  <si>
    <t>D/03</t>
  </si>
  <si>
    <t>D/04</t>
  </si>
  <si>
    <t>D/08</t>
  </si>
  <si>
    <t>D/09</t>
  </si>
  <si>
    <t>D/11</t>
  </si>
  <si>
    <t>D/12</t>
  </si>
  <si>
    <t>D/13</t>
  </si>
  <si>
    <t>D/14</t>
  </si>
  <si>
    <t>D/15</t>
  </si>
  <si>
    <t>D/16</t>
  </si>
  <si>
    <t>D/17</t>
  </si>
  <si>
    <t>D/18</t>
  </si>
  <si>
    <t>D/19</t>
  </si>
  <si>
    <t>D/20</t>
  </si>
  <si>
    <t>D//21</t>
  </si>
  <si>
    <t>Dveře jednokřídlé, plné,Vnější,Plné,GP4,900/2450,1-křídlé,U=1,0,Hliník,Bílá, RAL 9010,Bezfalcová rámová ocelová zárubeň,Práškové lakování,Bílá, RAL 9010,kování nerezová ocel,klika / klika,vložka cylindrická,práh,zarážka,samozavírač,kotvení,doplňky,detaily,D+M</t>
  </si>
  <si>
    <t>Dveře jednokřídlé, plné,Vnější,Plné,GP4,900/2450,1-křídlé,U=1,0,32dB,Hliník,Hořčičná žlutá, RAL 1021,Bezfalcová rámová ocelová zárubeň,Práškové lakování,Hořčičná žlutá, RAL 1021,kování nerezová ocel,klika / klika,vložka cylindrická,samozavírač,kotvení,doplňky,detaily,D+M</t>
  </si>
  <si>
    <t>Dveře jednokřídlé, plné,Vnější,Plné,GP4,900/2450,1-křídlé,U=1,0,32dB,Hliník,Hořčičná žlutá, RAL 1021,Bezfalcová rámová ocelová zárubeň,Práškové lakování,Hořčičná žlutá, RAL 1021,kování nerezová ocel,klika / klika,vložka cylindrická,práh,samozavírač,kotvení,doplňky,detaily,D+M</t>
  </si>
  <si>
    <t>RTS_I/2022</t>
  </si>
  <si>
    <t>vlastní</t>
  </si>
  <si>
    <t>SPORTOVNÍ AREÁL ZŠ JANA BABÁKA</t>
  </si>
  <si>
    <t>998011001R00</t>
  </si>
  <si>
    <t>Dveře jednokřídlé, plné,Vnitřní,Plné,GP2,700/2100,1-křídlé,DTD,HPL,Azurová modrá, RAL 5009,Bezfalcová rámová ocelová zárubeň,Práškové lakování,Azurová modrá, RAL 5009,kování nerezová ocel,klika / klika,větrací mřížka 600x150mm,kotvení,doplňky,detaily,D+M</t>
  </si>
  <si>
    <t>Dveře jednokřídlé, plné,Vnitřní,Plné,GP3,800/2100,1-křídlé,DTD,HPL,Azurová modrá, RAL 5009,Bezfalcová rámová ocelová zárubeň,Práškové lakování,Azurová modrá, RAL 5009,kování nerezová ocel,klika / klika,větrací mřížka 600x150mm,kotvení,doplňky,detaily,D+M</t>
  </si>
  <si>
    <t>Dveře jednokřídlé, plné,Vnitřní,Plné,GP2,700/2100,1-křídlé,DTD,HPL,Azurová modrá, RAL 5009,Bezfalcová rámová ocelová zárubeň,Práškové lakování,Azurová modrá, RAL 5009,kování nerezová ocel,klika / klika,větrací mřížka 300x100mm,kotvení,doplňky,detaily,D+M</t>
  </si>
  <si>
    <t>Dveře jednokřídlé, plné,Vnitřní,Plné,GP2,700/2100,1-křídlé,DTD,HPL,Azurová modrá, RAL 5009,Bezfalcová rámová ocelová zárubeň,Práškové lakování,Azurová modrá, RAL 5009,kování nerezová ocel,klika / klika,větrací mřížka 200x100mm,kotvení,doplňky,detaily,D+M</t>
  </si>
  <si>
    <t>Dveře jednokřídlé, plné,Vnitřní,Plné,GP1,700/2100,1-křídlé,DTD,HPL,Bílá, RAL 9010,Bezfalcová rámová ocelová zárubeň,Práškové lakování,Bílá, RAL 9010,kování nerezová ocel,klika / klika,větrací mřížka 200x100mm,kotvení,doplňky,detaily,D+M</t>
  </si>
  <si>
    <t>Sprchový žlab 64/77/1000mm,PP,nerez mřížka,výšková aretace,odtok DN50,kloubové připojení,síťka,kotvení,doplňky,detaily,D+M</t>
  </si>
  <si>
    <t>224a</t>
  </si>
  <si>
    <t>OS/22</t>
  </si>
  <si>
    <t>OS/23</t>
  </si>
  <si>
    <t>OS/24</t>
  </si>
  <si>
    <t>224b</t>
  </si>
  <si>
    <t>224c</t>
  </si>
  <si>
    <t>Revizní dvířka do SDK podhledu,200x200mm,AL rám,SDK deska 12,5mm,tlačný zámek,kotvení,doplňky,detaily,D+M</t>
  </si>
  <si>
    <t>Revizní dvířka do SDK podhledu,300x300mm,AL rám,SDK deska 12,5mm,tlačný zámek,kotvení,doplňky,detaily,D+M</t>
  </si>
  <si>
    <t>Revizní dvířka do SDK podhledu,400x400mm,AL rám,SDK deska 12,5mm,tlačný zámek,kotvení,doplňky,detaily,D+M</t>
  </si>
  <si>
    <t>dle výkresu podhledů:39,6*1</t>
  </si>
  <si>
    <t>dle výkresu podhledů:43,81*1</t>
  </si>
  <si>
    <t>Dveře jednokřídlé, plné,Vnější,Plné+boční světlík,GP4,900+600/2450,1-křídlé,U=1,0,Hliník,Bílá, RAL 9010,Bezfalcová rámová ocelová zárubeň,Práškové lakování,Bílá, RAL 9010,kování nerezová ocel,klika / klika,vložka cylindrická,práh,zarážka,samozavírač,kotvení,doplňky,detaily,D+M</t>
  </si>
  <si>
    <t>Isonosníky A1-dle specifikace v části statika, kotvení,doplňky,detaily,D+M</t>
  </si>
  <si>
    <t>Isonosníky A2-dle specifikace v části statika, kotvení,doplňky,detaily,D+M</t>
  </si>
  <si>
    <t>Dilatační trny LD-dle specifikace v části statika, kotvení,doplňky,detaily,D+M</t>
  </si>
  <si>
    <t>změny ke dni 12.9.2024</t>
  </si>
  <si>
    <t>185a</t>
  </si>
  <si>
    <t>185b</t>
  </si>
  <si>
    <t>185c</t>
  </si>
  <si>
    <t>D/05</t>
  </si>
  <si>
    <t>D/06</t>
  </si>
  <si>
    <t>D/07</t>
  </si>
  <si>
    <t>Dveře jednokřídlé, plné,Vnitřní,Plné,GP1,700/2100,1-křídlé,DTD,HPL,Azurová modrá, RAL 5009,Bezfalcová rámová ocelová zárubeň,Práškové lakování,Azurová modrá, RAL 5009,kování nerezová ocel,klika / klika,větrací mřížka 300x100mm,kotvení,doplňky,detaily,D+M</t>
  </si>
  <si>
    <t>Dveře jednokřídlé, plné,Vnitřní,Plné,GP2,800/2100,1-křídlé,DTD,HPL,Azurová modrá, RAL 5009,Bezfalcová rámová ocelová zárubeň,Práškové lakování,Azurová modrá, RAL 5009,kování nerezová ocel,klika / klika,větrací mřížka 600x150mm,kotvení,doplňky,detaily,D+M</t>
  </si>
  <si>
    <t>Dveře jednokřídlé, plné,Vnější,Plné,GP3,900/2450,1-křídlé,U=1,0,Hliník,Hořčičná žlutá, RAL 1021,Bezfalcová rámová ocelová zárubeň,Práškové lakování,Hořčičná žlutá, RAL 1021,kování nerezová ocel,klika / klika,vložka cylindrická,samozavírač,kotvení,doplňky,detaily,D+M</t>
  </si>
  <si>
    <t>Položkový soupis prací, dodávek a služeb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</si>
</sst>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2" borderId="42" xfId="0" applyFill="1" applyBorder="1"/>
    <xf numFmtId="0" fontId="0" fillId="2" borderId="41" xfId="0" applyFill="1" applyBorder="1"/>
    <xf numFmtId="0" fontId="0" fillId="2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top"/>
    </xf>
    <xf numFmtId="4" fontId="0" fillId="2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4" fontId="16" fillId="0" borderId="38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2" borderId="38" xfId="0" applyNumberFormat="1" applyFill="1" applyBorder="1" applyAlignment="1">
      <alignment horizontal="left" vertical="top" wrapText="1"/>
    </xf>
    <xf numFmtId="0" fontId="18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7" fillId="0" borderId="38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2" borderId="50" xfId="0" applyFill="1" applyBorder="1" applyAlignment="1">
      <alignment horizontal="center" wrapText="1"/>
    </xf>
    <xf numFmtId="0" fontId="0" fillId="2" borderId="48" xfId="0" applyFill="1" applyBorder="1" applyAlignment="1">
      <alignment horizontal="center" vertical="top"/>
    </xf>
    <xf numFmtId="0" fontId="16" fillId="0" borderId="33" xfId="0" applyFont="1" applyBorder="1" applyAlignment="1">
      <alignment horizontal="center" vertical="top" shrinkToFit="1"/>
    </xf>
    <xf numFmtId="0" fontId="0" fillId="2" borderId="38" xfId="0" applyFill="1" applyBorder="1" applyAlignment="1">
      <alignment horizontal="center" vertical="top" shrinkToFit="1"/>
    </xf>
    <xf numFmtId="0" fontId="16" fillId="0" borderId="38" xfId="0" applyFont="1" applyBorder="1" applyAlignment="1">
      <alignment horizontal="center" vertical="top" shrinkToFit="1"/>
    </xf>
    <xf numFmtId="4" fontId="0" fillId="2" borderId="42" xfId="0" applyNumberFormat="1" applyFill="1" applyBorder="1"/>
    <xf numFmtId="4" fontId="0" fillId="2" borderId="35" xfId="0" applyNumberFormat="1" applyFill="1" applyBorder="1"/>
    <xf numFmtId="4" fontId="17" fillId="0" borderId="33" xfId="0" applyNumberFormat="1" applyFont="1" applyBorder="1" applyAlignment="1">
      <alignment vertical="top" wrapText="1" shrinkToFit="1"/>
    </xf>
    <xf numFmtId="4" fontId="18" fillId="0" borderId="33" xfId="0" applyNumberFormat="1" applyFont="1" applyBorder="1" applyAlignment="1">
      <alignment vertical="top" wrapText="1" shrinkToFit="1"/>
    </xf>
    <xf numFmtId="4" fontId="17" fillId="0" borderId="38" xfId="0" applyNumberFormat="1" applyFont="1" applyBorder="1" applyAlignment="1">
      <alignment vertical="top" wrapText="1" shrinkToFit="1"/>
    </xf>
    <xf numFmtId="4" fontId="0" fillId="0" borderId="0" xfId="0" applyNumberFormat="1" applyAlignment="1">
      <alignment vertical="top"/>
    </xf>
    <xf numFmtId="4" fontId="8" fillId="2" borderId="12" xfId="0" applyNumberFormat="1" applyFont="1" applyFill="1" applyBorder="1" applyAlignment="1">
      <alignment vertical="top"/>
    </xf>
    <xf numFmtId="0" fontId="0" fillId="2" borderId="4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 vertical="top"/>
    </xf>
    <xf numFmtId="0" fontId="16" fillId="0" borderId="34" xfId="0" applyFont="1" applyBorder="1" applyAlignment="1">
      <alignment horizontal="center" vertical="top" shrinkToFit="1"/>
    </xf>
    <xf numFmtId="0" fontId="17" fillId="0" borderId="34" xfId="0" applyNumberFormat="1" applyFont="1" applyBorder="1" applyAlignment="1">
      <alignment horizontal="center" vertical="top" wrapText="1" shrinkToFit="1"/>
    </xf>
    <xf numFmtId="0" fontId="0" fillId="2" borderId="37" xfId="0" applyFill="1" applyBorder="1" applyAlignment="1">
      <alignment horizontal="center" vertical="top" shrinkToFit="1"/>
    </xf>
    <xf numFmtId="0" fontId="18" fillId="0" borderId="34" xfId="0" applyNumberFormat="1" applyFont="1" applyBorder="1" applyAlignment="1">
      <alignment horizontal="center" vertical="top" wrapText="1" shrinkToFit="1"/>
    </xf>
    <xf numFmtId="0" fontId="17" fillId="0" borderId="37" xfId="0" applyNumberFormat="1" applyFont="1" applyBorder="1" applyAlignment="1">
      <alignment horizontal="center" vertical="top" wrapText="1" shrinkToFit="1"/>
    </xf>
    <xf numFmtId="0" fontId="8" fillId="2" borderId="12" xfId="0" applyFont="1" applyFill="1" applyBorder="1" applyAlignment="1">
      <alignment horizontal="center" vertical="top"/>
    </xf>
    <xf numFmtId="0" fontId="0" fillId="0" borderId="43" xfId="0" applyFont="1" applyBorder="1" applyAlignment="1">
      <alignment vertical="top"/>
    </xf>
    <xf numFmtId="49" fontId="0" fillId="0" borderId="39" xfId="0" applyNumberFormat="1" applyBorder="1" applyAlignment="1">
      <alignment vertical="top"/>
    </xf>
    <xf numFmtId="0" fontId="0" fillId="0" borderId="44" xfId="0" applyFont="1" applyBorder="1" applyAlignment="1">
      <alignment vertical="top"/>
    </xf>
    <xf numFmtId="49" fontId="0" fillId="0" borderId="40" xfId="0" applyNumberFormat="1" applyBorder="1" applyAlignment="1">
      <alignment vertical="top"/>
    </xf>
    <xf numFmtId="0" fontId="0" fillId="2" borderId="45" xfId="0" applyFill="1" applyBorder="1" applyAlignment="1">
      <alignment vertical="top"/>
    </xf>
    <xf numFmtId="49" fontId="0" fillId="2" borderId="42" xfId="0" applyNumberFormat="1" applyFill="1" applyBorder="1" applyAlignment="1">
      <alignment vertical="top"/>
    </xf>
    <xf numFmtId="0" fontId="0" fillId="2" borderId="35" xfId="0" applyFill="1" applyBorder="1" applyAlignment="1">
      <alignment vertical="top"/>
    </xf>
    <xf numFmtId="49" fontId="0" fillId="2" borderId="35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4" fontId="7" fillId="4" borderId="38" xfId="0" applyNumberFormat="1" applyFont="1" applyFill="1" applyBorder="1" applyAlignment="1"/>
    <xf numFmtId="49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2" fontId="12" fillId="2" borderId="7" xfId="0" applyNumberFormat="1" applyFont="1" applyFill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2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5" borderId="0" xfId="0" applyNumberFormat="1" applyFill="1" applyAlignment="1">
      <alignment vertical="top"/>
    </xf>
    <xf numFmtId="0" fontId="16" fillId="5" borderId="26" xfId="0" applyFont="1" applyFill="1" applyBorder="1" applyAlignment="1">
      <alignment vertical="top"/>
    </xf>
    <xf numFmtId="0" fontId="16" fillId="5" borderId="26" xfId="0" applyNumberFormat="1" applyFont="1" applyFill="1" applyBorder="1" applyAlignment="1">
      <alignment vertical="top"/>
    </xf>
    <xf numFmtId="0" fontId="16" fillId="5" borderId="33" xfId="0" applyNumberFormat="1" applyFont="1" applyFill="1" applyBorder="1" applyAlignment="1">
      <alignment horizontal="left" vertical="top" wrapText="1"/>
    </xf>
    <xf numFmtId="0" fontId="16" fillId="5" borderId="34" xfId="0" applyFont="1" applyFill="1" applyBorder="1" applyAlignment="1">
      <alignment horizontal="center" vertical="top" shrinkToFit="1"/>
    </xf>
    <xf numFmtId="4" fontId="16" fillId="5" borderId="33" xfId="0" applyNumberFormat="1" applyFont="1" applyFill="1" applyBorder="1" applyAlignment="1">
      <alignment vertical="top" shrinkToFit="1"/>
    </xf>
    <xf numFmtId="0" fontId="16" fillId="5" borderId="33" xfId="0" applyFont="1" applyFill="1" applyBorder="1" applyAlignment="1">
      <alignment horizontal="center"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TS%20Stavitel%202016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75"/>
  <sheetViews>
    <sheetView showGridLines="0" tabSelected="1" view="pageBreakPreview" topLeftCell="B1" zoomScale="75" zoomScaleNormal="100" zoomScaleSheetLayoutView="75" workbookViewId="0">
      <selection activeCell="M13" sqref="M13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34</v>
      </c>
      <c r="B1" s="223" t="s">
        <v>818</v>
      </c>
      <c r="C1" s="224"/>
      <c r="D1" s="224"/>
      <c r="E1" s="224"/>
      <c r="F1" s="224"/>
      <c r="G1" s="224"/>
      <c r="H1" s="224"/>
      <c r="I1" s="224"/>
      <c r="J1" s="225"/>
    </row>
    <row r="2" spans="1:15" ht="23.25" customHeight="1">
      <c r="A2" s="4"/>
      <c r="B2" s="79" t="s">
        <v>36</v>
      </c>
      <c r="C2" s="80"/>
      <c r="D2" s="239" t="s">
        <v>785</v>
      </c>
      <c r="E2" s="240"/>
      <c r="F2" s="240"/>
      <c r="G2" s="240"/>
      <c r="H2" s="240"/>
      <c r="I2" s="240"/>
      <c r="J2" s="241"/>
      <c r="O2" s="2"/>
    </row>
    <row r="3" spans="1:15" ht="23.25" customHeight="1">
      <c r="A3" s="4"/>
      <c r="B3" s="81" t="s">
        <v>38</v>
      </c>
      <c r="C3" s="82"/>
      <c r="D3" s="243" t="s">
        <v>40</v>
      </c>
      <c r="E3" s="244"/>
      <c r="F3" s="244"/>
      <c r="G3" s="244"/>
      <c r="H3" s="244"/>
      <c r="I3" s="244"/>
      <c r="J3" s="245"/>
    </row>
    <row r="4" spans="1:15" ht="23.25" customHeight="1">
      <c r="A4" s="4"/>
      <c r="B4" s="83" t="s">
        <v>39</v>
      </c>
      <c r="C4" s="84"/>
      <c r="D4" s="200" t="s">
        <v>762</v>
      </c>
      <c r="E4" s="201"/>
      <c r="F4" s="201"/>
      <c r="G4" s="201"/>
      <c r="H4" s="201"/>
      <c r="I4" s="201"/>
      <c r="J4" s="202"/>
    </row>
    <row r="5" spans="1:15" ht="24" customHeight="1">
      <c r="A5" s="4"/>
      <c r="B5" s="45" t="s">
        <v>21</v>
      </c>
      <c r="C5" s="5"/>
      <c r="D5" s="85"/>
      <c r="E5" s="25"/>
      <c r="F5" s="25"/>
      <c r="G5" s="25"/>
      <c r="H5" s="27" t="s">
        <v>31</v>
      </c>
      <c r="I5" s="85"/>
      <c r="J5" s="11"/>
    </row>
    <row r="6" spans="1:15" ht="15.75" customHeight="1">
      <c r="A6" s="4"/>
      <c r="B6" s="39"/>
      <c r="C6" s="25"/>
      <c r="D6" s="85"/>
      <c r="E6" s="25"/>
      <c r="F6" s="25"/>
      <c r="G6" s="25"/>
      <c r="H6" s="27" t="s">
        <v>32</v>
      </c>
      <c r="I6" s="85"/>
      <c r="J6" s="11"/>
    </row>
    <row r="7" spans="1:15" ht="15.75" customHeight="1">
      <c r="A7" s="4"/>
      <c r="B7" s="40"/>
      <c r="C7" s="86"/>
      <c r="D7" s="78"/>
      <c r="E7" s="32"/>
      <c r="F7" s="32"/>
      <c r="G7" s="32"/>
      <c r="H7" s="34"/>
      <c r="I7" s="32"/>
      <c r="J7" s="49"/>
    </row>
    <row r="8" spans="1:15" ht="24" hidden="1" customHeight="1">
      <c r="A8" s="4"/>
      <c r="B8" s="45" t="s">
        <v>19</v>
      </c>
      <c r="C8" s="5"/>
      <c r="D8" s="33"/>
      <c r="E8" s="5"/>
      <c r="F8" s="5"/>
      <c r="G8" s="43"/>
      <c r="H8" s="27" t="s">
        <v>31</v>
      </c>
      <c r="I8" s="31"/>
      <c r="J8" s="11"/>
    </row>
    <row r="9" spans="1:15" ht="15.75" hidden="1" customHeight="1">
      <c r="A9" s="4"/>
      <c r="B9" s="4"/>
      <c r="C9" s="5"/>
      <c r="D9" s="33"/>
      <c r="E9" s="5"/>
      <c r="F9" s="5"/>
      <c r="G9" s="43"/>
      <c r="H9" s="27" t="s">
        <v>32</v>
      </c>
      <c r="I9" s="31"/>
      <c r="J9" s="11"/>
    </row>
    <row r="10" spans="1:15" ht="15.75" hidden="1" customHeight="1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>
      <c r="A11" s="4"/>
      <c r="B11" s="45" t="s">
        <v>18</v>
      </c>
      <c r="C11" s="5"/>
      <c r="D11" s="235"/>
      <c r="E11" s="235"/>
      <c r="F11" s="235"/>
      <c r="G11" s="235"/>
      <c r="H11" s="27" t="s">
        <v>31</v>
      </c>
      <c r="I11" s="88"/>
      <c r="J11" s="11"/>
    </row>
    <row r="12" spans="1:15" ht="15.75" customHeight="1">
      <c r="A12" s="4"/>
      <c r="B12" s="39"/>
      <c r="C12" s="25"/>
      <c r="D12" s="248"/>
      <c r="E12" s="248"/>
      <c r="F12" s="248"/>
      <c r="G12" s="248"/>
      <c r="H12" s="27" t="s">
        <v>32</v>
      </c>
      <c r="I12" s="88"/>
      <c r="J12" s="11"/>
    </row>
    <row r="13" spans="1:15" ht="15.75" customHeight="1">
      <c r="A13" s="4"/>
      <c r="B13" s="40"/>
      <c r="C13" s="87"/>
      <c r="D13" s="249"/>
      <c r="E13" s="249"/>
      <c r="F13" s="249"/>
      <c r="G13" s="249"/>
      <c r="H13" s="28"/>
      <c r="I13" s="32"/>
      <c r="J13" s="49"/>
    </row>
    <row r="14" spans="1:15" ht="24" hidden="1" customHeight="1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4"/>
      <c r="B15" s="50" t="s">
        <v>29</v>
      </c>
      <c r="C15" s="70"/>
      <c r="D15" s="51"/>
      <c r="E15" s="242"/>
      <c r="F15" s="242"/>
      <c r="G15" s="246"/>
      <c r="H15" s="246"/>
      <c r="I15" s="246" t="s">
        <v>28</v>
      </c>
      <c r="J15" s="247"/>
    </row>
    <row r="16" spans="1:15" ht="23.25" customHeight="1">
      <c r="A16" s="134" t="s">
        <v>23</v>
      </c>
      <c r="B16" s="135" t="s">
        <v>23</v>
      </c>
      <c r="C16" s="56"/>
      <c r="D16" s="57"/>
      <c r="E16" s="211"/>
      <c r="F16" s="212"/>
      <c r="G16" s="211"/>
      <c r="H16" s="212"/>
      <c r="I16" s="211">
        <f>SUMIF(F47:F71,A16,I47:I71)+SUMIF(F47:F71,"PSU",I47:I71)</f>
        <v>0</v>
      </c>
      <c r="J16" s="232"/>
    </row>
    <row r="17" spans="1:10" ht="23.25" customHeight="1">
      <c r="A17" s="134" t="s">
        <v>24</v>
      </c>
      <c r="B17" s="135" t="s">
        <v>24</v>
      </c>
      <c r="C17" s="56"/>
      <c r="D17" s="57"/>
      <c r="E17" s="211"/>
      <c r="F17" s="212"/>
      <c r="G17" s="211"/>
      <c r="H17" s="212"/>
      <c r="I17" s="211">
        <f>SUMIF(F47:F71,A17,I47:I71)</f>
        <v>0</v>
      </c>
      <c r="J17" s="232"/>
    </row>
    <row r="18" spans="1:10" ht="23.25" customHeight="1">
      <c r="A18" s="134" t="s">
        <v>25</v>
      </c>
      <c r="B18" s="135" t="s">
        <v>25</v>
      </c>
      <c r="C18" s="56"/>
      <c r="D18" s="57"/>
      <c r="E18" s="211"/>
      <c r="F18" s="212"/>
      <c r="G18" s="211"/>
      <c r="H18" s="212"/>
      <c r="I18" s="211">
        <f>SUMIF(F47:F71,A18,I47:I71)</f>
        <v>0</v>
      </c>
      <c r="J18" s="232"/>
    </row>
    <row r="19" spans="1:10" ht="23.25" customHeight="1">
      <c r="A19" s="134" t="s">
        <v>96</v>
      </c>
      <c r="B19" s="135" t="s">
        <v>26</v>
      </c>
      <c r="C19" s="56"/>
      <c r="D19" s="57"/>
      <c r="E19" s="211"/>
      <c r="F19" s="212"/>
      <c r="G19" s="211"/>
      <c r="H19" s="212"/>
      <c r="I19" s="211">
        <f>SUMIF(F47:F71,A19,I47:I71)</f>
        <v>0</v>
      </c>
      <c r="J19" s="232"/>
    </row>
    <row r="20" spans="1:10" ht="23.25" customHeight="1">
      <c r="A20" s="134" t="s">
        <v>97</v>
      </c>
      <c r="B20" s="135" t="s">
        <v>27</v>
      </c>
      <c r="C20" s="56"/>
      <c r="D20" s="57"/>
      <c r="E20" s="211"/>
      <c r="F20" s="212"/>
      <c r="G20" s="211"/>
      <c r="H20" s="212"/>
      <c r="I20" s="211">
        <f>SUMIF(F47:F71,A20,I47:I71)</f>
        <v>0</v>
      </c>
      <c r="J20" s="232"/>
    </row>
    <row r="21" spans="1:10" ht="23.25" customHeight="1">
      <c r="A21" s="4"/>
      <c r="B21" s="72" t="s">
        <v>28</v>
      </c>
      <c r="C21" s="73"/>
      <c r="D21" s="74"/>
      <c r="E21" s="233"/>
      <c r="F21" s="234"/>
      <c r="G21" s="233"/>
      <c r="H21" s="234"/>
      <c r="I21" s="233">
        <f>SUM(I16:J20)</f>
        <v>0</v>
      </c>
      <c r="J21" s="238"/>
    </row>
    <row r="22" spans="1:10" ht="33" customHeight="1">
      <c r="A22" s="4"/>
      <c r="B22" s="63" t="s">
        <v>30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4"/>
      <c r="B23" s="55" t="s">
        <v>11</v>
      </c>
      <c r="C23" s="56"/>
      <c r="D23" s="57"/>
      <c r="E23" s="58">
        <v>15</v>
      </c>
      <c r="F23" s="59" t="s">
        <v>0</v>
      </c>
      <c r="G23" s="230">
        <v>0</v>
      </c>
      <c r="H23" s="231"/>
      <c r="I23" s="231"/>
      <c r="J23" s="60" t="str">
        <f t="shared" ref="J23:J28" si="0">Mena</f>
        <v>CZK</v>
      </c>
    </row>
    <row r="24" spans="1:10" ht="23.25" customHeight="1">
      <c r="A24" s="4"/>
      <c r="B24" s="55" t="s">
        <v>12</v>
      </c>
      <c r="C24" s="56"/>
      <c r="D24" s="57"/>
      <c r="E24" s="58">
        <f>SazbaDPH1</f>
        <v>15</v>
      </c>
      <c r="F24" s="59" t="s">
        <v>0</v>
      </c>
      <c r="G24" s="236">
        <f>ZakladDPHSni*SazbaDPH1/100</f>
        <v>0</v>
      </c>
      <c r="H24" s="237"/>
      <c r="I24" s="237"/>
      <c r="J24" s="60" t="str">
        <f t="shared" si="0"/>
        <v>CZK</v>
      </c>
    </row>
    <row r="25" spans="1:10" ht="23.25" customHeight="1">
      <c r="A25" s="4"/>
      <c r="B25" s="55" t="s">
        <v>13</v>
      </c>
      <c r="C25" s="56"/>
      <c r="D25" s="57"/>
      <c r="E25" s="58">
        <v>21</v>
      </c>
      <c r="F25" s="59" t="s">
        <v>0</v>
      </c>
      <c r="G25" s="230">
        <f>I21</f>
        <v>0</v>
      </c>
      <c r="H25" s="231"/>
      <c r="I25" s="231"/>
      <c r="J25" s="60" t="str">
        <f t="shared" si="0"/>
        <v>CZK</v>
      </c>
    </row>
    <row r="26" spans="1:10" ht="23.25" customHeight="1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226">
        <f>ZakladDPHZakl*SazbaDPH2/100</f>
        <v>0</v>
      </c>
      <c r="H26" s="227"/>
      <c r="I26" s="227"/>
      <c r="J26" s="54" t="str">
        <f t="shared" si="0"/>
        <v>CZK</v>
      </c>
    </row>
    <row r="27" spans="1:10" ht="23.25" customHeight="1" thickBot="1">
      <c r="A27" s="4"/>
      <c r="B27" s="46" t="s">
        <v>4</v>
      </c>
      <c r="C27" s="20"/>
      <c r="D27" s="23"/>
      <c r="E27" s="20"/>
      <c r="F27" s="21"/>
      <c r="G27" s="228">
        <f>0</f>
        <v>0</v>
      </c>
      <c r="H27" s="228"/>
      <c r="I27" s="228"/>
      <c r="J27" s="61" t="str">
        <f t="shared" si="0"/>
        <v>CZK</v>
      </c>
    </row>
    <row r="28" spans="1:10" ht="27.75" hidden="1" customHeight="1" thickBot="1">
      <c r="A28" s="4"/>
      <c r="B28" s="106" t="s">
        <v>22</v>
      </c>
      <c r="C28" s="107"/>
      <c r="D28" s="107"/>
      <c r="E28" s="108"/>
      <c r="F28" s="109"/>
      <c r="G28" s="213" t="e">
        <f>ZakladDPHSniVypocet+ZakladDPHZaklVypocet</f>
        <v>#REF!</v>
      </c>
      <c r="H28" s="213"/>
      <c r="I28" s="213"/>
      <c r="J28" s="110" t="str">
        <f t="shared" si="0"/>
        <v>CZK</v>
      </c>
    </row>
    <row r="29" spans="1:10" ht="27.75" customHeight="1" thickBot="1">
      <c r="A29" s="4"/>
      <c r="B29" s="106" t="s">
        <v>33</v>
      </c>
      <c r="C29" s="111"/>
      <c r="D29" s="111"/>
      <c r="E29" s="111"/>
      <c r="F29" s="111"/>
      <c r="G29" s="229">
        <f>ZakladDPHSni+DPHSni+ZakladDPHZakl+DPHZakl+Zaokrouhleni</f>
        <v>0</v>
      </c>
      <c r="H29" s="229"/>
      <c r="I29" s="229"/>
      <c r="J29" s="112" t="s">
        <v>43</v>
      </c>
    </row>
    <row r="30" spans="1:10" ht="12.75" customHeight="1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45547</v>
      </c>
      <c r="I32" s="37"/>
      <c r="J32" s="12"/>
    </row>
    <row r="33" spans="1:10" ht="47.25" customHeight="1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>
      <c r="A34" s="29"/>
      <c r="B34" s="29"/>
      <c r="C34" s="30"/>
      <c r="D34" s="209"/>
      <c r="E34" s="209"/>
      <c r="F34" s="30"/>
      <c r="G34" s="209"/>
      <c r="H34" s="209"/>
      <c r="I34" s="209"/>
      <c r="J34" s="36"/>
    </row>
    <row r="35" spans="1:10" ht="12.75" customHeight="1">
      <c r="A35" s="4"/>
      <c r="B35" s="4"/>
      <c r="C35" s="5"/>
      <c r="D35" s="210" t="s">
        <v>2</v>
      </c>
      <c r="E35" s="210"/>
      <c r="F35" s="5"/>
      <c r="G35" s="43"/>
      <c r="H35" s="13" t="s">
        <v>3</v>
      </c>
      <c r="I35" s="43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5" t="s">
        <v>15</v>
      </c>
      <c r="C37" s="3"/>
      <c r="D37" s="3"/>
      <c r="E37" s="3"/>
      <c r="F37" s="98"/>
      <c r="G37" s="98"/>
      <c r="H37" s="98"/>
      <c r="I37" s="98"/>
      <c r="J37" s="3"/>
    </row>
    <row r="38" spans="1:10" ht="25.5" hidden="1" customHeight="1">
      <c r="A38" s="90" t="s">
        <v>35</v>
      </c>
      <c r="B38" s="92" t="s">
        <v>16</v>
      </c>
      <c r="C38" s="93" t="s">
        <v>5</v>
      </c>
      <c r="D38" s="94"/>
      <c r="E38" s="94"/>
      <c r="F38" s="99" t="str">
        <f>B23</f>
        <v>Základ pro sníženou DPH</v>
      </c>
      <c r="G38" s="99" t="str">
        <f>B25</f>
        <v>Základ pro základní DPH</v>
      </c>
      <c r="H38" s="100" t="s">
        <v>17</v>
      </c>
      <c r="I38" s="100" t="s">
        <v>1</v>
      </c>
      <c r="J38" s="95" t="s">
        <v>0</v>
      </c>
    </row>
    <row r="39" spans="1:10" ht="25.5" hidden="1" customHeight="1">
      <c r="A39" s="90">
        <v>1</v>
      </c>
      <c r="B39" s="96" t="s">
        <v>41</v>
      </c>
      <c r="C39" s="214" t="s">
        <v>40</v>
      </c>
      <c r="D39" s="215"/>
      <c r="E39" s="215"/>
      <c r="F39" s="101" t="e">
        <f>Pol!P829</f>
        <v>#REF!</v>
      </c>
      <c r="G39" s="102" t="e">
        <f>Pol!Q829</f>
        <v>#REF!</v>
      </c>
      <c r="H39" s="103" t="e">
        <f>(F39*SazbaDPH1/100)+(G39*SazbaDPH2/100)</f>
        <v>#REF!</v>
      </c>
      <c r="I39" s="103" t="e">
        <f>F39+G39+H39</f>
        <v>#REF!</v>
      </c>
      <c r="J39" s="97" t="e">
        <f>IF(CenaCelkemVypocet=0,"",I39/CenaCelkemVypocet*100)</f>
        <v>#REF!</v>
      </c>
    </row>
    <row r="40" spans="1:10" ht="25.5" hidden="1" customHeight="1">
      <c r="A40" s="90"/>
      <c r="B40" s="216" t="s">
        <v>42</v>
      </c>
      <c r="C40" s="217"/>
      <c r="D40" s="217"/>
      <c r="E40" s="218"/>
      <c r="F40" s="104" t="e">
        <f>SUMIF(A39:A39,"=1",F39:F39)</f>
        <v>#REF!</v>
      </c>
      <c r="G40" s="105" t="e">
        <f>SUMIF(A39:A39,"=1",G39:G39)</f>
        <v>#REF!</v>
      </c>
      <c r="H40" s="105" t="e">
        <f>SUMIF(A39:A39,"=1",H39:H39)</f>
        <v>#REF!</v>
      </c>
      <c r="I40" s="105" t="e">
        <f>SUMIF(A39:A39,"=1",I39:I39)</f>
        <v>#REF!</v>
      </c>
      <c r="J40" s="91" t="e">
        <f>SUMIF(A39:A39,"=1",J39:J39)</f>
        <v>#REF!</v>
      </c>
    </row>
    <row r="44" spans="1:10" ht="15.75">
      <c r="B44" s="113" t="s">
        <v>44</v>
      </c>
    </row>
    <row r="46" spans="1:10" ht="25.5" customHeight="1">
      <c r="A46" s="114"/>
      <c r="B46" s="118" t="s">
        <v>16</v>
      </c>
      <c r="C46" s="118" t="s">
        <v>5</v>
      </c>
      <c r="D46" s="119"/>
      <c r="E46" s="119"/>
      <c r="F46" s="122" t="s">
        <v>45</v>
      </c>
      <c r="G46" s="122"/>
      <c r="H46" s="122"/>
      <c r="I46" s="219" t="s">
        <v>28</v>
      </c>
      <c r="J46" s="219"/>
    </row>
    <row r="47" spans="1:10" ht="25.5" customHeight="1">
      <c r="A47" s="115"/>
      <c r="B47" s="123" t="s">
        <v>46</v>
      </c>
      <c r="C47" s="221" t="s">
        <v>47</v>
      </c>
      <c r="D47" s="222"/>
      <c r="E47" s="222"/>
      <c r="F47" s="125" t="s">
        <v>23</v>
      </c>
      <c r="G47" s="126"/>
      <c r="H47" s="126"/>
      <c r="I47" s="220">
        <f>Pol!G8</f>
        <v>0</v>
      </c>
      <c r="J47" s="220"/>
    </row>
    <row r="48" spans="1:10" ht="25.5" customHeight="1">
      <c r="A48" s="115"/>
      <c r="B48" s="117" t="s">
        <v>48</v>
      </c>
      <c r="C48" s="204" t="s">
        <v>49</v>
      </c>
      <c r="D48" s="205"/>
      <c r="E48" s="205"/>
      <c r="F48" s="127" t="s">
        <v>23</v>
      </c>
      <c r="G48" s="128"/>
      <c r="H48" s="128"/>
      <c r="I48" s="203">
        <f>Pol!G42</f>
        <v>0</v>
      </c>
      <c r="J48" s="203"/>
    </row>
    <row r="49" spans="1:10" ht="25.5" customHeight="1">
      <c r="A49" s="115"/>
      <c r="B49" s="117" t="s">
        <v>50</v>
      </c>
      <c r="C49" s="204" t="s">
        <v>51</v>
      </c>
      <c r="D49" s="205"/>
      <c r="E49" s="205"/>
      <c r="F49" s="127" t="s">
        <v>23</v>
      </c>
      <c r="G49" s="128"/>
      <c r="H49" s="128"/>
      <c r="I49" s="203">
        <f>Pol!G94</f>
        <v>0</v>
      </c>
      <c r="J49" s="203"/>
    </row>
    <row r="50" spans="1:10" ht="25.5" customHeight="1">
      <c r="A50" s="115"/>
      <c r="B50" s="117" t="s">
        <v>52</v>
      </c>
      <c r="C50" s="204" t="s">
        <v>53</v>
      </c>
      <c r="D50" s="205"/>
      <c r="E50" s="205"/>
      <c r="F50" s="127" t="s">
        <v>23</v>
      </c>
      <c r="G50" s="128"/>
      <c r="H50" s="128"/>
      <c r="I50" s="203">
        <f>Pol!G147</f>
        <v>0</v>
      </c>
      <c r="J50" s="203"/>
    </row>
    <row r="51" spans="1:10" ht="25.5" customHeight="1">
      <c r="A51" s="115"/>
      <c r="B51" s="117" t="s">
        <v>54</v>
      </c>
      <c r="C51" s="204" t="s">
        <v>55</v>
      </c>
      <c r="D51" s="205"/>
      <c r="E51" s="205"/>
      <c r="F51" s="127" t="s">
        <v>23</v>
      </c>
      <c r="G51" s="128"/>
      <c r="H51" s="128"/>
      <c r="I51" s="203">
        <f>Pol!G168</f>
        <v>0</v>
      </c>
      <c r="J51" s="203"/>
    </row>
    <row r="52" spans="1:10" ht="25.5" customHeight="1">
      <c r="A52" s="115"/>
      <c r="B52" s="117" t="s">
        <v>56</v>
      </c>
      <c r="C52" s="204" t="s">
        <v>57</v>
      </c>
      <c r="D52" s="205"/>
      <c r="E52" s="205"/>
      <c r="F52" s="127" t="s">
        <v>23</v>
      </c>
      <c r="G52" s="128"/>
      <c r="H52" s="128"/>
      <c r="I52" s="203">
        <f>Pol!G217</f>
        <v>0</v>
      </c>
      <c r="J52" s="203"/>
    </row>
    <row r="53" spans="1:10" ht="25.5" customHeight="1">
      <c r="A53" s="115"/>
      <c r="B53" s="117" t="s">
        <v>58</v>
      </c>
      <c r="C53" s="204" t="s">
        <v>59</v>
      </c>
      <c r="D53" s="205"/>
      <c r="E53" s="205"/>
      <c r="F53" s="127" t="s">
        <v>23</v>
      </c>
      <c r="G53" s="128"/>
      <c r="H53" s="128"/>
      <c r="I53" s="203">
        <f>Pol!G242</f>
        <v>0</v>
      </c>
      <c r="J53" s="203"/>
    </row>
    <row r="54" spans="1:10" ht="25.5" customHeight="1">
      <c r="A54" s="115"/>
      <c r="B54" s="117" t="s">
        <v>60</v>
      </c>
      <c r="C54" s="204" t="s">
        <v>61</v>
      </c>
      <c r="D54" s="205"/>
      <c r="E54" s="205"/>
      <c r="F54" s="127" t="s">
        <v>23</v>
      </c>
      <c r="G54" s="128"/>
      <c r="H54" s="128"/>
      <c r="I54" s="203">
        <f>Pol!G277</f>
        <v>0</v>
      </c>
      <c r="J54" s="203"/>
    </row>
    <row r="55" spans="1:10" ht="25.5" customHeight="1">
      <c r="A55" s="115"/>
      <c r="B55" s="117" t="s">
        <v>62</v>
      </c>
      <c r="C55" s="204" t="s">
        <v>63</v>
      </c>
      <c r="D55" s="205"/>
      <c r="E55" s="205"/>
      <c r="F55" s="127" t="s">
        <v>23</v>
      </c>
      <c r="G55" s="128"/>
      <c r="H55" s="128"/>
      <c r="I55" s="203">
        <f>Pol!G354</f>
        <v>0</v>
      </c>
      <c r="J55" s="203"/>
    </row>
    <row r="56" spans="1:10" ht="25.5" customHeight="1">
      <c r="A56" s="115"/>
      <c r="B56" s="117" t="s">
        <v>64</v>
      </c>
      <c r="C56" s="204" t="s">
        <v>65</v>
      </c>
      <c r="D56" s="205"/>
      <c r="E56" s="205"/>
      <c r="F56" s="127" t="s">
        <v>23</v>
      </c>
      <c r="G56" s="128"/>
      <c r="H56" s="128"/>
      <c r="I56" s="203">
        <f>Pol!G379</f>
        <v>0</v>
      </c>
      <c r="J56" s="203"/>
    </row>
    <row r="57" spans="1:10" ht="25.5" customHeight="1">
      <c r="A57" s="115"/>
      <c r="B57" s="117" t="s">
        <v>66</v>
      </c>
      <c r="C57" s="204" t="s">
        <v>67</v>
      </c>
      <c r="D57" s="205"/>
      <c r="E57" s="205"/>
      <c r="F57" s="127" t="s">
        <v>23</v>
      </c>
      <c r="G57" s="128"/>
      <c r="H57" s="128"/>
      <c r="I57" s="203">
        <f>Pol!G395</f>
        <v>0</v>
      </c>
      <c r="J57" s="203"/>
    </row>
    <row r="58" spans="1:10" ht="25.5" customHeight="1">
      <c r="A58" s="115"/>
      <c r="B58" s="117" t="s">
        <v>68</v>
      </c>
      <c r="C58" s="204" t="s">
        <v>69</v>
      </c>
      <c r="D58" s="205"/>
      <c r="E58" s="205"/>
      <c r="F58" s="127" t="s">
        <v>23</v>
      </c>
      <c r="G58" s="128"/>
      <c r="H58" s="128"/>
      <c r="I58" s="203">
        <f>Pol!G406</f>
        <v>0</v>
      </c>
      <c r="J58" s="203"/>
    </row>
    <row r="59" spans="1:10" ht="25.5" customHeight="1">
      <c r="A59" s="115"/>
      <c r="B59" s="117" t="s">
        <v>70</v>
      </c>
      <c r="C59" s="204" t="s">
        <v>71</v>
      </c>
      <c r="D59" s="205"/>
      <c r="E59" s="205"/>
      <c r="F59" s="127" t="s">
        <v>23</v>
      </c>
      <c r="G59" s="128"/>
      <c r="H59" s="128"/>
      <c r="I59" s="203">
        <f>Pol!G439</f>
        <v>0</v>
      </c>
      <c r="J59" s="203"/>
    </row>
    <row r="60" spans="1:10" ht="25.5" customHeight="1">
      <c r="A60" s="115"/>
      <c r="B60" s="117" t="s">
        <v>72</v>
      </c>
      <c r="C60" s="204" t="s">
        <v>73</v>
      </c>
      <c r="D60" s="205"/>
      <c r="E60" s="205"/>
      <c r="F60" s="127" t="s">
        <v>24</v>
      </c>
      <c r="G60" s="128"/>
      <c r="H60" s="128"/>
      <c r="I60" s="203">
        <f>Pol!G442</f>
        <v>0</v>
      </c>
      <c r="J60" s="203"/>
    </row>
    <row r="61" spans="1:10" ht="25.5" customHeight="1">
      <c r="A61" s="115"/>
      <c r="B61" s="117" t="s">
        <v>74</v>
      </c>
      <c r="C61" s="204" t="s">
        <v>75</v>
      </c>
      <c r="D61" s="205"/>
      <c r="E61" s="205"/>
      <c r="F61" s="127" t="s">
        <v>24</v>
      </c>
      <c r="G61" s="128"/>
      <c r="H61" s="128"/>
      <c r="I61" s="203">
        <f>Pol!G494</f>
        <v>0</v>
      </c>
      <c r="J61" s="203"/>
    </row>
    <row r="62" spans="1:10" ht="25.5" customHeight="1">
      <c r="A62" s="115"/>
      <c r="B62" s="117" t="s">
        <v>76</v>
      </c>
      <c r="C62" s="204" t="s">
        <v>77</v>
      </c>
      <c r="D62" s="205"/>
      <c r="E62" s="205"/>
      <c r="F62" s="127" t="s">
        <v>24</v>
      </c>
      <c r="G62" s="128"/>
      <c r="H62" s="128"/>
      <c r="I62" s="203">
        <f>Pol!G587</f>
        <v>0</v>
      </c>
      <c r="J62" s="203"/>
    </row>
    <row r="63" spans="1:10" ht="25.5" customHeight="1">
      <c r="A63" s="115"/>
      <c r="B63" s="117" t="s">
        <v>78</v>
      </c>
      <c r="C63" s="204" t="s">
        <v>79</v>
      </c>
      <c r="D63" s="205"/>
      <c r="E63" s="205"/>
      <c r="F63" s="127" t="s">
        <v>24</v>
      </c>
      <c r="G63" s="128"/>
      <c r="H63" s="128"/>
      <c r="I63" s="203">
        <f>Pol!G640</f>
        <v>0</v>
      </c>
      <c r="J63" s="203"/>
    </row>
    <row r="64" spans="1:10" ht="25.5" customHeight="1">
      <c r="A64" s="115"/>
      <c r="B64" s="117" t="s">
        <v>80</v>
      </c>
      <c r="C64" s="204" t="s">
        <v>81</v>
      </c>
      <c r="D64" s="205"/>
      <c r="E64" s="205"/>
      <c r="F64" s="127" t="s">
        <v>24</v>
      </c>
      <c r="G64" s="128"/>
      <c r="H64" s="128"/>
      <c r="I64" s="203">
        <f>Pol!G650</f>
        <v>0</v>
      </c>
      <c r="J64" s="203"/>
    </row>
    <row r="65" spans="1:10" ht="25.5" customHeight="1">
      <c r="A65" s="115"/>
      <c r="B65" s="117" t="s">
        <v>82</v>
      </c>
      <c r="C65" s="204" t="s">
        <v>83</v>
      </c>
      <c r="D65" s="205"/>
      <c r="E65" s="205"/>
      <c r="F65" s="127" t="s">
        <v>24</v>
      </c>
      <c r="G65" s="128"/>
      <c r="H65" s="128"/>
      <c r="I65" s="203">
        <f>Pol!G654</f>
        <v>0</v>
      </c>
      <c r="J65" s="203"/>
    </row>
    <row r="66" spans="1:10" ht="25.5" customHeight="1">
      <c r="A66" s="115"/>
      <c r="B66" s="117" t="s">
        <v>84</v>
      </c>
      <c r="C66" s="204" t="s">
        <v>85</v>
      </c>
      <c r="D66" s="205"/>
      <c r="E66" s="205"/>
      <c r="F66" s="127" t="s">
        <v>24</v>
      </c>
      <c r="G66" s="128"/>
      <c r="H66" s="128"/>
      <c r="I66" s="203">
        <f>Pol!G679</f>
        <v>0</v>
      </c>
      <c r="J66" s="203"/>
    </row>
    <row r="67" spans="1:10" ht="25.5" customHeight="1">
      <c r="A67" s="115"/>
      <c r="B67" s="117" t="s">
        <v>86</v>
      </c>
      <c r="C67" s="204" t="s">
        <v>87</v>
      </c>
      <c r="D67" s="205"/>
      <c r="E67" s="205"/>
      <c r="F67" s="127" t="s">
        <v>24</v>
      </c>
      <c r="G67" s="128"/>
      <c r="H67" s="128"/>
      <c r="I67" s="203">
        <f>Pol!G716</f>
        <v>0</v>
      </c>
      <c r="J67" s="203"/>
    </row>
    <row r="68" spans="1:10" ht="25.5" customHeight="1">
      <c r="A68" s="115"/>
      <c r="B68" s="117" t="s">
        <v>88</v>
      </c>
      <c r="C68" s="204" t="s">
        <v>89</v>
      </c>
      <c r="D68" s="205"/>
      <c r="E68" s="205"/>
      <c r="F68" s="127" t="s">
        <v>24</v>
      </c>
      <c r="G68" s="128"/>
      <c r="H68" s="128"/>
      <c r="I68" s="203">
        <f>Pol!G750</f>
        <v>0</v>
      </c>
      <c r="J68" s="203"/>
    </row>
    <row r="69" spans="1:10" ht="25.5" customHeight="1">
      <c r="A69" s="115"/>
      <c r="B69" s="117" t="s">
        <v>90</v>
      </c>
      <c r="C69" s="204" t="s">
        <v>91</v>
      </c>
      <c r="D69" s="205"/>
      <c r="E69" s="205"/>
      <c r="F69" s="127" t="s">
        <v>24</v>
      </c>
      <c r="G69" s="128"/>
      <c r="H69" s="128"/>
      <c r="I69" s="203">
        <f>Pol!G767</f>
        <v>0</v>
      </c>
      <c r="J69" s="203"/>
    </row>
    <row r="70" spans="1:10" ht="25.5" customHeight="1">
      <c r="A70" s="115"/>
      <c r="B70" s="117" t="s">
        <v>92</v>
      </c>
      <c r="C70" s="204" t="s">
        <v>93</v>
      </c>
      <c r="D70" s="205"/>
      <c r="E70" s="205"/>
      <c r="F70" s="127" t="s">
        <v>24</v>
      </c>
      <c r="G70" s="128"/>
      <c r="H70" s="128"/>
      <c r="I70" s="203">
        <f>Pol!G782</f>
        <v>0</v>
      </c>
      <c r="J70" s="203"/>
    </row>
    <row r="71" spans="1:10" ht="25.5" customHeight="1">
      <c r="A71" s="115"/>
      <c r="B71" s="124" t="s">
        <v>94</v>
      </c>
      <c r="C71" s="207" t="s">
        <v>95</v>
      </c>
      <c r="D71" s="208"/>
      <c r="E71" s="208"/>
      <c r="F71" s="129" t="s">
        <v>25</v>
      </c>
      <c r="G71" s="130"/>
      <c r="H71" s="130"/>
      <c r="I71" s="206">
        <f>Pol!G789</f>
        <v>0</v>
      </c>
      <c r="J71" s="206"/>
    </row>
    <row r="72" spans="1:10" ht="25.5" customHeight="1">
      <c r="A72" s="116"/>
      <c r="B72" s="120" t="s">
        <v>1</v>
      </c>
      <c r="C72" s="120"/>
      <c r="D72" s="121"/>
      <c r="E72" s="121"/>
      <c r="F72" s="131"/>
      <c r="G72" s="132"/>
      <c r="H72" s="132"/>
      <c r="I72" s="199">
        <f>SUM(I47:I71)</f>
        <v>0</v>
      </c>
      <c r="J72" s="199"/>
    </row>
    <row r="73" spans="1:10">
      <c r="F73" s="133"/>
      <c r="G73" s="89"/>
      <c r="H73" s="133"/>
      <c r="I73" s="89"/>
      <c r="J73" s="89"/>
    </row>
    <row r="74" spans="1:10">
      <c r="F74" s="133"/>
      <c r="G74" s="89"/>
      <c r="H74" s="133"/>
      <c r="I74" s="89"/>
      <c r="J74" s="89"/>
    </row>
    <row r="75" spans="1:10">
      <c r="F75" s="133"/>
      <c r="G75" s="89"/>
      <c r="H75" s="133"/>
      <c r="I75" s="89"/>
      <c r="J75" s="89"/>
    </row>
  </sheetData>
  <sheetProtection password="CCE1" sheet="1" objects="1" scenarios="1"/>
  <protectedRanges>
    <protectedRange sqref="I11:I12 D11:G13 C13" name="Oblast1"/>
  </protectedRanges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2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4:J64"/>
    <mergeCell ref="C64:E64"/>
    <mergeCell ref="I65:J65"/>
    <mergeCell ref="C65:E65"/>
    <mergeCell ref="I60:J60"/>
    <mergeCell ref="C60:E60"/>
    <mergeCell ref="I61:J61"/>
    <mergeCell ref="C61:E61"/>
    <mergeCell ref="I62:J62"/>
    <mergeCell ref="C62:E62"/>
    <mergeCell ref="I72:J72"/>
    <mergeCell ref="D4:J4"/>
    <mergeCell ref="I69:J69"/>
    <mergeCell ref="C69:E69"/>
    <mergeCell ref="I70:J70"/>
    <mergeCell ref="C70:E70"/>
    <mergeCell ref="I71:J71"/>
    <mergeCell ref="C71:E71"/>
    <mergeCell ref="I66:J66"/>
    <mergeCell ref="C66:E66"/>
    <mergeCell ref="I67:J67"/>
    <mergeCell ref="C67:E67"/>
    <mergeCell ref="I68:J68"/>
    <mergeCell ref="C68:E68"/>
    <mergeCell ref="I63:J63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0" t="s">
        <v>6</v>
      </c>
      <c r="B1" s="250"/>
      <c r="C1" s="251"/>
      <c r="D1" s="250"/>
      <c r="E1" s="250"/>
      <c r="F1" s="250"/>
      <c r="G1" s="250"/>
    </row>
    <row r="2" spans="1:7" ht="24.95" customHeight="1">
      <c r="A2" s="77" t="s">
        <v>37</v>
      </c>
      <c r="B2" s="76"/>
      <c r="C2" s="252"/>
      <c r="D2" s="252"/>
      <c r="E2" s="252"/>
      <c r="F2" s="252"/>
      <c r="G2" s="253"/>
    </row>
    <row r="3" spans="1:7" ht="24.95" hidden="1" customHeight="1">
      <c r="A3" s="77" t="s">
        <v>7</v>
      </c>
      <c r="B3" s="76"/>
      <c r="C3" s="252"/>
      <c r="D3" s="252"/>
      <c r="E3" s="252"/>
      <c r="F3" s="252"/>
      <c r="G3" s="253"/>
    </row>
    <row r="4" spans="1:7" ht="24.95" hidden="1" customHeight="1">
      <c r="A4" s="77" t="s">
        <v>8</v>
      </c>
      <c r="B4" s="76"/>
      <c r="C4" s="252"/>
      <c r="D4" s="252"/>
      <c r="E4" s="252"/>
      <c r="F4" s="252"/>
      <c r="G4" s="253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U831"/>
  <sheetViews>
    <sheetView showZeros="0" view="pageBreakPreview" zoomScale="60" zoomScaleNormal="100" workbookViewId="0">
      <selection activeCell="AA36" sqref="AA36"/>
    </sheetView>
  </sheetViews>
  <sheetFormatPr defaultRowHeight="12.75" outlineLevelRow="1"/>
  <cols>
    <col min="1" max="1" width="4.28515625" style="6" customWidth="1"/>
    <col min="2" max="2" width="14.42578125" style="7" customWidth="1"/>
    <col min="3" max="3" width="50.7109375" style="7" customWidth="1"/>
    <col min="4" max="4" width="4.5703125" style="166" customWidth="1"/>
    <col min="5" max="5" width="10.5703125" style="133" customWidth="1"/>
    <col min="6" max="6" width="9.85546875" customWidth="1"/>
    <col min="7" max="7" width="12.7109375" customWidth="1"/>
    <col min="8" max="8" width="9.140625" style="166" customWidth="1"/>
    <col min="16" max="26" width="0" hidden="1" customWidth="1"/>
  </cols>
  <sheetData>
    <row r="1" spans="1:47" ht="15.75" customHeight="1">
      <c r="A1" s="254" t="s">
        <v>818</v>
      </c>
      <c r="B1" s="254"/>
      <c r="C1" s="254"/>
      <c r="D1" s="254"/>
      <c r="E1" s="254"/>
      <c r="F1" s="254"/>
      <c r="G1" s="254"/>
      <c r="R1" t="s">
        <v>99</v>
      </c>
    </row>
    <row r="2" spans="1:47" ht="24.95" customHeight="1">
      <c r="A2" s="188" t="s">
        <v>98</v>
      </c>
      <c r="B2" s="189"/>
      <c r="C2" s="255" t="s">
        <v>785</v>
      </c>
      <c r="D2" s="256"/>
      <c r="E2" s="256"/>
      <c r="F2" s="256"/>
      <c r="G2" s="257"/>
      <c r="R2" t="s">
        <v>100</v>
      </c>
    </row>
    <row r="3" spans="1:47" ht="24.95" customHeight="1">
      <c r="A3" s="190" t="s">
        <v>7</v>
      </c>
      <c r="B3" s="191"/>
      <c r="C3" s="258" t="s">
        <v>40</v>
      </c>
      <c r="D3" s="259"/>
      <c r="E3" s="259"/>
      <c r="F3" s="259"/>
      <c r="G3" s="260"/>
      <c r="R3" t="s">
        <v>101</v>
      </c>
    </row>
    <row r="4" spans="1:47" ht="24.95" customHeight="1">
      <c r="A4" s="190" t="s">
        <v>8</v>
      </c>
      <c r="B4" s="191"/>
      <c r="C4" s="258" t="s">
        <v>762</v>
      </c>
      <c r="D4" s="259"/>
      <c r="E4" s="259"/>
      <c r="F4" s="259"/>
      <c r="G4" s="260"/>
      <c r="R4" t="s">
        <v>102</v>
      </c>
    </row>
    <row r="5" spans="1:47">
      <c r="A5" s="192" t="s">
        <v>103</v>
      </c>
      <c r="B5" s="193"/>
      <c r="C5" s="193"/>
      <c r="D5" s="179"/>
      <c r="E5" s="172"/>
      <c r="F5" s="136"/>
      <c r="G5" s="137"/>
      <c r="R5" t="s">
        <v>104</v>
      </c>
    </row>
    <row r="7" spans="1:47" ht="25.5">
      <c r="A7" s="194" t="s">
        <v>105</v>
      </c>
      <c r="B7" s="195" t="s">
        <v>106</v>
      </c>
      <c r="C7" s="195" t="s">
        <v>107</v>
      </c>
      <c r="D7" s="180" t="s">
        <v>108</v>
      </c>
      <c r="E7" s="173" t="s">
        <v>109</v>
      </c>
      <c r="F7" s="138" t="s">
        <v>110</v>
      </c>
      <c r="G7" s="146" t="s">
        <v>28</v>
      </c>
      <c r="H7" s="167" t="s">
        <v>111</v>
      </c>
    </row>
    <row r="8" spans="1:47">
      <c r="A8" s="147" t="s">
        <v>112</v>
      </c>
      <c r="B8" s="148" t="s">
        <v>46</v>
      </c>
      <c r="C8" s="149" t="s">
        <v>47</v>
      </c>
      <c r="D8" s="181"/>
      <c r="E8" s="150"/>
      <c r="F8" s="150"/>
      <c r="G8" s="150">
        <f>SUMIF(R9:R41,"&lt;&gt;NOR",G9:G41)</f>
        <v>0</v>
      </c>
      <c r="H8" s="168"/>
      <c r="R8" t="s">
        <v>113</v>
      </c>
    </row>
    <row r="9" spans="1:47" outlineLevel="1">
      <c r="A9" s="140">
        <v>1</v>
      </c>
      <c r="B9" s="142" t="s">
        <v>114</v>
      </c>
      <c r="C9" s="158" t="s">
        <v>115</v>
      </c>
      <c r="D9" s="182" t="s">
        <v>116</v>
      </c>
      <c r="E9" s="144">
        <v>225.76</v>
      </c>
      <c r="F9" s="196"/>
      <c r="G9" s="144">
        <f>ROUND(E9*F9,2)</f>
        <v>0</v>
      </c>
      <c r="H9" s="169" t="s">
        <v>783</v>
      </c>
      <c r="I9" s="139"/>
      <c r="J9" s="139"/>
      <c r="K9" s="139"/>
      <c r="L9" s="139"/>
      <c r="M9" s="139"/>
      <c r="N9" s="139"/>
      <c r="O9" s="139"/>
      <c r="P9" s="139"/>
      <c r="Q9" s="139"/>
      <c r="R9" s="139" t="s">
        <v>117</v>
      </c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</row>
    <row r="10" spans="1:47" outlineLevel="1">
      <c r="A10" s="140"/>
      <c r="B10" s="142"/>
      <c r="C10" s="159" t="s">
        <v>118</v>
      </c>
      <c r="D10" s="183"/>
      <c r="E10" s="174">
        <v>225.76</v>
      </c>
      <c r="F10" s="196"/>
      <c r="G10" s="144"/>
      <c r="H10" s="169"/>
      <c r="I10" s="139"/>
      <c r="J10" s="139"/>
      <c r="K10" s="139"/>
      <c r="L10" s="139"/>
      <c r="M10" s="139"/>
      <c r="N10" s="139"/>
      <c r="O10" s="139"/>
      <c r="P10" s="139"/>
      <c r="Q10" s="139"/>
      <c r="R10" s="139" t="s">
        <v>119</v>
      </c>
      <c r="S10" s="139">
        <v>0</v>
      </c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</row>
    <row r="11" spans="1:47" outlineLevel="1">
      <c r="A11" s="140">
        <v>2</v>
      </c>
      <c r="B11" s="142" t="s">
        <v>120</v>
      </c>
      <c r="C11" s="158" t="s">
        <v>121</v>
      </c>
      <c r="D11" s="182" t="s">
        <v>116</v>
      </c>
      <c r="E11" s="144">
        <v>225.76</v>
      </c>
      <c r="F11" s="196"/>
      <c r="G11" s="144">
        <f>ROUND(E11*F11,2)</f>
        <v>0</v>
      </c>
      <c r="H11" s="169" t="s">
        <v>783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 t="s">
        <v>117</v>
      </c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</row>
    <row r="12" spans="1:47" outlineLevel="1">
      <c r="A12" s="140"/>
      <c r="B12" s="142"/>
      <c r="C12" s="159" t="s">
        <v>118</v>
      </c>
      <c r="D12" s="183"/>
      <c r="E12" s="174">
        <v>225.76</v>
      </c>
      <c r="F12" s="196"/>
      <c r="G12" s="144"/>
      <c r="H12" s="169">
        <v>0</v>
      </c>
      <c r="I12" s="139"/>
      <c r="J12" s="139"/>
      <c r="K12" s="139"/>
      <c r="L12" s="139"/>
      <c r="M12" s="139"/>
      <c r="N12" s="139"/>
      <c r="O12" s="139"/>
      <c r="P12" s="139"/>
      <c r="Q12" s="139"/>
      <c r="R12" s="139" t="s">
        <v>119</v>
      </c>
      <c r="S12" s="139">
        <v>0</v>
      </c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</row>
    <row r="13" spans="1:47" outlineLevel="1">
      <c r="A13" s="140">
        <v>3</v>
      </c>
      <c r="B13" s="142" t="s">
        <v>122</v>
      </c>
      <c r="C13" s="158" t="s">
        <v>123</v>
      </c>
      <c r="D13" s="182" t="s">
        <v>116</v>
      </c>
      <c r="E13" s="144">
        <v>188.46</v>
      </c>
      <c r="F13" s="196"/>
      <c r="G13" s="144">
        <f>ROUND(E13*F13,2)</f>
        <v>0</v>
      </c>
      <c r="H13" s="169" t="s">
        <v>783</v>
      </c>
      <c r="I13" s="139"/>
      <c r="J13" s="139"/>
      <c r="K13" s="139"/>
      <c r="L13" s="139"/>
      <c r="M13" s="139"/>
      <c r="N13" s="139"/>
      <c r="O13" s="139"/>
      <c r="P13" s="139"/>
      <c r="Q13" s="139"/>
      <c r="R13" s="139" t="s">
        <v>117</v>
      </c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</row>
    <row r="14" spans="1:47" outlineLevel="1">
      <c r="A14" s="140"/>
      <c r="B14" s="142"/>
      <c r="C14" s="159" t="s">
        <v>124</v>
      </c>
      <c r="D14" s="183"/>
      <c r="E14" s="174">
        <v>152.46</v>
      </c>
      <c r="F14" s="196"/>
      <c r="G14" s="144"/>
      <c r="H14" s="169">
        <v>0</v>
      </c>
      <c r="I14" s="139"/>
      <c r="J14" s="139"/>
      <c r="K14" s="139"/>
      <c r="L14" s="139"/>
      <c r="M14" s="139"/>
      <c r="N14" s="139"/>
      <c r="O14" s="139"/>
      <c r="P14" s="139"/>
      <c r="Q14" s="139"/>
      <c r="R14" s="139" t="s">
        <v>119</v>
      </c>
      <c r="S14" s="139">
        <v>0</v>
      </c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</row>
    <row r="15" spans="1:47" outlineLevel="1">
      <c r="A15" s="140"/>
      <c r="B15" s="142"/>
      <c r="C15" s="159" t="s">
        <v>125</v>
      </c>
      <c r="D15" s="183"/>
      <c r="E15" s="174">
        <v>26.8</v>
      </c>
      <c r="F15" s="196"/>
      <c r="G15" s="144"/>
      <c r="H15" s="169">
        <v>0</v>
      </c>
      <c r="I15" s="139"/>
      <c r="J15" s="139"/>
      <c r="K15" s="139"/>
      <c r="L15" s="139"/>
      <c r="M15" s="139"/>
      <c r="N15" s="139"/>
      <c r="O15" s="139"/>
      <c r="P15" s="139"/>
      <c r="Q15" s="139"/>
      <c r="R15" s="139" t="s">
        <v>119</v>
      </c>
      <c r="S15" s="139">
        <v>0</v>
      </c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</row>
    <row r="16" spans="1:47" outlineLevel="1">
      <c r="A16" s="140"/>
      <c r="B16" s="142"/>
      <c r="C16" s="159" t="s">
        <v>126</v>
      </c>
      <c r="D16" s="183"/>
      <c r="E16" s="174">
        <v>9.1999999999999993</v>
      </c>
      <c r="F16" s="196"/>
      <c r="G16" s="144"/>
      <c r="H16" s="169">
        <v>0</v>
      </c>
      <c r="I16" s="139"/>
      <c r="J16" s="139"/>
      <c r="K16" s="139"/>
      <c r="L16" s="139"/>
      <c r="M16" s="139"/>
      <c r="N16" s="139"/>
      <c r="O16" s="139"/>
      <c r="P16" s="139"/>
      <c r="Q16" s="139"/>
      <c r="R16" s="139" t="s">
        <v>119</v>
      </c>
      <c r="S16" s="139">
        <v>0</v>
      </c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</row>
    <row r="17" spans="1:47" outlineLevel="1">
      <c r="A17" s="140">
        <v>4</v>
      </c>
      <c r="B17" s="142" t="s">
        <v>127</v>
      </c>
      <c r="C17" s="158" t="s">
        <v>128</v>
      </c>
      <c r="D17" s="182" t="s">
        <v>116</v>
      </c>
      <c r="E17" s="144">
        <v>188.46</v>
      </c>
      <c r="F17" s="196"/>
      <c r="G17" s="144">
        <f>ROUND(E17*F17,2)</f>
        <v>0</v>
      </c>
      <c r="H17" s="169" t="s">
        <v>783</v>
      </c>
      <c r="I17" s="139"/>
      <c r="J17" s="139"/>
      <c r="K17" s="139"/>
      <c r="L17" s="139"/>
      <c r="M17" s="139"/>
      <c r="N17" s="139"/>
      <c r="O17" s="139"/>
      <c r="P17" s="139"/>
      <c r="Q17" s="139"/>
      <c r="R17" s="139" t="s">
        <v>117</v>
      </c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</row>
    <row r="18" spans="1:47" outlineLevel="1">
      <c r="A18" s="140"/>
      <c r="B18" s="142"/>
      <c r="C18" s="159" t="s">
        <v>124</v>
      </c>
      <c r="D18" s="183"/>
      <c r="E18" s="174">
        <v>152.46</v>
      </c>
      <c r="F18" s="196"/>
      <c r="G18" s="144"/>
      <c r="H18" s="169">
        <v>0</v>
      </c>
      <c r="I18" s="139"/>
      <c r="J18" s="139"/>
      <c r="K18" s="139"/>
      <c r="L18" s="139"/>
      <c r="M18" s="139"/>
      <c r="N18" s="139"/>
      <c r="O18" s="139"/>
      <c r="P18" s="139"/>
      <c r="Q18" s="139"/>
      <c r="R18" s="139" t="s">
        <v>119</v>
      </c>
      <c r="S18" s="139">
        <v>0</v>
      </c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</row>
    <row r="19" spans="1:47" outlineLevel="1">
      <c r="A19" s="140"/>
      <c r="B19" s="142"/>
      <c r="C19" s="159" t="s">
        <v>125</v>
      </c>
      <c r="D19" s="183"/>
      <c r="E19" s="174">
        <v>26.8</v>
      </c>
      <c r="F19" s="196"/>
      <c r="G19" s="144"/>
      <c r="H19" s="169">
        <v>0</v>
      </c>
      <c r="I19" s="139"/>
      <c r="J19" s="139"/>
      <c r="K19" s="139"/>
      <c r="L19" s="139"/>
      <c r="M19" s="139"/>
      <c r="N19" s="139"/>
      <c r="O19" s="139"/>
      <c r="P19" s="139"/>
      <c r="Q19" s="139"/>
      <c r="R19" s="139" t="s">
        <v>119</v>
      </c>
      <c r="S19" s="139">
        <v>0</v>
      </c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</row>
    <row r="20" spans="1:47" outlineLevel="1">
      <c r="A20" s="140"/>
      <c r="B20" s="142"/>
      <c r="C20" s="159" t="s">
        <v>126</v>
      </c>
      <c r="D20" s="183"/>
      <c r="E20" s="174">
        <v>9.1999999999999993</v>
      </c>
      <c r="F20" s="196"/>
      <c r="G20" s="144"/>
      <c r="H20" s="169">
        <v>0</v>
      </c>
      <c r="I20" s="139"/>
      <c r="J20" s="139"/>
      <c r="K20" s="139"/>
      <c r="L20" s="139"/>
      <c r="M20" s="139"/>
      <c r="N20" s="139"/>
      <c r="O20" s="139"/>
      <c r="P20" s="139"/>
      <c r="Q20" s="139"/>
      <c r="R20" s="139" t="s">
        <v>119</v>
      </c>
      <c r="S20" s="139">
        <v>0</v>
      </c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</row>
    <row r="21" spans="1:47" outlineLevel="1">
      <c r="A21" s="140">
        <v>5</v>
      </c>
      <c r="B21" s="142" t="s">
        <v>129</v>
      </c>
      <c r="C21" s="158" t="s">
        <v>130</v>
      </c>
      <c r="D21" s="182" t="s">
        <v>116</v>
      </c>
      <c r="E21" s="144">
        <v>127.9568</v>
      </c>
      <c r="F21" s="196"/>
      <c r="G21" s="144">
        <f>ROUND(E21*F21,2)</f>
        <v>0</v>
      </c>
      <c r="H21" s="169" t="s">
        <v>783</v>
      </c>
      <c r="I21" s="139"/>
      <c r="J21" s="139"/>
      <c r="K21" s="139"/>
      <c r="L21" s="139"/>
      <c r="M21" s="139"/>
      <c r="N21" s="139"/>
      <c r="O21" s="139"/>
      <c r="P21" s="139"/>
      <c r="Q21" s="139"/>
      <c r="R21" s="139" t="s">
        <v>117</v>
      </c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</row>
    <row r="22" spans="1:47" outlineLevel="1">
      <c r="A22" s="140"/>
      <c r="B22" s="142"/>
      <c r="C22" s="159" t="s">
        <v>131</v>
      </c>
      <c r="D22" s="183"/>
      <c r="E22" s="174">
        <v>112.88</v>
      </c>
      <c r="F22" s="196"/>
      <c r="G22" s="144"/>
      <c r="H22" s="169">
        <v>0</v>
      </c>
      <c r="I22" s="139"/>
      <c r="J22" s="139"/>
      <c r="K22" s="139"/>
      <c r="L22" s="139"/>
      <c r="M22" s="139"/>
      <c r="N22" s="139"/>
      <c r="O22" s="139"/>
      <c r="P22" s="139"/>
      <c r="Q22" s="139"/>
      <c r="R22" s="139" t="s">
        <v>119</v>
      </c>
      <c r="S22" s="139">
        <v>0</v>
      </c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</row>
    <row r="23" spans="1:47" outlineLevel="1">
      <c r="A23" s="140"/>
      <c r="B23" s="142"/>
      <c r="C23" s="159" t="s">
        <v>132</v>
      </c>
      <c r="D23" s="183"/>
      <c r="E23" s="174">
        <v>15.0768</v>
      </c>
      <c r="F23" s="196"/>
      <c r="G23" s="144"/>
      <c r="H23" s="169">
        <v>0</v>
      </c>
      <c r="I23" s="139"/>
      <c r="J23" s="139"/>
      <c r="K23" s="139"/>
      <c r="L23" s="139"/>
      <c r="M23" s="139"/>
      <c r="N23" s="139"/>
      <c r="O23" s="139"/>
      <c r="P23" s="139"/>
      <c r="Q23" s="139"/>
      <c r="R23" s="139" t="s">
        <v>119</v>
      </c>
      <c r="S23" s="139">
        <v>0</v>
      </c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</row>
    <row r="24" spans="1:47" outlineLevel="1">
      <c r="A24" s="140">
        <v>6</v>
      </c>
      <c r="B24" s="142" t="s">
        <v>133</v>
      </c>
      <c r="C24" s="158" t="s">
        <v>134</v>
      </c>
      <c r="D24" s="182" t="s">
        <v>116</v>
      </c>
      <c r="E24" s="144">
        <v>414.22</v>
      </c>
      <c r="F24" s="196"/>
      <c r="G24" s="144">
        <f>ROUND(E24*F24,2)</f>
        <v>0</v>
      </c>
      <c r="H24" s="169" t="s">
        <v>783</v>
      </c>
      <c r="I24" s="139"/>
      <c r="J24" s="139"/>
      <c r="K24" s="139"/>
      <c r="L24" s="139"/>
      <c r="M24" s="139"/>
      <c r="N24" s="139"/>
      <c r="O24" s="139"/>
      <c r="P24" s="139"/>
      <c r="Q24" s="139"/>
      <c r="R24" s="139" t="s">
        <v>117</v>
      </c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</row>
    <row r="25" spans="1:47" outlineLevel="1">
      <c r="A25" s="140"/>
      <c r="B25" s="142"/>
      <c r="C25" s="159" t="s">
        <v>135</v>
      </c>
      <c r="D25" s="183"/>
      <c r="E25" s="174">
        <v>414.22</v>
      </c>
      <c r="F25" s="196"/>
      <c r="G25" s="144"/>
      <c r="H25" s="169">
        <v>0</v>
      </c>
      <c r="I25" s="139"/>
      <c r="J25" s="139"/>
      <c r="K25" s="139"/>
      <c r="L25" s="139"/>
      <c r="M25" s="139"/>
      <c r="N25" s="139"/>
      <c r="O25" s="139"/>
      <c r="P25" s="139"/>
      <c r="Q25" s="139"/>
      <c r="R25" s="139" t="s">
        <v>119</v>
      </c>
      <c r="S25" s="139">
        <v>0</v>
      </c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</row>
    <row r="26" spans="1:47" outlineLevel="1">
      <c r="A26" s="140">
        <v>7</v>
      </c>
      <c r="B26" s="142" t="s">
        <v>136</v>
      </c>
      <c r="C26" s="158" t="s">
        <v>137</v>
      </c>
      <c r="D26" s="182" t="s">
        <v>116</v>
      </c>
      <c r="E26" s="144">
        <v>193.84800000000001</v>
      </c>
      <c r="F26" s="196"/>
      <c r="G26" s="144">
        <f>ROUND(E26*F26,2)</f>
        <v>0</v>
      </c>
      <c r="H26" s="169" t="s">
        <v>783</v>
      </c>
      <c r="I26" s="139"/>
      <c r="J26" s="139"/>
      <c r="K26" s="139"/>
      <c r="L26" s="139"/>
      <c r="M26" s="139"/>
      <c r="N26" s="139"/>
      <c r="O26" s="139"/>
      <c r="P26" s="139"/>
      <c r="Q26" s="139"/>
      <c r="R26" s="139" t="s">
        <v>117</v>
      </c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</row>
    <row r="27" spans="1:47" outlineLevel="1">
      <c r="A27" s="140"/>
      <c r="B27" s="142"/>
      <c r="C27" s="159" t="s">
        <v>138</v>
      </c>
      <c r="D27" s="183"/>
      <c r="E27" s="174">
        <v>6.9</v>
      </c>
      <c r="F27" s="196"/>
      <c r="G27" s="144"/>
      <c r="H27" s="169">
        <v>0</v>
      </c>
      <c r="I27" s="139"/>
      <c r="J27" s="139"/>
      <c r="K27" s="139"/>
      <c r="L27" s="139"/>
      <c r="M27" s="139"/>
      <c r="N27" s="139"/>
      <c r="O27" s="139"/>
      <c r="P27" s="139"/>
      <c r="Q27" s="139"/>
      <c r="R27" s="139" t="s">
        <v>119</v>
      </c>
      <c r="S27" s="139">
        <v>0</v>
      </c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</row>
    <row r="28" spans="1:47" outlineLevel="1">
      <c r="A28" s="140"/>
      <c r="B28" s="142"/>
      <c r="C28" s="159" t="s">
        <v>139</v>
      </c>
      <c r="D28" s="183"/>
      <c r="E28" s="174">
        <v>96.227999999999994</v>
      </c>
      <c r="F28" s="196"/>
      <c r="G28" s="144"/>
      <c r="H28" s="169">
        <v>0</v>
      </c>
      <c r="I28" s="139"/>
      <c r="J28" s="139"/>
      <c r="K28" s="139"/>
      <c r="L28" s="139"/>
      <c r="M28" s="139"/>
      <c r="N28" s="139"/>
      <c r="O28" s="139"/>
      <c r="P28" s="139"/>
      <c r="Q28" s="139"/>
      <c r="R28" s="139" t="s">
        <v>119</v>
      </c>
      <c r="S28" s="139">
        <v>0</v>
      </c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</row>
    <row r="29" spans="1:47" outlineLevel="1">
      <c r="A29" s="140"/>
      <c r="B29" s="142"/>
      <c r="C29" s="159" t="s">
        <v>140</v>
      </c>
      <c r="D29" s="183"/>
      <c r="E29" s="174">
        <v>90.72</v>
      </c>
      <c r="F29" s="196"/>
      <c r="G29" s="144"/>
      <c r="H29" s="169">
        <v>0</v>
      </c>
      <c r="I29" s="139"/>
      <c r="J29" s="139"/>
      <c r="K29" s="139"/>
      <c r="L29" s="139"/>
      <c r="M29" s="139"/>
      <c r="N29" s="139"/>
      <c r="O29" s="139"/>
      <c r="P29" s="139"/>
      <c r="Q29" s="139"/>
      <c r="R29" s="139" t="s">
        <v>119</v>
      </c>
      <c r="S29" s="139">
        <v>0</v>
      </c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</row>
    <row r="30" spans="1:47" outlineLevel="1">
      <c r="A30" s="140">
        <v>8</v>
      </c>
      <c r="B30" s="142" t="s">
        <v>141</v>
      </c>
      <c r="C30" s="158" t="s">
        <v>142</v>
      </c>
      <c r="D30" s="182" t="s">
        <v>116</v>
      </c>
      <c r="E30" s="144">
        <v>414.22</v>
      </c>
      <c r="F30" s="196"/>
      <c r="G30" s="144">
        <f>ROUND(E30*F30,2)</f>
        <v>0</v>
      </c>
      <c r="H30" s="169" t="s">
        <v>783</v>
      </c>
      <c r="I30" s="139"/>
      <c r="J30" s="139"/>
      <c r="K30" s="139"/>
      <c r="L30" s="139"/>
      <c r="M30" s="139"/>
      <c r="N30" s="139"/>
      <c r="O30" s="139"/>
      <c r="P30" s="139"/>
      <c r="Q30" s="139"/>
      <c r="R30" s="139" t="s">
        <v>117</v>
      </c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</row>
    <row r="31" spans="1:47" outlineLevel="1">
      <c r="A31" s="140"/>
      <c r="B31" s="142"/>
      <c r="C31" s="159" t="s">
        <v>143</v>
      </c>
      <c r="D31" s="183"/>
      <c r="E31" s="174">
        <v>193.84800000000001</v>
      </c>
      <c r="F31" s="196"/>
      <c r="G31" s="144"/>
      <c r="H31" s="169">
        <v>0</v>
      </c>
      <c r="I31" s="139"/>
      <c r="J31" s="139"/>
      <c r="K31" s="139"/>
      <c r="L31" s="139"/>
      <c r="M31" s="139"/>
      <c r="N31" s="139"/>
      <c r="O31" s="139"/>
      <c r="P31" s="139"/>
      <c r="Q31" s="139"/>
      <c r="R31" s="139" t="s">
        <v>119</v>
      </c>
      <c r="S31" s="139">
        <v>0</v>
      </c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</row>
    <row r="32" spans="1:47" outlineLevel="1">
      <c r="A32" s="140"/>
      <c r="B32" s="142"/>
      <c r="C32" s="159" t="s">
        <v>144</v>
      </c>
      <c r="D32" s="183"/>
      <c r="E32" s="174">
        <v>220.37200000000001</v>
      </c>
      <c r="F32" s="196"/>
      <c r="G32" s="144"/>
      <c r="H32" s="169">
        <v>0</v>
      </c>
      <c r="I32" s="139"/>
      <c r="J32" s="139"/>
      <c r="K32" s="139"/>
      <c r="L32" s="139"/>
      <c r="M32" s="139"/>
      <c r="N32" s="139"/>
      <c r="O32" s="139"/>
      <c r="P32" s="139"/>
      <c r="Q32" s="139"/>
      <c r="R32" s="139" t="s">
        <v>119</v>
      </c>
      <c r="S32" s="139">
        <v>0</v>
      </c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</row>
    <row r="33" spans="1:47" outlineLevel="1">
      <c r="A33" s="140">
        <v>9</v>
      </c>
      <c r="B33" s="142" t="s">
        <v>145</v>
      </c>
      <c r="C33" s="158" t="s">
        <v>146</v>
      </c>
      <c r="D33" s="182" t="s">
        <v>116</v>
      </c>
      <c r="E33" s="144">
        <v>611.06799999999998</v>
      </c>
      <c r="F33" s="196"/>
      <c r="G33" s="144">
        <f>ROUND(E33*F33,2)</f>
        <v>0</v>
      </c>
      <c r="H33" s="169" t="s">
        <v>783</v>
      </c>
      <c r="I33" s="139"/>
      <c r="J33" s="139"/>
      <c r="K33" s="139"/>
      <c r="L33" s="139"/>
      <c r="M33" s="139"/>
      <c r="N33" s="139"/>
      <c r="O33" s="139"/>
      <c r="P33" s="139"/>
      <c r="Q33" s="139"/>
      <c r="R33" s="139" t="s">
        <v>117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</row>
    <row r="34" spans="1:47" outlineLevel="1">
      <c r="A34" s="140"/>
      <c r="B34" s="142"/>
      <c r="C34" s="159" t="s">
        <v>135</v>
      </c>
      <c r="D34" s="183"/>
      <c r="E34" s="174">
        <v>414.22</v>
      </c>
      <c r="F34" s="196"/>
      <c r="G34" s="144"/>
      <c r="H34" s="169">
        <v>0</v>
      </c>
      <c r="I34" s="139"/>
      <c r="J34" s="139"/>
      <c r="K34" s="139"/>
      <c r="L34" s="139"/>
      <c r="M34" s="139"/>
      <c r="N34" s="139"/>
      <c r="O34" s="139"/>
      <c r="P34" s="139"/>
      <c r="Q34" s="139"/>
      <c r="R34" s="139" t="s">
        <v>119</v>
      </c>
      <c r="S34" s="139">
        <v>0</v>
      </c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</row>
    <row r="35" spans="1:47" outlineLevel="1">
      <c r="A35" s="140"/>
      <c r="B35" s="142"/>
      <c r="C35" s="159" t="s">
        <v>147</v>
      </c>
      <c r="D35" s="183"/>
      <c r="E35" s="174">
        <v>196.84800000000001</v>
      </c>
      <c r="F35" s="196"/>
      <c r="G35" s="144"/>
      <c r="H35" s="169">
        <v>0</v>
      </c>
      <c r="I35" s="139"/>
      <c r="J35" s="139"/>
      <c r="K35" s="139"/>
      <c r="L35" s="139"/>
      <c r="M35" s="139"/>
      <c r="N35" s="139"/>
      <c r="O35" s="139"/>
      <c r="P35" s="139"/>
      <c r="Q35" s="139"/>
      <c r="R35" s="139" t="s">
        <v>119</v>
      </c>
      <c r="S35" s="139">
        <v>0</v>
      </c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</row>
    <row r="36" spans="1:47" outlineLevel="1">
      <c r="A36" s="140">
        <v>10</v>
      </c>
      <c r="B36" s="142" t="s">
        <v>148</v>
      </c>
      <c r="C36" s="158" t="s">
        <v>149</v>
      </c>
      <c r="D36" s="182" t="s">
        <v>116</v>
      </c>
      <c r="E36" s="144">
        <v>220.37200000000001</v>
      </c>
      <c r="F36" s="196"/>
      <c r="G36" s="144">
        <f>ROUND(E36*F36,2)</f>
        <v>0</v>
      </c>
      <c r="H36" s="169" t="s">
        <v>783</v>
      </c>
      <c r="I36" s="139"/>
      <c r="J36" s="139"/>
      <c r="K36" s="139"/>
      <c r="L36" s="139"/>
      <c r="M36" s="139"/>
      <c r="N36" s="139"/>
      <c r="O36" s="139"/>
      <c r="P36" s="139"/>
      <c r="Q36" s="139"/>
      <c r="R36" s="139" t="s">
        <v>117</v>
      </c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</row>
    <row r="37" spans="1:47" outlineLevel="1">
      <c r="A37" s="140"/>
      <c r="B37" s="142"/>
      <c r="C37" s="159" t="s">
        <v>144</v>
      </c>
      <c r="D37" s="183"/>
      <c r="E37" s="174">
        <v>220.37200000000001</v>
      </c>
      <c r="F37" s="196"/>
      <c r="G37" s="144"/>
      <c r="H37" s="169">
        <v>0</v>
      </c>
      <c r="I37" s="139"/>
      <c r="J37" s="139"/>
      <c r="K37" s="139"/>
      <c r="L37" s="139"/>
      <c r="M37" s="139"/>
      <c r="N37" s="139"/>
      <c r="O37" s="139"/>
      <c r="P37" s="139"/>
      <c r="Q37" s="139"/>
      <c r="R37" s="139" t="s">
        <v>119</v>
      </c>
      <c r="S37" s="139">
        <v>0</v>
      </c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</row>
    <row r="38" spans="1:47" outlineLevel="1">
      <c r="A38" s="140">
        <v>11</v>
      </c>
      <c r="B38" s="142" t="s">
        <v>150</v>
      </c>
      <c r="C38" s="158" t="s">
        <v>151</v>
      </c>
      <c r="D38" s="182" t="s">
        <v>116</v>
      </c>
      <c r="E38" s="144">
        <v>2203.7199999999998</v>
      </c>
      <c r="F38" s="196"/>
      <c r="G38" s="144">
        <f>ROUND(E38*F38,2)</f>
        <v>0</v>
      </c>
      <c r="H38" s="169" t="s">
        <v>783</v>
      </c>
      <c r="I38" s="139"/>
      <c r="J38" s="139"/>
      <c r="K38" s="139"/>
      <c r="L38" s="139"/>
      <c r="M38" s="139"/>
      <c r="N38" s="139"/>
      <c r="O38" s="139"/>
      <c r="P38" s="139"/>
      <c r="Q38" s="139"/>
      <c r="R38" s="139" t="s">
        <v>117</v>
      </c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</row>
    <row r="39" spans="1:47" outlineLevel="1">
      <c r="A39" s="140"/>
      <c r="B39" s="142"/>
      <c r="C39" s="159" t="s">
        <v>152</v>
      </c>
      <c r="D39" s="183"/>
      <c r="E39" s="174">
        <v>2203.7199999999998</v>
      </c>
      <c r="F39" s="196"/>
      <c r="G39" s="144"/>
      <c r="H39" s="169">
        <v>0</v>
      </c>
      <c r="I39" s="139"/>
      <c r="J39" s="139"/>
      <c r="K39" s="139"/>
      <c r="L39" s="139"/>
      <c r="M39" s="139"/>
      <c r="N39" s="139"/>
      <c r="O39" s="139"/>
      <c r="P39" s="139"/>
      <c r="Q39" s="139"/>
      <c r="R39" s="139" t="s">
        <v>119</v>
      </c>
      <c r="S39" s="139">
        <v>0</v>
      </c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</row>
    <row r="40" spans="1:47" outlineLevel="1">
      <c r="A40" s="140">
        <v>12</v>
      </c>
      <c r="B40" s="142" t="s">
        <v>153</v>
      </c>
      <c r="C40" s="158" t="s">
        <v>154</v>
      </c>
      <c r="D40" s="182" t="s">
        <v>116</v>
      </c>
      <c r="E40" s="144">
        <v>220.37200000000001</v>
      </c>
      <c r="F40" s="196"/>
      <c r="G40" s="144">
        <f>ROUND(E40*F40,2)</f>
        <v>0</v>
      </c>
      <c r="H40" s="169" t="s">
        <v>783</v>
      </c>
      <c r="I40" s="139"/>
      <c r="J40" s="139"/>
      <c r="K40" s="139"/>
      <c r="L40" s="139"/>
      <c r="M40" s="139"/>
      <c r="N40" s="139"/>
      <c r="O40" s="139"/>
      <c r="P40" s="139"/>
      <c r="Q40" s="139"/>
      <c r="R40" s="139" t="s">
        <v>117</v>
      </c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</row>
    <row r="41" spans="1:47" outlineLevel="1">
      <c r="A41" s="140"/>
      <c r="B41" s="142"/>
      <c r="C41" s="159" t="s">
        <v>144</v>
      </c>
      <c r="D41" s="183"/>
      <c r="E41" s="174">
        <v>220.37200000000001</v>
      </c>
      <c r="F41" s="196"/>
      <c r="G41" s="144"/>
      <c r="H41" s="169">
        <v>0</v>
      </c>
      <c r="I41" s="139"/>
      <c r="J41" s="139"/>
      <c r="K41" s="139"/>
      <c r="L41" s="139"/>
      <c r="M41" s="139"/>
      <c r="N41" s="139"/>
      <c r="O41" s="139"/>
      <c r="P41" s="139"/>
      <c r="Q41" s="139"/>
      <c r="R41" s="139" t="s">
        <v>119</v>
      </c>
      <c r="S41" s="139">
        <v>0</v>
      </c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</row>
    <row r="42" spans="1:47">
      <c r="A42" s="141" t="s">
        <v>112</v>
      </c>
      <c r="B42" s="143" t="s">
        <v>48</v>
      </c>
      <c r="C42" s="160" t="s">
        <v>49</v>
      </c>
      <c r="D42" s="184"/>
      <c r="E42" s="145"/>
      <c r="F42" s="197"/>
      <c r="G42" s="145">
        <f>SUMIF(R43:R93,"&lt;&gt;NOR",G43:G93)</f>
        <v>0</v>
      </c>
      <c r="H42" s="170"/>
      <c r="I42" s="139"/>
      <c r="R42" t="s">
        <v>113</v>
      </c>
    </row>
    <row r="43" spans="1:47" outlineLevel="1">
      <c r="A43" s="140">
        <v>13</v>
      </c>
      <c r="B43" s="142" t="s">
        <v>155</v>
      </c>
      <c r="C43" s="158" t="s">
        <v>156</v>
      </c>
      <c r="D43" s="182" t="s">
        <v>157</v>
      </c>
      <c r="E43" s="144">
        <v>375.19199999999995</v>
      </c>
      <c r="F43" s="196"/>
      <c r="G43" s="144">
        <f>ROUND(E43*F43,2)</f>
        <v>0</v>
      </c>
      <c r="H43" s="169" t="s">
        <v>783</v>
      </c>
      <c r="I43" s="139"/>
      <c r="J43" s="139"/>
      <c r="K43" s="139"/>
      <c r="L43" s="139"/>
      <c r="M43" s="139"/>
      <c r="N43" s="139"/>
      <c r="O43" s="139"/>
      <c r="P43" s="139"/>
      <c r="Q43" s="139"/>
      <c r="R43" s="139" t="s">
        <v>117</v>
      </c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</row>
    <row r="44" spans="1:47" outlineLevel="1">
      <c r="A44" s="140"/>
      <c r="B44" s="142"/>
      <c r="C44" s="159" t="s">
        <v>158</v>
      </c>
      <c r="D44" s="183"/>
      <c r="E44" s="174">
        <v>184.14</v>
      </c>
      <c r="F44" s="196"/>
      <c r="G44" s="144"/>
      <c r="H44" s="169">
        <v>0</v>
      </c>
      <c r="I44" s="139"/>
      <c r="J44" s="139"/>
      <c r="K44" s="139"/>
      <c r="L44" s="139"/>
      <c r="M44" s="139"/>
      <c r="N44" s="139"/>
      <c r="O44" s="139"/>
      <c r="P44" s="139"/>
      <c r="Q44" s="139"/>
      <c r="R44" s="139" t="s">
        <v>119</v>
      </c>
      <c r="S44" s="139">
        <v>0</v>
      </c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</row>
    <row r="45" spans="1:47" outlineLevel="1">
      <c r="A45" s="140"/>
      <c r="B45" s="142"/>
      <c r="C45" s="159" t="s">
        <v>159</v>
      </c>
      <c r="D45" s="183"/>
      <c r="E45" s="174">
        <v>80.971999999999994</v>
      </c>
      <c r="F45" s="196"/>
      <c r="G45" s="144"/>
      <c r="H45" s="169">
        <v>0</v>
      </c>
      <c r="I45" s="139"/>
      <c r="J45" s="139"/>
      <c r="K45" s="139"/>
      <c r="L45" s="139"/>
      <c r="M45" s="139"/>
      <c r="N45" s="139"/>
      <c r="O45" s="139"/>
      <c r="P45" s="139"/>
      <c r="Q45" s="139"/>
      <c r="R45" s="139" t="s">
        <v>119</v>
      </c>
      <c r="S45" s="139">
        <v>0</v>
      </c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</row>
    <row r="46" spans="1:47" outlineLevel="1">
      <c r="A46" s="140"/>
      <c r="B46" s="142"/>
      <c r="C46" s="159" t="s">
        <v>160</v>
      </c>
      <c r="D46" s="183"/>
      <c r="E46" s="174">
        <v>2.88</v>
      </c>
      <c r="F46" s="196"/>
      <c r="G46" s="144"/>
      <c r="H46" s="169">
        <v>0</v>
      </c>
      <c r="I46" s="139"/>
      <c r="J46" s="139"/>
      <c r="K46" s="139"/>
      <c r="L46" s="139"/>
      <c r="M46" s="139"/>
      <c r="N46" s="139"/>
      <c r="O46" s="139"/>
      <c r="P46" s="139"/>
      <c r="Q46" s="139"/>
      <c r="R46" s="139" t="s">
        <v>119</v>
      </c>
      <c r="S46" s="139">
        <v>0</v>
      </c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</row>
    <row r="47" spans="1:47" outlineLevel="1">
      <c r="A47" s="140"/>
      <c r="B47" s="142"/>
      <c r="C47" s="159" t="s">
        <v>161</v>
      </c>
      <c r="D47" s="183"/>
      <c r="E47" s="174"/>
      <c r="F47" s="196"/>
      <c r="G47" s="144"/>
      <c r="H47" s="169">
        <v>0</v>
      </c>
      <c r="I47" s="139"/>
      <c r="J47" s="139"/>
      <c r="K47" s="139"/>
      <c r="L47" s="139"/>
      <c r="M47" s="139"/>
      <c r="N47" s="139"/>
      <c r="O47" s="139"/>
      <c r="P47" s="139"/>
      <c r="Q47" s="139"/>
      <c r="R47" s="139" t="s">
        <v>119</v>
      </c>
      <c r="S47" s="139">
        <v>0</v>
      </c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</row>
    <row r="48" spans="1:47" outlineLevel="1">
      <c r="A48" s="140"/>
      <c r="B48" s="142"/>
      <c r="C48" s="159" t="s">
        <v>162</v>
      </c>
      <c r="D48" s="183"/>
      <c r="E48" s="174"/>
      <c r="F48" s="196"/>
      <c r="G48" s="144"/>
      <c r="H48" s="169">
        <v>0</v>
      </c>
      <c r="I48" s="139"/>
      <c r="J48" s="139"/>
      <c r="K48" s="139"/>
      <c r="L48" s="139"/>
      <c r="M48" s="139"/>
      <c r="N48" s="139"/>
      <c r="O48" s="139"/>
      <c r="P48" s="139"/>
      <c r="Q48" s="139"/>
      <c r="R48" s="139" t="s">
        <v>119</v>
      </c>
      <c r="S48" s="139">
        <v>0</v>
      </c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</row>
    <row r="49" spans="1:47" outlineLevel="1">
      <c r="A49" s="140"/>
      <c r="B49" s="142"/>
      <c r="C49" s="159" t="s">
        <v>163</v>
      </c>
      <c r="D49" s="183"/>
      <c r="E49" s="174"/>
      <c r="F49" s="196"/>
      <c r="G49" s="144"/>
      <c r="H49" s="169">
        <v>0</v>
      </c>
      <c r="I49" s="139"/>
      <c r="J49" s="139"/>
      <c r="K49" s="139"/>
      <c r="L49" s="139"/>
      <c r="M49" s="139"/>
      <c r="N49" s="139"/>
      <c r="O49" s="139"/>
      <c r="P49" s="139"/>
      <c r="Q49" s="139"/>
      <c r="R49" s="139" t="s">
        <v>119</v>
      </c>
      <c r="S49" s="139">
        <v>0</v>
      </c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</row>
    <row r="50" spans="1:47" outlineLevel="1">
      <c r="A50" s="140"/>
      <c r="B50" s="142"/>
      <c r="C50" s="159" t="s">
        <v>164</v>
      </c>
      <c r="D50" s="183"/>
      <c r="E50" s="174">
        <v>107.2</v>
      </c>
      <c r="F50" s="196"/>
      <c r="G50" s="144"/>
      <c r="H50" s="169">
        <v>0</v>
      </c>
      <c r="I50" s="139"/>
      <c r="J50" s="139"/>
      <c r="K50" s="139"/>
      <c r="L50" s="139"/>
      <c r="M50" s="139"/>
      <c r="N50" s="139"/>
      <c r="O50" s="139"/>
      <c r="P50" s="139"/>
      <c r="Q50" s="139"/>
      <c r="R50" s="139" t="s">
        <v>119</v>
      </c>
      <c r="S50" s="139">
        <v>0</v>
      </c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</row>
    <row r="51" spans="1:47" outlineLevel="1">
      <c r="A51" s="140">
        <v>14</v>
      </c>
      <c r="B51" s="142" t="s">
        <v>165</v>
      </c>
      <c r="C51" s="158" t="s">
        <v>166</v>
      </c>
      <c r="D51" s="182" t="s">
        <v>116</v>
      </c>
      <c r="E51" s="144">
        <v>26.799199999999999</v>
      </c>
      <c r="F51" s="196"/>
      <c r="G51" s="144">
        <f>ROUND(E51*F51,2)</f>
        <v>0</v>
      </c>
      <c r="H51" s="169" t="s">
        <v>783</v>
      </c>
      <c r="I51" s="139"/>
      <c r="J51" s="139"/>
      <c r="K51" s="139"/>
      <c r="L51" s="139"/>
      <c r="M51" s="139"/>
      <c r="N51" s="139"/>
      <c r="O51" s="139"/>
      <c r="P51" s="139"/>
      <c r="Q51" s="139"/>
      <c r="R51" s="139" t="s">
        <v>117</v>
      </c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</row>
    <row r="52" spans="1:47" outlineLevel="1">
      <c r="A52" s="140"/>
      <c r="B52" s="142"/>
      <c r="C52" s="159" t="s">
        <v>167</v>
      </c>
      <c r="D52" s="183"/>
      <c r="E52" s="174"/>
      <c r="F52" s="196"/>
      <c r="G52" s="144"/>
      <c r="H52" s="169">
        <v>0</v>
      </c>
      <c r="I52" s="139"/>
      <c r="J52" s="139"/>
      <c r="K52" s="139"/>
      <c r="L52" s="139"/>
      <c r="M52" s="139"/>
      <c r="N52" s="139"/>
      <c r="O52" s="139"/>
      <c r="P52" s="139"/>
      <c r="Q52" s="139"/>
      <c r="R52" s="139" t="s">
        <v>119</v>
      </c>
      <c r="S52" s="139">
        <v>0</v>
      </c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</row>
    <row r="53" spans="1:47" outlineLevel="1">
      <c r="A53" s="140"/>
      <c r="B53" s="142"/>
      <c r="C53" s="159" t="s">
        <v>168</v>
      </c>
      <c r="D53" s="183"/>
      <c r="E53" s="174">
        <v>18.414000000000001</v>
      </c>
      <c r="F53" s="196"/>
      <c r="G53" s="144"/>
      <c r="H53" s="169">
        <v>0</v>
      </c>
      <c r="I53" s="139"/>
      <c r="J53" s="139"/>
      <c r="K53" s="139"/>
      <c r="L53" s="139"/>
      <c r="M53" s="139"/>
      <c r="N53" s="139"/>
      <c r="O53" s="139"/>
      <c r="P53" s="139"/>
      <c r="Q53" s="139"/>
      <c r="R53" s="139" t="s">
        <v>119</v>
      </c>
      <c r="S53" s="139">
        <v>0</v>
      </c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</row>
    <row r="54" spans="1:47" outlineLevel="1">
      <c r="A54" s="140"/>
      <c r="B54" s="142"/>
      <c r="C54" s="159" t="s">
        <v>169</v>
      </c>
      <c r="D54" s="183"/>
      <c r="E54" s="174">
        <v>8.0972000000000008</v>
      </c>
      <c r="F54" s="196"/>
      <c r="G54" s="144"/>
      <c r="H54" s="169">
        <v>0</v>
      </c>
      <c r="I54" s="139"/>
      <c r="J54" s="139"/>
      <c r="K54" s="139"/>
      <c r="L54" s="139"/>
      <c r="M54" s="139"/>
      <c r="N54" s="139"/>
      <c r="O54" s="139"/>
      <c r="P54" s="139"/>
      <c r="Q54" s="139"/>
      <c r="R54" s="139" t="s">
        <v>119</v>
      </c>
      <c r="S54" s="139">
        <v>0</v>
      </c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</row>
    <row r="55" spans="1:47" outlineLevel="1">
      <c r="A55" s="140"/>
      <c r="B55" s="142"/>
      <c r="C55" s="159" t="s">
        <v>170</v>
      </c>
      <c r="D55" s="183"/>
      <c r="E55" s="174">
        <v>0.28799999999999998</v>
      </c>
      <c r="F55" s="196"/>
      <c r="G55" s="144"/>
      <c r="H55" s="169">
        <v>0</v>
      </c>
      <c r="I55" s="139"/>
      <c r="J55" s="139"/>
      <c r="K55" s="139"/>
      <c r="L55" s="139"/>
      <c r="M55" s="139"/>
      <c r="N55" s="139"/>
      <c r="O55" s="139"/>
      <c r="P55" s="139"/>
      <c r="Q55" s="139"/>
      <c r="R55" s="139" t="s">
        <v>119</v>
      </c>
      <c r="S55" s="139">
        <v>0</v>
      </c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</row>
    <row r="56" spans="1:47" outlineLevel="1">
      <c r="A56" s="140">
        <v>15</v>
      </c>
      <c r="B56" s="142" t="s">
        <v>171</v>
      </c>
      <c r="C56" s="158" t="s">
        <v>172</v>
      </c>
      <c r="D56" s="182" t="s">
        <v>116</v>
      </c>
      <c r="E56" s="144">
        <v>54.063000000000002</v>
      </c>
      <c r="F56" s="196"/>
      <c r="G56" s="144">
        <f>ROUND(E56*F56,2)</f>
        <v>0</v>
      </c>
      <c r="H56" s="169" t="s">
        <v>783</v>
      </c>
      <c r="I56" s="139"/>
      <c r="J56" s="139"/>
      <c r="K56" s="139"/>
      <c r="L56" s="139"/>
      <c r="M56" s="139"/>
      <c r="N56" s="139"/>
      <c r="O56" s="139"/>
      <c r="P56" s="139"/>
      <c r="Q56" s="139"/>
      <c r="R56" s="139" t="s">
        <v>117</v>
      </c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</row>
    <row r="57" spans="1:47" outlineLevel="1">
      <c r="A57" s="140"/>
      <c r="B57" s="142"/>
      <c r="C57" s="159" t="s">
        <v>167</v>
      </c>
      <c r="D57" s="183"/>
      <c r="E57" s="174"/>
      <c r="F57" s="196"/>
      <c r="G57" s="144"/>
      <c r="H57" s="169">
        <v>0</v>
      </c>
      <c r="I57" s="139"/>
      <c r="J57" s="139"/>
      <c r="K57" s="139"/>
      <c r="L57" s="139"/>
      <c r="M57" s="139"/>
      <c r="N57" s="139"/>
      <c r="O57" s="139"/>
      <c r="P57" s="139"/>
      <c r="Q57" s="139"/>
      <c r="R57" s="139" t="s">
        <v>119</v>
      </c>
      <c r="S57" s="139">
        <v>0</v>
      </c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</row>
    <row r="58" spans="1:47" ht="33.75" outlineLevel="1">
      <c r="A58" s="140"/>
      <c r="B58" s="142"/>
      <c r="C58" s="159" t="s">
        <v>173</v>
      </c>
      <c r="D58" s="183"/>
      <c r="E58" s="174">
        <v>54.063000000000002</v>
      </c>
      <c r="F58" s="196"/>
      <c r="G58" s="144"/>
      <c r="H58" s="169">
        <v>0</v>
      </c>
      <c r="I58" s="139"/>
      <c r="J58" s="139"/>
      <c r="K58" s="139"/>
      <c r="L58" s="139"/>
      <c r="M58" s="139"/>
      <c r="N58" s="139"/>
      <c r="O58" s="139"/>
      <c r="P58" s="139"/>
      <c r="Q58" s="139"/>
      <c r="R58" s="139" t="s">
        <v>119</v>
      </c>
      <c r="S58" s="139">
        <v>0</v>
      </c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</row>
    <row r="59" spans="1:47" outlineLevel="1">
      <c r="A59" s="140">
        <v>16</v>
      </c>
      <c r="B59" s="142" t="s">
        <v>174</v>
      </c>
      <c r="C59" s="158" t="s">
        <v>175</v>
      </c>
      <c r="D59" s="182" t="s">
        <v>157</v>
      </c>
      <c r="E59" s="144">
        <v>191.77199999999999</v>
      </c>
      <c r="F59" s="196"/>
      <c r="G59" s="144">
        <f>ROUND(E59*F59,2)</f>
        <v>0</v>
      </c>
      <c r="H59" s="169" t="s">
        <v>783</v>
      </c>
      <c r="I59" s="139"/>
      <c r="J59" s="139"/>
      <c r="K59" s="139"/>
      <c r="L59" s="139"/>
      <c r="M59" s="139"/>
      <c r="N59" s="139"/>
      <c r="O59" s="139"/>
      <c r="P59" s="139"/>
      <c r="Q59" s="139"/>
      <c r="R59" s="139" t="s">
        <v>117</v>
      </c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</row>
    <row r="60" spans="1:47" outlineLevel="1">
      <c r="A60" s="140"/>
      <c r="B60" s="142"/>
      <c r="C60" s="159" t="s">
        <v>167</v>
      </c>
      <c r="D60" s="183"/>
      <c r="E60" s="174"/>
      <c r="F60" s="196"/>
      <c r="G60" s="144"/>
      <c r="H60" s="169">
        <v>0</v>
      </c>
      <c r="I60" s="139"/>
      <c r="J60" s="139"/>
      <c r="K60" s="139"/>
      <c r="L60" s="139"/>
      <c r="M60" s="139"/>
      <c r="N60" s="139"/>
      <c r="O60" s="139"/>
      <c r="P60" s="139"/>
      <c r="Q60" s="139"/>
      <c r="R60" s="139" t="s">
        <v>119</v>
      </c>
      <c r="S60" s="139">
        <v>0</v>
      </c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</row>
    <row r="61" spans="1:47" ht="33.75" outlineLevel="1">
      <c r="A61" s="140"/>
      <c r="B61" s="142"/>
      <c r="C61" s="159" t="s">
        <v>176</v>
      </c>
      <c r="D61" s="183"/>
      <c r="E61" s="174">
        <v>191.77199999999999</v>
      </c>
      <c r="F61" s="196"/>
      <c r="G61" s="144"/>
      <c r="H61" s="169">
        <v>0</v>
      </c>
      <c r="I61" s="139"/>
      <c r="J61" s="139"/>
      <c r="K61" s="139"/>
      <c r="L61" s="139"/>
      <c r="M61" s="139"/>
      <c r="N61" s="139"/>
      <c r="O61" s="139"/>
      <c r="P61" s="139"/>
      <c r="Q61" s="139"/>
      <c r="R61" s="139" t="s">
        <v>119</v>
      </c>
      <c r="S61" s="139">
        <v>0</v>
      </c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</row>
    <row r="62" spans="1:47" outlineLevel="1">
      <c r="A62" s="140">
        <v>17</v>
      </c>
      <c r="B62" s="142" t="s">
        <v>177</v>
      </c>
      <c r="C62" s="158" t="s">
        <v>178</v>
      </c>
      <c r="D62" s="182" t="s">
        <v>157</v>
      </c>
      <c r="E62" s="144">
        <v>191.77199999999999</v>
      </c>
      <c r="F62" s="196"/>
      <c r="G62" s="144">
        <f>ROUND(E62*F62,2)</f>
        <v>0</v>
      </c>
      <c r="H62" s="169" t="s">
        <v>783</v>
      </c>
      <c r="I62" s="139"/>
      <c r="J62" s="139"/>
      <c r="K62" s="139"/>
      <c r="L62" s="139"/>
      <c r="M62" s="139"/>
      <c r="N62" s="139"/>
      <c r="O62" s="139"/>
      <c r="P62" s="139"/>
      <c r="Q62" s="139"/>
      <c r="R62" s="139" t="s">
        <v>117</v>
      </c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</row>
    <row r="63" spans="1:47" outlineLevel="1">
      <c r="A63" s="140"/>
      <c r="B63" s="142"/>
      <c r="C63" s="159" t="s">
        <v>167</v>
      </c>
      <c r="D63" s="183"/>
      <c r="E63" s="174"/>
      <c r="F63" s="196"/>
      <c r="G63" s="144"/>
      <c r="H63" s="169">
        <v>0</v>
      </c>
      <c r="I63" s="139"/>
      <c r="J63" s="139"/>
      <c r="K63" s="139"/>
      <c r="L63" s="139"/>
      <c r="M63" s="139"/>
      <c r="N63" s="139"/>
      <c r="O63" s="139"/>
      <c r="P63" s="139"/>
      <c r="Q63" s="139"/>
      <c r="R63" s="139" t="s">
        <v>119</v>
      </c>
      <c r="S63" s="139">
        <v>0</v>
      </c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</row>
    <row r="64" spans="1:47" ht="33.75" outlineLevel="1">
      <c r="A64" s="140"/>
      <c r="B64" s="142"/>
      <c r="C64" s="159" t="s">
        <v>176</v>
      </c>
      <c r="D64" s="183"/>
      <c r="E64" s="174">
        <v>191.77199999999999</v>
      </c>
      <c r="F64" s="196"/>
      <c r="G64" s="144"/>
      <c r="H64" s="169">
        <v>0</v>
      </c>
      <c r="I64" s="139"/>
      <c r="J64" s="139"/>
      <c r="K64" s="139"/>
      <c r="L64" s="139"/>
      <c r="M64" s="139"/>
      <c r="N64" s="139"/>
      <c r="O64" s="139"/>
      <c r="P64" s="139"/>
      <c r="Q64" s="139"/>
      <c r="R64" s="139" t="s">
        <v>119</v>
      </c>
      <c r="S64" s="139">
        <v>0</v>
      </c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</row>
    <row r="65" spans="1:47" outlineLevel="1">
      <c r="A65" s="140">
        <v>18</v>
      </c>
      <c r="B65" s="142" t="s">
        <v>179</v>
      </c>
      <c r="C65" s="158" t="s">
        <v>180</v>
      </c>
      <c r="D65" s="182" t="s">
        <v>181</v>
      </c>
      <c r="E65" s="144">
        <v>1.351575</v>
      </c>
      <c r="F65" s="196"/>
      <c r="G65" s="144">
        <f>ROUND(E65*F65,2)</f>
        <v>0</v>
      </c>
      <c r="H65" s="169" t="s">
        <v>783</v>
      </c>
      <c r="I65" s="139"/>
      <c r="J65" s="139"/>
      <c r="K65" s="139"/>
      <c r="L65" s="139"/>
      <c r="M65" s="139"/>
      <c r="N65" s="139"/>
      <c r="O65" s="139"/>
      <c r="P65" s="139"/>
      <c r="Q65" s="139"/>
      <c r="R65" s="139" t="s">
        <v>117</v>
      </c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</row>
    <row r="66" spans="1:47" outlineLevel="1">
      <c r="A66" s="140"/>
      <c r="B66" s="142"/>
      <c r="C66" s="159" t="s">
        <v>167</v>
      </c>
      <c r="D66" s="183"/>
      <c r="E66" s="174"/>
      <c r="F66" s="196"/>
      <c r="G66" s="144"/>
      <c r="H66" s="169">
        <v>0</v>
      </c>
      <c r="I66" s="139"/>
      <c r="J66" s="139"/>
      <c r="K66" s="139"/>
      <c r="L66" s="139"/>
      <c r="M66" s="139"/>
      <c r="N66" s="139"/>
      <c r="O66" s="139"/>
      <c r="P66" s="139"/>
      <c r="Q66" s="139"/>
      <c r="R66" s="139" t="s">
        <v>119</v>
      </c>
      <c r="S66" s="139">
        <v>0</v>
      </c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</row>
    <row r="67" spans="1:47" ht="33.75" outlineLevel="1">
      <c r="A67" s="140"/>
      <c r="B67" s="142"/>
      <c r="C67" s="159" t="s">
        <v>182</v>
      </c>
      <c r="D67" s="183"/>
      <c r="E67" s="174">
        <v>1.351575</v>
      </c>
      <c r="F67" s="196"/>
      <c r="G67" s="144"/>
      <c r="H67" s="169">
        <v>0</v>
      </c>
      <c r="I67" s="139"/>
      <c r="J67" s="139"/>
      <c r="K67" s="139"/>
      <c r="L67" s="139"/>
      <c r="M67" s="139"/>
      <c r="N67" s="139"/>
      <c r="O67" s="139"/>
      <c r="P67" s="139"/>
      <c r="Q67" s="139"/>
      <c r="R67" s="139" t="s">
        <v>119</v>
      </c>
      <c r="S67" s="139">
        <v>0</v>
      </c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</row>
    <row r="68" spans="1:47" outlineLevel="1">
      <c r="A68" s="140">
        <v>19</v>
      </c>
      <c r="B68" s="142" t="s">
        <v>183</v>
      </c>
      <c r="C68" s="158" t="s">
        <v>184</v>
      </c>
      <c r="D68" s="182" t="s">
        <v>116</v>
      </c>
      <c r="E68" s="144">
        <v>27.620999999999999</v>
      </c>
      <c r="F68" s="196"/>
      <c r="G68" s="144">
        <f>ROUND(E68*F68,2)</f>
        <v>0</v>
      </c>
      <c r="H68" s="169" t="s">
        <v>783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 t="s">
        <v>117</v>
      </c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</row>
    <row r="69" spans="1:47" outlineLevel="1">
      <c r="A69" s="140"/>
      <c r="B69" s="142"/>
      <c r="C69" s="159" t="s">
        <v>167</v>
      </c>
      <c r="D69" s="183"/>
      <c r="E69" s="174"/>
      <c r="F69" s="196"/>
      <c r="G69" s="144"/>
      <c r="H69" s="169">
        <v>0</v>
      </c>
      <c r="I69" s="139"/>
      <c r="J69" s="139"/>
      <c r="K69" s="139"/>
      <c r="L69" s="139"/>
      <c r="M69" s="139"/>
      <c r="N69" s="139"/>
      <c r="O69" s="139"/>
      <c r="P69" s="139"/>
      <c r="Q69" s="139"/>
      <c r="R69" s="139" t="s">
        <v>119</v>
      </c>
      <c r="S69" s="139">
        <v>0</v>
      </c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</row>
    <row r="70" spans="1:47" outlineLevel="1">
      <c r="A70" s="140"/>
      <c r="B70" s="142"/>
      <c r="C70" s="159" t="s">
        <v>185</v>
      </c>
      <c r="D70" s="183"/>
      <c r="E70" s="174">
        <v>27.620999999999999</v>
      </c>
      <c r="F70" s="196"/>
      <c r="G70" s="144"/>
      <c r="H70" s="169">
        <v>0</v>
      </c>
      <c r="I70" s="139"/>
      <c r="J70" s="139"/>
      <c r="K70" s="139"/>
      <c r="L70" s="139"/>
      <c r="M70" s="139"/>
      <c r="N70" s="139"/>
      <c r="O70" s="139"/>
      <c r="P70" s="139"/>
      <c r="Q70" s="139"/>
      <c r="R70" s="139" t="s">
        <v>119</v>
      </c>
      <c r="S70" s="139">
        <v>0</v>
      </c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</row>
    <row r="71" spans="1:47" outlineLevel="1">
      <c r="A71" s="140">
        <v>20</v>
      </c>
      <c r="B71" s="142" t="s">
        <v>186</v>
      </c>
      <c r="C71" s="158" t="s">
        <v>187</v>
      </c>
      <c r="D71" s="182" t="s">
        <v>157</v>
      </c>
      <c r="E71" s="144">
        <v>11.67</v>
      </c>
      <c r="F71" s="196"/>
      <c r="G71" s="144">
        <f>ROUND(E71*F71,2)</f>
        <v>0</v>
      </c>
      <c r="H71" s="169" t="s">
        <v>783</v>
      </c>
      <c r="I71" s="139"/>
      <c r="J71" s="139"/>
      <c r="K71" s="139"/>
      <c r="L71" s="139"/>
      <c r="M71" s="139"/>
      <c r="N71" s="139"/>
      <c r="O71" s="139"/>
      <c r="P71" s="139"/>
      <c r="Q71" s="139"/>
      <c r="R71" s="139" t="s">
        <v>117</v>
      </c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</row>
    <row r="72" spans="1:47" outlineLevel="1">
      <c r="A72" s="140"/>
      <c r="B72" s="142"/>
      <c r="C72" s="159" t="s">
        <v>167</v>
      </c>
      <c r="D72" s="183"/>
      <c r="E72" s="174"/>
      <c r="F72" s="196"/>
      <c r="G72" s="144"/>
      <c r="H72" s="169">
        <v>0</v>
      </c>
      <c r="I72" s="139"/>
      <c r="J72" s="139"/>
      <c r="K72" s="139"/>
      <c r="L72" s="139"/>
      <c r="M72" s="139"/>
      <c r="N72" s="139"/>
      <c r="O72" s="139"/>
      <c r="P72" s="139"/>
      <c r="Q72" s="139"/>
      <c r="R72" s="139" t="s">
        <v>119</v>
      </c>
      <c r="S72" s="139">
        <v>0</v>
      </c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</row>
    <row r="73" spans="1:47" outlineLevel="1">
      <c r="A73" s="140"/>
      <c r="B73" s="142"/>
      <c r="C73" s="159" t="s">
        <v>188</v>
      </c>
      <c r="D73" s="183"/>
      <c r="E73" s="174">
        <v>11.67</v>
      </c>
      <c r="F73" s="196"/>
      <c r="G73" s="144"/>
      <c r="H73" s="169">
        <v>0</v>
      </c>
      <c r="I73" s="139"/>
      <c r="J73" s="139"/>
      <c r="K73" s="139"/>
      <c r="L73" s="139"/>
      <c r="M73" s="139"/>
      <c r="N73" s="139"/>
      <c r="O73" s="139"/>
      <c r="P73" s="139"/>
      <c r="Q73" s="139"/>
      <c r="R73" s="139" t="s">
        <v>119</v>
      </c>
      <c r="S73" s="139">
        <v>0</v>
      </c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</row>
    <row r="74" spans="1:47" outlineLevel="1">
      <c r="A74" s="140">
        <v>21</v>
      </c>
      <c r="B74" s="142" t="s">
        <v>189</v>
      </c>
      <c r="C74" s="158" t="s">
        <v>190</v>
      </c>
      <c r="D74" s="182" t="s">
        <v>157</v>
      </c>
      <c r="E74" s="144">
        <v>11.67</v>
      </c>
      <c r="F74" s="196"/>
      <c r="G74" s="144">
        <f>ROUND(E74*F74,2)</f>
        <v>0</v>
      </c>
      <c r="H74" s="169" t="s">
        <v>783</v>
      </c>
      <c r="I74" s="139"/>
      <c r="J74" s="139"/>
      <c r="K74" s="139"/>
      <c r="L74" s="139"/>
      <c r="M74" s="139"/>
      <c r="N74" s="139"/>
      <c r="O74" s="139"/>
      <c r="P74" s="139"/>
      <c r="Q74" s="139"/>
      <c r="R74" s="139" t="s">
        <v>117</v>
      </c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</row>
    <row r="75" spans="1:47" outlineLevel="1">
      <c r="A75" s="140"/>
      <c r="B75" s="142"/>
      <c r="C75" s="159" t="s">
        <v>167</v>
      </c>
      <c r="D75" s="183"/>
      <c r="E75" s="174"/>
      <c r="F75" s="196"/>
      <c r="G75" s="144"/>
      <c r="H75" s="169">
        <v>0</v>
      </c>
      <c r="I75" s="139"/>
      <c r="J75" s="139"/>
      <c r="K75" s="139"/>
      <c r="L75" s="139"/>
      <c r="M75" s="139"/>
      <c r="N75" s="139"/>
      <c r="O75" s="139"/>
      <c r="P75" s="139"/>
      <c r="Q75" s="139"/>
      <c r="R75" s="139" t="s">
        <v>119</v>
      </c>
      <c r="S75" s="139">
        <v>0</v>
      </c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</row>
    <row r="76" spans="1:47" outlineLevel="1">
      <c r="A76" s="140"/>
      <c r="B76" s="142"/>
      <c r="C76" s="159" t="s">
        <v>188</v>
      </c>
      <c r="D76" s="183"/>
      <c r="E76" s="174">
        <v>11.67</v>
      </c>
      <c r="F76" s="196"/>
      <c r="G76" s="144"/>
      <c r="H76" s="169">
        <v>0</v>
      </c>
      <c r="I76" s="139"/>
      <c r="J76" s="139"/>
      <c r="K76" s="139"/>
      <c r="L76" s="139"/>
      <c r="M76" s="139"/>
      <c r="N76" s="139"/>
      <c r="O76" s="139"/>
      <c r="P76" s="139"/>
      <c r="Q76" s="139"/>
      <c r="R76" s="139" t="s">
        <v>119</v>
      </c>
      <c r="S76" s="139">
        <v>0</v>
      </c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</row>
    <row r="77" spans="1:47" ht="22.5" outlineLevel="1">
      <c r="A77" s="140">
        <v>22</v>
      </c>
      <c r="B77" s="142" t="s">
        <v>191</v>
      </c>
      <c r="C77" s="158" t="s">
        <v>192</v>
      </c>
      <c r="D77" s="182" t="s">
        <v>181</v>
      </c>
      <c r="E77" s="144">
        <v>1.0570999999999999</v>
      </c>
      <c r="F77" s="196"/>
      <c r="G77" s="144">
        <f>ROUND(E77*F77,2)</f>
        <v>0</v>
      </c>
      <c r="H77" s="169" t="s">
        <v>783</v>
      </c>
      <c r="I77" s="139"/>
      <c r="J77" s="139"/>
      <c r="K77" s="139"/>
      <c r="L77" s="139"/>
      <c r="M77" s="139"/>
      <c r="N77" s="139"/>
      <c r="O77" s="139"/>
      <c r="P77" s="139"/>
      <c r="Q77" s="139"/>
      <c r="R77" s="139" t="s">
        <v>117</v>
      </c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</row>
    <row r="78" spans="1:47" outlineLevel="1">
      <c r="A78" s="140"/>
      <c r="B78" s="142"/>
      <c r="C78" s="159" t="s">
        <v>167</v>
      </c>
      <c r="D78" s="183"/>
      <c r="E78" s="174"/>
      <c r="F78" s="196"/>
      <c r="G78" s="144"/>
      <c r="H78" s="169">
        <v>0</v>
      </c>
      <c r="I78" s="139"/>
      <c r="J78" s="139"/>
      <c r="K78" s="139"/>
      <c r="L78" s="139"/>
      <c r="M78" s="139"/>
      <c r="N78" s="139"/>
      <c r="O78" s="139"/>
      <c r="P78" s="139"/>
      <c r="Q78" s="139"/>
      <c r="R78" s="139" t="s">
        <v>119</v>
      </c>
      <c r="S78" s="139">
        <v>0</v>
      </c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</row>
    <row r="79" spans="1:47" outlineLevel="1">
      <c r="A79" s="140"/>
      <c r="B79" s="142"/>
      <c r="C79" s="159" t="s">
        <v>193</v>
      </c>
      <c r="D79" s="183"/>
      <c r="E79" s="174">
        <v>1.0570999999999999</v>
      </c>
      <c r="F79" s="196"/>
      <c r="G79" s="144"/>
      <c r="H79" s="169">
        <v>0</v>
      </c>
      <c r="I79" s="139"/>
      <c r="J79" s="139"/>
      <c r="K79" s="139"/>
      <c r="L79" s="139"/>
      <c r="M79" s="139"/>
      <c r="N79" s="139"/>
      <c r="O79" s="139"/>
      <c r="P79" s="139"/>
      <c r="Q79" s="139"/>
      <c r="R79" s="139" t="s">
        <v>119</v>
      </c>
      <c r="S79" s="139">
        <v>0</v>
      </c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</row>
    <row r="80" spans="1:47" outlineLevel="1">
      <c r="A80" s="140">
        <v>23</v>
      </c>
      <c r="B80" s="142" t="s">
        <v>194</v>
      </c>
      <c r="C80" s="158" t="s">
        <v>195</v>
      </c>
      <c r="D80" s="182" t="s">
        <v>116</v>
      </c>
      <c r="E80" s="144">
        <v>2.1</v>
      </c>
      <c r="F80" s="196"/>
      <c r="G80" s="144">
        <f>ROUND(E80*F80,2)</f>
        <v>0</v>
      </c>
      <c r="H80" s="169" t="s">
        <v>783</v>
      </c>
      <c r="I80" s="139"/>
      <c r="J80" s="139"/>
      <c r="K80" s="139"/>
      <c r="L80" s="139"/>
      <c r="M80" s="139"/>
      <c r="N80" s="139"/>
      <c r="O80" s="139"/>
      <c r="P80" s="139"/>
      <c r="Q80" s="139"/>
      <c r="R80" s="139" t="s">
        <v>117</v>
      </c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</row>
    <row r="81" spans="1:47" outlineLevel="1">
      <c r="A81" s="140"/>
      <c r="B81" s="142"/>
      <c r="C81" s="159" t="s">
        <v>167</v>
      </c>
      <c r="D81" s="183"/>
      <c r="E81" s="174"/>
      <c r="F81" s="196"/>
      <c r="G81" s="144"/>
      <c r="H81" s="169">
        <v>0</v>
      </c>
      <c r="I81" s="139"/>
      <c r="J81" s="139"/>
      <c r="K81" s="139"/>
      <c r="L81" s="139"/>
      <c r="M81" s="139"/>
      <c r="N81" s="139"/>
      <c r="O81" s="139"/>
      <c r="P81" s="139"/>
      <c r="Q81" s="139"/>
      <c r="R81" s="139" t="s">
        <v>119</v>
      </c>
      <c r="S81" s="139">
        <v>0</v>
      </c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</row>
    <row r="82" spans="1:47" outlineLevel="1">
      <c r="A82" s="140"/>
      <c r="B82" s="142"/>
      <c r="C82" s="159" t="s">
        <v>196</v>
      </c>
      <c r="D82" s="183"/>
      <c r="E82" s="174">
        <v>2.1</v>
      </c>
      <c r="F82" s="196"/>
      <c r="G82" s="144"/>
      <c r="H82" s="169">
        <v>0</v>
      </c>
      <c r="I82" s="139"/>
      <c r="J82" s="139"/>
      <c r="K82" s="139"/>
      <c r="L82" s="139"/>
      <c r="M82" s="139"/>
      <c r="N82" s="139"/>
      <c r="O82" s="139"/>
      <c r="P82" s="139"/>
      <c r="Q82" s="139"/>
      <c r="R82" s="139" t="s">
        <v>119</v>
      </c>
      <c r="S82" s="139">
        <v>0</v>
      </c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</row>
    <row r="83" spans="1:47" outlineLevel="1">
      <c r="A83" s="140">
        <v>24</v>
      </c>
      <c r="B83" s="142" t="s">
        <v>197</v>
      </c>
      <c r="C83" s="158" t="s">
        <v>198</v>
      </c>
      <c r="D83" s="182" t="s">
        <v>157</v>
      </c>
      <c r="E83" s="144">
        <v>8.4</v>
      </c>
      <c r="F83" s="196"/>
      <c r="G83" s="144">
        <f>ROUND(E83*F83,2)</f>
        <v>0</v>
      </c>
      <c r="H83" s="169" t="s">
        <v>783</v>
      </c>
      <c r="I83" s="139"/>
      <c r="J83" s="139"/>
      <c r="K83" s="139"/>
      <c r="L83" s="139"/>
      <c r="M83" s="139"/>
      <c r="N83" s="139"/>
      <c r="O83" s="139"/>
      <c r="P83" s="139"/>
      <c r="Q83" s="139"/>
      <c r="R83" s="139" t="s">
        <v>117</v>
      </c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</row>
    <row r="84" spans="1:47" outlineLevel="1">
      <c r="A84" s="140"/>
      <c r="B84" s="142"/>
      <c r="C84" s="159" t="s">
        <v>167</v>
      </c>
      <c r="D84" s="183"/>
      <c r="E84" s="174"/>
      <c r="F84" s="196"/>
      <c r="G84" s="144"/>
      <c r="H84" s="169">
        <v>0</v>
      </c>
      <c r="I84" s="139"/>
      <c r="J84" s="139"/>
      <c r="K84" s="139"/>
      <c r="L84" s="139"/>
      <c r="M84" s="139"/>
      <c r="N84" s="139"/>
      <c r="O84" s="139"/>
      <c r="P84" s="139"/>
      <c r="Q84" s="139"/>
      <c r="R84" s="139" t="s">
        <v>119</v>
      </c>
      <c r="S84" s="139">
        <v>0</v>
      </c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</row>
    <row r="85" spans="1:47" outlineLevel="1">
      <c r="A85" s="140"/>
      <c r="B85" s="142"/>
      <c r="C85" s="159" t="s">
        <v>199</v>
      </c>
      <c r="D85" s="183"/>
      <c r="E85" s="174">
        <v>8.4</v>
      </c>
      <c r="F85" s="196"/>
      <c r="G85" s="144"/>
      <c r="H85" s="169">
        <v>0</v>
      </c>
      <c r="I85" s="139"/>
      <c r="J85" s="139"/>
      <c r="K85" s="139"/>
      <c r="L85" s="139"/>
      <c r="M85" s="139"/>
      <c r="N85" s="139"/>
      <c r="O85" s="139"/>
      <c r="P85" s="139"/>
      <c r="Q85" s="139"/>
      <c r="R85" s="139" t="s">
        <v>119</v>
      </c>
      <c r="S85" s="139">
        <v>0</v>
      </c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</row>
    <row r="86" spans="1:47" outlineLevel="1">
      <c r="A86" s="140">
        <v>25</v>
      </c>
      <c r="B86" s="142" t="s">
        <v>200</v>
      </c>
      <c r="C86" s="158" t="s">
        <v>201</v>
      </c>
      <c r="D86" s="182" t="s">
        <v>157</v>
      </c>
      <c r="E86" s="144">
        <v>8.4</v>
      </c>
      <c r="F86" s="196"/>
      <c r="G86" s="144">
        <f>ROUND(E86*F86,2)</f>
        <v>0</v>
      </c>
      <c r="H86" s="169" t="s">
        <v>783</v>
      </c>
      <c r="I86" s="139"/>
      <c r="J86" s="139"/>
      <c r="K86" s="139"/>
      <c r="L86" s="139"/>
      <c r="M86" s="139"/>
      <c r="N86" s="139"/>
      <c r="O86" s="139"/>
      <c r="P86" s="139"/>
      <c r="Q86" s="139"/>
      <c r="R86" s="139" t="s">
        <v>117</v>
      </c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</row>
    <row r="87" spans="1:47" outlineLevel="1">
      <c r="A87" s="140"/>
      <c r="B87" s="142"/>
      <c r="C87" s="159" t="s">
        <v>167</v>
      </c>
      <c r="D87" s="183"/>
      <c r="E87" s="174"/>
      <c r="F87" s="196"/>
      <c r="G87" s="144"/>
      <c r="H87" s="169">
        <v>0</v>
      </c>
      <c r="I87" s="139"/>
      <c r="J87" s="139"/>
      <c r="K87" s="139"/>
      <c r="L87" s="139"/>
      <c r="M87" s="139"/>
      <c r="N87" s="139"/>
      <c r="O87" s="139"/>
      <c r="P87" s="139"/>
      <c r="Q87" s="139"/>
      <c r="R87" s="139" t="s">
        <v>119</v>
      </c>
      <c r="S87" s="139">
        <v>0</v>
      </c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</row>
    <row r="88" spans="1:47" outlineLevel="1">
      <c r="A88" s="140"/>
      <c r="B88" s="142"/>
      <c r="C88" s="159" t="s">
        <v>199</v>
      </c>
      <c r="D88" s="183"/>
      <c r="E88" s="174">
        <v>8.4</v>
      </c>
      <c r="F88" s="196"/>
      <c r="G88" s="144"/>
      <c r="H88" s="169">
        <v>0</v>
      </c>
      <c r="I88" s="139"/>
      <c r="J88" s="139"/>
      <c r="K88" s="139"/>
      <c r="L88" s="139"/>
      <c r="M88" s="139"/>
      <c r="N88" s="139"/>
      <c r="O88" s="139"/>
      <c r="P88" s="139"/>
      <c r="Q88" s="139"/>
      <c r="R88" s="139" t="s">
        <v>119</v>
      </c>
      <c r="S88" s="139">
        <v>0</v>
      </c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</row>
    <row r="89" spans="1:47" outlineLevel="1">
      <c r="A89" s="140">
        <v>26</v>
      </c>
      <c r="B89" s="142" t="s">
        <v>202</v>
      </c>
      <c r="C89" s="158" t="s">
        <v>203</v>
      </c>
      <c r="D89" s="182" t="s">
        <v>181</v>
      </c>
      <c r="E89" s="144">
        <v>0.126</v>
      </c>
      <c r="F89" s="196"/>
      <c r="G89" s="144">
        <f>ROUND(E89*F89,2)</f>
        <v>0</v>
      </c>
      <c r="H89" s="169" t="s">
        <v>783</v>
      </c>
      <c r="I89" s="139"/>
      <c r="J89" s="139"/>
      <c r="K89" s="139"/>
      <c r="L89" s="139"/>
      <c r="M89" s="139"/>
      <c r="N89" s="139"/>
      <c r="O89" s="139"/>
      <c r="P89" s="139"/>
      <c r="Q89" s="139"/>
      <c r="R89" s="139" t="s">
        <v>117</v>
      </c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</row>
    <row r="90" spans="1:47" outlineLevel="1">
      <c r="A90" s="140"/>
      <c r="B90" s="142"/>
      <c r="C90" s="159" t="s">
        <v>167</v>
      </c>
      <c r="D90" s="183"/>
      <c r="E90" s="174"/>
      <c r="F90" s="196"/>
      <c r="G90" s="144"/>
      <c r="H90" s="169">
        <v>0</v>
      </c>
      <c r="I90" s="139"/>
      <c r="J90" s="139"/>
      <c r="K90" s="139"/>
      <c r="L90" s="139"/>
      <c r="M90" s="139"/>
      <c r="N90" s="139"/>
      <c r="O90" s="139"/>
      <c r="P90" s="139"/>
      <c r="Q90" s="139"/>
      <c r="R90" s="139" t="s">
        <v>119</v>
      </c>
      <c r="S90" s="139">
        <v>0</v>
      </c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</row>
    <row r="91" spans="1:47" outlineLevel="1">
      <c r="A91" s="140"/>
      <c r="B91" s="142"/>
      <c r="C91" s="159" t="s">
        <v>204</v>
      </c>
      <c r="D91" s="183"/>
      <c r="E91" s="174">
        <v>0.126</v>
      </c>
      <c r="F91" s="196"/>
      <c r="G91" s="144"/>
      <c r="H91" s="169">
        <v>0</v>
      </c>
      <c r="I91" s="139"/>
      <c r="J91" s="139"/>
      <c r="K91" s="139"/>
      <c r="L91" s="139"/>
      <c r="M91" s="139"/>
      <c r="N91" s="139"/>
      <c r="O91" s="139"/>
      <c r="P91" s="139"/>
      <c r="Q91" s="139"/>
      <c r="R91" s="139" t="s">
        <v>119</v>
      </c>
      <c r="S91" s="139">
        <v>0</v>
      </c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</row>
    <row r="92" spans="1:47" ht="22.5" outlineLevel="1">
      <c r="A92" s="140">
        <v>27</v>
      </c>
      <c r="B92" s="142" t="s">
        <v>205</v>
      </c>
      <c r="C92" s="158" t="s">
        <v>206</v>
      </c>
      <c r="D92" s="182" t="s">
        <v>207</v>
      </c>
      <c r="E92" s="144">
        <v>12</v>
      </c>
      <c r="F92" s="196"/>
      <c r="G92" s="144">
        <f>ROUND(E92*F92,2)</f>
        <v>0</v>
      </c>
      <c r="H92" s="169" t="s">
        <v>784</v>
      </c>
      <c r="I92" s="139"/>
      <c r="J92" s="139"/>
      <c r="K92" s="139"/>
      <c r="L92" s="139"/>
      <c r="M92" s="139"/>
      <c r="N92" s="139"/>
      <c r="O92" s="139"/>
      <c r="P92" s="139"/>
      <c r="Q92" s="139"/>
      <c r="R92" s="139" t="s">
        <v>117</v>
      </c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</row>
    <row r="93" spans="1:47" outlineLevel="1">
      <c r="A93" s="140"/>
      <c r="B93" s="142"/>
      <c r="C93" s="159" t="s">
        <v>208</v>
      </c>
      <c r="D93" s="183"/>
      <c r="E93" s="174">
        <v>12</v>
      </c>
      <c r="F93" s="196"/>
      <c r="G93" s="144"/>
      <c r="H93" s="169">
        <v>0</v>
      </c>
      <c r="I93" s="139"/>
      <c r="J93" s="139"/>
      <c r="K93" s="139"/>
      <c r="L93" s="139"/>
      <c r="M93" s="139"/>
      <c r="N93" s="139"/>
      <c r="O93" s="139"/>
      <c r="P93" s="139"/>
      <c r="Q93" s="139"/>
      <c r="R93" s="139" t="s">
        <v>119</v>
      </c>
      <c r="S93" s="139">
        <v>0</v>
      </c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</row>
    <row r="94" spans="1:47">
      <c r="A94" s="141" t="s">
        <v>112</v>
      </c>
      <c r="B94" s="143" t="s">
        <v>50</v>
      </c>
      <c r="C94" s="160" t="s">
        <v>51</v>
      </c>
      <c r="D94" s="184"/>
      <c r="E94" s="145"/>
      <c r="F94" s="197"/>
      <c r="G94" s="145">
        <f>SUMIF(R95:R146,"&lt;&gt;NOR",G95:G146)</f>
        <v>0</v>
      </c>
      <c r="H94" s="170"/>
      <c r="I94" s="139"/>
      <c r="R94" t="s">
        <v>113</v>
      </c>
    </row>
    <row r="95" spans="1:47" outlineLevel="1">
      <c r="A95" s="140">
        <v>28</v>
      </c>
      <c r="B95" s="142" t="s">
        <v>209</v>
      </c>
      <c r="C95" s="158" t="s">
        <v>210</v>
      </c>
      <c r="D95" s="182" t="s">
        <v>116</v>
      </c>
      <c r="E95" s="144">
        <v>0.97499999999999998</v>
      </c>
      <c r="F95" s="196"/>
      <c r="G95" s="144">
        <f>ROUND(E95*F95,2)</f>
        <v>0</v>
      </c>
      <c r="H95" s="169" t="s">
        <v>783</v>
      </c>
      <c r="I95" s="139"/>
      <c r="J95" s="139"/>
      <c r="K95" s="139"/>
      <c r="L95" s="139"/>
      <c r="M95" s="139"/>
      <c r="N95" s="139"/>
      <c r="O95" s="139"/>
      <c r="P95" s="139"/>
      <c r="Q95" s="139"/>
      <c r="R95" s="139" t="s">
        <v>117</v>
      </c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</row>
    <row r="96" spans="1:47" outlineLevel="1">
      <c r="A96" s="140"/>
      <c r="B96" s="142"/>
      <c r="C96" s="159" t="s">
        <v>167</v>
      </c>
      <c r="D96" s="183"/>
      <c r="E96" s="174"/>
      <c r="F96" s="196"/>
      <c r="G96" s="144"/>
      <c r="H96" s="169">
        <v>0</v>
      </c>
      <c r="I96" s="139"/>
      <c r="J96" s="139"/>
      <c r="K96" s="139"/>
      <c r="L96" s="139"/>
      <c r="M96" s="139"/>
      <c r="N96" s="139"/>
      <c r="O96" s="139"/>
      <c r="P96" s="139"/>
      <c r="Q96" s="139"/>
      <c r="R96" s="139" t="s">
        <v>119</v>
      </c>
      <c r="S96" s="139">
        <v>0</v>
      </c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</row>
    <row r="97" spans="1:47" outlineLevel="1">
      <c r="A97" s="140"/>
      <c r="B97" s="142"/>
      <c r="C97" s="159" t="s">
        <v>211</v>
      </c>
      <c r="D97" s="183"/>
      <c r="E97" s="174">
        <v>0.97499999999999998</v>
      </c>
      <c r="F97" s="196"/>
      <c r="G97" s="144"/>
      <c r="H97" s="169">
        <v>0</v>
      </c>
      <c r="I97" s="139"/>
      <c r="J97" s="139"/>
      <c r="K97" s="139"/>
      <c r="L97" s="139"/>
      <c r="M97" s="139"/>
      <c r="N97" s="139"/>
      <c r="O97" s="139"/>
      <c r="P97" s="139"/>
      <c r="Q97" s="139"/>
      <c r="R97" s="139" t="s">
        <v>119</v>
      </c>
      <c r="S97" s="139">
        <v>0</v>
      </c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</row>
    <row r="98" spans="1:47" outlineLevel="1">
      <c r="A98" s="140">
        <v>29</v>
      </c>
      <c r="B98" s="142" t="s">
        <v>212</v>
      </c>
      <c r="C98" s="158" t="s">
        <v>213</v>
      </c>
      <c r="D98" s="182" t="s">
        <v>157</v>
      </c>
      <c r="E98" s="144">
        <v>11.05</v>
      </c>
      <c r="F98" s="196"/>
      <c r="G98" s="144">
        <f>ROUND(E98*F98,2)</f>
        <v>0</v>
      </c>
      <c r="H98" s="169" t="s">
        <v>783</v>
      </c>
      <c r="I98" s="139"/>
      <c r="J98" s="139"/>
      <c r="K98" s="139"/>
      <c r="L98" s="139"/>
      <c r="M98" s="139"/>
      <c r="N98" s="139"/>
      <c r="O98" s="139"/>
      <c r="P98" s="139"/>
      <c r="Q98" s="139"/>
      <c r="R98" s="139" t="s">
        <v>117</v>
      </c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</row>
    <row r="99" spans="1:47" outlineLevel="1">
      <c r="A99" s="140"/>
      <c r="B99" s="142"/>
      <c r="C99" s="159" t="s">
        <v>167</v>
      </c>
      <c r="D99" s="183"/>
      <c r="E99" s="174"/>
      <c r="F99" s="196"/>
      <c r="G99" s="144"/>
      <c r="H99" s="169">
        <v>0</v>
      </c>
      <c r="I99" s="139"/>
      <c r="J99" s="139"/>
      <c r="K99" s="139"/>
      <c r="L99" s="139"/>
      <c r="M99" s="139"/>
      <c r="N99" s="139"/>
      <c r="O99" s="139"/>
      <c r="P99" s="139"/>
      <c r="Q99" s="139"/>
      <c r="R99" s="139" t="s">
        <v>119</v>
      </c>
      <c r="S99" s="139">
        <v>0</v>
      </c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</row>
    <row r="100" spans="1:47" outlineLevel="1">
      <c r="A100" s="140"/>
      <c r="B100" s="142"/>
      <c r="C100" s="159" t="s">
        <v>214</v>
      </c>
      <c r="D100" s="183"/>
      <c r="E100" s="174">
        <v>11.05</v>
      </c>
      <c r="F100" s="196"/>
      <c r="G100" s="144"/>
      <c r="H100" s="169">
        <v>0</v>
      </c>
      <c r="I100" s="139"/>
      <c r="J100" s="139"/>
      <c r="K100" s="139"/>
      <c r="L100" s="139"/>
      <c r="M100" s="139"/>
      <c r="N100" s="139"/>
      <c r="O100" s="139"/>
      <c r="P100" s="139"/>
      <c r="Q100" s="139"/>
      <c r="R100" s="139" t="s">
        <v>119</v>
      </c>
      <c r="S100" s="139">
        <v>0</v>
      </c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</row>
    <row r="101" spans="1:47" outlineLevel="1">
      <c r="A101" s="140">
        <v>30</v>
      </c>
      <c r="B101" s="142" t="s">
        <v>215</v>
      </c>
      <c r="C101" s="158" t="s">
        <v>216</v>
      </c>
      <c r="D101" s="182" t="s">
        <v>157</v>
      </c>
      <c r="E101" s="144">
        <v>11.05</v>
      </c>
      <c r="F101" s="196"/>
      <c r="G101" s="144">
        <f>ROUND(E101*F101,2)</f>
        <v>0</v>
      </c>
      <c r="H101" s="169" t="s">
        <v>783</v>
      </c>
      <c r="I101" s="139"/>
      <c r="J101" s="139"/>
      <c r="K101" s="139"/>
      <c r="L101" s="139"/>
      <c r="M101" s="139"/>
      <c r="N101" s="139"/>
      <c r="O101" s="139"/>
      <c r="P101" s="139"/>
      <c r="Q101" s="139"/>
      <c r="R101" s="139" t="s">
        <v>117</v>
      </c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</row>
    <row r="102" spans="1:47" outlineLevel="1">
      <c r="A102" s="140"/>
      <c r="B102" s="142"/>
      <c r="C102" s="159" t="s">
        <v>167</v>
      </c>
      <c r="D102" s="183"/>
      <c r="E102" s="174"/>
      <c r="F102" s="196"/>
      <c r="G102" s="144"/>
      <c r="H102" s="169">
        <v>0</v>
      </c>
      <c r="I102" s="139"/>
      <c r="J102" s="139"/>
      <c r="K102" s="139"/>
      <c r="L102" s="139"/>
      <c r="M102" s="139"/>
      <c r="N102" s="139"/>
      <c r="O102" s="139"/>
      <c r="P102" s="139"/>
      <c r="Q102" s="139"/>
      <c r="R102" s="139" t="s">
        <v>119</v>
      </c>
      <c r="S102" s="139">
        <v>0</v>
      </c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</row>
    <row r="103" spans="1:47" outlineLevel="1">
      <c r="A103" s="140"/>
      <c r="B103" s="142"/>
      <c r="C103" s="159" t="s">
        <v>214</v>
      </c>
      <c r="D103" s="183"/>
      <c r="E103" s="174">
        <v>11.05</v>
      </c>
      <c r="F103" s="196"/>
      <c r="G103" s="144"/>
      <c r="H103" s="169">
        <v>0</v>
      </c>
      <c r="I103" s="139"/>
      <c r="J103" s="139"/>
      <c r="K103" s="139"/>
      <c r="L103" s="139"/>
      <c r="M103" s="139"/>
      <c r="N103" s="139"/>
      <c r="O103" s="139"/>
      <c r="P103" s="139"/>
      <c r="Q103" s="139"/>
      <c r="R103" s="139" t="s">
        <v>119</v>
      </c>
      <c r="S103" s="139">
        <v>0</v>
      </c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</row>
    <row r="104" spans="1:47" outlineLevel="1">
      <c r="A104" s="140">
        <v>31</v>
      </c>
      <c r="B104" s="142" t="s">
        <v>217</v>
      </c>
      <c r="C104" s="158" t="s">
        <v>218</v>
      </c>
      <c r="D104" s="182" t="s">
        <v>116</v>
      </c>
      <c r="E104" s="144">
        <v>0.45922499999999999</v>
      </c>
      <c r="F104" s="196"/>
      <c r="G104" s="144">
        <f>ROUND(E104*F104,2)</f>
        <v>0</v>
      </c>
      <c r="H104" s="169" t="s">
        <v>784</v>
      </c>
      <c r="I104" s="139"/>
      <c r="J104" s="139"/>
      <c r="K104" s="139"/>
      <c r="L104" s="139"/>
      <c r="M104" s="139"/>
      <c r="N104" s="139"/>
      <c r="O104" s="139"/>
      <c r="P104" s="139"/>
      <c r="Q104" s="139"/>
      <c r="R104" s="139" t="s">
        <v>117</v>
      </c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</row>
    <row r="105" spans="1:47" outlineLevel="1">
      <c r="A105" s="140"/>
      <c r="B105" s="142"/>
      <c r="C105" s="159" t="s">
        <v>167</v>
      </c>
      <c r="D105" s="183"/>
      <c r="E105" s="174"/>
      <c r="F105" s="196"/>
      <c r="G105" s="144"/>
      <c r="H105" s="169">
        <v>0</v>
      </c>
      <c r="I105" s="139"/>
      <c r="J105" s="139"/>
      <c r="K105" s="139"/>
      <c r="L105" s="139"/>
      <c r="M105" s="139"/>
      <c r="N105" s="139"/>
      <c r="O105" s="139"/>
      <c r="P105" s="139"/>
      <c r="Q105" s="139"/>
      <c r="R105" s="139" t="s">
        <v>119</v>
      </c>
      <c r="S105" s="139">
        <v>0</v>
      </c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</row>
    <row r="106" spans="1:47" outlineLevel="1">
      <c r="A106" s="140"/>
      <c r="B106" s="142"/>
      <c r="C106" s="159" t="s">
        <v>219</v>
      </c>
      <c r="D106" s="183"/>
      <c r="E106" s="174">
        <v>0.45922499999999999</v>
      </c>
      <c r="F106" s="196"/>
      <c r="G106" s="144"/>
      <c r="H106" s="169">
        <v>0</v>
      </c>
      <c r="I106" s="139"/>
      <c r="J106" s="139"/>
      <c r="K106" s="139"/>
      <c r="L106" s="139"/>
      <c r="M106" s="139"/>
      <c r="N106" s="139"/>
      <c r="O106" s="139"/>
      <c r="P106" s="139"/>
      <c r="Q106" s="139"/>
      <c r="R106" s="139" t="s">
        <v>119</v>
      </c>
      <c r="S106" s="139">
        <v>0</v>
      </c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</row>
    <row r="107" spans="1:47" outlineLevel="1">
      <c r="A107" s="140">
        <v>32</v>
      </c>
      <c r="B107" s="142" t="s">
        <v>220</v>
      </c>
      <c r="C107" s="158" t="s">
        <v>221</v>
      </c>
      <c r="D107" s="182" t="s">
        <v>157</v>
      </c>
      <c r="E107" s="144">
        <v>6.1230000000000002</v>
      </c>
      <c r="F107" s="196"/>
      <c r="G107" s="144">
        <f>ROUND(E107*F107,2)</f>
        <v>0</v>
      </c>
      <c r="H107" s="169" t="s">
        <v>784</v>
      </c>
      <c r="I107" s="139"/>
      <c r="J107" s="139"/>
      <c r="K107" s="139"/>
      <c r="L107" s="139"/>
      <c r="M107" s="139"/>
      <c r="N107" s="139"/>
      <c r="O107" s="139"/>
      <c r="P107" s="139"/>
      <c r="Q107" s="139"/>
      <c r="R107" s="139" t="s">
        <v>117</v>
      </c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</row>
    <row r="108" spans="1:47" outlineLevel="1">
      <c r="A108" s="140"/>
      <c r="B108" s="142"/>
      <c r="C108" s="159" t="s">
        <v>167</v>
      </c>
      <c r="D108" s="183"/>
      <c r="E108" s="174"/>
      <c r="F108" s="196"/>
      <c r="G108" s="144"/>
      <c r="H108" s="169">
        <v>0</v>
      </c>
      <c r="I108" s="139"/>
      <c r="J108" s="139"/>
      <c r="K108" s="139"/>
      <c r="L108" s="139"/>
      <c r="M108" s="139"/>
      <c r="N108" s="139"/>
      <c r="O108" s="139"/>
      <c r="P108" s="139"/>
      <c r="Q108" s="139"/>
      <c r="R108" s="139" t="s">
        <v>119</v>
      </c>
      <c r="S108" s="139">
        <v>0</v>
      </c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</row>
    <row r="109" spans="1:47" outlineLevel="1">
      <c r="A109" s="140"/>
      <c r="B109" s="142"/>
      <c r="C109" s="159" t="s">
        <v>222</v>
      </c>
      <c r="D109" s="183"/>
      <c r="E109" s="174">
        <v>6.1230000000000002</v>
      </c>
      <c r="F109" s="196"/>
      <c r="G109" s="144"/>
      <c r="H109" s="169">
        <v>0</v>
      </c>
      <c r="I109" s="139"/>
      <c r="J109" s="139"/>
      <c r="K109" s="139"/>
      <c r="L109" s="139"/>
      <c r="M109" s="139"/>
      <c r="N109" s="139"/>
      <c r="O109" s="139"/>
      <c r="P109" s="139"/>
      <c r="Q109" s="139"/>
      <c r="R109" s="139" t="s">
        <v>119</v>
      </c>
      <c r="S109" s="139">
        <v>0</v>
      </c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</row>
    <row r="110" spans="1:47" outlineLevel="1">
      <c r="A110" s="140">
        <v>33</v>
      </c>
      <c r="B110" s="142" t="s">
        <v>223</v>
      </c>
      <c r="C110" s="158" t="s">
        <v>224</v>
      </c>
      <c r="D110" s="182" t="s">
        <v>157</v>
      </c>
      <c r="E110" s="144">
        <v>6.1230000000000002</v>
      </c>
      <c r="F110" s="196"/>
      <c r="G110" s="144">
        <f>ROUND(E110*F110,2)</f>
        <v>0</v>
      </c>
      <c r="H110" s="169" t="s">
        <v>784</v>
      </c>
      <c r="I110" s="139"/>
      <c r="J110" s="139"/>
      <c r="K110" s="139"/>
      <c r="L110" s="139"/>
      <c r="M110" s="139"/>
      <c r="N110" s="139"/>
      <c r="O110" s="139"/>
      <c r="P110" s="139"/>
      <c r="Q110" s="139"/>
      <c r="R110" s="139" t="s">
        <v>117</v>
      </c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</row>
    <row r="111" spans="1:47" outlineLevel="1">
      <c r="A111" s="140"/>
      <c r="B111" s="142"/>
      <c r="C111" s="159" t="s">
        <v>167</v>
      </c>
      <c r="D111" s="183"/>
      <c r="E111" s="174"/>
      <c r="F111" s="196"/>
      <c r="G111" s="144"/>
      <c r="H111" s="169">
        <v>0</v>
      </c>
      <c r="I111" s="139"/>
      <c r="J111" s="139"/>
      <c r="K111" s="139"/>
      <c r="L111" s="139"/>
      <c r="M111" s="139"/>
      <c r="N111" s="139"/>
      <c r="O111" s="139"/>
      <c r="P111" s="139"/>
      <c r="Q111" s="139"/>
      <c r="R111" s="139" t="s">
        <v>119</v>
      </c>
      <c r="S111" s="139">
        <v>0</v>
      </c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</row>
    <row r="112" spans="1:47" outlineLevel="1">
      <c r="A112" s="140"/>
      <c r="B112" s="142"/>
      <c r="C112" s="159" t="s">
        <v>222</v>
      </c>
      <c r="D112" s="183"/>
      <c r="E112" s="174">
        <v>6.1230000000000002</v>
      </c>
      <c r="F112" s="196"/>
      <c r="G112" s="144"/>
      <c r="H112" s="169">
        <v>0</v>
      </c>
      <c r="I112" s="139"/>
      <c r="J112" s="139"/>
      <c r="K112" s="139"/>
      <c r="L112" s="139"/>
      <c r="M112" s="139"/>
      <c r="N112" s="139"/>
      <c r="O112" s="139"/>
      <c r="P112" s="139"/>
      <c r="Q112" s="139"/>
      <c r="R112" s="139" t="s">
        <v>119</v>
      </c>
      <c r="S112" s="139">
        <v>0</v>
      </c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</row>
    <row r="113" spans="1:47" outlineLevel="1">
      <c r="A113" s="140">
        <v>34</v>
      </c>
      <c r="B113" s="142" t="s">
        <v>225</v>
      </c>
      <c r="C113" s="158" t="s">
        <v>226</v>
      </c>
      <c r="D113" s="182" t="s">
        <v>181</v>
      </c>
      <c r="E113" s="144">
        <v>0.35499999999999998</v>
      </c>
      <c r="F113" s="196"/>
      <c r="G113" s="144">
        <f>ROUND(E113*F113,2)</f>
        <v>0</v>
      </c>
      <c r="H113" s="169" t="s">
        <v>783</v>
      </c>
      <c r="I113" s="139"/>
      <c r="J113" s="139"/>
      <c r="K113" s="139"/>
      <c r="L113" s="139"/>
      <c r="M113" s="139"/>
      <c r="N113" s="139"/>
      <c r="O113" s="139"/>
      <c r="P113" s="139"/>
      <c r="Q113" s="139"/>
      <c r="R113" s="139" t="s">
        <v>117</v>
      </c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</row>
    <row r="114" spans="1:47" outlineLevel="1">
      <c r="A114" s="140"/>
      <c r="B114" s="142"/>
      <c r="C114" s="159" t="s">
        <v>167</v>
      </c>
      <c r="D114" s="183"/>
      <c r="E114" s="174"/>
      <c r="F114" s="196"/>
      <c r="G114" s="144"/>
      <c r="H114" s="169">
        <v>0</v>
      </c>
      <c r="I114" s="139"/>
      <c r="J114" s="139"/>
      <c r="K114" s="139"/>
      <c r="L114" s="139"/>
      <c r="M114" s="139"/>
      <c r="N114" s="139"/>
      <c r="O114" s="139"/>
      <c r="P114" s="139"/>
      <c r="Q114" s="139"/>
      <c r="R114" s="139" t="s">
        <v>119</v>
      </c>
      <c r="S114" s="139">
        <v>0</v>
      </c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</row>
    <row r="115" spans="1:47" outlineLevel="1">
      <c r="A115" s="140"/>
      <c r="B115" s="142"/>
      <c r="C115" s="159" t="s">
        <v>227</v>
      </c>
      <c r="D115" s="183"/>
      <c r="E115" s="174">
        <v>0.35499999999999998</v>
      </c>
      <c r="F115" s="196"/>
      <c r="G115" s="144"/>
      <c r="H115" s="169">
        <v>0</v>
      </c>
      <c r="I115" s="139"/>
      <c r="J115" s="139"/>
      <c r="K115" s="139"/>
      <c r="L115" s="139"/>
      <c r="M115" s="139"/>
      <c r="N115" s="139"/>
      <c r="O115" s="139"/>
      <c r="P115" s="139"/>
      <c r="Q115" s="139"/>
      <c r="R115" s="139" t="s">
        <v>119</v>
      </c>
      <c r="S115" s="139">
        <v>0</v>
      </c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</row>
    <row r="116" spans="1:47" outlineLevel="1">
      <c r="A116" s="140">
        <v>35</v>
      </c>
      <c r="B116" s="142" t="s">
        <v>228</v>
      </c>
      <c r="C116" s="158" t="s">
        <v>229</v>
      </c>
      <c r="D116" s="182" t="s">
        <v>157</v>
      </c>
      <c r="E116" s="144">
        <v>321.27999999999997</v>
      </c>
      <c r="F116" s="196"/>
      <c r="G116" s="144">
        <f>ROUND(E116*F116,2)</f>
        <v>0</v>
      </c>
      <c r="H116" s="169" t="s">
        <v>783</v>
      </c>
      <c r="I116" s="139"/>
      <c r="J116" s="139"/>
      <c r="K116" s="139"/>
      <c r="L116" s="139"/>
      <c r="M116" s="139"/>
      <c r="N116" s="139"/>
      <c r="O116" s="139"/>
      <c r="P116" s="139"/>
      <c r="Q116" s="139"/>
      <c r="R116" s="139" t="s">
        <v>117</v>
      </c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</row>
    <row r="117" spans="1:47" outlineLevel="1">
      <c r="A117" s="140"/>
      <c r="B117" s="142"/>
      <c r="C117" s="159" t="s">
        <v>230</v>
      </c>
      <c r="D117" s="183"/>
      <c r="E117" s="174">
        <v>252.85</v>
      </c>
      <c r="F117" s="196"/>
      <c r="G117" s="144"/>
      <c r="H117" s="169">
        <v>0</v>
      </c>
      <c r="I117" s="139"/>
      <c r="J117" s="139"/>
      <c r="K117" s="139"/>
      <c r="L117" s="139"/>
      <c r="M117" s="139"/>
      <c r="N117" s="139"/>
      <c r="O117" s="139"/>
      <c r="P117" s="139"/>
      <c r="Q117" s="139"/>
      <c r="R117" s="139" t="s">
        <v>119</v>
      </c>
      <c r="S117" s="139">
        <v>0</v>
      </c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</row>
    <row r="118" spans="1:47" outlineLevel="1">
      <c r="A118" s="140"/>
      <c r="B118" s="142"/>
      <c r="C118" s="159" t="s">
        <v>231</v>
      </c>
      <c r="D118" s="183"/>
      <c r="E118" s="174">
        <v>-5.2</v>
      </c>
      <c r="F118" s="196"/>
      <c r="G118" s="144"/>
      <c r="H118" s="169">
        <v>0</v>
      </c>
      <c r="I118" s="139"/>
      <c r="J118" s="139"/>
      <c r="K118" s="139"/>
      <c r="L118" s="139"/>
      <c r="M118" s="139"/>
      <c r="N118" s="139"/>
      <c r="O118" s="139"/>
      <c r="P118" s="139"/>
      <c r="Q118" s="139"/>
      <c r="R118" s="139" t="s">
        <v>119</v>
      </c>
      <c r="S118" s="139">
        <v>0</v>
      </c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</row>
    <row r="119" spans="1:47" outlineLevel="1">
      <c r="A119" s="140"/>
      <c r="B119" s="142"/>
      <c r="C119" s="159" t="s">
        <v>232</v>
      </c>
      <c r="D119" s="183"/>
      <c r="E119" s="174">
        <v>-20</v>
      </c>
      <c r="F119" s="196"/>
      <c r="G119" s="144"/>
      <c r="H119" s="169">
        <v>0</v>
      </c>
      <c r="I119" s="139"/>
      <c r="J119" s="139"/>
      <c r="K119" s="139"/>
      <c r="L119" s="139"/>
      <c r="M119" s="139"/>
      <c r="N119" s="139"/>
      <c r="O119" s="139"/>
      <c r="P119" s="139"/>
      <c r="Q119" s="139"/>
      <c r="R119" s="139" t="s">
        <v>119</v>
      </c>
      <c r="S119" s="139">
        <v>0</v>
      </c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</row>
    <row r="120" spans="1:47" outlineLevel="1">
      <c r="A120" s="140"/>
      <c r="B120" s="142"/>
      <c r="C120" s="159" t="s">
        <v>161</v>
      </c>
      <c r="D120" s="183"/>
      <c r="E120" s="174"/>
      <c r="F120" s="196"/>
      <c r="G120" s="144"/>
      <c r="H120" s="169">
        <v>0</v>
      </c>
      <c r="I120" s="139"/>
      <c r="J120" s="139"/>
      <c r="K120" s="139"/>
      <c r="L120" s="139"/>
      <c r="M120" s="139"/>
      <c r="N120" s="139"/>
      <c r="O120" s="139"/>
      <c r="P120" s="139"/>
      <c r="Q120" s="139"/>
      <c r="R120" s="139" t="s">
        <v>119</v>
      </c>
      <c r="S120" s="139">
        <v>0</v>
      </c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</row>
    <row r="121" spans="1:47" outlineLevel="1">
      <c r="A121" s="140"/>
      <c r="B121" s="142"/>
      <c r="C121" s="159" t="s">
        <v>233</v>
      </c>
      <c r="D121" s="183"/>
      <c r="E121" s="174">
        <v>93.63</v>
      </c>
      <c r="F121" s="196"/>
      <c r="G121" s="144"/>
      <c r="H121" s="169">
        <v>0</v>
      </c>
      <c r="I121" s="139"/>
      <c r="J121" s="139"/>
      <c r="K121" s="139"/>
      <c r="L121" s="139"/>
      <c r="M121" s="139"/>
      <c r="N121" s="139"/>
      <c r="O121" s="139"/>
      <c r="P121" s="139"/>
      <c r="Q121" s="139"/>
      <c r="R121" s="139" t="s">
        <v>119</v>
      </c>
      <c r="S121" s="139">
        <v>0</v>
      </c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</row>
    <row r="122" spans="1:47" outlineLevel="1">
      <c r="A122" s="140">
        <v>36</v>
      </c>
      <c r="B122" s="142" t="s">
        <v>234</v>
      </c>
      <c r="C122" s="158" t="s">
        <v>235</v>
      </c>
      <c r="D122" s="182" t="s">
        <v>157</v>
      </c>
      <c r="E122" s="144">
        <v>27.76</v>
      </c>
      <c r="F122" s="196"/>
      <c r="G122" s="144">
        <f>ROUND(E122*F122,2)</f>
        <v>0</v>
      </c>
      <c r="H122" s="169" t="s">
        <v>783</v>
      </c>
      <c r="I122" s="139"/>
      <c r="J122" s="139"/>
      <c r="K122" s="139"/>
      <c r="L122" s="139"/>
      <c r="M122" s="139"/>
      <c r="N122" s="139"/>
      <c r="O122" s="139"/>
      <c r="P122" s="139"/>
      <c r="Q122" s="139"/>
      <c r="R122" s="139" t="s">
        <v>117</v>
      </c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</row>
    <row r="123" spans="1:47" outlineLevel="1">
      <c r="A123" s="140"/>
      <c r="B123" s="142"/>
      <c r="C123" s="159" t="s">
        <v>236</v>
      </c>
      <c r="D123" s="183"/>
      <c r="E123" s="174">
        <v>27.76</v>
      </c>
      <c r="F123" s="196"/>
      <c r="G123" s="144"/>
      <c r="H123" s="169">
        <v>0</v>
      </c>
      <c r="I123" s="139"/>
      <c r="J123" s="139"/>
      <c r="K123" s="139"/>
      <c r="L123" s="139"/>
      <c r="M123" s="139"/>
      <c r="N123" s="139"/>
      <c r="O123" s="139"/>
      <c r="P123" s="139"/>
      <c r="Q123" s="139"/>
      <c r="R123" s="139" t="s">
        <v>119</v>
      </c>
      <c r="S123" s="139">
        <v>0</v>
      </c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</row>
    <row r="124" spans="1:47" outlineLevel="1">
      <c r="A124" s="140">
        <v>37</v>
      </c>
      <c r="B124" s="142" t="s">
        <v>237</v>
      </c>
      <c r="C124" s="158" t="s">
        <v>238</v>
      </c>
      <c r="D124" s="182" t="s">
        <v>157</v>
      </c>
      <c r="E124" s="144">
        <v>63.875</v>
      </c>
      <c r="F124" s="196"/>
      <c r="G124" s="144">
        <f>ROUND(E124*F124,2)</f>
        <v>0</v>
      </c>
      <c r="H124" s="169" t="s">
        <v>783</v>
      </c>
      <c r="I124" s="139"/>
      <c r="J124" s="139"/>
      <c r="K124" s="139"/>
      <c r="L124" s="139"/>
      <c r="M124" s="139"/>
      <c r="N124" s="139"/>
      <c r="O124" s="139"/>
      <c r="P124" s="139"/>
      <c r="Q124" s="139"/>
      <c r="R124" s="139" t="s">
        <v>117</v>
      </c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</row>
    <row r="125" spans="1:47" outlineLevel="1">
      <c r="A125" s="140"/>
      <c r="B125" s="142"/>
      <c r="C125" s="159" t="s">
        <v>239</v>
      </c>
      <c r="D125" s="183"/>
      <c r="E125" s="174">
        <v>63.875</v>
      </c>
      <c r="F125" s="196"/>
      <c r="G125" s="144"/>
      <c r="H125" s="169">
        <v>0</v>
      </c>
      <c r="I125" s="139"/>
      <c r="J125" s="139"/>
      <c r="K125" s="139"/>
      <c r="L125" s="139"/>
      <c r="M125" s="139"/>
      <c r="N125" s="139"/>
      <c r="O125" s="139"/>
      <c r="P125" s="139"/>
      <c r="Q125" s="139"/>
      <c r="R125" s="139" t="s">
        <v>119</v>
      </c>
      <c r="S125" s="139">
        <v>0</v>
      </c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</row>
    <row r="126" spans="1:47" outlineLevel="1">
      <c r="A126" s="140">
        <v>38</v>
      </c>
      <c r="B126" s="142" t="s">
        <v>240</v>
      </c>
      <c r="C126" s="158" t="s">
        <v>241</v>
      </c>
      <c r="D126" s="182" t="s">
        <v>242</v>
      </c>
      <c r="E126" s="144">
        <v>78</v>
      </c>
      <c r="F126" s="196"/>
      <c r="G126" s="144">
        <f>ROUND(E126*F126,2)</f>
        <v>0</v>
      </c>
      <c r="H126" s="169" t="s">
        <v>783</v>
      </c>
      <c r="I126" s="139"/>
      <c r="J126" s="139"/>
      <c r="K126" s="139"/>
      <c r="L126" s="139"/>
      <c r="M126" s="139"/>
      <c r="N126" s="139"/>
      <c r="O126" s="139"/>
      <c r="P126" s="139"/>
      <c r="Q126" s="139"/>
      <c r="R126" s="139" t="s">
        <v>117</v>
      </c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</row>
    <row r="127" spans="1:47" outlineLevel="1">
      <c r="A127" s="140"/>
      <c r="B127" s="142"/>
      <c r="C127" s="159" t="s">
        <v>243</v>
      </c>
      <c r="D127" s="183"/>
      <c r="E127" s="174">
        <v>78</v>
      </c>
      <c r="F127" s="196"/>
      <c r="G127" s="144"/>
      <c r="H127" s="169">
        <v>0</v>
      </c>
      <c r="I127" s="139"/>
      <c r="J127" s="139"/>
      <c r="K127" s="139"/>
      <c r="L127" s="139"/>
      <c r="M127" s="139"/>
      <c r="N127" s="139"/>
      <c r="O127" s="139"/>
      <c r="P127" s="139"/>
      <c r="Q127" s="139"/>
      <c r="R127" s="139" t="s">
        <v>119</v>
      </c>
      <c r="S127" s="139">
        <v>0</v>
      </c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</row>
    <row r="128" spans="1:47" outlineLevel="1">
      <c r="A128" s="140">
        <v>39</v>
      </c>
      <c r="B128" s="142" t="s">
        <v>244</v>
      </c>
      <c r="C128" s="158" t="s">
        <v>245</v>
      </c>
      <c r="D128" s="182" t="s">
        <v>242</v>
      </c>
      <c r="E128" s="144">
        <v>31.9</v>
      </c>
      <c r="F128" s="196"/>
      <c r="G128" s="144">
        <f>ROUND(E128*F128,2)</f>
        <v>0</v>
      </c>
      <c r="H128" s="169" t="s">
        <v>783</v>
      </c>
      <c r="I128" s="139"/>
      <c r="J128" s="139"/>
      <c r="K128" s="139"/>
      <c r="L128" s="139"/>
      <c r="M128" s="139"/>
      <c r="N128" s="139"/>
      <c r="O128" s="139"/>
      <c r="P128" s="139"/>
      <c r="Q128" s="139"/>
      <c r="R128" s="139" t="s">
        <v>117</v>
      </c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</row>
    <row r="129" spans="1:47" outlineLevel="1">
      <c r="A129" s="140"/>
      <c r="B129" s="142"/>
      <c r="C129" s="159" t="s">
        <v>246</v>
      </c>
      <c r="D129" s="183"/>
      <c r="E129" s="174">
        <v>9.6</v>
      </c>
      <c r="F129" s="196"/>
      <c r="G129" s="144"/>
      <c r="H129" s="169">
        <v>0</v>
      </c>
      <c r="I129" s="139"/>
      <c r="J129" s="139"/>
      <c r="K129" s="139"/>
      <c r="L129" s="139"/>
      <c r="M129" s="139"/>
      <c r="N129" s="139"/>
      <c r="O129" s="139"/>
      <c r="P129" s="139"/>
      <c r="Q129" s="139"/>
      <c r="R129" s="139" t="s">
        <v>119</v>
      </c>
      <c r="S129" s="139">
        <v>0</v>
      </c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</row>
    <row r="130" spans="1:47" outlineLevel="1">
      <c r="A130" s="140"/>
      <c r="B130" s="142"/>
      <c r="C130" s="159" t="s">
        <v>247</v>
      </c>
      <c r="D130" s="183"/>
      <c r="E130" s="174">
        <v>22.3</v>
      </c>
      <c r="F130" s="196"/>
      <c r="G130" s="144"/>
      <c r="H130" s="169">
        <v>0</v>
      </c>
      <c r="I130" s="139"/>
      <c r="J130" s="139"/>
      <c r="K130" s="139"/>
      <c r="L130" s="139"/>
      <c r="M130" s="139"/>
      <c r="N130" s="139"/>
      <c r="O130" s="139"/>
      <c r="P130" s="139"/>
      <c r="Q130" s="139"/>
      <c r="R130" s="139" t="s">
        <v>119</v>
      </c>
      <c r="S130" s="139">
        <v>0</v>
      </c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</row>
    <row r="131" spans="1:47" outlineLevel="1">
      <c r="A131" s="140">
        <v>40</v>
      </c>
      <c r="B131" s="142" t="s">
        <v>248</v>
      </c>
      <c r="C131" s="158" t="s">
        <v>249</v>
      </c>
      <c r="D131" s="182" t="s">
        <v>242</v>
      </c>
      <c r="E131" s="144">
        <v>31.9</v>
      </c>
      <c r="F131" s="196"/>
      <c r="G131" s="144">
        <f>ROUND(E131*F131,2)</f>
        <v>0</v>
      </c>
      <c r="H131" s="169" t="s">
        <v>783</v>
      </c>
      <c r="I131" s="139"/>
      <c r="J131" s="139"/>
      <c r="K131" s="139"/>
      <c r="L131" s="139"/>
      <c r="M131" s="139"/>
      <c r="N131" s="139"/>
      <c r="O131" s="139"/>
      <c r="P131" s="139"/>
      <c r="Q131" s="139"/>
      <c r="R131" s="139" t="s">
        <v>117</v>
      </c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</row>
    <row r="132" spans="1:47" outlineLevel="1">
      <c r="A132" s="140"/>
      <c r="B132" s="142"/>
      <c r="C132" s="159" t="s">
        <v>246</v>
      </c>
      <c r="D132" s="183"/>
      <c r="E132" s="174">
        <v>9.6</v>
      </c>
      <c r="F132" s="196"/>
      <c r="G132" s="144"/>
      <c r="H132" s="169">
        <v>0</v>
      </c>
      <c r="I132" s="139"/>
      <c r="J132" s="139"/>
      <c r="K132" s="139"/>
      <c r="L132" s="139"/>
      <c r="M132" s="139"/>
      <c r="N132" s="139"/>
      <c r="O132" s="139"/>
      <c r="P132" s="139"/>
      <c r="Q132" s="139"/>
      <c r="R132" s="139" t="s">
        <v>119</v>
      </c>
      <c r="S132" s="139">
        <v>0</v>
      </c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</row>
    <row r="133" spans="1:47" outlineLevel="1">
      <c r="A133" s="140"/>
      <c r="B133" s="142"/>
      <c r="C133" s="159" t="s">
        <v>247</v>
      </c>
      <c r="D133" s="183"/>
      <c r="E133" s="174">
        <v>22.3</v>
      </c>
      <c r="F133" s="196"/>
      <c r="G133" s="144"/>
      <c r="H133" s="169">
        <v>0</v>
      </c>
      <c r="I133" s="139"/>
      <c r="J133" s="139"/>
      <c r="K133" s="139"/>
      <c r="L133" s="139"/>
      <c r="M133" s="139"/>
      <c r="N133" s="139"/>
      <c r="O133" s="139"/>
      <c r="P133" s="139"/>
      <c r="Q133" s="139"/>
      <c r="R133" s="139" t="s">
        <v>119</v>
      </c>
      <c r="S133" s="139">
        <v>0</v>
      </c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</row>
    <row r="134" spans="1:47" outlineLevel="1">
      <c r="A134" s="140">
        <v>41</v>
      </c>
      <c r="B134" s="142" t="s">
        <v>250</v>
      </c>
      <c r="C134" s="158" t="s">
        <v>251</v>
      </c>
      <c r="D134" s="182" t="s">
        <v>207</v>
      </c>
      <c r="E134" s="144">
        <v>54</v>
      </c>
      <c r="F134" s="196"/>
      <c r="G134" s="144">
        <f>ROUND(E134*F134,2)</f>
        <v>0</v>
      </c>
      <c r="H134" s="169" t="s">
        <v>783</v>
      </c>
      <c r="I134" s="139"/>
      <c r="J134" s="139"/>
      <c r="K134" s="139"/>
      <c r="L134" s="139"/>
      <c r="M134" s="139"/>
      <c r="N134" s="139"/>
      <c r="O134" s="139"/>
      <c r="P134" s="139"/>
      <c r="Q134" s="139"/>
      <c r="R134" s="139" t="s">
        <v>117</v>
      </c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</row>
    <row r="135" spans="1:47" outlineLevel="1">
      <c r="A135" s="140"/>
      <c r="B135" s="142"/>
      <c r="C135" s="159" t="s">
        <v>252</v>
      </c>
      <c r="D135" s="183"/>
      <c r="E135" s="174">
        <v>54</v>
      </c>
      <c r="F135" s="196"/>
      <c r="G135" s="144"/>
      <c r="H135" s="169">
        <v>0</v>
      </c>
      <c r="I135" s="139"/>
      <c r="J135" s="139"/>
      <c r="K135" s="139"/>
      <c r="L135" s="139"/>
      <c r="M135" s="139"/>
      <c r="N135" s="139"/>
      <c r="O135" s="139"/>
      <c r="P135" s="139"/>
      <c r="Q135" s="139"/>
      <c r="R135" s="139" t="s">
        <v>119</v>
      </c>
      <c r="S135" s="139">
        <v>0</v>
      </c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</row>
    <row r="136" spans="1:47" outlineLevel="1">
      <c r="A136" s="140">
        <v>42</v>
      </c>
      <c r="B136" s="142" t="s">
        <v>253</v>
      </c>
      <c r="C136" s="158" t="s">
        <v>254</v>
      </c>
      <c r="D136" s="182" t="s">
        <v>207</v>
      </c>
      <c r="E136" s="144">
        <v>5</v>
      </c>
      <c r="F136" s="196"/>
      <c r="G136" s="144">
        <f>ROUND(E136*F136,2)</f>
        <v>0</v>
      </c>
      <c r="H136" s="169" t="s">
        <v>783</v>
      </c>
      <c r="I136" s="139"/>
      <c r="J136" s="139"/>
      <c r="K136" s="139"/>
      <c r="L136" s="139"/>
      <c r="M136" s="139"/>
      <c r="N136" s="139"/>
      <c r="O136" s="139"/>
      <c r="P136" s="139"/>
      <c r="Q136" s="139"/>
      <c r="R136" s="139" t="s">
        <v>117</v>
      </c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</row>
    <row r="137" spans="1:47" outlineLevel="1">
      <c r="A137" s="140"/>
      <c r="B137" s="142"/>
      <c r="C137" s="159" t="s">
        <v>255</v>
      </c>
      <c r="D137" s="183"/>
      <c r="E137" s="174">
        <v>5</v>
      </c>
      <c r="F137" s="196"/>
      <c r="G137" s="144"/>
      <c r="H137" s="169">
        <v>0</v>
      </c>
      <c r="I137" s="139"/>
      <c r="J137" s="139"/>
      <c r="K137" s="139"/>
      <c r="L137" s="139"/>
      <c r="M137" s="139"/>
      <c r="N137" s="139"/>
      <c r="O137" s="139"/>
      <c r="P137" s="139"/>
      <c r="Q137" s="139"/>
      <c r="R137" s="139" t="s">
        <v>119</v>
      </c>
      <c r="S137" s="139">
        <v>0</v>
      </c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</row>
    <row r="138" spans="1:47" outlineLevel="1">
      <c r="A138" s="140">
        <v>43</v>
      </c>
      <c r="B138" s="142" t="s">
        <v>256</v>
      </c>
      <c r="C138" s="158" t="s">
        <v>257</v>
      </c>
      <c r="D138" s="182" t="s">
        <v>207</v>
      </c>
      <c r="E138" s="144">
        <v>2</v>
      </c>
      <c r="F138" s="196"/>
      <c r="G138" s="144">
        <f>ROUND(E138*F138,2)</f>
        <v>0</v>
      </c>
      <c r="H138" s="169" t="s">
        <v>783</v>
      </c>
      <c r="I138" s="139"/>
      <c r="J138" s="139"/>
      <c r="K138" s="139"/>
      <c r="L138" s="139"/>
      <c r="M138" s="139"/>
      <c r="N138" s="139"/>
      <c r="O138" s="139"/>
      <c r="P138" s="139"/>
      <c r="Q138" s="139"/>
      <c r="R138" s="139" t="s">
        <v>117</v>
      </c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</row>
    <row r="139" spans="1:47" outlineLevel="1">
      <c r="A139" s="140"/>
      <c r="B139" s="142"/>
      <c r="C139" s="159" t="s">
        <v>258</v>
      </c>
      <c r="D139" s="183"/>
      <c r="E139" s="174">
        <v>2</v>
      </c>
      <c r="F139" s="196"/>
      <c r="G139" s="144"/>
      <c r="H139" s="169">
        <v>0</v>
      </c>
      <c r="I139" s="139"/>
      <c r="J139" s="139"/>
      <c r="K139" s="139"/>
      <c r="L139" s="139"/>
      <c r="M139" s="139"/>
      <c r="N139" s="139"/>
      <c r="O139" s="139"/>
      <c r="P139" s="139"/>
      <c r="Q139" s="139"/>
      <c r="R139" s="139" t="s">
        <v>119</v>
      </c>
      <c r="S139" s="139">
        <v>0</v>
      </c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</row>
    <row r="140" spans="1:47" outlineLevel="1">
      <c r="A140" s="140">
        <v>44</v>
      </c>
      <c r="B140" s="142" t="s">
        <v>259</v>
      </c>
      <c r="C140" s="158" t="s">
        <v>260</v>
      </c>
      <c r="D140" s="182" t="s">
        <v>242</v>
      </c>
      <c r="E140" s="144">
        <v>2.5</v>
      </c>
      <c r="F140" s="196"/>
      <c r="G140" s="144">
        <f>ROUND(E140*F140,2)</f>
        <v>0</v>
      </c>
      <c r="H140" s="169" t="s">
        <v>783</v>
      </c>
      <c r="I140" s="139"/>
      <c r="J140" s="139"/>
      <c r="K140" s="139"/>
      <c r="L140" s="139"/>
      <c r="M140" s="139"/>
      <c r="N140" s="139"/>
      <c r="O140" s="139"/>
      <c r="P140" s="139"/>
      <c r="Q140" s="139"/>
      <c r="R140" s="139" t="s">
        <v>117</v>
      </c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</row>
    <row r="141" spans="1:47" outlineLevel="1">
      <c r="A141" s="140"/>
      <c r="B141" s="142"/>
      <c r="C141" s="159" t="s">
        <v>261</v>
      </c>
      <c r="D141" s="183"/>
      <c r="E141" s="174">
        <v>2.5</v>
      </c>
      <c r="F141" s="196"/>
      <c r="G141" s="144"/>
      <c r="H141" s="169">
        <v>0</v>
      </c>
      <c r="I141" s="139"/>
      <c r="J141" s="139"/>
      <c r="K141" s="139"/>
      <c r="L141" s="139"/>
      <c r="M141" s="139"/>
      <c r="N141" s="139"/>
      <c r="O141" s="139"/>
      <c r="P141" s="139"/>
      <c r="Q141" s="139"/>
      <c r="R141" s="139" t="s">
        <v>119</v>
      </c>
      <c r="S141" s="139">
        <v>0</v>
      </c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</row>
    <row r="142" spans="1:47" outlineLevel="1">
      <c r="A142" s="140">
        <v>45</v>
      </c>
      <c r="B142" s="142" t="s">
        <v>262</v>
      </c>
      <c r="C142" s="158" t="s">
        <v>263</v>
      </c>
      <c r="D142" s="182" t="s">
        <v>242</v>
      </c>
      <c r="E142" s="144">
        <v>20</v>
      </c>
      <c r="F142" s="196"/>
      <c r="G142" s="144">
        <f>ROUND(E142*F142,2)</f>
        <v>0</v>
      </c>
      <c r="H142" s="169" t="s">
        <v>783</v>
      </c>
      <c r="I142" s="139"/>
      <c r="J142" s="139"/>
      <c r="K142" s="139"/>
      <c r="L142" s="139"/>
      <c r="M142" s="139"/>
      <c r="N142" s="139"/>
      <c r="O142" s="139"/>
      <c r="P142" s="139"/>
      <c r="Q142" s="139"/>
      <c r="R142" s="139" t="s">
        <v>117</v>
      </c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</row>
    <row r="143" spans="1:47" outlineLevel="1">
      <c r="A143" s="140"/>
      <c r="B143" s="142"/>
      <c r="C143" s="159" t="s">
        <v>264</v>
      </c>
      <c r="D143" s="183"/>
      <c r="E143" s="174">
        <v>20</v>
      </c>
      <c r="F143" s="196"/>
      <c r="G143" s="144"/>
      <c r="H143" s="169">
        <v>0</v>
      </c>
      <c r="I143" s="139"/>
      <c r="J143" s="139"/>
      <c r="K143" s="139"/>
      <c r="L143" s="139"/>
      <c r="M143" s="139"/>
      <c r="N143" s="139"/>
      <c r="O143" s="139"/>
      <c r="P143" s="139"/>
      <c r="Q143" s="139"/>
      <c r="R143" s="139" t="s">
        <v>119</v>
      </c>
      <c r="S143" s="139">
        <v>0</v>
      </c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</row>
    <row r="144" spans="1:47" outlineLevel="1">
      <c r="A144" s="140">
        <v>46</v>
      </c>
      <c r="B144" s="142" t="s">
        <v>265</v>
      </c>
      <c r="C144" s="158" t="s">
        <v>266</v>
      </c>
      <c r="D144" s="182" t="s">
        <v>207</v>
      </c>
      <c r="E144" s="144">
        <v>11</v>
      </c>
      <c r="F144" s="196"/>
      <c r="G144" s="144">
        <f>ROUND(E144*F144,2)</f>
        <v>0</v>
      </c>
      <c r="H144" s="169" t="s">
        <v>784</v>
      </c>
      <c r="I144" s="139"/>
      <c r="J144" s="139"/>
      <c r="K144" s="139"/>
      <c r="L144" s="139"/>
      <c r="M144" s="139"/>
      <c r="N144" s="139"/>
      <c r="O144" s="139"/>
      <c r="P144" s="139"/>
      <c r="Q144" s="139"/>
      <c r="R144" s="139" t="s">
        <v>117</v>
      </c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</row>
    <row r="145" spans="1:47" outlineLevel="1">
      <c r="A145" s="140"/>
      <c r="B145" s="142"/>
      <c r="C145" s="159" t="s">
        <v>167</v>
      </c>
      <c r="D145" s="183"/>
      <c r="E145" s="174"/>
      <c r="F145" s="196"/>
      <c r="G145" s="144"/>
      <c r="H145" s="169">
        <v>0</v>
      </c>
      <c r="I145" s="139"/>
      <c r="J145" s="139"/>
      <c r="K145" s="139"/>
      <c r="L145" s="139"/>
      <c r="M145" s="139"/>
      <c r="N145" s="139"/>
      <c r="O145" s="139"/>
      <c r="P145" s="139"/>
      <c r="Q145" s="139"/>
      <c r="R145" s="139" t="s">
        <v>119</v>
      </c>
      <c r="S145" s="139">
        <v>0</v>
      </c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</row>
    <row r="146" spans="1:47" outlineLevel="1">
      <c r="A146" s="140"/>
      <c r="B146" s="142"/>
      <c r="C146" s="159" t="s">
        <v>267</v>
      </c>
      <c r="D146" s="183"/>
      <c r="E146" s="174">
        <v>11</v>
      </c>
      <c r="F146" s="196"/>
      <c r="G146" s="144"/>
      <c r="H146" s="169">
        <v>0</v>
      </c>
      <c r="I146" s="139"/>
      <c r="J146" s="139"/>
      <c r="K146" s="139"/>
      <c r="L146" s="139"/>
      <c r="M146" s="139"/>
      <c r="N146" s="139"/>
      <c r="O146" s="139"/>
      <c r="P146" s="139"/>
      <c r="Q146" s="139"/>
      <c r="R146" s="139" t="s">
        <v>119</v>
      </c>
      <c r="S146" s="139">
        <v>0</v>
      </c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</row>
    <row r="147" spans="1:47">
      <c r="A147" s="141" t="s">
        <v>112</v>
      </c>
      <c r="B147" s="143" t="s">
        <v>52</v>
      </c>
      <c r="C147" s="160" t="s">
        <v>53</v>
      </c>
      <c r="D147" s="184"/>
      <c r="E147" s="145"/>
      <c r="F147" s="197"/>
      <c r="G147" s="145">
        <f>SUMIF(R148:R167,"&lt;&gt;NOR",G148:G167)</f>
        <v>0</v>
      </c>
      <c r="H147" s="170"/>
      <c r="I147" s="139"/>
      <c r="R147" t="s">
        <v>113</v>
      </c>
    </row>
    <row r="148" spans="1:47" outlineLevel="1">
      <c r="A148" s="140">
        <v>47</v>
      </c>
      <c r="B148" s="142" t="s">
        <v>268</v>
      </c>
      <c r="C148" s="158" t="s">
        <v>269</v>
      </c>
      <c r="D148" s="182" t="s">
        <v>157</v>
      </c>
      <c r="E148" s="144">
        <v>29.465000000000003</v>
      </c>
      <c r="F148" s="196"/>
      <c r="G148" s="144">
        <f>ROUND(E148*F148,2)</f>
        <v>0</v>
      </c>
      <c r="H148" s="169" t="s">
        <v>784</v>
      </c>
      <c r="I148" s="139"/>
      <c r="J148" s="139"/>
      <c r="K148" s="139"/>
      <c r="L148" s="139"/>
      <c r="M148" s="139"/>
      <c r="N148" s="139"/>
      <c r="O148" s="139"/>
      <c r="P148" s="139"/>
      <c r="Q148" s="139"/>
      <c r="R148" s="139" t="s">
        <v>117</v>
      </c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</row>
    <row r="149" spans="1:47" outlineLevel="1">
      <c r="A149" s="140"/>
      <c r="B149" s="142"/>
      <c r="C149" s="159" t="s">
        <v>163</v>
      </c>
      <c r="D149" s="183"/>
      <c r="E149" s="174"/>
      <c r="F149" s="196"/>
      <c r="G149" s="144"/>
      <c r="H149" s="169">
        <v>0</v>
      </c>
      <c r="I149" s="139"/>
      <c r="J149" s="139"/>
      <c r="K149" s="139"/>
      <c r="L149" s="139"/>
      <c r="M149" s="139"/>
      <c r="N149" s="139"/>
      <c r="O149" s="139"/>
      <c r="P149" s="139"/>
      <c r="Q149" s="139"/>
      <c r="R149" s="139" t="s">
        <v>119</v>
      </c>
      <c r="S149" s="139">
        <v>0</v>
      </c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</row>
    <row r="150" spans="1:47" outlineLevel="1">
      <c r="A150" s="140"/>
      <c r="B150" s="142"/>
      <c r="C150" s="159" t="s">
        <v>270</v>
      </c>
      <c r="D150" s="183"/>
      <c r="E150" s="174"/>
      <c r="F150" s="196"/>
      <c r="G150" s="144"/>
      <c r="H150" s="169">
        <v>0</v>
      </c>
      <c r="I150" s="139"/>
      <c r="J150" s="139"/>
      <c r="K150" s="139"/>
      <c r="L150" s="139"/>
      <c r="M150" s="139"/>
      <c r="N150" s="139"/>
      <c r="O150" s="139"/>
      <c r="P150" s="139"/>
      <c r="Q150" s="139"/>
      <c r="R150" s="139" t="s">
        <v>119</v>
      </c>
      <c r="S150" s="139">
        <v>0</v>
      </c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</row>
    <row r="151" spans="1:47" outlineLevel="1">
      <c r="A151" s="140"/>
      <c r="B151" s="142"/>
      <c r="C151" s="159" t="s">
        <v>271</v>
      </c>
      <c r="D151" s="183"/>
      <c r="E151" s="174">
        <v>29.465</v>
      </c>
      <c r="F151" s="196"/>
      <c r="G151" s="144"/>
      <c r="H151" s="169">
        <v>0</v>
      </c>
      <c r="I151" s="139"/>
      <c r="J151" s="139"/>
      <c r="K151" s="139"/>
      <c r="L151" s="139"/>
      <c r="M151" s="139"/>
      <c r="N151" s="139"/>
      <c r="O151" s="139"/>
      <c r="P151" s="139"/>
      <c r="Q151" s="139"/>
      <c r="R151" s="139" t="s">
        <v>119</v>
      </c>
      <c r="S151" s="139">
        <v>0</v>
      </c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</row>
    <row r="152" spans="1:47" outlineLevel="1">
      <c r="A152" s="140">
        <v>48</v>
      </c>
      <c r="B152" s="142" t="s">
        <v>272</v>
      </c>
      <c r="C152" s="158" t="s">
        <v>273</v>
      </c>
      <c r="D152" s="182" t="s">
        <v>207</v>
      </c>
      <c r="E152" s="144">
        <v>7</v>
      </c>
      <c r="F152" s="196"/>
      <c r="G152" s="144">
        <f>ROUND(E152*F152,2)</f>
        <v>0</v>
      </c>
      <c r="H152" s="169" t="s">
        <v>784</v>
      </c>
      <c r="I152" s="139"/>
      <c r="J152" s="139"/>
      <c r="K152" s="139"/>
      <c r="L152" s="139"/>
      <c r="M152" s="139"/>
      <c r="N152" s="139"/>
      <c r="O152" s="139"/>
      <c r="P152" s="139"/>
      <c r="Q152" s="139"/>
      <c r="R152" s="139" t="s">
        <v>117</v>
      </c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</row>
    <row r="153" spans="1:47" outlineLevel="1">
      <c r="A153" s="140"/>
      <c r="B153" s="142"/>
      <c r="C153" s="159" t="s">
        <v>274</v>
      </c>
      <c r="D153" s="183"/>
      <c r="E153" s="174">
        <v>7</v>
      </c>
      <c r="F153" s="196"/>
      <c r="G153" s="144"/>
      <c r="H153" s="169">
        <v>0</v>
      </c>
      <c r="I153" s="139"/>
      <c r="J153" s="139"/>
      <c r="K153" s="139"/>
      <c r="L153" s="139"/>
      <c r="M153" s="139"/>
      <c r="N153" s="139"/>
      <c r="O153" s="139"/>
      <c r="P153" s="139"/>
      <c r="Q153" s="139"/>
      <c r="R153" s="139" t="s">
        <v>119</v>
      </c>
      <c r="S153" s="139">
        <v>0</v>
      </c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</row>
    <row r="154" spans="1:47" outlineLevel="1">
      <c r="A154" s="140">
        <v>49</v>
      </c>
      <c r="B154" s="142" t="s">
        <v>275</v>
      </c>
      <c r="C154" s="158" t="s">
        <v>276</v>
      </c>
      <c r="D154" s="182" t="s">
        <v>207</v>
      </c>
      <c r="E154" s="144">
        <v>2</v>
      </c>
      <c r="F154" s="196"/>
      <c r="G154" s="144">
        <f>ROUND(E154*F154,2)</f>
        <v>0</v>
      </c>
      <c r="H154" s="169" t="s">
        <v>784</v>
      </c>
      <c r="I154" s="139"/>
      <c r="J154" s="139"/>
      <c r="K154" s="139"/>
      <c r="L154" s="139"/>
      <c r="M154" s="139"/>
      <c r="N154" s="139"/>
      <c r="O154" s="139"/>
      <c r="P154" s="139"/>
      <c r="Q154" s="139"/>
      <c r="R154" s="139" t="s">
        <v>117</v>
      </c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</row>
    <row r="155" spans="1:47" outlineLevel="1">
      <c r="A155" s="140"/>
      <c r="B155" s="142"/>
      <c r="C155" s="159" t="s">
        <v>277</v>
      </c>
      <c r="D155" s="183"/>
      <c r="E155" s="174">
        <v>2</v>
      </c>
      <c r="F155" s="196"/>
      <c r="G155" s="144"/>
      <c r="H155" s="169">
        <v>0</v>
      </c>
      <c r="I155" s="139"/>
      <c r="J155" s="139"/>
      <c r="K155" s="139"/>
      <c r="L155" s="139"/>
      <c r="M155" s="139"/>
      <c r="N155" s="139"/>
      <c r="O155" s="139"/>
      <c r="P155" s="139"/>
      <c r="Q155" s="139"/>
      <c r="R155" s="139" t="s">
        <v>119</v>
      </c>
      <c r="S155" s="139">
        <v>0</v>
      </c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</row>
    <row r="156" spans="1:47" ht="22.5" outlineLevel="1">
      <c r="A156" s="140">
        <v>50</v>
      </c>
      <c r="B156" s="142" t="s">
        <v>278</v>
      </c>
      <c r="C156" s="158" t="s">
        <v>279</v>
      </c>
      <c r="D156" s="182" t="s">
        <v>157</v>
      </c>
      <c r="E156" s="144">
        <v>39.6</v>
      </c>
      <c r="F156" s="196"/>
      <c r="G156" s="144">
        <f>ROUND(E156*F156,2)</f>
        <v>0</v>
      </c>
      <c r="H156" s="169" t="s">
        <v>783</v>
      </c>
      <c r="I156" s="139"/>
      <c r="J156" s="139"/>
      <c r="K156" s="139"/>
      <c r="L156" s="139"/>
      <c r="M156" s="139"/>
      <c r="N156" s="139"/>
      <c r="O156" s="139"/>
      <c r="P156" s="139"/>
      <c r="Q156" s="139"/>
      <c r="R156" s="139" t="s">
        <v>117</v>
      </c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</row>
    <row r="157" spans="1:47" outlineLevel="1">
      <c r="A157" s="140"/>
      <c r="B157" s="142"/>
      <c r="C157" s="159" t="s">
        <v>163</v>
      </c>
      <c r="D157" s="183"/>
      <c r="E157" s="174"/>
      <c r="F157" s="196"/>
      <c r="G157" s="144"/>
      <c r="H157" s="169">
        <v>0</v>
      </c>
      <c r="I157" s="139"/>
      <c r="J157" s="139"/>
      <c r="K157" s="139"/>
      <c r="L157" s="139"/>
      <c r="M157" s="139"/>
      <c r="N157" s="139"/>
      <c r="O157" s="139"/>
      <c r="P157" s="139"/>
      <c r="Q157" s="139"/>
      <c r="R157" s="139" t="s">
        <v>119</v>
      </c>
      <c r="S157" s="139">
        <v>0</v>
      </c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</row>
    <row r="158" spans="1:47" outlineLevel="1">
      <c r="A158" s="140"/>
      <c r="B158" s="142"/>
      <c r="C158" s="159" t="s">
        <v>270</v>
      </c>
      <c r="D158" s="183"/>
      <c r="E158" s="174"/>
      <c r="F158" s="196"/>
      <c r="G158" s="144"/>
      <c r="H158" s="169">
        <v>0</v>
      </c>
      <c r="I158" s="139"/>
      <c r="J158" s="139"/>
      <c r="K158" s="139"/>
      <c r="L158" s="139"/>
      <c r="M158" s="139"/>
      <c r="N158" s="139"/>
      <c r="O158" s="139"/>
      <c r="P158" s="139"/>
      <c r="Q158" s="139"/>
      <c r="R158" s="139" t="s">
        <v>119</v>
      </c>
      <c r="S158" s="139">
        <v>0</v>
      </c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</row>
    <row r="159" spans="1:47" outlineLevel="1">
      <c r="A159" s="140"/>
      <c r="B159" s="142"/>
      <c r="C159" s="159" t="s">
        <v>802</v>
      </c>
      <c r="D159" s="183"/>
      <c r="E159" s="174">
        <v>39.6</v>
      </c>
      <c r="F159" s="196"/>
      <c r="G159" s="144"/>
      <c r="H159" s="169">
        <v>0</v>
      </c>
      <c r="I159" s="139"/>
      <c r="J159" s="139"/>
      <c r="K159" s="139"/>
      <c r="L159" s="139"/>
      <c r="M159" s="139"/>
      <c r="N159" s="139"/>
      <c r="O159" s="139"/>
      <c r="P159" s="139"/>
      <c r="Q159" s="139"/>
      <c r="R159" s="139" t="s">
        <v>119</v>
      </c>
      <c r="S159" s="139">
        <v>0</v>
      </c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</row>
    <row r="160" spans="1:47" ht="22.5" outlineLevel="1">
      <c r="A160" s="140">
        <v>51</v>
      </c>
      <c r="B160" s="142" t="s">
        <v>280</v>
      </c>
      <c r="C160" s="158" t="s">
        <v>281</v>
      </c>
      <c r="D160" s="182" t="s">
        <v>157</v>
      </c>
      <c r="E160" s="144">
        <v>43.81</v>
      </c>
      <c r="F160" s="196"/>
      <c r="G160" s="144">
        <f>ROUND(E160*F160,2)</f>
        <v>0</v>
      </c>
      <c r="H160" s="169" t="s">
        <v>783</v>
      </c>
      <c r="I160" s="139"/>
      <c r="J160" s="139"/>
      <c r="K160" s="139"/>
      <c r="L160" s="139"/>
      <c r="M160" s="139"/>
      <c r="N160" s="139"/>
      <c r="O160" s="139"/>
      <c r="P160" s="139"/>
      <c r="Q160" s="139"/>
      <c r="R160" s="139" t="s">
        <v>117</v>
      </c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</row>
    <row r="161" spans="1:47" outlineLevel="1">
      <c r="A161" s="140"/>
      <c r="B161" s="142"/>
      <c r="C161" s="159" t="s">
        <v>163</v>
      </c>
      <c r="D161" s="183"/>
      <c r="E161" s="174"/>
      <c r="F161" s="196"/>
      <c r="G161" s="144"/>
      <c r="H161" s="169">
        <v>0</v>
      </c>
      <c r="I161" s="139"/>
      <c r="J161" s="139"/>
      <c r="K161" s="139"/>
      <c r="L161" s="139"/>
      <c r="M161" s="139"/>
      <c r="N161" s="139"/>
      <c r="O161" s="139"/>
      <c r="P161" s="139"/>
      <c r="Q161" s="139"/>
      <c r="R161" s="139" t="s">
        <v>119</v>
      </c>
      <c r="S161" s="139">
        <v>0</v>
      </c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</row>
    <row r="162" spans="1:47" outlineLevel="1">
      <c r="A162" s="140"/>
      <c r="B162" s="142"/>
      <c r="C162" s="159" t="s">
        <v>270</v>
      </c>
      <c r="D162" s="183"/>
      <c r="E162" s="174"/>
      <c r="F162" s="196"/>
      <c r="G162" s="144"/>
      <c r="H162" s="169">
        <v>0</v>
      </c>
      <c r="I162" s="139"/>
      <c r="J162" s="139"/>
      <c r="K162" s="139"/>
      <c r="L162" s="139"/>
      <c r="M162" s="139"/>
      <c r="N162" s="139"/>
      <c r="O162" s="139"/>
      <c r="P162" s="139"/>
      <c r="Q162" s="139"/>
      <c r="R162" s="139" t="s">
        <v>119</v>
      </c>
      <c r="S162" s="139">
        <v>0</v>
      </c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</row>
    <row r="163" spans="1:47" outlineLevel="1">
      <c r="A163" s="140"/>
      <c r="B163" s="142"/>
      <c r="C163" s="159" t="s">
        <v>803</v>
      </c>
      <c r="D163" s="183"/>
      <c r="E163" s="174">
        <v>43.81</v>
      </c>
      <c r="F163" s="196"/>
      <c r="G163" s="144"/>
      <c r="H163" s="169">
        <v>0</v>
      </c>
      <c r="I163" s="139"/>
      <c r="J163" s="139"/>
      <c r="K163" s="139"/>
      <c r="L163" s="139"/>
      <c r="M163" s="139"/>
      <c r="N163" s="139"/>
      <c r="O163" s="139"/>
      <c r="P163" s="139"/>
      <c r="Q163" s="139"/>
      <c r="R163" s="139" t="s">
        <v>119</v>
      </c>
      <c r="S163" s="139">
        <v>0</v>
      </c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</row>
    <row r="164" spans="1:47" outlineLevel="1">
      <c r="A164" s="140">
        <v>52</v>
      </c>
      <c r="B164" s="142" t="s">
        <v>282</v>
      </c>
      <c r="C164" s="158" t="s">
        <v>283</v>
      </c>
      <c r="D164" s="182" t="s">
        <v>157</v>
      </c>
      <c r="E164" s="144">
        <v>43.43</v>
      </c>
      <c r="F164" s="196"/>
      <c r="G164" s="144">
        <f>ROUND(E164*F164,2)</f>
        <v>0</v>
      </c>
      <c r="H164" s="169" t="s">
        <v>783</v>
      </c>
      <c r="I164" s="139"/>
      <c r="J164" s="139"/>
      <c r="K164" s="139"/>
      <c r="L164" s="139"/>
      <c r="M164" s="139"/>
      <c r="N164" s="139"/>
      <c r="O164" s="139"/>
      <c r="P164" s="139"/>
      <c r="Q164" s="139"/>
      <c r="R164" s="139" t="s">
        <v>117</v>
      </c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</row>
    <row r="165" spans="1:47" outlineLevel="1">
      <c r="A165" s="140"/>
      <c r="B165" s="142"/>
      <c r="C165" s="159" t="s">
        <v>163</v>
      </c>
      <c r="D165" s="183"/>
      <c r="E165" s="174"/>
      <c r="F165" s="196"/>
      <c r="G165" s="144"/>
      <c r="H165" s="169">
        <v>0</v>
      </c>
      <c r="I165" s="139"/>
      <c r="J165" s="139"/>
      <c r="K165" s="139"/>
      <c r="L165" s="139"/>
      <c r="M165" s="139"/>
      <c r="N165" s="139"/>
      <c r="O165" s="139"/>
      <c r="P165" s="139"/>
      <c r="Q165" s="139"/>
      <c r="R165" s="139" t="s">
        <v>119</v>
      </c>
      <c r="S165" s="139">
        <v>0</v>
      </c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</row>
    <row r="166" spans="1:47" outlineLevel="1">
      <c r="A166" s="140"/>
      <c r="B166" s="142"/>
      <c r="C166" s="159" t="s">
        <v>270</v>
      </c>
      <c r="D166" s="183"/>
      <c r="E166" s="174"/>
      <c r="F166" s="196"/>
      <c r="G166" s="144"/>
      <c r="H166" s="169">
        <v>0</v>
      </c>
      <c r="I166" s="139"/>
      <c r="J166" s="139"/>
      <c r="K166" s="139"/>
      <c r="L166" s="139"/>
      <c r="M166" s="139"/>
      <c r="N166" s="139"/>
      <c r="O166" s="139"/>
      <c r="P166" s="139"/>
      <c r="Q166" s="139"/>
      <c r="R166" s="139" t="s">
        <v>119</v>
      </c>
      <c r="S166" s="139">
        <v>0</v>
      </c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</row>
    <row r="167" spans="1:47" ht="33.75" outlineLevel="1">
      <c r="A167" s="140"/>
      <c r="B167" s="142"/>
      <c r="C167" s="159" t="s">
        <v>284</v>
      </c>
      <c r="D167" s="183"/>
      <c r="E167" s="174">
        <v>43.43</v>
      </c>
      <c r="F167" s="196"/>
      <c r="G167" s="144"/>
      <c r="H167" s="169">
        <v>0</v>
      </c>
      <c r="I167" s="139"/>
      <c r="J167" s="139"/>
      <c r="K167" s="139"/>
      <c r="L167" s="139"/>
      <c r="M167" s="139"/>
      <c r="N167" s="139"/>
      <c r="O167" s="139"/>
      <c r="P167" s="139"/>
      <c r="Q167" s="139"/>
      <c r="R167" s="139" t="s">
        <v>119</v>
      </c>
      <c r="S167" s="139">
        <v>0</v>
      </c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</row>
    <row r="168" spans="1:47">
      <c r="A168" s="141" t="s">
        <v>112</v>
      </c>
      <c r="B168" s="143" t="s">
        <v>54</v>
      </c>
      <c r="C168" s="160" t="s">
        <v>55</v>
      </c>
      <c r="D168" s="184"/>
      <c r="E168" s="145"/>
      <c r="F168" s="197"/>
      <c r="G168" s="145">
        <f>SUMIF(R169:R216,"&lt;&gt;NOR",G169:G216)</f>
        <v>0</v>
      </c>
      <c r="H168" s="170"/>
      <c r="I168" s="139"/>
      <c r="R168" t="s">
        <v>113</v>
      </c>
    </row>
    <row r="169" spans="1:47" outlineLevel="1">
      <c r="A169" s="140">
        <v>53</v>
      </c>
      <c r="B169" s="142" t="s">
        <v>285</v>
      </c>
      <c r="C169" s="158" t="s">
        <v>286</v>
      </c>
      <c r="D169" s="182" t="s">
        <v>116</v>
      </c>
      <c r="E169" s="144">
        <v>24.456299999999999</v>
      </c>
      <c r="F169" s="196"/>
      <c r="G169" s="144">
        <f>ROUND(E169*F169,2)</f>
        <v>0</v>
      </c>
      <c r="H169" s="169" t="s">
        <v>783</v>
      </c>
      <c r="I169" s="139"/>
      <c r="J169" s="139"/>
      <c r="K169" s="139"/>
      <c r="L169" s="139"/>
      <c r="M169" s="139"/>
      <c r="N169" s="139"/>
      <c r="O169" s="139"/>
      <c r="P169" s="139"/>
      <c r="Q169" s="139"/>
      <c r="R169" s="139" t="s">
        <v>117</v>
      </c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</row>
    <row r="170" spans="1:47" outlineLevel="1">
      <c r="A170" s="140"/>
      <c r="B170" s="142"/>
      <c r="C170" s="159" t="s">
        <v>167</v>
      </c>
      <c r="D170" s="183"/>
      <c r="E170" s="174"/>
      <c r="F170" s="196"/>
      <c r="G170" s="144"/>
      <c r="H170" s="169">
        <v>0</v>
      </c>
      <c r="I170" s="139"/>
      <c r="J170" s="139"/>
      <c r="K170" s="139"/>
      <c r="L170" s="139"/>
      <c r="M170" s="139"/>
      <c r="N170" s="139"/>
      <c r="O170" s="139"/>
      <c r="P170" s="139"/>
      <c r="Q170" s="139"/>
      <c r="R170" s="139" t="s">
        <v>119</v>
      </c>
      <c r="S170" s="139">
        <v>0</v>
      </c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</row>
    <row r="171" spans="1:47" outlineLevel="1">
      <c r="A171" s="140"/>
      <c r="B171" s="142"/>
      <c r="C171" s="159" t="s">
        <v>287</v>
      </c>
      <c r="D171" s="183"/>
      <c r="E171" s="174">
        <v>21.75</v>
      </c>
      <c r="F171" s="196"/>
      <c r="G171" s="144"/>
      <c r="H171" s="169">
        <v>0</v>
      </c>
      <c r="I171" s="139"/>
      <c r="J171" s="139"/>
      <c r="K171" s="139"/>
      <c r="L171" s="139"/>
      <c r="M171" s="139"/>
      <c r="N171" s="139"/>
      <c r="O171" s="139"/>
      <c r="P171" s="139"/>
      <c r="Q171" s="139"/>
      <c r="R171" s="139" t="s">
        <v>119</v>
      </c>
      <c r="S171" s="139">
        <v>0</v>
      </c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</row>
    <row r="172" spans="1:47" outlineLevel="1">
      <c r="A172" s="140"/>
      <c r="B172" s="142"/>
      <c r="C172" s="159" t="s">
        <v>288</v>
      </c>
      <c r="D172" s="183"/>
      <c r="E172" s="174">
        <v>2.2040999999999999</v>
      </c>
      <c r="F172" s="196"/>
      <c r="G172" s="144"/>
      <c r="H172" s="169">
        <v>0</v>
      </c>
      <c r="I172" s="139"/>
      <c r="J172" s="139"/>
      <c r="K172" s="139"/>
      <c r="L172" s="139"/>
      <c r="M172" s="139"/>
      <c r="N172" s="139"/>
      <c r="O172" s="139"/>
      <c r="P172" s="139"/>
      <c r="Q172" s="139"/>
      <c r="R172" s="139" t="s">
        <v>119</v>
      </c>
      <c r="S172" s="139">
        <v>0</v>
      </c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</row>
    <row r="173" spans="1:47" outlineLevel="1">
      <c r="A173" s="140"/>
      <c r="B173" s="142"/>
      <c r="C173" s="159" t="s">
        <v>289</v>
      </c>
      <c r="D173" s="183"/>
      <c r="E173" s="174">
        <v>0.50219999999999998</v>
      </c>
      <c r="F173" s="196"/>
      <c r="G173" s="144"/>
      <c r="H173" s="169">
        <v>0</v>
      </c>
      <c r="I173" s="139"/>
      <c r="J173" s="139"/>
      <c r="K173" s="139"/>
      <c r="L173" s="139"/>
      <c r="M173" s="139"/>
      <c r="N173" s="139"/>
      <c r="O173" s="139"/>
      <c r="P173" s="139"/>
      <c r="Q173" s="139"/>
      <c r="R173" s="139" t="s">
        <v>119</v>
      </c>
      <c r="S173" s="139">
        <v>0</v>
      </c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</row>
    <row r="174" spans="1:47" outlineLevel="1">
      <c r="A174" s="140">
        <v>54</v>
      </c>
      <c r="B174" s="142" t="s">
        <v>290</v>
      </c>
      <c r="C174" s="158" t="s">
        <v>291</v>
      </c>
      <c r="D174" s="182" t="s">
        <v>116</v>
      </c>
      <c r="E174" s="144">
        <v>56.92</v>
      </c>
      <c r="F174" s="196"/>
      <c r="G174" s="144">
        <f>ROUND(E174*F174,2)</f>
        <v>0</v>
      </c>
      <c r="H174" s="169" t="s">
        <v>783</v>
      </c>
      <c r="I174" s="139"/>
      <c r="J174" s="139"/>
      <c r="K174" s="139"/>
      <c r="L174" s="139"/>
      <c r="M174" s="139"/>
      <c r="N174" s="139"/>
      <c r="O174" s="139"/>
      <c r="P174" s="139"/>
      <c r="Q174" s="139"/>
      <c r="R174" s="139" t="s">
        <v>117</v>
      </c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</row>
    <row r="175" spans="1:47" outlineLevel="1">
      <c r="A175" s="140"/>
      <c r="B175" s="142"/>
      <c r="C175" s="159" t="s">
        <v>167</v>
      </c>
      <c r="D175" s="183"/>
      <c r="E175" s="174"/>
      <c r="F175" s="196"/>
      <c r="G175" s="144"/>
      <c r="H175" s="169">
        <v>0</v>
      </c>
      <c r="I175" s="139"/>
      <c r="J175" s="139"/>
      <c r="K175" s="139"/>
      <c r="L175" s="139"/>
      <c r="M175" s="139"/>
      <c r="N175" s="139"/>
      <c r="O175" s="139"/>
      <c r="P175" s="139"/>
      <c r="Q175" s="139"/>
      <c r="R175" s="139" t="s">
        <v>119</v>
      </c>
      <c r="S175" s="139">
        <v>0</v>
      </c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</row>
    <row r="176" spans="1:47" outlineLevel="1">
      <c r="A176" s="140"/>
      <c r="B176" s="142"/>
      <c r="C176" s="159" t="s">
        <v>292</v>
      </c>
      <c r="D176" s="183"/>
      <c r="E176" s="174">
        <v>46</v>
      </c>
      <c r="F176" s="196"/>
      <c r="G176" s="144"/>
      <c r="H176" s="169">
        <v>0</v>
      </c>
      <c r="I176" s="139"/>
      <c r="J176" s="139"/>
      <c r="K176" s="139"/>
      <c r="L176" s="139"/>
      <c r="M176" s="139"/>
      <c r="N176" s="139"/>
      <c r="O176" s="139"/>
      <c r="P176" s="139"/>
      <c r="Q176" s="139"/>
      <c r="R176" s="139" t="s">
        <v>119</v>
      </c>
      <c r="S176" s="139">
        <v>0</v>
      </c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</row>
    <row r="177" spans="1:47" outlineLevel="1">
      <c r="A177" s="140"/>
      <c r="B177" s="142"/>
      <c r="C177" s="159" t="s">
        <v>293</v>
      </c>
      <c r="D177" s="183"/>
      <c r="E177" s="174">
        <v>10.92</v>
      </c>
      <c r="F177" s="196"/>
      <c r="G177" s="144"/>
      <c r="H177" s="169">
        <v>0</v>
      </c>
      <c r="I177" s="139"/>
      <c r="J177" s="139"/>
      <c r="K177" s="139"/>
      <c r="L177" s="139"/>
      <c r="M177" s="139"/>
      <c r="N177" s="139"/>
      <c r="O177" s="139"/>
      <c r="P177" s="139"/>
      <c r="Q177" s="139"/>
      <c r="R177" s="139" t="s">
        <v>119</v>
      </c>
      <c r="S177" s="139">
        <v>0</v>
      </c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</row>
    <row r="178" spans="1:47" ht="22.5" outlineLevel="1">
      <c r="A178" s="140">
        <v>55</v>
      </c>
      <c r="B178" s="142" t="s">
        <v>294</v>
      </c>
      <c r="C178" s="158" t="s">
        <v>295</v>
      </c>
      <c r="D178" s="182" t="s">
        <v>157</v>
      </c>
      <c r="E178" s="144">
        <v>151.584</v>
      </c>
      <c r="F178" s="196"/>
      <c r="G178" s="144">
        <f>ROUND(E178*F178,2)</f>
        <v>0</v>
      </c>
      <c r="H178" s="169" t="s">
        <v>784</v>
      </c>
      <c r="I178" s="139"/>
      <c r="J178" s="139"/>
      <c r="K178" s="139"/>
      <c r="L178" s="139"/>
      <c r="M178" s="139"/>
      <c r="N178" s="139"/>
      <c r="O178" s="139"/>
      <c r="P178" s="139"/>
      <c r="Q178" s="139"/>
      <c r="R178" s="139" t="s">
        <v>117</v>
      </c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</row>
    <row r="179" spans="1:47" outlineLevel="1">
      <c r="A179" s="140"/>
      <c r="B179" s="142"/>
      <c r="C179" s="159" t="s">
        <v>167</v>
      </c>
      <c r="D179" s="183"/>
      <c r="E179" s="174"/>
      <c r="F179" s="196"/>
      <c r="G179" s="144"/>
      <c r="H179" s="169">
        <v>0</v>
      </c>
      <c r="I179" s="139"/>
      <c r="J179" s="139"/>
      <c r="K179" s="139"/>
      <c r="L179" s="139"/>
      <c r="M179" s="139"/>
      <c r="N179" s="139"/>
      <c r="O179" s="139"/>
      <c r="P179" s="139"/>
      <c r="Q179" s="139"/>
      <c r="R179" s="139" t="s">
        <v>119</v>
      </c>
      <c r="S179" s="139">
        <v>0</v>
      </c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</row>
    <row r="180" spans="1:47" outlineLevel="1">
      <c r="A180" s="140"/>
      <c r="B180" s="142"/>
      <c r="C180" s="159" t="s">
        <v>296</v>
      </c>
      <c r="D180" s="183"/>
      <c r="E180" s="174">
        <v>115.5</v>
      </c>
      <c r="F180" s="196"/>
      <c r="G180" s="144"/>
      <c r="H180" s="169">
        <v>0</v>
      </c>
      <c r="I180" s="139"/>
      <c r="J180" s="139"/>
      <c r="K180" s="139"/>
      <c r="L180" s="139"/>
      <c r="M180" s="139"/>
      <c r="N180" s="139"/>
      <c r="O180" s="139"/>
      <c r="P180" s="139"/>
      <c r="Q180" s="139"/>
      <c r="R180" s="139" t="s">
        <v>119</v>
      </c>
      <c r="S180" s="139">
        <v>0</v>
      </c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</row>
    <row r="181" spans="1:47" outlineLevel="1">
      <c r="A181" s="140"/>
      <c r="B181" s="142"/>
      <c r="C181" s="159" t="s">
        <v>297</v>
      </c>
      <c r="D181" s="183"/>
      <c r="E181" s="174">
        <v>29.388000000000002</v>
      </c>
      <c r="F181" s="196"/>
      <c r="G181" s="144"/>
      <c r="H181" s="169">
        <v>0</v>
      </c>
      <c r="I181" s="139"/>
      <c r="J181" s="139"/>
      <c r="K181" s="139"/>
      <c r="L181" s="139"/>
      <c r="M181" s="139"/>
      <c r="N181" s="139"/>
      <c r="O181" s="139"/>
      <c r="P181" s="139"/>
      <c r="Q181" s="139"/>
      <c r="R181" s="139" t="s">
        <v>119</v>
      </c>
      <c r="S181" s="139">
        <v>0</v>
      </c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</row>
    <row r="182" spans="1:47" outlineLevel="1">
      <c r="A182" s="140"/>
      <c r="B182" s="142"/>
      <c r="C182" s="159" t="s">
        <v>298</v>
      </c>
      <c r="D182" s="183"/>
      <c r="E182" s="174">
        <v>6.6959999999999997</v>
      </c>
      <c r="F182" s="196"/>
      <c r="G182" s="144"/>
      <c r="H182" s="169">
        <v>0</v>
      </c>
      <c r="I182" s="139"/>
      <c r="J182" s="139"/>
      <c r="K182" s="139"/>
      <c r="L182" s="139"/>
      <c r="M182" s="139"/>
      <c r="N182" s="139"/>
      <c r="O182" s="139"/>
      <c r="P182" s="139"/>
      <c r="Q182" s="139"/>
      <c r="R182" s="139" t="s">
        <v>119</v>
      </c>
      <c r="S182" s="139">
        <v>0</v>
      </c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</row>
    <row r="183" spans="1:47" ht="22.5" outlineLevel="1">
      <c r="A183" s="140">
        <v>56</v>
      </c>
      <c r="B183" s="142" t="s">
        <v>299</v>
      </c>
      <c r="C183" s="158" t="s">
        <v>300</v>
      </c>
      <c r="D183" s="182" t="s">
        <v>157</v>
      </c>
      <c r="E183" s="144">
        <v>151.584</v>
      </c>
      <c r="F183" s="196"/>
      <c r="G183" s="144">
        <f>ROUND(E183*F183,2)</f>
        <v>0</v>
      </c>
      <c r="H183" s="169" t="s">
        <v>784</v>
      </c>
      <c r="I183" s="139"/>
      <c r="J183" s="139"/>
      <c r="K183" s="139"/>
      <c r="L183" s="139"/>
      <c r="M183" s="139"/>
      <c r="N183" s="139"/>
      <c r="O183" s="139"/>
      <c r="P183" s="139"/>
      <c r="Q183" s="139"/>
      <c r="R183" s="139" t="s">
        <v>117</v>
      </c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</row>
    <row r="184" spans="1:47" outlineLevel="1">
      <c r="A184" s="140"/>
      <c r="B184" s="142"/>
      <c r="C184" s="159" t="s">
        <v>167</v>
      </c>
      <c r="D184" s="183"/>
      <c r="E184" s="174"/>
      <c r="F184" s="196"/>
      <c r="G184" s="144"/>
      <c r="H184" s="169">
        <v>0</v>
      </c>
      <c r="I184" s="139"/>
      <c r="J184" s="139"/>
      <c r="K184" s="139"/>
      <c r="L184" s="139"/>
      <c r="M184" s="139"/>
      <c r="N184" s="139"/>
      <c r="O184" s="139"/>
      <c r="P184" s="139"/>
      <c r="Q184" s="139"/>
      <c r="R184" s="139" t="s">
        <v>119</v>
      </c>
      <c r="S184" s="139">
        <v>0</v>
      </c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</row>
    <row r="185" spans="1:47" outlineLevel="1">
      <c r="A185" s="140"/>
      <c r="B185" s="142"/>
      <c r="C185" s="159" t="s">
        <v>296</v>
      </c>
      <c r="D185" s="183"/>
      <c r="E185" s="174">
        <v>115.5</v>
      </c>
      <c r="F185" s="196"/>
      <c r="G185" s="144"/>
      <c r="H185" s="169">
        <v>0</v>
      </c>
      <c r="I185" s="139"/>
      <c r="J185" s="139"/>
      <c r="K185" s="139"/>
      <c r="L185" s="139"/>
      <c r="M185" s="139"/>
      <c r="N185" s="139"/>
      <c r="O185" s="139"/>
      <c r="P185" s="139"/>
      <c r="Q185" s="139"/>
      <c r="R185" s="139" t="s">
        <v>119</v>
      </c>
      <c r="S185" s="139">
        <v>0</v>
      </c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</row>
    <row r="186" spans="1:47" outlineLevel="1">
      <c r="A186" s="140"/>
      <c r="B186" s="142"/>
      <c r="C186" s="159" t="s">
        <v>297</v>
      </c>
      <c r="D186" s="183"/>
      <c r="E186" s="174">
        <v>29.388000000000002</v>
      </c>
      <c r="F186" s="196"/>
      <c r="G186" s="144"/>
      <c r="H186" s="169">
        <v>0</v>
      </c>
      <c r="I186" s="139"/>
      <c r="J186" s="139"/>
      <c r="K186" s="139"/>
      <c r="L186" s="139"/>
      <c r="M186" s="139"/>
      <c r="N186" s="139"/>
      <c r="O186" s="139"/>
      <c r="P186" s="139"/>
      <c r="Q186" s="139"/>
      <c r="R186" s="139" t="s">
        <v>119</v>
      </c>
      <c r="S186" s="139">
        <v>0</v>
      </c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</row>
    <row r="187" spans="1:47" outlineLevel="1">
      <c r="A187" s="140"/>
      <c r="B187" s="142"/>
      <c r="C187" s="159" t="s">
        <v>298</v>
      </c>
      <c r="D187" s="183"/>
      <c r="E187" s="174">
        <v>6.6959999999999997</v>
      </c>
      <c r="F187" s="196"/>
      <c r="G187" s="144"/>
      <c r="H187" s="169">
        <v>0</v>
      </c>
      <c r="I187" s="139"/>
      <c r="J187" s="139"/>
      <c r="K187" s="139"/>
      <c r="L187" s="139"/>
      <c r="M187" s="139"/>
      <c r="N187" s="139"/>
      <c r="O187" s="139"/>
      <c r="P187" s="139"/>
      <c r="Q187" s="139"/>
      <c r="R187" s="139" t="s">
        <v>119</v>
      </c>
      <c r="S187" s="139">
        <v>0</v>
      </c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</row>
    <row r="188" spans="1:47" outlineLevel="1">
      <c r="A188" s="140">
        <v>57</v>
      </c>
      <c r="B188" s="142" t="s">
        <v>301</v>
      </c>
      <c r="C188" s="158" t="s">
        <v>302</v>
      </c>
      <c r="D188" s="182" t="s">
        <v>157</v>
      </c>
      <c r="E188" s="144">
        <v>312.7</v>
      </c>
      <c r="F188" s="196"/>
      <c r="G188" s="144">
        <f>ROUND(E188*F188,2)</f>
        <v>0</v>
      </c>
      <c r="H188" s="169" t="s">
        <v>783</v>
      </c>
      <c r="I188" s="139"/>
      <c r="J188" s="139"/>
      <c r="K188" s="139"/>
      <c r="L188" s="139"/>
      <c r="M188" s="139"/>
      <c r="N188" s="139"/>
      <c r="O188" s="139"/>
      <c r="P188" s="139"/>
      <c r="Q188" s="139"/>
      <c r="R188" s="139" t="s">
        <v>117</v>
      </c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</row>
    <row r="189" spans="1:47" outlineLevel="1">
      <c r="A189" s="140"/>
      <c r="B189" s="142"/>
      <c r="C189" s="159" t="s">
        <v>167</v>
      </c>
      <c r="D189" s="183"/>
      <c r="E189" s="174"/>
      <c r="F189" s="196"/>
      <c r="G189" s="144"/>
      <c r="H189" s="169">
        <v>0</v>
      </c>
      <c r="I189" s="139"/>
      <c r="J189" s="139"/>
      <c r="K189" s="139"/>
      <c r="L189" s="139"/>
      <c r="M189" s="139"/>
      <c r="N189" s="139"/>
      <c r="O189" s="139"/>
      <c r="P189" s="139"/>
      <c r="Q189" s="139"/>
      <c r="R189" s="139" t="s">
        <v>119</v>
      </c>
      <c r="S189" s="139">
        <v>0</v>
      </c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</row>
    <row r="190" spans="1:47" outlineLevel="1">
      <c r="A190" s="140"/>
      <c r="B190" s="142"/>
      <c r="C190" s="159" t="s">
        <v>303</v>
      </c>
      <c r="D190" s="183"/>
      <c r="E190" s="174">
        <v>203.5</v>
      </c>
      <c r="F190" s="196"/>
      <c r="G190" s="144"/>
      <c r="H190" s="169">
        <v>0</v>
      </c>
      <c r="I190" s="139"/>
      <c r="J190" s="139"/>
      <c r="K190" s="139"/>
      <c r="L190" s="139"/>
      <c r="M190" s="139"/>
      <c r="N190" s="139"/>
      <c r="O190" s="139"/>
      <c r="P190" s="139"/>
      <c r="Q190" s="139"/>
      <c r="R190" s="139" t="s">
        <v>119</v>
      </c>
      <c r="S190" s="139">
        <v>0</v>
      </c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</row>
    <row r="191" spans="1:47" outlineLevel="1">
      <c r="A191" s="140"/>
      <c r="B191" s="142"/>
      <c r="C191" s="159" t="s">
        <v>304</v>
      </c>
      <c r="D191" s="183"/>
      <c r="E191" s="174">
        <v>109.2</v>
      </c>
      <c r="F191" s="196"/>
      <c r="G191" s="144"/>
      <c r="H191" s="169">
        <v>0</v>
      </c>
      <c r="I191" s="139"/>
      <c r="J191" s="139"/>
      <c r="K191" s="139"/>
      <c r="L191" s="139"/>
      <c r="M191" s="139"/>
      <c r="N191" s="139"/>
      <c r="O191" s="139"/>
      <c r="P191" s="139"/>
      <c r="Q191" s="139"/>
      <c r="R191" s="139" t="s">
        <v>119</v>
      </c>
      <c r="S191" s="139">
        <v>0</v>
      </c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</row>
    <row r="192" spans="1:47" outlineLevel="1">
      <c r="A192" s="140">
        <v>58</v>
      </c>
      <c r="B192" s="142" t="s">
        <v>305</v>
      </c>
      <c r="C192" s="158" t="s">
        <v>306</v>
      </c>
      <c r="D192" s="182" t="s">
        <v>157</v>
      </c>
      <c r="E192" s="144">
        <v>312.7</v>
      </c>
      <c r="F192" s="196"/>
      <c r="G192" s="144">
        <f>ROUND(E192*F192,2)</f>
        <v>0</v>
      </c>
      <c r="H192" s="169" t="s">
        <v>783</v>
      </c>
      <c r="I192" s="139"/>
      <c r="J192" s="139"/>
      <c r="K192" s="139"/>
      <c r="L192" s="139"/>
      <c r="M192" s="139"/>
      <c r="N192" s="139"/>
      <c r="O192" s="139"/>
      <c r="P192" s="139"/>
      <c r="Q192" s="139"/>
      <c r="R192" s="139" t="s">
        <v>117</v>
      </c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</row>
    <row r="193" spans="1:47" outlineLevel="1">
      <c r="A193" s="140"/>
      <c r="B193" s="142"/>
      <c r="C193" s="159" t="s">
        <v>167</v>
      </c>
      <c r="D193" s="183"/>
      <c r="E193" s="174"/>
      <c r="F193" s="196"/>
      <c r="G193" s="144"/>
      <c r="H193" s="169">
        <v>0</v>
      </c>
      <c r="I193" s="139"/>
      <c r="J193" s="139"/>
      <c r="K193" s="139"/>
      <c r="L193" s="139"/>
      <c r="M193" s="139"/>
      <c r="N193" s="139"/>
      <c r="O193" s="139"/>
      <c r="P193" s="139"/>
      <c r="Q193" s="139"/>
      <c r="R193" s="139" t="s">
        <v>119</v>
      </c>
      <c r="S193" s="139">
        <v>0</v>
      </c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</row>
    <row r="194" spans="1:47" outlineLevel="1">
      <c r="A194" s="140"/>
      <c r="B194" s="142"/>
      <c r="C194" s="159" t="s">
        <v>303</v>
      </c>
      <c r="D194" s="183"/>
      <c r="E194" s="174">
        <v>203.5</v>
      </c>
      <c r="F194" s="196"/>
      <c r="G194" s="144"/>
      <c r="H194" s="169">
        <v>0</v>
      </c>
      <c r="I194" s="139"/>
      <c r="J194" s="139"/>
      <c r="K194" s="139"/>
      <c r="L194" s="139"/>
      <c r="M194" s="139"/>
      <c r="N194" s="139"/>
      <c r="O194" s="139"/>
      <c r="P194" s="139"/>
      <c r="Q194" s="139"/>
      <c r="R194" s="139" t="s">
        <v>119</v>
      </c>
      <c r="S194" s="139">
        <v>0</v>
      </c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</row>
    <row r="195" spans="1:47" outlineLevel="1">
      <c r="A195" s="140"/>
      <c r="B195" s="142"/>
      <c r="C195" s="159" t="s">
        <v>304</v>
      </c>
      <c r="D195" s="183"/>
      <c r="E195" s="174">
        <v>109.2</v>
      </c>
      <c r="F195" s="196"/>
      <c r="G195" s="144"/>
      <c r="H195" s="169">
        <v>0</v>
      </c>
      <c r="I195" s="139"/>
      <c r="J195" s="139"/>
      <c r="K195" s="139"/>
      <c r="L195" s="139"/>
      <c r="M195" s="139"/>
      <c r="N195" s="139"/>
      <c r="O195" s="139"/>
      <c r="P195" s="139"/>
      <c r="Q195" s="139"/>
      <c r="R195" s="139" t="s">
        <v>119</v>
      </c>
      <c r="S195" s="139">
        <v>0</v>
      </c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</row>
    <row r="196" spans="1:47" outlineLevel="1">
      <c r="A196" s="140">
        <v>59</v>
      </c>
      <c r="B196" s="142" t="s">
        <v>307</v>
      </c>
      <c r="C196" s="158" t="s">
        <v>308</v>
      </c>
      <c r="D196" s="182" t="s">
        <v>157</v>
      </c>
      <c r="E196" s="144">
        <v>279</v>
      </c>
      <c r="F196" s="196"/>
      <c r="G196" s="144">
        <f>ROUND(E196*F196,2)</f>
        <v>0</v>
      </c>
      <c r="H196" s="169" t="s">
        <v>783</v>
      </c>
      <c r="I196" s="139"/>
      <c r="J196" s="139"/>
      <c r="K196" s="139"/>
      <c r="L196" s="139"/>
      <c r="M196" s="139"/>
      <c r="N196" s="139"/>
      <c r="O196" s="139"/>
      <c r="P196" s="139"/>
      <c r="Q196" s="139"/>
      <c r="R196" s="139" t="s">
        <v>117</v>
      </c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</row>
    <row r="197" spans="1:47" outlineLevel="1">
      <c r="A197" s="140"/>
      <c r="B197" s="142"/>
      <c r="C197" s="159" t="s">
        <v>167</v>
      </c>
      <c r="D197" s="183"/>
      <c r="E197" s="174"/>
      <c r="F197" s="196"/>
      <c r="G197" s="144"/>
      <c r="H197" s="169">
        <v>0</v>
      </c>
      <c r="I197" s="139"/>
      <c r="J197" s="139"/>
      <c r="K197" s="139"/>
      <c r="L197" s="139"/>
      <c r="M197" s="139"/>
      <c r="N197" s="139"/>
      <c r="O197" s="139"/>
      <c r="P197" s="139"/>
      <c r="Q197" s="139"/>
      <c r="R197" s="139" t="s">
        <v>119</v>
      </c>
      <c r="S197" s="139">
        <v>0</v>
      </c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</row>
    <row r="198" spans="1:47" outlineLevel="1">
      <c r="A198" s="140"/>
      <c r="B198" s="142"/>
      <c r="C198" s="159" t="s">
        <v>309</v>
      </c>
      <c r="D198" s="183"/>
      <c r="E198" s="174">
        <v>95</v>
      </c>
      <c r="F198" s="196"/>
      <c r="G198" s="144"/>
      <c r="H198" s="169">
        <v>0</v>
      </c>
      <c r="I198" s="139"/>
      <c r="J198" s="139"/>
      <c r="K198" s="139"/>
      <c r="L198" s="139"/>
      <c r="M198" s="139"/>
      <c r="N198" s="139"/>
      <c r="O198" s="139"/>
      <c r="P198" s="139"/>
      <c r="Q198" s="139"/>
      <c r="R198" s="139" t="s">
        <v>119</v>
      </c>
      <c r="S198" s="139">
        <v>0</v>
      </c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</row>
    <row r="199" spans="1:47" outlineLevel="1">
      <c r="A199" s="140"/>
      <c r="B199" s="142"/>
      <c r="C199" s="159" t="s">
        <v>310</v>
      </c>
      <c r="D199" s="183"/>
      <c r="E199" s="174">
        <v>184</v>
      </c>
      <c r="F199" s="196"/>
      <c r="G199" s="144"/>
      <c r="H199" s="169">
        <v>0</v>
      </c>
      <c r="I199" s="139"/>
      <c r="J199" s="139"/>
      <c r="K199" s="139"/>
      <c r="L199" s="139"/>
      <c r="M199" s="139"/>
      <c r="N199" s="139"/>
      <c r="O199" s="139"/>
      <c r="P199" s="139"/>
      <c r="Q199" s="139"/>
      <c r="R199" s="139" t="s">
        <v>119</v>
      </c>
      <c r="S199" s="139">
        <v>0</v>
      </c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</row>
    <row r="200" spans="1:47" outlineLevel="1">
      <c r="A200" s="140">
        <v>60</v>
      </c>
      <c r="B200" s="142" t="s">
        <v>311</v>
      </c>
      <c r="C200" s="158" t="s">
        <v>312</v>
      </c>
      <c r="D200" s="182" t="s">
        <v>157</v>
      </c>
      <c r="E200" s="144">
        <v>279</v>
      </c>
      <c r="F200" s="196"/>
      <c r="G200" s="144">
        <f>ROUND(E200*F200,2)</f>
        <v>0</v>
      </c>
      <c r="H200" s="169" t="s">
        <v>783</v>
      </c>
      <c r="I200" s="139"/>
      <c r="J200" s="139"/>
      <c r="K200" s="139"/>
      <c r="L200" s="139"/>
      <c r="M200" s="139"/>
      <c r="N200" s="139"/>
      <c r="O200" s="139"/>
      <c r="P200" s="139"/>
      <c r="Q200" s="139"/>
      <c r="R200" s="139" t="s">
        <v>117</v>
      </c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</row>
    <row r="201" spans="1:47" outlineLevel="1">
      <c r="A201" s="140"/>
      <c r="B201" s="142"/>
      <c r="C201" s="159" t="s">
        <v>167</v>
      </c>
      <c r="D201" s="183"/>
      <c r="E201" s="174"/>
      <c r="F201" s="196"/>
      <c r="G201" s="144"/>
      <c r="H201" s="169">
        <v>0</v>
      </c>
      <c r="I201" s="139"/>
      <c r="J201" s="139"/>
      <c r="K201" s="139"/>
      <c r="L201" s="139"/>
      <c r="M201" s="139"/>
      <c r="N201" s="139"/>
      <c r="O201" s="139"/>
      <c r="P201" s="139"/>
      <c r="Q201" s="139"/>
      <c r="R201" s="139" t="s">
        <v>119</v>
      </c>
      <c r="S201" s="139">
        <v>0</v>
      </c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</row>
    <row r="202" spans="1:47" outlineLevel="1">
      <c r="A202" s="140"/>
      <c r="B202" s="142"/>
      <c r="C202" s="159" t="s">
        <v>309</v>
      </c>
      <c r="D202" s="183"/>
      <c r="E202" s="174">
        <v>95</v>
      </c>
      <c r="F202" s="196"/>
      <c r="G202" s="144"/>
      <c r="H202" s="169">
        <v>0</v>
      </c>
      <c r="I202" s="139"/>
      <c r="J202" s="139"/>
      <c r="K202" s="139"/>
      <c r="L202" s="139"/>
      <c r="M202" s="139"/>
      <c r="N202" s="139"/>
      <c r="O202" s="139"/>
      <c r="P202" s="139"/>
      <c r="Q202" s="139"/>
      <c r="R202" s="139" t="s">
        <v>119</v>
      </c>
      <c r="S202" s="139">
        <v>0</v>
      </c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</row>
    <row r="203" spans="1:47" outlineLevel="1">
      <c r="A203" s="140"/>
      <c r="B203" s="142"/>
      <c r="C203" s="159" t="s">
        <v>310</v>
      </c>
      <c r="D203" s="183"/>
      <c r="E203" s="174">
        <v>184</v>
      </c>
      <c r="F203" s="196"/>
      <c r="G203" s="144"/>
      <c r="H203" s="169">
        <v>0</v>
      </c>
      <c r="I203" s="139"/>
      <c r="J203" s="139"/>
      <c r="K203" s="139"/>
      <c r="L203" s="139"/>
      <c r="M203" s="139"/>
      <c r="N203" s="139"/>
      <c r="O203" s="139"/>
      <c r="P203" s="139"/>
      <c r="Q203" s="139"/>
      <c r="R203" s="139" t="s">
        <v>119</v>
      </c>
      <c r="S203" s="139">
        <v>0</v>
      </c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</row>
    <row r="204" spans="1:47" ht="22.5" outlineLevel="1">
      <c r="A204" s="140">
        <v>61</v>
      </c>
      <c r="B204" s="142" t="s">
        <v>313</v>
      </c>
      <c r="C204" s="158" t="s">
        <v>314</v>
      </c>
      <c r="D204" s="182" t="s">
        <v>181</v>
      </c>
      <c r="E204" s="144">
        <v>7.3238669999999999</v>
      </c>
      <c r="F204" s="196"/>
      <c r="G204" s="144">
        <f>ROUND(E204*F204,2)</f>
        <v>0</v>
      </c>
      <c r="H204" s="169" t="s">
        <v>783</v>
      </c>
      <c r="I204" s="139"/>
      <c r="J204" s="139"/>
      <c r="K204" s="139"/>
      <c r="L204" s="139"/>
      <c r="M204" s="139"/>
      <c r="N204" s="139"/>
      <c r="O204" s="139"/>
      <c r="P204" s="139"/>
      <c r="Q204" s="139"/>
      <c r="R204" s="139" t="s">
        <v>117</v>
      </c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</row>
    <row r="205" spans="1:47" outlineLevel="1">
      <c r="A205" s="140"/>
      <c r="B205" s="142"/>
      <c r="C205" s="159" t="s">
        <v>315</v>
      </c>
      <c r="D205" s="183"/>
      <c r="E205" s="174">
        <v>7.3238669999999999</v>
      </c>
      <c r="F205" s="196"/>
      <c r="G205" s="144"/>
      <c r="H205" s="169">
        <v>0</v>
      </c>
      <c r="I205" s="139"/>
      <c r="J205" s="139"/>
      <c r="K205" s="139"/>
      <c r="L205" s="139"/>
      <c r="M205" s="139"/>
      <c r="N205" s="139"/>
      <c r="O205" s="139"/>
      <c r="P205" s="139"/>
      <c r="Q205" s="139"/>
      <c r="R205" s="139" t="s">
        <v>119</v>
      </c>
      <c r="S205" s="139">
        <v>0</v>
      </c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</row>
    <row r="206" spans="1:47" ht="22.5" outlineLevel="1">
      <c r="A206" s="140">
        <v>62</v>
      </c>
      <c r="B206" s="142" t="s">
        <v>316</v>
      </c>
      <c r="C206" s="158" t="s">
        <v>317</v>
      </c>
      <c r="D206" s="182" t="s">
        <v>181</v>
      </c>
      <c r="E206" s="144">
        <v>0.72138999999999998</v>
      </c>
      <c r="F206" s="196"/>
      <c r="G206" s="144">
        <f>ROUND(E206*F206,2)</f>
        <v>0</v>
      </c>
      <c r="H206" s="169" t="s">
        <v>783</v>
      </c>
      <c r="I206" s="139"/>
      <c r="J206" s="139"/>
      <c r="K206" s="139"/>
      <c r="L206" s="139"/>
      <c r="M206" s="139"/>
      <c r="N206" s="139"/>
      <c r="O206" s="139"/>
      <c r="P206" s="139"/>
      <c r="Q206" s="139"/>
      <c r="R206" s="139" t="s">
        <v>117</v>
      </c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</row>
    <row r="207" spans="1:47" outlineLevel="1">
      <c r="A207" s="140"/>
      <c r="B207" s="142"/>
      <c r="C207" s="159" t="s">
        <v>318</v>
      </c>
      <c r="D207" s="183"/>
      <c r="E207" s="174">
        <v>0.72138999999999998</v>
      </c>
      <c r="F207" s="196"/>
      <c r="G207" s="144"/>
      <c r="H207" s="169">
        <v>0</v>
      </c>
      <c r="I207" s="139"/>
      <c r="J207" s="139"/>
      <c r="K207" s="139"/>
      <c r="L207" s="139"/>
      <c r="M207" s="139"/>
      <c r="N207" s="139"/>
      <c r="O207" s="139"/>
      <c r="P207" s="139"/>
      <c r="Q207" s="139"/>
      <c r="R207" s="139" t="s">
        <v>119</v>
      </c>
      <c r="S207" s="139">
        <v>0</v>
      </c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</row>
    <row r="208" spans="1:47" ht="22.5" outlineLevel="1">
      <c r="A208" s="140">
        <v>63</v>
      </c>
      <c r="B208" s="142" t="s">
        <v>319</v>
      </c>
      <c r="C208" s="158" t="s">
        <v>805</v>
      </c>
      <c r="D208" s="182" t="s">
        <v>242</v>
      </c>
      <c r="E208" s="144">
        <v>22.44</v>
      </c>
      <c r="F208" s="196"/>
      <c r="G208" s="144">
        <f>ROUND(E208*F208,2)</f>
        <v>0</v>
      </c>
      <c r="H208" s="169" t="s">
        <v>784</v>
      </c>
      <c r="I208" s="139"/>
      <c r="J208" s="139"/>
      <c r="K208" s="139"/>
      <c r="L208" s="139"/>
      <c r="M208" s="139"/>
      <c r="N208" s="139"/>
      <c r="O208" s="139"/>
      <c r="P208" s="139"/>
      <c r="Q208" s="139"/>
      <c r="R208" s="139" t="s">
        <v>117</v>
      </c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</row>
    <row r="209" spans="1:47" outlineLevel="1">
      <c r="A209" s="140"/>
      <c r="B209" s="142"/>
      <c r="C209" s="159" t="s">
        <v>167</v>
      </c>
      <c r="D209" s="183"/>
      <c r="E209" s="174"/>
      <c r="F209" s="196"/>
      <c r="G209" s="144"/>
      <c r="H209" s="169">
        <v>0</v>
      </c>
      <c r="I209" s="139"/>
      <c r="J209" s="139"/>
      <c r="K209" s="139"/>
      <c r="L209" s="139"/>
      <c r="M209" s="139"/>
      <c r="N209" s="139"/>
      <c r="O209" s="139"/>
      <c r="P209" s="139"/>
      <c r="Q209" s="139"/>
      <c r="R209" s="139" t="s">
        <v>119</v>
      </c>
      <c r="S209" s="139">
        <v>0</v>
      </c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</row>
    <row r="210" spans="1:47" outlineLevel="1">
      <c r="A210" s="140"/>
      <c r="B210" s="142"/>
      <c r="C210" s="159" t="s">
        <v>320</v>
      </c>
      <c r="D210" s="183"/>
      <c r="E210" s="174">
        <v>22.44</v>
      </c>
      <c r="F210" s="196"/>
      <c r="G210" s="144"/>
      <c r="H210" s="169">
        <v>0</v>
      </c>
      <c r="I210" s="139"/>
      <c r="J210" s="139"/>
      <c r="K210" s="139"/>
      <c r="L210" s="139"/>
      <c r="M210" s="139"/>
      <c r="N210" s="139"/>
      <c r="O210" s="139"/>
      <c r="P210" s="139"/>
      <c r="Q210" s="139"/>
      <c r="R210" s="139" t="s">
        <v>119</v>
      </c>
      <c r="S210" s="139">
        <v>0</v>
      </c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</row>
    <row r="211" spans="1:47" ht="22.5" outlineLevel="1">
      <c r="A211" s="140">
        <v>64</v>
      </c>
      <c r="B211" s="142" t="s">
        <v>321</v>
      </c>
      <c r="C211" s="158" t="s">
        <v>806</v>
      </c>
      <c r="D211" s="182" t="s">
        <v>242</v>
      </c>
      <c r="E211" s="144">
        <v>2</v>
      </c>
      <c r="F211" s="196"/>
      <c r="G211" s="144">
        <f>ROUND(E211*F211,2)</f>
        <v>0</v>
      </c>
      <c r="H211" s="169" t="s">
        <v>784</v>
      </c>
      <c r="I211" s="139"/>
      <c r="J211" s="139"/>
      <c r="K211" s="139"/>
      <c r="L211" s="139"/>
      <c r="M211" s="139"/>
      <c r="N211" s="139"/>
      <c r="O211" s="139"/>
      <c r="P211" s="139"/>
      <c r="Q211" s="139"/>
      <c r="R211" s="139" t="s">
        <v>117</v>
      </c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</row>
    <row r="212" spans="1:47" outlineLevel="1">
      <c r="A212" s="140"/>
      <c r="B212" s="142"/>
      <c r="C212" s="159" t="s">
        <v>167</v>
      </c>
      <c r="D212" s="183"/>
      <c r="E212" s="174"/>
      <c r="F212" s="196"/>
      <c r="G212" s="144"/>
      <c r="H212" s="169">
        <v>0</v>
      </c>
      <c r="I212" s="139"/>
      <c r="J212" s="139"/>
      <c r="K212" s="139"/>
      <c r="L212" s="139"/>
      <c r="M212" s="139"/>
      <c r="N212" s="139"/>
      <c r="O212" s="139"/>
      <c r="P212" s="139"/>
      <c r="Q212" s="139"/>
      <c r="R212" s="139" t="s">
        <v>119</v>
      </c>
      <c r="S212" s="139">
        <v>0</v>
      </c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</row>
    <row r="213" spans="1:47" outlineLevel="1">
      <c r="A213" s="140"/>
      <c r="B213" s="142"/>
      <c r="C213" s="159" t="s">
        <v>322</v>
      </c>
      <c r="D213" s="183"/>
      <c r="E213" s="174">
        <v>2</v>
      </c>
      <c r="F213" s="196"/>
      <c r="G213" s="144"/>
      <c r="H213" s="169">
        <v>0</v>
      </c>
      <c r="I213" s="139"/>
      <c r="J213" s="139"/>
      <c r="K213" s="139"/>
      <c r="L213" s="139"/>
      <c r="M213" s="139"/>
      <c r="N213" s="139"/>
      <c r="O213" s="139"/>
      <c r="P213" s="139"/>
      <c r="Q213" s="139"/>
      <c r="R213" s="139" t="s">
        <v>119</v>
      </c>
      <c r="S213" s="139">
        <v>0</v>
      </c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</row>
    <row r="214" spans="1:47" ht="22.5" outlineLevel="1">
      <c r="A214" s="140">
        <v>65</v>
      </c>
      <c r="B214" s="142" t="s">
        <v>323</v>
      </c>
      <c r="C214" s="158" t="s">
        <v>807</v>
      </c>
      <c r="D214" s="182" t="s">
        <v>207</v>
      </c>
      <c r="E214" s="144">
        <v>2</v>
      </c>
      <c r="F214" s="196"/>
      <c r="G214" s="144">
        <f>ROUND(E214*F214,2)</f>
        <v>0</v>
      </c>
      <c r="H214" s="169" t="s">
        <v>784</v>
      </c>
      <c r="I214" s="139"/>
      <c r="J214" s="139"/>
      <c r="K214" s="139"/>
      <c r="L214" s="139"/>
      <c r="M214" s="139"/>
      <c r="N214" s="139"/>
      <c r="O214" s="139"/>
      <c r="P214" s="139"/>
      <c r="Q214" s="139"/>
      <c r="R214" s="139" t="s">
        <v>117</v>
      </c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</row>
    <row r="215" spans="1:47" outlineLevel="1">
      <c r="A215" s="140"/>
      <c r="B215" s="142"/>
      <c r="C215" s="159" t="s">
        <v>167</v>
      </c>
      <c r="D215" s="183"/>
      <c r="E215" s="174"/>
      <c r="F215" s="196"/>
      <c r="G215" s="144"/>
      <c r="H215" s="169">
        <v>0</v>
      </c>
      <c r="I215" s="139"/>
      <c r="J215" s="139"/>
      <c r="K215" s="139"/>
      <c r="L215" s="139"/>
      <c r="M215" s="139"/>
      <c r="N215" s="139"/>
      <c r="O215" s="139"/>
      <c r="P215" s="139"/>
      <c r="Q215" s="139"/>
      <c r="R215" s="139" t="s">
        <v>119</v>
      </c>
      <c r="S215" s="139">
        <v>0</v>
      </c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</row>
    <row r="216" spans="1:47" outlineLevel="1">
      <c r="A216" s="140"/>
      <c r="B216" s="142"/>
      <c r="C216" s="159" t="s">
        <v>324</v>
      </c>
      <c r="D216" s="183"/>
      <c r="E216" s="174">
        <v>2</v>
      </c>
      <c r="F216" s="196"/>
      <c r="G216" s="144"/>
      <c r="H216" s="169">
        <v>0</v>
      </c>
      <c r="I216" s="139"/>
      <c r="J216" s="139"/>
      <c r="K216" s="139"/>
      <c r="L216" s="139"/>
      <c r="M216" s="139"/>
      <c r="N216" s="139"/>
      <c r="O216" s="139"/>
      <c r="P216" s="139"/>
      <c r="Q216" s="139"/>
      <c r="R216" s="139" t="s">
        <v>119</v>
      </c>
      <c r="S216" s="139">
        <v>0</v>
      </c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</row>
    <row r="217" spans="1:47">
      <c r="A217" s="141" t="s">
        <v>112</v>
      </c>
      <c r="B217" s="143" t="s">
        <v>56</v>
      </c>
      <c r="C217" s="160" t="s">
        <v>57</v>
      </c>
      <c r="D217" s="184"/>
      <c r="E217" s="145"/>
      <c r="F217" s="197"/>
      <c r="G217" s="145">
        <f>SUMIF(R218:R241,"&lt;&gt;NOR",G218:G241)</f>
        <v>0</v>
      </c>
      <c r="H217" s="170"/>
      <c r="I217" s="139"/>
      <c r="R217" t="s">
        <v>113</v>
      </c>
    </row>
    <row r="218" spans="1:47" outlineLevel="1">
      <c r="A218" s="140">
        <v>66</v>
      </c>
      <c r="B218" s="142" t="s">
        <v>325</v>
      </c>
      <c r="C218" s="158" t="s">
        <v>326</v>
      </c>
      <c r="D218" s="182" t="s">
        <v>157</v>
      </c>
      <c r="E218" s="144">
        <v>107.2</v>
      </c>
      <c r="F218" s="196"/>
      <c r="G218" s="144">
        <f>ROUND(E218*F218,2)</f>
        <v>0</v>
      </c>
      <c r="H218" s="169" t="s">
        <v>783</v>
      </c>
      <c r="I218" s="139"/>
      <c r="J218" s="139"/>
      <c r="K218" s="139"/>
      <c r="L218" s="139"/>
      <c r="M218" s="139"/>
      <c r="N218" s="139"/>
      <c r="O218" s="139"/>
      <c r="P218" s="139"/>
      <c r="Q218" s="139"/>
      <c r="R218" s="139" t="s">
        <v>117</v>
      </c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</row>
    <row r="219" spans="1:47" outlineLevel="1">
      <c r="A219" s="140"/>
      <c r="B219" s="142"/>
      <c r="C219" s="159" t="s">
        <v>162</v>
      </c>
      <c r="D219" s="183"/>
      <c r="E219" s="174"/>
      <c r="F219" s="196"/>
      <c r="G219" s="144"/>
      <c r="H219" s="169">
        <v>0</v>
      </c>
      <c r="I219" s="139"/>
      <c r="J219" s="139"/>
      <c r="K219" s="139"/>
      <c r="L219" s="139"/>
      <c r="M219" s="139"/>
      <c r="N219" s="139"/>
      <c r="O219" s="139"/>
      <c r="P219" s="139"/>
      <c r="Q219" s="139"/>
      <c r="R219" s="139" t="s">
        <v>119</v>
      </c>
      <c r="S219" s="139">
        <v>0</v>
      </c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</row>
    <row r="220" spans="1:47" outlineLevel="1">
      <c r="A220" s="140"/>
      <c r="B220" s="142"/>
      <c r="C220" s="159" t="s">
        <v>163</v>
      </c>
      <c r="D220" s="183"/>
      <c r="E220" s="174"/>
      <c r="F220" s="196"/>
      <c r="G220" s="144"/>
      <c r="H220" s="169">
        <v>0</v>
      </c>
      <c r="I220" s="139"/>
      <c r="J220" s="139"/>
      <c r="K220" s="139"/>
      <c r="L220" s="139"/>
      <c r="M220" s="139"/>
      <c r="N220" s="139"/>
      <c r="O220" s="139"/>
      <c r="P220" s="139"/>
      <c r="Q220" s="139"/>
      <c r="R220" s="139" t="s">
        <v>119</v>
      </c>
      <c r="S220" s="139">
        <v>0</v>
      </c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</row>
    <row r="221" spans="1:47" outlineLevel="1">
      <c r="A221" s="140"/>
      <c r="B221" s="142"/>
      <c r="C221" s="159" t="s">
        <v>164</v>
      </c>
      <c r="D221" s="183"/>
      <c r="E221" s="174">
        <v>107.2</v>
      </c>
      <c r="F221" s="196"/>
      <c r="G221" s="144"/>
      <c r="H221" s="169">
        <v>0</v>
      </c>
      <c r="I221" s="139"/>
      <c r="J221" s="139"/>
      <c r="K221" s="139"/>
      <c r="L221" s="139"/>
      <c r="M221" s="139"/>
      <c r="N221" s="139"/>
      <c r="O221" s="139"/>
      <c r="P221" s="139"/>
      <c r="Q221" s="139"/>
      <c r="R221" s="139" t="s">
        <v>119</v>
      </c>
      <c r="S221" s="139">
        <v>0</v>
      </c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</row>
    <row r="222" spans="1:47" outlineLevel="1">
      <c r="A222" s="140">
        <v>67</v>
      </c>
      <c r="B222" s="142" t="s">
        <v>327</v>
      </c>
      <c r="C222" s="158" t="s">
        <v>328</v>
      </c>
      <c r="D222" s="182" t="s">
        <v>157</v>
      </c>
      <c r="E222" s="144">
        <v>123.27999999999999</v>
      </c>
      <c r="F222" s="196"/>
      <c r="G222" s="144">
        <f>ROUND(E222*F222,2)</f>
        <v>0</v>
      </c>
      <c r="H222" s="169" t="s">
        <v>783</v>
      </c>
      <c r="I222" s="139"/>
      <c r="J222" s="139"/>
      <c r="K222" s="139"/>
      <c r="L222" s="139"/>
      <c r="M222" s="139"/>
      <c r="N222" s="139"/>
      <c r="O222" s="139"/>
      <c r="P222" s="139"/>
      <c r="Q222" s="139"/>
      <c r="R222" s="139" t="s">
        <v>329</v>
      </c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</row>
    <row r="223" spans="1:47" outlineLevel="1">
      <c r="A223" s="140"/>
      <c r="B223" s="142"/>
      <c r="C223" s="159" t="s">
        <v>162</v>
      </c>
      <c r="D223" s="183"/>
      <c r="E223" s="174"/>
      <c r="F223" s="196"/>
      <c r="G223" s="144"/>
      <c r="H223" s="169">
        <v>0</v>
      </c>
      <c r="I223" s="139"/>
      <c r="J223" s="139"/>
      <c r="K223" s="139"/>
      <c r="L223" s="139"/>
      <c r="M223" s="139"/>
      <c r="N223" s="139"/>
      <c r="O223" s="139"/>
      <c r="P223" s="139"/>
      <c r="Q223" s="139"/>
      <c r="R223" s="139" t="s">
        <v>119</v>
      </c>
      <c r="S223" s="139">
        <v>0</v>
      </c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</row>
    <row r="224" spans="1:47" outlineLevel="1">
      <c r="A224" s="140"/>
      <c r="B224" s="142"/>
      <c r="C224" s="159" t="s">
        <v>163</v>
      </c>
      <c r="D224" s="183"/>
      <c r="E224" s="174"/>
      <c r="F224" s="196"/>
      <c r="G224" s="144"/>
      <c r="H224" s="169">
        <v>0</v>
      </c>
      <c r="I224" s="139"/>
      <c r="J224" s="139"/>
      <c r="K224" s="139"/>
      <c r="L224" s="139"/>
      <c r="M224" s="139"/>
      <c r="N224" s="139"/>
      <c r="O224" s="139"/>
      <c r="P224" s="139"/>
      <c r="Q224" s="139"/>
      <c r="R224" s="139" t="s">
        <v>119</v>
      </c>
      <c r="S224" s="139">
        <v>0</v>
      </c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</row>
    <row r="225" spans="1:47" outlineLevel="1">
      <c r="A225" s="140"/>
      <c r="B225" s="142"/>
      <c r="C225" s="159" t="s">
        <v>330</v>
      </c>
      <c r="D225" s="183"/>
      <c r="E225" s="174">
        <v>123.28</v>
      </c>
      <c r="F225" s="196"/>
      <c r="G225" s="144"/>
      <c r="H225" s="169">
        <v>0</v>
      </c>
      <c r="I225" s="139"/>
      <c r="J225" s="139"/>
      <c r="K225" s="139"/>
      <c r="L225" s="139"/>
      <c r="M225" s="139"/>
      <c r="N225" s="139"/>
      <c r="O225" s="139"/>
      <c r="P225" s="139"/>
      <c r="Q225" s="139"/>
      <c r="R225" s="139" t="s">
        <v>119</v>
      </c>
      <c r="S225" s="139">
        <v>0</v>
      </c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</row>
    <row r="226" spans="1:47" ht="22.5" outlineLevel="1">
      <c r="A226" s="140">
        <v>68</v>
      </c>
      <c r="B226" s="142" t="s">
        <v>331</v>
      </c>
      <c r="C226" s="158" t="s">
        <v>332</v>
      </c>
      <c r="D226" s="182" t="s">
        <v>157</v>
      </c>
      <c r="E226" s="144">
        <v>107.2</v>
      </c>
      <c r="F226" s="196"/>
      <c r="G226" s="144">
        <f>ROUND(E226*F226,2)</f>
        <v>0</v>
      </c>
      <c r="H226" s="169" t="s">
        <v>783</v>
      </c>
      <c r="I226" s="139"/>
      <c r="J226" s="139"/>
      <c r="K226" s="139"/>
      <c r="L226" s="139"/>
      <c r="M226" s="139"/>
      <c r="N226" s="139"/>
      <c r="O226" s="139"/>
      <c r="P226" s="139"/>
      <c r="Q226" s="139"/>
      <c r="R226" s="139" t="s">
        <v>117</v>
      </c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</row>
    <row r="227" spans="1:47" outlineLevel="1">
      <c r="A227" s="140"/>
      <c r="B227" s="142"/>
      <c r="C227" s="159" t="s">
        <v>162</v>
      </c>
      <c r="D227" s="183"/>
      <c r="E227" s="174"/>
      <c r="F227" s="196"/>
      <c r="G227" s="144"/>
      <c r="H227" s="169">
        <v>0</v>
      </c>
      <c r="I227" s="139"/>
      <c r="J227" s="139"/>
      <c r="K227" s="139"/>
      <c r="L227" s="139"/>
      <c r="M227" s="139"/>
      <c r="N227" s="139"/>
      <c r="O227" s="139"/>
      <c r="P227" s="139"/>
      <c r="Q227" s="139"/>
      <c r="R227" s="139" t="s">
        <v>119</v>
      </c>
      <c r="S227" s="139">
        <v>0</v>
      </c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</row>
    <row r="228" spans="1:47" outlineLevel="1">
      <c r="A228" s="140"/>
      <c r="B228" s="142"/>
      <c r="C228" s="159" t="s">
        <v>163</v>
      </c>
      <c r="D228" s="183"/>
      <c r="E228" s="174"/>
      <c r="F228" s="196"/>
      <c r="G228" s="144"/>
      <c r="H228" s="169">
        <v>0</v>
      </c>
      <c r="I228" s="139"/>
      <c r="J228" s="139"/>
      <c r="K228" s="139"/>
      <c r="L228" s="139"/>
      <c r="M228" s="139"/>
      <c r="N228" s="139"/>
      <c r="O228" s="139"/>
      <c r="P228" s="139"/>
      <c r="Q228" s="139"/>
      <c r="R228" s="139" t="s">
        <v>119</v>
      </c>
      <c r="S228" s="139">
        <v>0</v>
      </c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</row>
    <row r="229" spans="1:47" outlineLevel="1">
      <c r="A229" s="140"/>
      <c r="B229" s="142"/>
      <c r="C229" s="159" t="s">
        <v>164</v>
      </c>
      <c r="D229" s="183"/>
      <c r="E229" s="174">
        <v>107.2</v>
      </c>
      <c r="F229" s="196"/>
      <c r="G229" s="144"/>
      <c r="H229" s="169">
        <v>0</v>
      </c>
      <c r="I229" s="139"/>
      <c r="J229" s="139"/>
      <c r="K229" s="139"/>
      <c r="L229" s="139"/>
      <c r="M229" s="139"/>
      <c r="N229" s="139"/>
      <c r="O229" s="139"/>
      <c r="P229" s="139"/>
      <c r="Q229" s="139"/>
      <c r="R229" s="139" t="s">
        <v>119</v>
      </c>
      <c r="S229" s="139">
        <v>0</v>
      </c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</row>
    <row r="230" spans="1:47" outlineLevel="1">
      <c r="A230" s="140">
        <v>69</v>
      </c>
      <c r="B230" s="142" t="s">
        <v>333</v>
      </c>
      <c r="C230" s="158" t="s">
        <v>334</v>
      </c>
      <c r="D230" s="182" t="s">
        <v>157</v>
      </c>
      <c r="E230" s="144">
        <v>107.2</v>
      </c>
      <c r="F230" s="196"/>
      <c r="G230" s="144">
        <f>ROUND(E230*F230,2)</f>
        <v>0</v>
      </c>
      <c r="H230" s="169" t="s">
        <v>783</v>
      </c>
      <c r="I230" s="139"/>
      <c r="J230" s="139"/>
      <c r="K230" s="139"/>
      <c r="L230" s="139"/>
      <c r="M230" s="139"/>
      <c r="N230" s="139"/>
      <c r="O230" s="139"/>
      <c r="P230" s="139"/>
      <c r="Q230" s="139"/>
      <c r="R230" s="139" t="s">
        <v>117</v>
      </c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</row>
    <row r="231" spans="1:47" outlineLevel="1">
      <c r="A231" s="140"/>
      <c r="B231" s="142"/>
      <c r="C231" s="159" t="s">
        <v>162</v>
      </c>
      <c r="D231" s="183"/>
      <c r="E231" s="174"/>
      <c r="F231" s="196"/>
      <c r="G231" s="144"/>
      <c r="H231" s="169">
        <v>0</v>
      </c>
      <c r="I231" s="139"/>
      <c r="J231" s="139"/>
      <c r="K231" s="139"/>
      <c r="L231" s="139"/>
      <c r="M231" s="139"/>
      <c r="N231" s="139"/>
      <c r="O231" s="139"/>
      <c r="P231" s="139"/>
      <c r="Q231" s="139"/>
      <c r="R231" s="139" t="s">
        <v>119</v>
      </c>
      <c r="S231" s="139">
        <v>0</v>
      </c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</row>
    <row r="232" spans="1:47" outlineLevel="1">
      <c r="A232" s="140"/>
      <c r="B232" s="142"/>
      <c r="C232" s="159" t="s">
        <v>163</v>
      </c>
      <c r="D232" s="183"/>
      <c r="E232" s="174"/>
      <c r="F232" s="196"/>
      <c r="G232" s="144"/>
      <c r="H232" s="169">
        <v>0</v>
      </c>
      <c r="I232" s="139"/>
      <c r="J232" s="139"/>
      <c r="K232" s="139"/>
      <c r="L232" s="139"/>
      <c r="M232" s="139"/>
      <c r="N232" s="139"/>
      <c r="O232" s="139"/>
      <c r="P232" s="139"/>
      <c r="Q232" s="139"/>
      <c r="R232" s="139" t="s">
        <v>119</v>
      </c>
      <c r="S232" s="139">
        <v>0</v>
      </c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</row>
    <row r="233" spans="1:47" outlineLevel="1">
      <c r="A233" s="140"/>
      <c r="B233" s="142"/>
      <c r="C233" s="159" t="s">
        <v>164</v>
      </c>
      <c r="D233" s="183"/>
      <c r="E233" s="174">
        <v>107.2</v>
      </c>
      <c r="F233" s="196"/>
      <c r="G233" s="144"/>
      <c r="H233" s="169">
        <v>0</v>
      </c>
      <c r="I233" s="139"/>
      <c r="J233" s="139"/>
      <c r="K233" s="139"/>
      <c r="L233" s="139"/>
      <c r="M233" s="139"/>
      <c r="N233" s="139"/>
      <c r="O233" s="139"/>
      <c r="P233" s="139"/>
      <c r="Q233" s="139"/>
      <c r="R233" s="139" t="s">
        <v>119</v>
      </c>
      <c r="S233" s="139">
        <v>0</v>
      </c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</row>
    <row r="234" spans="1:47" outlineLevel="1">
      <c r="A234" s="140">
        <v>70</v>
      </c>
      <c r="B234" s="142" t="s">
        <v>335</v>
      </c>
      <c r="C234" s="158" t="s">
        <v>336</v>
      </c>
      <c r="D234" s="182" t="s">
        <v>157</v>
      </c>
      <c r="E234" s="144">
        <v>117.92000000000002</v>
      </c>
      <c r="F234" s="196"/>
      <c r="G234" s="144">
        <f>ROUND(E234*F234,2)</f>
        <v>0</v>
      </c>
      <c r="H234" s="169" t="s">
        <v>784</v>
      </c>
      <c r="I234" s="139"/>
      <c r="J234" s="139"/>
      <c r="K234" s="139"/>
      <c r="L234" s="139"/>
      <c r="M234" s="139"/>
      <c r="N234" s="139"/>
      <c r="O234" s="139"/>
      <c r="P234" s="139"/>
      <c r="Q234" s="139"/>
      <c r="R234" s="139" t="s">
        <v>329</v>
      </c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</row>
    <row r="235" spans="1:47" outlineLevel="1">
      <c r="A235" s="140"/>
      <c r="B235" s="142"/>
      <c r="C235" s="159" t="s">
        <v>162</v>
      </c>
      <c r="D235" s="183"/>
      <c r="E235" s="174"/>
      <c r="F235" s="196"/>
      <c r="G235" s="144"/>
      <c r="H235" s="169">
        <v>0</v>
      </c>
      <c r="I235" s="139"/>
      <c r="J235" s="139"/>
      <c r="K235" s="139"/>
      <c r="L235" s="139"/>
      <c r="M235" s="139"/>
      <c r="N235" s="139"/>
      <c r="O235" s="139"/>
      <c r="P235" s="139"/>
      <c r="Q235" s="139"/>
      <c r="R235" s="139" t="s">
        <v>119</v>
      </c>
      <c r="S235" s="139">
        <v>0</v>
      </c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</row>
    <row r="236" spans="1:47" outlineLevel="1">
      <c r="A236" s="140"/>
      <c r="B236" s="142"/>
      <c r="C236" s="159" t="s">
        <v>163</v>
      </c>
      <c r="D236" s="183"/>
      <c r="E236" s="174"/>
      <c r="F236" s="196"/>
      <c r="G236" s="144"/>
      <c r="H236" s="169">
        <v>0</v>
      </c>
      <c r="I236" s="139"/>
      <c r="J236" s="139"/>
      <c r="K236" s="139"/>
      <c r="L236" s="139"/>
      <c r="M236" s="139"/>
      <c r="N236" s="139"/>
      <c r="O236" s="139"/>
      <c r="P236" s="139"/>
      <c r="Q236" s="139"/>
      <c r="R236" s="139" t="s">
        <v>119</v>
      </c>
      <c r="S236" s="139">
        <v>0</v>
      </c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</row>
    <row r="237" spans="1:47" outlineLevel="1">
      <c r="A237" s="140"/>
      <c r="B237" s="142"/>
      <c r="C237" s="159" t="s">
        <v>337</v>
      </c>
      <c r="D237" s="183"/>
      <c r="E237" s="174">
        <v>117.92</v>
      </c>
      <c r="F237" s="196"/>
      <c r="G237" s="144"/>
      <c r="H237" s="169">
        <v>0</v>
      </c>
      <c r="I237" s="139"/>
      <c r="J237" s="139"/>
      <c r="K237" s="139"/>
      <c r="L237" s="139"/>
      <c r="M237" s="139"/>
      <c r="N237" s="139"/>
      <c r="O237" s="139"/>
      <c r="P237" s="139"/>
      <c r="Q237" s="139"/>
      <c r="R237" s="139" t="s">
        <v>119</v>
      </c>
      <c r="S237" s="139">
        <v>0</v>
      </c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</row>
    <row r="238" spans="1:47" ht="22.5" outlineLevel="1">
      <c r="A238" s="140">
        <v>71</v>
      </c>
      <c r="B238" s="142" t="s">
        <v>338</v>
      </c>
      <c r="C238" s="158" t="s">
        <v>339</v>
      </c>
      <c r="D238" s="182" t="s">
        <v>242</v>
      </c>
      <c r="E238" s="144">
        <v>61.6</v>
      </c>
      <c r="F238" s="196"/>
      <c r="G238" s="144">
        <f>ROUND(E238*F238,2)</f>
        <v>0</v>
      </c>
      <c r="H238" s="169" t="s">
        <v>783</v>
      </c>
      <c r="I238" s="139"/>
      <c r="J238" s="139"/>
      <c r="K238" s="139"/>
      <c r="L238" s="139"/>
      <c r="M238" s="139"/>
      <c r="N238" s="139"/>
      <c r="O238" s="139"/>
      <c r="P238" s="139"/>
      <c r="Q238" s="139"/>
      <c r="R238" s="139" t="s">
        <v>117</v>
      </c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</row>
    <row r="239" spans="1:47" outlineLevel="1">
      <c r="A239" s="140"/>
      <c r="B239" s="142"/>
      <c r="C239" s="159" t="s">
        <v>162</v>
      </c>
      <c r="D239" s="183"/>
      <c r="E239" s="174"/>
      <c r="F239" s="196"/>
      <c r="G239" s="144"/>
      <c r="H239" s="169">
        <v>0</v>
      </c>
      <c r="I239" s="139"/>
      <c r="J239" s="139"/>
      <c r="K239" s="139"/>
      <c r="L239" s="139"/>
      <c r="M239" s="139"/>
      <c r="N239" s="139"/>
      <c r="O239" s="139"/>
      <c r="P239" s="139"/>
      <c r="Q239" s="139"/>
      <c r="R239" s="139" t="s">
        <v>119</v>
      </c>
      <c r="S239" s="139">
        <v>0</v>
      </c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</row>
    <row r="240" spans="1:47" outlineLevel="1">
      <c r="A240" s="140"/>
      <c r="B240" s="142"/>
      <c r="C240" s="159" t="s">
        <v>163</v>
      </c>
      <c r="D240" s="183"/>
      <c r="E240" s="174"/>
      <c r="F240" s="196"/>
      <c r="G240" s="144"/>
      <c r="H240" s="169">
        <v>0</v>
      </c>
      <c r="I240" s="139"/>
      <c r="J240" s="139"/>
      <c r="K240" s="139"/>
      <c r="L240" s="139"/>
      <c r="M240" s="139"/>
      <c r="N240" s="139"/>
      <c r="O240" s="139"/>
      <c r="P240" s="139"/>
      <c r="Q240" s="139"/>
      <c r="R240" s="139" t="s">
        <v>119</v>
      </c>
      <c r="S240" s="139">
        <v>0</v>
      </c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</row>
    <row r="241" spans="1:47" outlineLevel="1">
      <c r="A241" s="140"/>
      <c r="B241" s="142"/>
      <c r="C241" s="159" t="s">
        <v>340</v>
      </c>
      <c r="D241" s="183"/>
      <c r="E241" s="174">
        <v>61.6</v>
      </c>
      <c r="F241" s="196"/>
      <c r="G241" s="144"/>
      <c r="H241" s="169">
        <v>0</v>
      </c>
      <c r="I241" s="139"/>
      <c r="J241" s="139"/>
      <c r="K241" s="139"/>
      <c r="L241" s="139"/>
      <c r="M241" s="139"/>
      <c r="N241" s="139"/>
      <c r="O241" s="139"/>
      <c r="P241" s="139"/>
      <c r="Q241" s="139"/>
      <c r="R241" s="139" t="s">
        <v>119</v>
      </c>
      <c r="S241" s="139">
        <v>0</v>
      </c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</row>
    <row r="242" spans="1:47">
      <c r="A242" s="141" t="s">
        <v>112</v>
      </c>
      <c r="B242" s="143" t="s">
        <v>58</v>
      </c>
      <c r="C242" s="160" t="s">
        <v>59</v>
      </c>
      <c r="D242" s="184"/>
      <c r="E242" s="145"/>
      <c r="F242" s="197"/>
      <c r="G242" s="145">
        <f>SUMIF(R243:R276,"&lt;&gt;NOR",G243:G276)</f>
        <v>0</v>
      </c>
      <c r="H242" s="170"/>
      <c r="I242" s="139"/>
      <c r="R242" t="s">
        <v>113</v>
      </c>
    </row>
    <row r="243" spans="1:47" outlineLevel="1">
      <c r="A243" s="140">
        <v>72</v>
      </c>
      <c r="B243" s="142" t="s">
        <v>341</v>
      </c>
      <c r="C243" s="158" t="s">
        <v>342</v>
      </c>
      <c r="D243" s="182" t="s">
        <v>157</v>
      </c>
      <c r="E243" s="144">
        <v>25.2</v>
      </c>
      <c r="F243" s="196"/>
      <c r="G243" s="144">
        <f>ROUND(E243*F243,2)</f>
        <v>0</v>
      </c>
      <c r="H243" s="169" t="s">
        <v>783</v>
      </c>
      <c r="I243" s="139"/>
      <c r="J243" s="139"/>
      <c r="K243" s="139"/>
      <c r="L243" s="139"/>
      <c r="M243" s="139"/>
      <c r="N243" s="139"/>
      <c r="O243" s="139"/>
      <c r="P243" s="139"/>
      <c r="Q243" s="139"/>
      <c r="R243" s="139" t="s">
        <v>117</v>
      </c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</row>
    <row r="244" spans="1:47" outlineLevel="1">
      <c r="A244" s="140"/>
      <c r="B244" s="142"/>
      <c r="C244" s="159" t="s">
        <v>343</v>
      </c>
      <c r="D244" s="183"/>
      <c r="E244" s="174">
        <v>5.2</v>
      </c>
      <c r="F244" s="196"/>
      <c r="G244" s="144"/>
      <c r="H244" s="169">
        <v>0</v>
      </c>
      <c r="I244" s="139"/>
      <c r="J244" s="139"/>
      <c r="K244" s="139"/>
      <c r="L244" s="139"/>
      <c r="M244" s="139"/>
      <c r="N244" s="139"/>
      <c r="O244" s="139"/>
      <c r="P244" s="139"/>
      <c r="Q244" s="139"/>
      <c r="R244" s="139" t="s">
        <v>119</v>
      </c>
      <c r="S244" s="139">
        <v>0</v>
      </c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  <c r="AR244" s="139"/>
      <c r="AS244" s="139"/>
      <c r="AT244" s="139"/>
      <c r="AU244" s="139"/>
    </row>
    <row r="245" spans="1:47" outlineLevel="1">
      <c r="A245" s="140"/>
      <c r="B245" s="142"/>
      <c r="C245" s="159" t="s">
        <v>344</v>
      </c>
      <c r="D245" s="183"/>
      <c r="E245" s="174">
        <v>20</v>
      </c>
      <c r="F245" s="196"/>
      <c r="G245" s="144"/>
      <c r="H245" s="169">
        <v>0</v>
      </c>
      <c r="I245" s="139"/>
      <c r="J245" s="139"/>
      <c r="K245" s="139"/>
      <c r="L245" s="139"/>
      <c r="M245" s="139"/>
      <c r="N245" s="139"/>
      <c r="O245" s="139"/>
      <c r="P245" s="139"/>
      <c r="Q245" s="139"/>
      <c r="R245" s="139" t="s">
        <v>119</v>
      </c>
      <c r="S245" s="139">
        <v>0</v>
      </c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</row>
    <row r="246" spans="1:47" outlineLevel="1">
      <c r="A246" s="140">
        <v>73</v>
      </c>
      <c r="B246" s="142" t="s">
        <v>345</v>
      </c>
      <c r="C246" s="158" t="s">
        <v>346</v>
      </c>
      <c r="D246" s="182" t="s">
        <v>157</v>
      </c>
      <c r="E246" s="144">
        <v>67.5</v>
      </c>
      <c r="F246" s="196"/>
      <c r="G246" s="144">
        <f>ROUND(E246*F246,2)</f>
        <v>0</v>
      </c>
      <c r="H246" s="169" t="s">
        <v>783</v>
      </c>
      <c r="I246" s="139"/>
      <c r="J246" s="139"/>
      <c r="K246" s="139"/>
      <c r="L246" s="139"/>
      <c r="M246" s="139"/>
      <c r="N246" s="139"/>
      <c r="O246" s="139"/>
      <c r="P246" s="139"/>
      <c r="Q246" s="139"/>
      <c r="R246" s="139" t="s">
        <v>117</v>
      </c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</row>
    <row r="247" spans="1:47" outlineLevel="1">
      <c r="A247" s="140"/>
      <c r="B247" s="142"/>
      <c r="C247" s="159" t="s">
        <v>347</v>
      </c>
      <c r="D247" s="183"/>
      <c r="E247" s="174">
        <v>67.5</v>
      </c>
      <c r="F247" s="196"/>
      <c r="G247" s="144"/>
      <c r="H247" s="169">
        <v>0</v>
      </c>
      <c r="I247" s="139"/>
      <c r="J247" s="139"/>
      <c r="K247" s="139"/>
      <c r="L247" s="139"/>
      <c r="M247" s="139"/>
      <c r="N247" s="139"/>
      <c r="O247" s="139"/>
      <c r="P247" s="139"/>
      <c r="Q247" s="139"/>
      <c r="R247" s="139" t="s">
        <v>119</v>
      </c>
      <c r="S247" s="139">
        <v>0</v>
      </c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</row>
    <row r="248" spans="1:47" outlineLevel="1">
      <c r="A248" s="140">
        <v>74</v>
      </c>
      <c r="B248" s="142" t="s">
        <v>348</v>
      </c>
      <c r="C248" s="158" t="s">
        <v>349</v>
      </c>
      <c r="D248" s="182" t="s">
        <v>157</v>
      </c>
      <c r="E248" s="144">
        <v>598.18999999999994</v>
      </c>
      <c r="F248" s="196"/>
      <c r="G248" s="144">
        <f>ROUND(E248*F248,2)</f>
        <v>0</v>
      </c>
      <c r="H248" s="169" t="s">
        <v>783</v>
      </c>
      <c r="I248" s="139"/>
      <c r="J248" s="139"/>
      <c r="K248" s="139"/>
      <c r="L248" s="139"/>
      <c r="M248" s="139"/>
      <c r="N248" s="139"/>
      <c r="O248" s="139"/>
      <c r="P248" s="139"/>
      <c r="Q248" s="139"/>
      <c r="R248" s="139" t="s">
        <v>117</v>
      </c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</row>
    <row r="249" spans="1:47" outlineLevel="1">
      <c r="A249" s="140"/>
      <c r="B249" s="142"/>
      <c r="C249" s="159" t="s">
        <v>350</v>
      </c>
      <c r="D249" s="183"/>
      <c r="E249" s="174">
        <v>598.19000000000005</v>
      </c>
      <c r="F249" s="196"/>
      <c r="G249" s="144"/>
      <c r="H249" s="169">
        <v>0</v>
      </c>
      <c r="I249" s="139"/>
      <c r="J249" s="139"/>
      <c r="K249" s="139"/>
      <c r="L249" s="139"/>
      <c r="M249" s="139"/>
      <c r="N249" s="139"/>
      <c r="O249" s="139"/>
      <c r="P249" s="139"/>
      <c r="Q249" s="139"/>
      <c r="R249" s="139" t="s">
        <v>119</v>
      </c>
      <c r="S249" s="139">
        <v>0</v>
      </c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</row>
    <row r="250" spans="1:47" outlineLevel="1">
      <c r="A250" s="140">
        <v>75</v>
      </c>
      <c r="B250" s="142" t="s">
        <v>351</v>
      </c>
      <c r="C250" s="158" t="s">
        <v>352</v>
      </c>
      <c r="D250" s="182" t="s">
        <v>242</v>
      </c>
      <c r="E250" s="144">
        <v>74.400000000000006</v>
      </c>
      <c r="F250" s="196"/>
      <c r="G250" s="144">
        <f>ROUND(E250*F250,2)</f>
        <v>0</v>
      </c>
      <c r="H250" s="169" t="s">
        <v>783</v>
      </c>
      <c r="I250" s="139"/>
      <c r="J250" s="139"/>
      <c r="K250" s="139"/>
      <c r="L250" s="139"/>
      <c r="M250" s="139"/>
      <c r="N250" s="139"/>
      <c r="O250" s="139"/>
      <c r="P250" s="139"/>
      <c r="Q250" s="139"/>
      <c r="R250" s="139" t="s">
        <v>117</v>
      </c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</row>
    <row r="251" spans="1:47" outlineLevel="1">
      <c r="A251" s="140"/>
      <c r="B251" s="142"/>
      <c r="C251" s="159" t="s">
        <v>353</v>
      </c>
      <c r="D251" s="183"/>
      <c r="E251" s="174">
        <v>26.4</v>
      </c>
      <c r="F251" s="196"/>
      <c r="G251" s="144"/>
      <c r="H251" s="169">
        <v>0</v>
      </c>
      <c r="I251" s="139"/>
      <c r="J251" s="139"/>
      <c r="K251" s="139"/>
      <c r="L251" s="139"/>
      <c r="M251" s="139"/>
      <c r="N251" s="139"/>
      <c r="O251" s="139"/>
      <c r="P251" s="139"/>
      <c r="Q251" s="139"/>
      <c r="R251" s="139" t="s">
        <v>119</v>
      </c>
      <c r="S251" s="139">
        <v>0</v>
      </c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</row>
    <row r="252" spans="1:47" outlineLevel="1">
      <c r="A252" s="140"/>
      <c r="B252" s="142"/>
      <c r="C252" s="159" t="s">
        <v>354</v>
      </c>
      <c r="D252" s="183"/>
      <c r="E252" s="174">
        <v>48</v>
      </c>
      <c r="F252" s="196"/>
      <c r="G252" s="144"/>
      <c r="H252" s="169">
        <v>0</v>
      </c>
      <c r="I252" s="139"/>
      <c r="J252" s="139"/>
      <c r="K252" s="139"/>
      <c r="L252" s="139"/>
      <c r="M252" s="139"/>
      <c r="N252" s="139"/>
      <c r="O252" s="139"/>
      <c r="P252" s="139"/>
      <c r="Q252" s="139"/>
      <c r="R252" s="139" t="s">
        <v>119</v>
      </c>
      <c r="S252" s="139">
        <v>0</v>
      </c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</row>
    <row r="253" spans="1:47" ht="22.5" outlineLevel="1">
      <c r="A253" s="140">
        <v>76</v>
      </c>
      <c r="B253" s="142" t="s">
        <v>355</v>
      </c>
      <c r="C253" s="158" t="s">
        <v>356</v>
      </c>
      <c r="D253" s="182" t="s">
        <v>157</v>
      </c>
      <c r="E253" s="144">
        <v>20</v>
      </c>
      <c r="F253" s="196"/>
      <c r="G253" s="144">
        <f>ROUND(E253*F253,2)</f>
        <v>0</v>
      </c>
      <c r="H253" s="169" t="s">
        <v>783</v>
      </c>
      <c r="I253" s="139"/>
      <c r="J253" s="139"/>
      <c r="K253" s="139"/>
      <c r="L253" s="139"/>
      <c r="M253" s="139"/>
      <c r="N253" s="139"/>
      <c r="O253" s="139"/>
      <c r="P253" s="139"/>
      <c r="Q253" s="139"/>
      <c r="R253" s="139" t="s">
        <v>117</v>
      </c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</row>
    <row r="254" spans="1:47" outlineLevel="1">
      <c r="A254" s="140"/>
      <c r="B254" s="142"/>
      <c r="C254" s="159" t="s">
        <v>357</v>
      </c>
      <c r="D254" s="183"/>
      <c r="E254" s="174">
        <v>20</v>
      </c>
      <c r="F254" s="196"/>
      <c r="G254" s="144"/>
      <c r="H254" s="169">
        <v>0</v>
      </c>
      <c r="I254" s="139"/>
      <c r="J254" s="139"/>
      <c r="K254" s="139"/>
      <c r="L254" s="139"/>
      <c r="M254" s="139"/>
      <c r="N254" s="139"/>
      <c r="O254" s="139"/>
      <c r="P254" s="139"/>
      <c r="Q254" s="139"/>
      <c r="R254" s="139" t="s">
        <v>119</v>
      </c>
      <c r="S254" s="139">
        <v>0</v>
      </c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</row>
    <row r="255" spans="1:47" outlineLevel="1">
      <c r="A255" s="140">
        <v>77</v>
      </c>
      <c r="B255" s="142" t="s">
        <v>358</v>
      </c>
      <c r="C255" s="158" t="s">
        <v>359</v>
      </c>
      <c r="D255" s="182" t="s">
        <v>157</v>
      </c>
      <c r="E255" s="144">
        <v>47.5</v>
      </c>
      <c r="F255" s="196"/>
      <c r="G255" s="144">
        <f>ROUND(E255*F255,2)</f>
        <v>0</v>
      </c>
      <c r="H255" s="169" t="s">
        <v>783</v>
      </c>
      <c r="I255" s="139"/>
      <c r="J255" s="139"/>
      <c r="K255" s="139"/>
      <c r="L255" s="139"/>
      <c r="M255" s="139"/>
      <c r="N255" s="139"/>
      <c r="O255" s="139"/>
      <c r="P255" s="139"/>
      <c r="Q255" s="139"/>
      <c r="R255" s="139" t="s">
        <v>117</v>
      </c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</row>
    <row r="256" spans="1:47" outlineLevel="1">
      <c r="A256" s="140"/>
      <c r="B256" s="142"/>
      <c r="C256" s="159" t="s">
        <v>360</v>
      </c>
      <c r="D256" s="183"/>
      <c r="E256" s="174">
        <v>47.5</v>
      </c>
      <c r="F256" s="196"/>
      <c r="G256" s="144"/>
      <c r="H256" s="169">
        <v>0</v>
      </c>
      <c r="I256" s="139"/>
      <c r="J256" s="139"/>
      <c r="K256" s="139"/>
      <c r="L256" s="139"/>
      <c r="M256" s="139"/>
      <c r="N256" s="139"/>
      <c r="O256" s="139"/>
      <c r="P256" s="139"/>
      <c r="Q256" s="139"/>
      <c r="R256" s="139" t="s">
        <v>119</v>
      </c>
      <c r="S256" s="139">
        <v>0</v>
      </c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</row>
    <row r="257" spans="1:47" outlineLevel="1">
      <c r="A257" s="140">
        <v>78</v>
      </c>
      <c r="B257" s="142" t="s">
        <v>361</v>
      </c>
      <c r="C257" s="158" t="s">
        <v>362</v>
      </c>
      <c r="D257" s="182" t="s">
        <v>157</v>
      </c>
      <c r="E257" s="144">
        <v>20</v>
      </c>
      <c r="F257" s="196"/>
      <c r="G257" s="144">
        <f>ROUND(E257*F257,2)</f>
        <v>0</v>
      </c>
      <c r="H257" s="169" t="s">
        <v>784</v>
      </c>
      <c r="I257" s="139"/>
      <c r="J257" s="139"/>
      <c r="K257" s="139"/>
      <c r="L257" s="139"/>
      <c r="M257" s="139"/>
      <c r="N257" s="139"/>
      <c r="O257" s="139"/>
      <c r="P257" s="139"/>
      <c r="Q257" s="139"/>
      <c r="R257" s="139" t="s">
        <v>117</v>
      </c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</row>
    <row r="258" spans="1:47" outlineLevel="1">
      <c r="A258" s="140"/>
      <c r="B258" s="142"/>
      <c r="C258" s="159" t="s">
        <v>357</v>
      </c>
      <c r="D258" s="183"/>
      <c r="E258" s="174">
        <v>20</v>
      </c>
      <c r="F258" s="196"/>
      <c r="G258" s="144"/>
      <c r="H258" s="169">
        <v>0</v>
      </c>
      <c r="I258" s="139"/>
      <c r="J258" s="139"/>
      <c r="K258" s="139"/>
      <c r="L258" s="139"/>
      <c r="M258" s="139"/>
      <c r="N258" s="139"/>
      <c r="O258" s="139"/>
      <c r="P258" s="139"/>
      <c r="Q258" s="139"/>
      <c r="R258" s="139" t="s">
        <v>119</v>
      </c>
      <c r="S258" s="139">
        <v>0</v>
      </c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</row>
    <row r="259" spans="1:47" ht="22.5" outlineLevel="1">
      <c r="A259" s="140">
        <v>79</v>
      </c>
      <c r="B259" s="142" t="s">
        <v>363</v>
      </c>
      <c r="C259" s="158" t="s">
        <v>364</v>
      </c>
      <c r="D259" s="182" t="s">
        <v>157</v>
      </c>
      <c r="E259" s="144">
        <v>55.645000000000003</v>
      </c>
      <c r="F259" s="196"/>
      <c r="G259" s="144">
        <f>ROUND(E259*F259,2)</f>
        <v>0</v>
      </c>
      <c r="H259" s="169" t="s">
        <v>783</v>
      </c>
      <c r="I259" s="139"/>
      <c r="J259" s="139"/>
      <c r="K259" s="139"/>
      <c r="L259" s="139"/>
      <c r="M259" s="139"/>
      <c r="N259" s="139"/>
      <c r="O259" s="139"/>
      <c r="P259" s="139"/>
      <c r="Q259" s="139"/>
      <c r="R259" s="139" t="s">
        <v>117</v>
      </c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</row>
    <row r="260" spans="1:47" outlineLevel="1">
      <c r="A260" s="140"/>
      <c r="B260" s="142"/>
      <c r="C260" s="159" t="s">
        <v>365</v>
      </c>
      <c r="D260" s="183"/>
      <c r="E260" s="174">
        <v>55.645000000000003</v>
      </c>
      <c r="F260" s="196"/>
      <c r="G260" s="144"/>
      <c r="H260" s="169">
        <v>0</v>
      </c>
      <c r="I260" s="139"/>
      <c r="J260" s="139"/>
      <c r="K260" s="139"/>
      <c r="L260" s="139"/>
      <c r="M260" s="139"/>
      <c r="N260" s="139"/>
      <c r="O260" s="139"/>
      <c r="P260" s="139"/>
      <c r="Q260" s="139"/>
      <c r="R260" s="139" t="s">
        <v>119</v>
      </c>
      <c r="S260" s="139">
        <v>0</v>
      </c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</row>
    <row r="261" spans="1:47" outlineLevel="1">
      <c r="A261" s="140">
        <v>80</v>
      </c>
      <c r="B261" s="142" t="s">
        <v>366</v>
      </c>
      <c r="C261" s="158" t="s">
        <v>367</v>
      </c>
      <c r="D261" s="182" t="s">
        <v>157</v>
      </c>
      <c r="E261" s="144">
        <v>223.89500000000001</v>
      </c>
      <c r="F261" s="196"/>
      <c r="G261" s="144">
        <f>ROUND(E261*F261,2)</f>
        <v>0</v>
      </c>
      <c r="H261" s="169" t="s">
        <v>783</v>
      </c>
      <c r="I261" s="139"/>
      <c r="J261" s="139"/>
      <c r="K261" s="139"/>
      <c r="L261" s="139"/>
      <c r="M261" s="139"/>
      <c r="N261" s="139"/>
      <c r="O261" s="139"/>
      <c r="P261" s="139"/>
      <c r="Q261" s="139"/>
      <c r="R261" s="139" t="s">
        <v>117</v>
      </c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</row>
    <row r="262" spans="1:47" ht="33.75" outlineLevel="1">
      <c r="A262" s="140"/>
      <c r="B262" s="142"/>
      <c r="C262" s="159" t="s">
        <v>368</v>
      </c>
      <c r="D262" s="183"/>
      <c r="E262" s="174">
        <v>223.89500000000001</v>
      </c>
      <c r="F262" s="196"/>
      <c r="G262" s="144"/>
      <c r="H262" s="169">
        <v>0</v>
      </c>
      <c r="I262" s="139"/>
      <c r="J262" s="139"/>
      <c r="K262" s="139"/>
      <c r="L262" s="139"/>
      <c r="M262" s="139"/>
      <c r="N262" s="139"/>
      <c r="O262" s="139"/>
      <c r="P262" s="139"/>
      <c r="Q262" s="139"/>
      <c r="R262" s="139" t="s">
        <v>119</v>
      </c>
      <c r="S262" s="139">
        <v>0</v>
      </c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</row>
    <row r="263" spans="1:47" outlineLevel="1">
      <c r="A263" s="140">
        <v>81</v>
      </c>
      <c r="B263" s="142" t="s">
        <v>369</v>
      </c>
      <c r="C263" s="158" t="s">
        <v>370</v>
      </c>
      <c r="D263" s="182" t="s">
        <v>157</v>
      </c>
      <c r="E263" s="144">
        <v>318.64999999999998</v>
      </c>
      <c r="F263" s="196"/>
      <c r="G263" s="144">
        <f>ROUND(E263*F263,2)</f>
        <v>0</v>
      </c>
      <c r="H263" s="169" t="s">
        <v>783</v>
      </c>
      <c r="I263" s="139"/>
      <c r="J263" s="139"/>
      <c r="K263" s="139"/>
      <c r="L263" s="139"/>
      <c r="M263" s="139"/>
      <c r="N263" s="139"/>
      <c r="O263" s="139"/>
      <c r="P263" s="139"/>
      <c r="Q263" s="139"/>
      <c r="R263" s="139" t="s">
        <v>117</v>
      </c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</row>
    <row r="264" spans="1:47" outlineLevel="1">
      <c r="A264" s="140"/>
      <c r="B264" s="142"/>
      <c r="C264" s="159" t="s">
        <v>350</v>
      </c>
      <c r="D264" s="183"/>
      <c r="E264" s="174">
        <v>598.19000000000005</v>
      </c>
      <c r="F264" s="196"/>
      <c r="G264" s="144"/>
      <c r="H264" s="169">
        <v>0</v>
      </c>
      <c r="I264" s="139"/>
      <c r="J264" s="139"/>
      <c r="K264" s="139"/>
      <c r="L264" s="139"/>
      <c r="M264" s="139"/>
      <c r="N264" s="139"/>
      <c r="O264" s="139"/>
      <c r="P264" s="139"/>
      <c r="Q264" s="139"/>
      <c r="R264" s="139" t="s">
        <v>119</v>
      </c>
      <c r="S264" s="139">
        <v>0</v>
      </c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</row>
    <row r="265" spans="1:47" outlineLevel="1">
      <c r="A265" s="140"/>
      <c r="B265" s="142"/>
      <c r="C265" s="159" t="s">
        <v>371</v>
      </c>
      <c r="D265" s="183"/>
      <c r="E265" s="174">
        <v>-223.89500000000001</v>
      </c>
      <c r="F265" s="196"/>
      <c r="G265" s="144"/>
      <c r="H265" s="169">
        <v>0</v>
      </c>
      <c r="I265" s="139"/>
      <c r="J265" s="139"/>
      <c r="K265" s="139"/>
      <c r="L265" s="139"/>
      <c r="M265" s="139"/>
      <c r="N265" s="139"/>
      <c r="O265" s="139"/>
      <c r="P265" s="139"/>
      <c r="Q265" s="139"/>
      <c r="R265" s="139" t="s">
        <v>119</v>
      </c>
      <c r="S265" s="139">
        <v>0</v>
      </c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</row>
    <row r="266" spans="1:47" outlineLevel="1">
      <c r="A266" s="140"/>
      <c r="B266" s="142"/>
      <c r="C266" s="159" t="s">
        <v>372</v>
      </c>
      <c r="D266" s="183"/>
      <c r="E266" s="174">
        <v>-55.645000000000003</v>
      </c>
      <c r="F266" s="196"/>
      <c r="G266" s="144"/>
      <c r="H266" s="169">
        <v>0</v>
      </c>
      <c r="I266" s="139"/>
      <c r="J266" s="139"/>
      <c r="K266" s="139"/>
      <c r="L266" s="139"/>
      <c r="M266" s="139"/>
      <c r="N266" s="139"/>
      <c r="O266" s="139"/>
      <c r="P266" s="139"/>
      <c r="Q266" s="139"/>
      <c r="R266" s="139" t="s">
        <v>119</v>
      </c>
      <c r="S266" s="139">
        <v>0</v>
      </c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</row>
    <row r="267" spans="1:47" outlineLevel="1">
      <c r="A267" s="140">
        <v>82</v>
      </c>
      <c r="B267" s="142" t="s">
        <v>373</v>
      </c>
      <c r="C267" s="158" t="s">
        <v>374</v>
      </c>
      <c r="D267" s="182" t="s">
        <v>157</v>
      </c>
      <c r="E267" s="144">
        <v>55.645000000000003</v>
      </c>
      <c r="F267" s="196"/>
      <c r="G267" s="144">
        <f>ROUND(E267*F267,2)</f>
        <v>0</v>
      </c>
      <c r="H267" s="169" t="s">
        <v>783</v>
      </c>
      <c r="I267" s="139"/>
      <c r="J267" s="139"/>
      <c r="K267" s="139"/>
      <c r="L267" s="139"/>
      <c r="M267" s="139"/>
      <c r="N267" s="139"/>
      <c r="O267" s="139"/>
      <c r="P267" s="139"/>
      <c r="Q267" s="139"/>
      <c r="R267" s="139" t="s">
        <v>117</v>
      </c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</row>
    <row r="268" spans="1:47" outlineLevel="1">
      <c r="A268" s="140"/>
      <c r="B268" s="142"/>
      <c r="C268" s="159" t="s">
        <v>365</v>
      </c>
      <c r="D268" s="183"/>
      <c r="E268" s="174">
        <v>55.645000000000003</v>
      </c>
      <c r="F268" s="196"/>
      <c r="G268" s="144"/>
      <c r="H268" s="169">
        <v>0</v>
      </c>
      <c r="I268" s="139"/>
      <c r="J268" s="139"/>
      <c r="K268" s="139"/>
      <c r="L268" s="139"/>
      <c r="M268" s="139"/>
      <c r="N268" s="139"/>
      <c r="O268" s="139"/>
      <c r="P268" s="139"/>
      <c r="Q268" s="139"/>
      <c r="R268" s="139" t="s">
        <v>119</v>
      </c>
      <c r="S268" s="139">
        <v>0</v>
      </c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39"/>
      <c r="AT268" s="139"/>
      <c r="AU268" s="139"/>
    </row>
    <row r="269" spans="1:47" outlineLevel="1">
      <c r="A269" s="140">
        <v>83</v>
      </c>
      <c r="B269" s="142" t="s">
        <v>375</v>
      </c>
      <c r="C269" s="158" t="s">
        <v>376</v>
      </c>
      <c r="D269" s="182" t="s">
        <v>157</v>
      </c>
      <c r="E269" s="144">
        <v>598.18999999999994</v>
      </c>
      <c r="F269" s="196"/>
      <c r="G269" s="144">
        <f>ROUND(E269*F269,2)</f>
        <v>0</v>
      </c>
      <c r="H269" s="169" t="s">
        <v>783</v>
      </c>
      <c r="I269" s="139"/>
      <c r="J269" s="139"/>
      <c r="K269" s="139"/>
      <c r="L269" s="139"/>
      <c r="M269" s="139"/>
      <c r="N269" s="139"/>
      <c r="O269" s="139"/>
      <c r="P269" s="139"/>
      <c r="Q269" s="139"/>
      <c r="R269" s="139" t="s">
        <v>117</v>
      </c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39"/>
      <c r="AT269" s="139"/>
      <c r="AU269" s="139"/>
    </row>
    <row r="270" spans="1:47" outlineLevel="1">
      <c r="A270" s="140"/>
      <c r="B270" s="142"/>
      <c r="C270" s="159" t="s">
        <v>350</v>
      </c>
      <c r="D270" s="183"/>
      <c r="E270" s="174">
        <v>598.19000000000005</v>
      </c>
      <c r="F270" s="196"/>
      <c r="G270" s="144"/>
      <c r="H270" s="169">
        <v>0</v>
      </c>
      <c r="I270" s="139"/>
      <c r="J270" s="139"/>
      <c r="K270" s="139"/>
      <c r="L270" s="139"/>
      <c r="M270" s="139"/>
      <c r="N270" s="139"/>
      <c r="O270" s="139"/>
      <c r="P270" s="139"/>
      <c r="Q270" s="139"/>
      <c r="R270" s="139" t="s">
        <v>119</v>
      </c>
      <c r="S270" s="139">
        <v>0</v>
      </c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  <c r="AR270" s="139"/>
      <c r="AS270" s="139"/>
      <c r="AT270" s="139"/>
      <c r="AU270" s="139"/>
    </row>
    <row r="271" spans="1:47" outlineLevel="1">
      <c r="A271" s="140">
        <v>84</v>
      </c>
      <c r="B271" s="142" t="s">
        <v>377</v>
      </c>
      <c r="C271" s="158" t="s">
        <v>378</v>
      </c>
      <c r="D271" s="182" t="s">
        <v>242</v>
      </c>
      <c r="E271" s="144">
        <v>183</v>
      </c>
      <c r="F271" s="196"/>
      <c r="G271" s="144">
        <f>ROUND(E271*F271,2)</f>
        <v>0</v>
      </c>
      <c r="H271" s="169" t="s">
        <v>783</v>
      </c>
      <c r="I271" s="139"/>
      <c r="J271" s="139"/>
      <c r="K271" s="139"/>
      <c r="L271" s="139"/>
      <c r="M271" s="139"/>
      <c r="N271" s="139"/>
      <c r="O271" s="139"/>
      <c r="P271" s="139"/>
      <c r="Q271" s="139"/>
      <c r="R271" s="139" t="s">
        <v>117</v>
      </c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39"/>
      <c r="AT271" s="139"/>
      <c r="AU271" s="139"/>
    </row>
    <row r="272" spans="1:47" outlineLevel="1">
      <c r="A272" s="140"/>
      <c r="B272" s="142"/>
      <c r="C272" s="159" t="s">
        <v>379</v>
      </c>
      <c r="D272" s="183"/>
      <c r="E272" s="174">
        <v>183</v>
      </c>
      <c r="F272" s="196"/>
      <c r="G272" s="144"/>
      <c r="H272" s="169">
        <v>0</v>
      </c>
      <c r="I272" s="139"/>
      <c r="J272" s="139"/>
      <c r="K272" s="139"/>
      <c r="L272" s="139"/>
      <c r="M272" s="139"/>
      <c r="N272" s="139"/>
      <c r="O272" s="139"/>
      <c r="P272" s="139"/>
      <c r="Q272" s="139"/>
      <c r="R272" s="139" t="s">
        <v>119</v>
      </c>
      <c r="S272" s="139">
        <v>0</v>
      </c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39"/>
      <c r="AT272" s="139"/>
      <c r="AU272" s="139"/>
    </row>
    <row r="273" spans="1:47" outlineLevel="1">
      <c r="A273" s="140">
        <v>85</v>
      </c>
      <c r="B273" s="142" t="s">
        <v>380</v>
      </c>
      <c r="C273" s="158" t="s">
        <v>381</v>
      </c>
      <c r="D273" s="182" t="s">
        <v>242</v>
      </c>
      <c r="E273" s="144">
        <v>110</v>
      </c>
      <c r="F273" s="196"/>
      <c r="G273" s="144">
        <f>ROUND(E273*F273,2)</f>
        <v>0</v>
      </c>
      <c r="H273" s="169" t="s">
        <v>783</v>
      </c>
      <c r="I273" s="139"/>
      <c r="J273" s="139"/>
      <c r="K273" s="139"/>
      <c r="L273" s="139"/>
      <c r="M273" s="139"/>
      <c r="N273" s="139"/>
      <c r="O273" s="139"/>
      <c r="P273" s="139"/>
      <c r="Q273" s="139"/>
      <c r="R273" s="139" t="s">
        <v>117</v>
      </c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39"/>
      <c r="AN273" s="139"/>
      <c r="AO273" s="139"/>
      <c r="AP273" s="139"/>
      <c r="AQ273" s="139"/>
      <c r="AR273" s="139"/>
      <c r="AS273" s="139"/>
      <c r="AT273" s="139"/>
      <c r="AU273" s="139"/>
    </row>
    <row r="274" spans="1:47" outlineLevel="1">
      <c r="A274" s="140"/>
      <c r="B274" s="142"/>
      <c r="C274" s="159" t="s">
        <v>382</v>
      </c>
      <c r="D274" s="183"/>
      <c r="E274" s="174">
        <v>110</v>
      </c>
      <c r="F274" s="196"/>
      <c r="G274" s="144"/>
      <c r="H274" s="169">
        <v>0</v>
      </c>
      <c r="I274" s="139"/>
      <c r="J274" s="139"/>
      <c r="K274" s="139"/>
      <c r="L274" s="139"/>
      <c r="M274" s="139"/>
      <c r="N274" s="139"/>
      <c r="O274" s="139"/>
      <c r="P274" s="139"/>
      <c r="Q274" s="139"/>
      <c r="R274" s="139" t="s">
        <v>119</v>
      </c>
      <c r="S274" s="139">
        <v>0</v>
      </c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/>
      <c r="AT274" s="139"/>
      <c r="AU274" s="139"/>
    </row>
    <row r="275" spans="1:47" outlineLevel="1">
      <c r="A275" s="140">
        <v>86</v>
      </c>
      <c r="B275" s="142" t="s">
        <v>383</v>
      </c>
      <c r="C275" s="158" t="s">
        <v>384</v>
      </c>
      <c r="D275" s="182" t="s">
        <v>242</v>
      </c>
      <c r="E275" s="144">
        <v>50</v>
      </c>
      <c r="F275" s="196"/>
      <c r="G275" s="144">
        <f>ROUND(E275*F275,2)</f>
        <v>0</v>
      </c>
      <c r="H275" s="169" t="s">
        <v>783</v>
      </c>
      <c r="I275" s="139"/>
      <c r="J275" s="139"/>
      <c r="K275" s="139"/>
      <c r="L275" s="139"/>
      <c r="M275" s="139"/>
      <c r="N275" s="139"/>
      <c r="O275" s="139"/>
      <c r="P275" s="139"/>
      <c r="Q275" s="139"/>
      <c r="R275" s="139" t="s">
        <v>117</v>
      </c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</row>
    <row r="276" spans="1:47" outlineLevel="1">
      <c r="A276" s="140"/>
      <c r="B276" s="142"/>
      <c r="C276" s="159" t="s">
        <v>385</v>
      </c>
      <c r="D276" s="183"/>
      <c r="E276" s="174">
        <v>50</v>
      </c>
      <c r="F276" s="196"/>
      <c r="G276" s="144"/>
      <c r="H276" s="169">
        <v>0</v>
      </c>
      <c r="I276" s="139"/>
      <c r="J276" s="139"/>
      <c r="K276" s="139"/>
      <c r="L276" s="139"/>
      <c r="M276" s="139"/>
      <c r="N276" s="139"/>
      <c r="O276" s="139"/>
      <c r="P276" s="139"/>
      <c r="Q276" s="139"/>
      <c r="R276" s="139" t="s">
        <v>119</v>
      </c>
      <c r="S276" s="139">
        <v>0</v>
      </c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/>
      <c r="AT276" s="139"/>
      <c r="AU276" s="139"/>
    </row>
    <row r="277" spans="1:47">
      <c r="A277" s="141" t="s">
        <v>112</v>
      </c>
      <c r="B277" s="143" t="s">
        <v>60</v>
      </c>
      <c r="C277" s="160" t="s">
        <v>61</v>
      </c>
      <c r="D277" s="184"/>
      <c r="E277" s="145"/>
      <c r="F277" s="197"/>
      <c r="G277" s="145">
        <f>SUMIF(R278:R353,"&lt;&gt;NOR",G278:G353)</f>
        <v>0</v>
      </c>
      <c r="H277" s="170"/>
      <c r="I277" s="139"/>
      <c r="R277" t="s">
        <v>113</v>
      </c>
    </row>
    <row r="278" spans="1:47" outlineLevel="1">
      <c r="A278" s="140">
        <v>87</v>
      </c>
      <c r="B278" s="142" t="s">
        <v>386</v>
      </c>
      <c r="C278" s="158" t="s">
        <v>387</v>
      </c>
      <c r="D278" s="182" t="s">
        <v>157</v>
      </c>
      <c r="E278" s="144">
        <v>25.2</v>
      </c>
      <c r="F278" s="196"/>
      <c r="G278" s="144">
        <f>ROUND(E278*F278,2)</f>
        <v>0</v>
      </c>
      <c r="H278" s="169" t="s">
        <v>783</v>
      </c>
      <c r="I278" s="139"/>
      <c r="J278" s="139"/>
      <c r="K278" s="139"/>
      <c r="L278" s="139"/>
      <c r="M278" s="139"/>
      <c r="N278" s="139"/>
      <c r="O278" s="139"/>
      <c r="P278" s="139"/>
      <c r="Q278" s="139"/>
      <c r="R278" s="139" t="s">
        <v>117</v>
      </c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/>
      <c r="AO278" s="139"/>
      <c r="AP278" s="139"/>
      <c r="AQ278" s="139"/>
      <c r="AR278" s="139"/>
      <c r="AS278" s="139"/>
      <c r="AT278" s="139"/>
      <c r="AU278" s="139"/>
    </row>
    <row r="279" spans="1:47" outlineLevel="1">
      <c r="A279" s="140"/>
      <c r="B279" s="142"/>
      <c r="C279" s="159" t="s">
        <v>343</v>
      </c>
      <c r="D279" s="183"/>
      <c r="E279" s="174">
        <v>5.2</v>
      </c>
      <c r="F279" s="196"/>
      <c r="G279" s="144"/>
      <c r="H279" s="169">
        <v>0</v>
      </c>
      <c r="I279" s="139"/>
      <c r="J279" s="139"/>
      <c r="K279" s="139"/>
      <c r="L279" s="139"/>
      <c r="M279" s="139"/>
      <c r="N279" s="139"/>
      <c r="O279" s="139"/>
      <c r="P279" s="139"/>
      <c r="Q279" s="139"/>
      <c r="R279" s="139" t="s">
        <v>119</v>
      </c>
      <c r="S279" s="139">
        <v>0</v>
      </c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/>
    </row>
    <row r="280" spans="1:47" outlineLevel="1">
      <c r="A280" s="140"/>
      <c r="B280" s="142"/>
      <c r="C280" s="159" t="s">
        <v>344</v>
      </c>
      <c r="D280" s="183"/>
      <c r="E280" s="174">
        <v>20</v>
      </c>
      <c r="F280" s="196"/>
      <c r="G280" s="144"/>
      <c r="H280" s="169">
        <v>0</v>
      </c>
      <c r="I280" s="139"/>
      <c r="J280" s="139"/>
      <c r="K280" s="139"/>
      <c r="L280" s="139"/>
      <c r="M280" s="139"/>
      <c r="N280" s="139"/>
      <c r="O280" s="139"/>
      <c r="P280" s="139"/>
      <c r="Q280" s="139"/>
      <c r="R280" s="139" t="s">
        <v>119</v>
      </c>
      <c r="S280" s="139">
        <v>0</v>
      </c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</row>
    <row r="281" spans="1:47" outlineLevel="1">
      <c r="A281" s="140">
        <v>88</v>
      </c>
      <c r="B281" s="142" t="s">
        <v>388</v>
      </c>
      <c r="C281" s="158" t="s">
        <v>389</v>
      </c>
      <c r="D281" s="182" t="s">
        <v>157</v>
      </c>
      <c r="E281" s="144">
        <v>424.31200000000001</v>
      </c>
      <c r="F281" s="196"/>
      <c r="G281" s="144">
        <f>ROUND(E281*F281,2)</f>
        <v>0</v>
      </c>
      <c r="H281" s="169" t="s">
        <v>783</v>
      </c>
      <c r="I281" s="139"/>
      <c r="J281" s="139"/>
      <c r="K281" s="139"/>
      <c r="L281" s="139"/>
      <c r="M281" s="139"/>
      <c r="N281" s="139"/>
      <c r="O281" s="139"/>
      <c r="P281" s="139"/>
      <c r="Q281" s="139"/>
      <c r="R281" s="139" t="s">
        <v>117</v>
      </c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</row>
    <row r="282" spans="1:47" outlineLevel="1">
      <c r="A282" s="140"/>
      <c r="B282" s="142"/>
      <c r="C282" s="159" t="s">
        <v>390</v>
      </c>
      <c r="D282" s="183"/>
      <c r="E282" s="174"/>
      <c r="F282" s="196"/>
      <c r="G282" s="144"/>
      <c r="H282" s="169">
        <v>0</v>
      </c>
      <c r="I282" s="139"/>
      <c r="J282" s="139"/>
      <c r="K282" s="139"/>
      <c r="L282" s="139"/>
      <c r="M282" s="139"/>
      <c r="N282" s="139"/>
      <c r="O282" s="139"/>
      <c r="P282" s="139"/>
      <c r="Q282" s="139"/>
      <c r="R282" s="139" t="s">
        <v>119</v>
      </c>
      <c r="S282" s="139">
        <v>0</v>
      </c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</row>
    <row r="283" spans="1:47" outlineLevel="1">
      <c r="A283" s="140"/>
      <c r="B283" s="142"/>
      <c r="C283" s="159" t="s">
        <v>163</v>
      </c>
      <c r="D283" s="183"/>
      <c r="E283" s="174"/>
      <c r="F283" s="196"/>
      <c r="G283" s="144"/>
      <c r="H283" s="169">
        <v>0</v>
      </c>
      <c r="I283" s="139"/>
      <c r="J283" s="139"/>
      <c r="K283" s="139"/>
      <c r="L283" s="139"/>
      <c r="M283" s="139"/>
      <c r="N283" s="139"/>
      <c r="O283" s="139"/>
      <c r="P283" s="139"/>
      <c r="Q283" s="139"/>
      <c r="R283" s="139" t="s">
        <v>119</v>
      </c>
      <c r="S283" s="139">
        <v>0</v>
      </c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</row>
    <row r="284" spans="1:47" ht="22.5" outlineLevel="1">
      <c r="A284" s="140"/>
      <c r="B284" s="142"/>
      <c r="C284" s="159" t="s">
        <v>391</v>
      </c>
      <c r="D284" s="183"/>
      <c r="E284" s="174">
        <v>103.09</v>
      </c>
      <c r="F284" s="196"/>
      <c r="G284" s="144"/>
      <c r="H284" s="169">
        <v>0</v>
      </c>
      <c r="I284" s="139"/>
      <c r="J284" s="139"/>
      <c r="K284" s="139"/>
      <c r="L284" s="139"/>
      <c r="M284" s="139"/>
      <c r="N284" s="139"/>
      <c r="O284" s="139"/>
      <c r="P284" s="139"/>
      <c r="Q284" s="139"/>
      <c r="R284" s="139" t="s">
        <v>119</v>
      </c>
      <c r="S284" s="139">
        <v>0</v>
      </c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</row>
    <row r="285" spans="1:47" outlineLevel="1">
      <c r="A285" s="140"/>
      <c r="B285" s="142"/>
      <c r="C285" s="159" t="s">
        <v>392</v>
      </c>
      <c r="D285" s="183"/>
      <c r="E285" s="174">
        <v>21.39</v>
      </c>
      <c r="F285" s="196"/>
      <c r="G285" s="144"/>
      <c r="H285" s="169">
        <v>0</v>
      </c>
      <c r="I285" s="139"/>
      <c r="J285" s="139"/>
      <c r="K285" s="139"/>
      <c r="L285" s="139"/>
      <c r="M285" s="139"/>
      <c r="N285" s="139"/>
      <c r="O285" s="139"/>
      <c r="P285" s="139"/>
      <c r="Q285" s="139"/>
      <c r="R285" s="139" t="s">
        <v>119</v>
      </c>
      <c r="S285" s="139">
        <v>0</v>
      </c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</row>
    <row r="286" spans="1:47" outlineLevel="1">
      <c r="A286" s="140"/>
      <c r="B286" s="142"/>
      <c r="C286" s="159" t="s">
        <v>393</v>
      </c>
      <c r="D286" s="183"/>
      <c r="E286" s="174">
        <v>167.09</v>
      </c>
      <c r="F286" s="196"/>
      <c r="G286" s="144"/>
      <c r="H286" s="169">
        <v>0</v>
      </c>
      <c r="I286" s="139"/>
      <c r="J286" s="139"/>
      <c r="K286" s="139"/>
      <c r="L286" s="139"/>
      <c r="M286" s="139"/>
      <c r="N286" s="139"/>
      <c r="O286" s="139"/>
      <c r="P286" s="139"/>
      <c r="Q286" s="139"/>
      <c r="R286" s="139" t="s">
        <v>119</v>
      </c>
      <c r="S286" s="139">
        <v>0</v>
      </c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</row>
    <row r="287" spans="1:47" outlineLevel="1">
      <c r="A287" s="140"/>
      <c r="B287" s="142"/>
      <c r="C287" s="159" t="s">
        <v>394</v>
      </c>
      <c r="D287" s="183"/>
      <c r="E287" s="174"/>
      <c r="F287" s="196"/>
      <c r="G287" s="144"/>
      <c r="H287" s="169">
        <v>0</v>
      </c>
      <c r="I287" s="139"/>
      <c r="J287" s="139"/>
      <c r="K287" s="139"/>
      <c r="L287" s="139"/>
      <c r="M287" s="139"/>
      <c r="N287" s="139"/>
      <c r="O287" s="139"/>
      <c r="P287" s="139"/>
      <c r="Q287" s="139"/>
      <c r="R287" s="139" t="s">
        <v>119</v>
      </c>
      <c r="S287" s="139">
        <v>0</v>
      </c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</row>
    <row r="288" spans="1:47" outlineLevel="1">
      <c r="A288" s="140"/>
      <c r="B288" s="142"/>
      <c r="C288" s="159" t="s">
        <v>395</v>
      </c>
      <c r="D288" s="183"/>
      <c r="E288" s="174">
        <v>-1.3</v>
      </c>
      <c r="F288" s="196"/>
      <c r="G288" s="144"/>
      <c r="H288" s="169">
        <v>0</v>
      </c>
      <c r="I288" s="139"/>
      <c r="J288" s="139"/>
      <c r="K288" s="139"/>
      <c r="L288" s="139"/>
      <c r="M288" s="139"/>
      <c r="N288" s="139"/>
      <c r="O288" s="139"/>
      <c r="P288" s="139"/>
      <c r="Q288" s="139"/>
      <c r="R288" s="139" t="s">
        <v>119</v>
      </c>
      <c r="S288" s="139">
        <v>0</v>
      </c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</row>
    <row r="289" spans="1:47" outlineLevel="1">
      <c r="A289" s="140"/>
      <c r="B289" s="142"/>
      <c r="C289" s="159" t="s">
        <v>396</v>
      </c>
      <c r="D289" s="183"/>
      <c r="E289" s="174">
        <v>-7.5</v>
      </c>
      <c r="F289" s="196"/>
      <c r="G289" s="144"/>
      <c r="H289" s="169">
        <v>0</v>
      </c>
      <c r="I289" s="139"/>
      <c r="J289" s="139"/>
      <c r="K289" s="139"/>
      <c r="L289" s="139"/>
      <c r="M289" s="139"/>
      <c r="N289" s="139"/>
      <c r="O289" s="139"/>
      <c r="P289" s="139"/>
      <c r="Q289" s="139"/>
      <c r="R289" s="139" t="s">
        <v>119</v>
      </c>
      <c r="S289" s="139">
        <v>0</v>
      </c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</row>
    <row r="290" spans="1:47" outlineLevel="1">
      <c r="A290" s="140"/>
      <c r="B290" s="142"/>
      <c r="C290" s="159" t="s">
        <v>397</v>
      </c>
      <c r="D290" s="183"/>
      <c r="E290" s="174"/>
      <c r="F290" s="196"/>
      <c r="G290" s="144"/>
      <c r="H290" s="169">
        <v>0</v>
      </c>
      <c r="I290" s="139"/>
      <c r="J290" s="139"/>
      <c r="K290" s="139"/>
      <c r="L290" s="139"/>
      <c r="M290" s="139"/>
      <c r="N290" s="139"/>
      <c r="O290" s="139"/>
      <c r="P290" s="139"/>
      <c r="Q290" s="139"/>
      <c r="R290" s="139" t="s">
        <v>119</v>
      </c>
      <c r="S290" s="139">
        <v>0</v>
      </c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</row>
    <row r="291" spans="1:47" outlineLevel="1">
      <c r="A291" s="140"/>
      <c r="B291" s="142"/>
      <c r="C291" s="159" t="s">
        <v>398</v>
      </c>
      <c r="D291" s="183"/>
      <c r="E291" s="174">
        <v>1.254</v>
      </c>
      <c r="F291" s="196"/>
      <c r="G291" s="144"/>
      <c r="H291" s="169">
        <v>0</v>
      </c>
      <c r="I291" s="139"/>
      <c r="J291" s="139"/>
      <c r="K291" s="139"/>
      <c r="L291" s="139"/>
      <c r="M291" s="139"/>
      <c r="N291" s="139"/>
      <c r="O291" s="139"/>
      <c r="P291" s="139"/>
      <c r="Q291" s="139"/>
      <c r="R291" s="139" t="s">
        <v>119</v>
      </c>
      <c r="S291" s="139">
        <v>0</v>
      </c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</row>
    <row r="292" spans="1:47" outlineLevel="1">
      <c r="A292" s="140"/>
      <c r="B292" s="142"/>
      <c r="C292" s="159" t="s">
        <v>399</v>
      </c>
      <c r="D292" s="183"/>
      <c r="E292" s="174">
        <v>3.42</v>
      </c>
      <c r="F292" s="196"/>
      <c r="G292" s="144"/>
      <c r="H292" s="169">
        <v>0</v>
      </c>
      <c r="I292" s="139"/>
      <c r="J292" s="139"/>
      <c r="K292" s="139"/>
      <c r="L292" s="139"/>
      <c r="M292" s="139"/>
      <c r="N292" s="139"/>
      <c r="O292" s="139"/>
      <c r="P292" s="139"/>
      <c r="Q292" s="139"/>
      <c r="R292" s="139" t="s">
        <v>119</v>
      </c>
      <c r="S292" s="139">
        <v>0</v>
      </c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</row>
    <row r="293" spans="1:47" outlineLevel="1">
      <c r="A293" s="140"/>
      <c r="B293" s="142"/>
      <c r="C293" s="159" t="s">
        <v>400</v>
      </c>
      <c r="D293" s="183"/>
      <c r="E293" s="174">
        <v>68.58</v>
      </c>
      <c r="F293" s="196"/>
      <c r="G293" s="144"/>
      <c r="H293" s="169">
        <v>0</v>
      </c>
      <c r="I293" s="139"/>
      <c r="J293" s="139"/>
      <c r="K293" s="139"/>
      <c r="L293" s="139"/>
      <c r="M293" s="139"/>
      <c r="N293" s="139"/>
      <c r="O293" s="139"/>
      <c r="P293" s="139"/>
      <c r="Q293" s="139"/>
      <c r="R293" s="139" t="s">
        <v>119</v>
      </c>
      <c r="S293" s="139">
        <v>0</v>
      </c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</row>
    <row r="294" spans="1:47" outlineLevel="1">
      <c r="A294" s="140"/>
      <c r="B294" s="142"/>
      <c r="C294" s="159" t="s">
        <v>394</v>
      </c>
      <c r="D294" s="183"/>
      <c r="E294" s="174"/>
      <c r="F294" s="196"/>
      <c r="G294" s="144"/>
      <c r="H294" s="169">
        <v>0</v>
      </c>
      <c r="I294" s="139"/>
      <c r="J294" s="139"/>
      <c r="K294" s="139"/>
      <c r="L294" s="139"/>
      <c r="M294" s="139"/>
      <c r="N294" s="139"/>
      <c r="O294" s="139"/>
      <c r="P294" s="139"/>
      <c r="Q294" s="139"/>
      <c r="R294" s="139" t="s">
        <v>119</v>
      </c>
      <c r="S294" s="139">
        <v>0</v>
      </c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</row>
    <row r="295" spans="1:47" outlineLevel="1">
      <c r="A295" s="140"/>
      <c r="B295" s="142"/>
      <c r="C295" s="159" t="s">
        <v>401</v>
      </c>
      <c r="D295" s="183"/>
      <c r="E295" s="174">
        <v>-3.9</v>
      </c>
      <c r="F295" s="196"/>
      <c r="G295" s="144"/>
      <c r="H295" s="169">
        <v>0</v>
      </c>
      <c r="I295" s="139"/>
      <c r="J295" s="139"/>
      <c r="K295" s="139"/>
      <c r="L295" s="139"/>
      <c r="M295" s="139"/>
      <c r="N295" s="139"/>
      <c r="O295" s="139"/>
      <c r="P295" s="139"/>
      <c r="Q295" s="139"/>
      <c r="R295" s="139" t="s">
        <v>119</v>
      </c>
      <c r="S295" s="139">
        <v>0</v>
      </c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</row>
    <row r="296" spans="1:47" outlineLevel="1">
      <c r="A296" s="140"/>
      <c r="B296" s="142"/>
      <c r="C296" s="159" t="s">
        <v>402</v>
      </c>
      <c r="D296" s="183"/>
      <c r="E296" s="174">
        <v>-12.5</v>
      </c>
      <c r="F296" s="196"/>
      <c r="G296" s="144"/>
      <c r="H296" s="169">
        <v>0</v>
      </c>
      <c r="I296" s="139"/>
      <c r="J296" s="139"/>
      <c r="K296" s="139"/>
      <c r="L296" s="139"/>
      <c r="M296" s="139"/>
      <c r="N296" s="139"/>
      <c r="O296" s="139"/>
      <c r="P296" s="139"/>
      <c r="Q296" s="139"/>
      <c r="R296" s="139" t="s">
        <v>119</v>
      </c>
      <c r="S296" s="139">
        <v>0</v>
      </c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</row>
    <row r="297" spans="1:47" outlineLevel="1">
      <c r="A297" s="140"/>
      <c r="B297" s="142"/>
      <c r="C297" s="159" t="s">
        <v>397</v>
      </c>
      <c r="D297" s="183"/>
      <c r="E297" s="174"/>
      <c r="F297" s="196"/>
      <c r="G297" s="144"/>
      <c r="H297" s="169">
        <v>0</v>
      </c>
      <c r="I297" s="139"/>
      <c r="J297" s="139"/>
      <c r="K297" s="139"/>
      <c r="L297" s="139"/>
      <c r="M297" s="139"/>
      <c r="N297" s="139"/>
      <c r="O297" s="139"/>
      <c r="P297" s="139"/>
      <c r="Q297" s="139"/>
      <c r="R297" s="139" t="s">
        <v>119</v>
      </c>
      <c r="S297" s="139">
        <v>0</v>
      </c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</row>
    <row r="298" spans="1:47" outlineLevel="1">
      <c r="A298" s="140"/>
      <c r="B298" s="142"/>
      <c r="C298" s="159" t="s">
        <v>403</v>
      </c>
      <c r="D298" s="183"/>
      <c r="E298" s="174">
        <v>3.762</v>
      </c>
      <c r="F298" s="196"/>
      <c r="G298" s="144"/>
      <c r="H298" s="169">
        <v>0</v>
      </c>
      <c r="I298" s="139"/>
      <c r="J298" s="139"/>
      <c r="K298" s="139"/>
      <c r="L298" s="139"/>
      <c r="M298" s="139"/>
      <c r="N298" s="139"/>
      <c r="O298" s="139"/>
      <c r="P298" s="139"/>
      <c r="Q298" s="139"/>
      <c r="R298" s="139" t="s">
        <v>119</v>
      </c>
      <c r="S298" s="139">
        <v>0</v>
      </c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</row>
    <row r="299" spans="1:47" outlineLevel="1">
      <c r="A299" s="140"/>
      <c r="B299" s="142"/>
      <c r="C299" s="159" t="s">
        <v>404</v>
      </c>
      <c r="D299" s="183"/>
      <c r="E299" s="174">
        <v>5.7</v>
      </c>
      <c r="F299" s="196"/>
      <c r="G299" s="144"/>
      <c r="H299" s="169">
        <v>0</v>
      </c>
      <c r="I299" s="139"/>
      <c r="J299" s="139"/>
      <c r="K299" s="139"/>
      <c r="L299" s="139"/>
      <c r="M299" s="139"/>
      <c r="N299" s="139"/>
      <c r="O299" s="139"/>
      <c r="P299" s="139"/>
      <c r="Q299" s="139"/>
      <c r="R299" s="139" t="s">
        <v>119</v>
      </c>
      <c r="S299" s="139">
        <v>0</v>
      </c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  <c r="AR299" s="139"/>
      <c r="AS299" s="139"/>
      <c r="AT299" s="139"/>
      <c r="AU299" s="139"/>
    </row>
    <row r="300" spans="1:47" outlineLevel="1">
      <c r="A300" s="140"/>
      <c r="B300" s="142"/>
      <c r="C300" s="159" t="s">
        <v>405</v>
      </c>
      <c r="D300" s="183"/>
      <c r="E300" s="174">
        <v>10.199999999999999</v>
      </c>
      <c r="F300" s="196"/>
      <c r="G300" s="144"/>
      <c r="H300" s="169">
        <v>0</v>
      </c>
      <c r="I300" s="139"/>
      <c r="J300" s="139"/>
      <c r="K300" s="139"/>
      <c r="L300" s="139"/>
      <c r="M300" s="139"/>
      <c r="N300" s="139"/>
      <c r="O300" s="139"/>
      <c r="P300" s="139"/>
      <c r="Q300" s="139"/>
      <c r="R300" s="139" t="s">
        <v>119</v>
      </c>
      <c r="S300" s="139">
        <v>0</v>
      </c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</row>
    <row r="301" spans="1:47" outlineLevel="1">
      <c r="A301" s="140"/>
      <c r="B301" s="142"/>
      <c r="C301" s="159" t="s">
        <v>406</v>
      </c>
      <c r="D301" s="183"/>
      <c r="E301" s="174">
        <v>65.025999999999996</v>
      </c>
      <c r="F301" s="196"/>
      <c r="G301" s="144"/>
      <c r="H301" s="169">
        <v>0</v>
      </c>
      <c r="I301" s="139"/>
      <c r="J301" s="139"/>
      <c r="K301" s="139"/>
      <c r="L301" s="139"/>
      <c r="M301" s="139"/>
      <c r="N301" s="139"/>
      <c r="O301" s="139"/>
      <c r="P301" s="139"/>
      <c r="Q301" s="139"/>
      <c r="R301" s="139" t="s">
        <v>119</v>
      </c>
      <c r="S301" s="139">
        <v>0</v>
      </c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</row>
    <row r="302" spans="1:47" outlineLevel="1">
      <c r="A302" s="140">
        <v>89</v>
      </c>
      <c r="B302" s="142" t="s">
        <v>407</v>
      </c>
      <c r="C302" s="158" t="s">
        <v>408</v>
      </c>
      <c r="D302" s="182" t="s">
        <v>157</v>
      </c>
      <c r="E302" s="144">
        <v>103.09</v>
      </c>
      <c r="F302" s="196"/>
      <c r="G302" s="144">
        <f>ROUND(E302*F302,2)</f>
        <v>0</v>
      </c>
      <c r="H302" s="169" t="s">
        <v>784</v>
      </c>
      <c r="I302" s="139"/>
      <c r="J302" s="139"/>
      <c r="K302" s="139"/>
      <c r="L302" s="139"/>
      <c r="M302" s="139"/>
      <c r="N302" s="139"/>
      <c r="O302" s="139"/>
      <c r="P302" s="139"/>
      <c r="Q302" s="139"/>
      <c r="R302" s="139" t="s">
        <v>117</v>
      </c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</row>
    <row r="303" spans="1:47" outlineLevel="1">
      <c r="A303" s="140"/>
      <c r="B303" s="142"/>
      <c r="C303" s="159" t="s">
        <v>390</v>
      </c>
      <c r="D303" s="183"/>
      <c r="E303" s="174"/>
      <c r="F303" s="196"/>
      <c r="G303" s="144"/>
      <c r="H303" s="169">
        <v>0</v>
      </c>
      <c r="I303" s="139"/>
      <c r="J303" s="139"/>
      <c r="K303" s="139"/>
      <c r="L303" s="139"/>
      <c r="M303" s="139"/>
      <c r="N303" s="139"/>
      <c r="O303" s="139"/>
      <c r="P303" s="139"/>
      <c r="Q303" s="139"/>
      <c r="R303" s="139" t="s">
        <v>119</v>
      </c>
      <c r="S303" s="139">
        <v>0</v>
      </c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</row>
    <row r="304" spans="1:47" outlineLevel="1">
      <c r="A304" s="140"/>
      <c r="B304" s="142"/>
      <c r="C304" s="159" t="s">
        <v>163</v>
      </c>
      <c r="D304" s="183"/>
      <c r="E304" s="174"/>
      <c r="F304" s="196"/>
      <c r="G304" s="144"/>
      <c r="H304" s="169">
        <v>0</v>
      </c>
      <c r="I304" s="139"/>
      <c r="J304" s="139"/>
      <c r="K304" s="139"/>
      <c r="L304" s="139"/>
      <c r="M304" s="139"/>
      <c r="N304" s="139"/>
      <c r="O304" s="139"/>
      <c r="P304" s="139"/>
      <c r="Q304" s="139"/>
      <c r="R304" s="139" t="s">
        <v>119</v>
      </c>
      <c r="S304" s="139">
        <v>0</v>
      </c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</row>
    <row r="305" spans="1:47" ht="22.5" outlineLevel="1">
      <c r="A305" s="140"/>
      <c r="B305" s="142"/>
      <c r="C305" s="159" t="s">
        <v>391</v>
      </c>
      <c r="D305" s="183"/>
      <c r="E305" s="174">
        <v>103.09</v>
      </c>
      <c r="F305" s="196"/>
      <c r="G305" s="144"/>
      <c r="H305" s="169">
        <v>0</v>
      </c>
      <c r="I305" s="139"/>
      <c r="J305" s="139"/>
      <c r="K305" s="139"/>
      <c r="L305" s="139"/>
      <c r="M305" s="139"/>
      <c r="N305" s="139"/>
      <c r="O305" s="139"/>
      <c r="P305" s="139"/>
      <c r="Q305" s="139"/>
      <c r="R305" s="139" t="s">
        <v>119</v>
      </c>
      <c r="S305" s="139">
        <v>0</v>
      </c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</row>
    <row r="306" spans="1:47" ht="22.5" outlineLevel="1">
      <c r="A306" s="140">
        <v>90</v>
      </c>
      <c r="B306" s="142" t="s">
        <v>409</v>
      </c>
      <c r="C306" s="158" t="s">
        <v>410</v>
      </c>
      <c r="D306" s="182" t="s">
        <v>157</v>
      </c>
      <c r="E306" s="144">
        <v>21.389999999999997</v>
      </c>
      <c r="F306" s="196"/>
      <c r="G306" s="144">
        <f>ROUND(E306*F306,2)</f>
        <v>0</v>
      </c>
      <c r="H306" s="169" t="s">
        <v>783</v>
      </c>
      <c r="I306" s="139"/>
      <c r="J306" s="139"/>
      <c r="K306" s="139"/>
      <c r="L306" s="139"/>
      <c r="M306" s="139"/>
      <c r="N306" s="139"/>
      <c r="O306" s="139"/>
      <c r="P306" s="139"/>
      <c r="Q306" s="139"/>
      <c r="R306" s="139" t="s">
        <v>117</v>
      </c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</row>
    <row r="307" spans="1:47" outlineLevel="1">
      <c r="A307" s="140"/>
      <c r="B307" s="142"/>
      <c r="C307" s="159" t="s">
        <v>390</v>
      </c>
      <c r="D307" s="183"/>
      <c r="E307" s="174"/>
      <c r="F307" s="196"/>
      <c r="G307" s="144"/>
      <c r="H307" s="169">
        <v>0</v>
      </c>
      <c r="I307" s="139"/>
      <c r="J307" s="139"/>
      <c r="K307" s="139"/>
      <c r="L307" s="139"/>
      <c r="M307" s="139"/>
      <c r="N307" s="139"/>
      <c r="O307" s="139"/>
      <c r="P307" s="139"/>
      <c r="Q307" s="139"/>
      <c r="R307" s="139" t="s">
        <v>119</v>
      </c>
      <c r="S307" s="139">
        <v>0</v>
      </c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</row>
    <row r="308" spans="1:47" outlineLevel="1">
      <c r="A308" s="140"/>
      <c r="B308" s="142"/>
      <c r="C308" s="159" t="s">
        <v>163</v>
      </c>
      <c r="D308" s="183"/>
      <c r="E308" s="174"/>
      <c r="F308" s="196"/>
      <c r="G308" s="144"/>
      <c r="H308" s="169">
        <v>0</v>
      </c>
      <c r="I308" s="139"/>
      <c r="J308" s="139"/>
      <c r="K308" s="139"/>
      <c r="L308" s="139"/>
      <c r="M308" s="139"/>
      <c r="N308" s="139"/>
      <c r="O308" s="139"/>
      <c r="P308" s="139"/>
      <c r="Q308" s="139"/>
      <c r="R308" s="139" t="s">
        <v>119</v>
      </c>
      <c r="S308" s="139">
        <v>0</v>
      </c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</row>
    <row r="309" spans="1:47" outlineLevel="1">
      <c r="A309" s="140"/>
      <c r="B309" s="142"/>
      <c r="C309" s="159" t="s">
        <v>392</v>
      </c>
      <c r="D309" s="183"/>
      <c r="E309" s="174">
        <v>21.39</v>
      </c>
      <c r="F309" s="196"/>
      <c r="G309" s="144"/>
      <c r="H309" s="169">
        <v>0</v>
      </c>
      <c r="I309" s="139"/>
      <c r="J309" s="139"/>
      <c r="K309" s="139"/>
      <c r="L309" s="139"/>
      <c r="M309" s="139"/>
      <c r="N309" s="139"/>
      <c r="O309" s="139"/>
      <c r="P309" s="139"/>
      <c r="Q309" s="139"/>
      <c r="R309" s="139" t="s">
        <v>119</v>
      </c>
      <c r="S309" s="139">
        <v>0</v>
      </c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</row>
    <row r="310" spans="1:47" ht="22.5" outlineLevel="1">
      <c r="A310" s="140">
        <v>91</v>
      </c>
      <c r="B310" s="142" t="s">
        <v>411</v>
      </c>
      <c r="C310" s="158" t="s">
        <v>412</v>
      </c>
      <c r="D310" s="182" t="s">
        <v>157</v>
      </c>
      <c r="E310" s="144">
        <v>14.135999999999999</v>
      </c>
      <c r="F310" s="196"/>
      <c r="G310" s="144">
        <f>ROUND(E310*F310,2)</f>
        <v>0</v>
      </c>
      <c r="H310" s="169" t="s">
        <v>783</v>
      </c>
      <c r="I310" s="139"/>
      <c r="J310" s="139"/>
      <c r="K310" s="139"/>
      <c r="L310" s="139"/>
      <c r="M310" s="139"/>
      <c r="N310" s="139"/>
      <c r="O310" s="139"/>
      <c r="P310" s="139"/>
      <c r="Q310" s="139"/>
      <c r="R310" s="139" t="s">
        <v>117</v>
      </c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</row>
    <row r="311" spans="1:47" outlineLevel="1">
      <c r="A311" s="140"/>
      <c r="B311" s="142"/>
      <c r="C311" s="159" t="s">
        <v>390</v>
      </c>
      <c r="D311" s="183"/>
      <c r="E311" s="174"/>
      <c r="F311" s="196"/>
      <c r="G311" s="144"/>
      <c r="H311" s="169">
        <v>0</v>
      </c>
      <c r="I311" s="139"/>
      <c r="J311" s="139"/>
      <c r="K311" s="139"/>
      <c r="L311" s="139"/>
      <c r="M311" s="139"/>
      <c r="N311" s="139"/>
      <c r="O311" s="139"/>
      <c r="P311" s="139"/>
      <c r="Q311" s="139"/>
      <c r="R311" s="139" t="s">
        <v>119</v>
      </c>
      <c r="S311" s="139">
        <v>0</v>
      </c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</row>
    <row r="312" spans="1:47" outlineLevel="1">
      <c r="A312" s="140"/>
      <c r="B312" s="142"/>
      <c r="C312" s="159" t="s">
        <v>163</v>
      </c>
      <c r="D312" s="183"/>
      <c r="E312" s="174"/>
      <c r="F312" s="196"/>
      <c r="G312" s="144"/>
      <c r="H312" s="169">
        <v>0</v>
      </c>
      <c r="I312" s="139"/>
      <c r="J312" s="139"/>
      <c r="K312" s="139"/>
      <c r="L312" s="139"/>
      <c r="M312" s="139"/>
      <c r="N312" s="139"/>
      <c r="O312" s="139"/>
      <c r="P312" s="139"/>
      <c r="Q312" s="139"/>
      <c r="R312" s="139" t="s">
        <v>119</v>
      </c>
      <c r="S312" s="139">
        <v>0</v>
      </c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</row>
    <row r="313" spans="1:47" outlineLevel="1">
      <c r="A313" s="140"/>
      <c r="B313" s="142"/>
      <c r="C313" s="159" t="s">
        <v>413</v>
      </c>
      <c r="D313" s="183"/>
      <c r="E313" s="174"/>
      <c r="F313" s="196"/>
      <c r="G313" s="144"/>
      <c r="H313" s="169">
        <v>0</v>
      </c>
      <c r="I313" s="139"/>
      <c r="J313" s="139"/>
      <c r="K313" s="139"/>
      <c r="L313" s="139"/>
      <c r="M313" s="139"/>
      <c r="N313" s="139"/>
      <c r="O313" s="139"/>
      <c r="P313" s="139"/>
      <c r="Q313" s="139"/>
      <c r="R313" s="139" t="s">
        <v>119</v>
      </c>
      <c r="S313" s="139">
        <v>0</v>
      </c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</row>
    <row r="314" spans="1:47" outlineLevel="1">
      <c r="A314" s="140"/>
      <c r="B314" s="142"/>
      <c r="C314" s="159" t="s">
        <v>397</v>
      </c>
      <c r="D314" s="183"/>
      <c r="E314" s="174"/>
      <c r="F314" s="196"/>
      <c r="G314" s="144"/>
      <c r="H314" s="169">
        <v>0</v>
      </c>
      <c r="I314" s="139"/>
      <c r="J314" s="139"/>
      <c r="K314" s="139"/>
      <c r="L314" s="139"/>
      <c r="M314" s="139"/>
      <c r="N314" s="139"/>
      <c r="O314" s="139"/>
      <c r="P314" s="139"/>
      <c r="Q314" s="139"/>
      <c r="R314" s="139" t="s">
        <v>119</v>
      </c>
      <c r="S314" s="139">
        <v>0</v>
      </c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</row>
    <row r="315" spans="1:47" outlineLevel="1">
      <c r="A315" s="140"/>
      <c r="B315" s="142"/>
      <c r="C315" s="159" t="s">
        <v>398</v>
      </c>
      <c r="D315" s="183"/>
      <c r="E315" s="174">
        <v>1.254</v>
      </c>
      <c r="F315" s="196"/>
      <c r="G315" s="144"/>
      <c r="H315" s="169">
        <v>0</v>
      </c>
      <c r="I315" s="139"/>
      <c r="J315" s="139"/>
      <c r="K315" s="139"/>
      <c r="L315" s="139"/>
      <c r="M315" s="139"/>
      <c r="N315" s="139"/>
      <c r="O315" s="139"/>
      <c r="P315" s="139"/>
      <c r="Q315" s="139"/>
      <c r="R315" s="139" t="s">
        <v>119</v>
      </c>
      <c r="S315" s="139">
        <v>0</v>
      </c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</row>
    <row r="316" spans="1:47" outlineLevel="1">
      <c r="A316" s="140"/>
      <c r="B316" s="142"/>
      <c r="C316" s="159" t="s">
        <v>399</v>
      </c>
      <c r="D316" s="183"/>
      <c r="E316" s="174">
        <v>3.42</v>
      </c>
      <c r="F316" s="196"/>
      <c r="G316" s="144"/>
      <c r="H316" s="169">
        <v>0</v>
      </c>
      <c r="I316" s="139"/>
      <c r="J316" s="139"/>
      <c r="K316" s="139"/>
      <c r="L316" s="139"/>
      <c r="M316" s="139"/>
      <c r="N316" s="139"/>
      <c r="O316" s="139"/>
      <c r="P316" s="139"/>
      <c r="Q316" s="139"/>
      <c r="R316" s="139" t="s">
        <v>119</v>
      </c>
      <c r="S316" s="139">
        <v>0</v>
      </c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</row>
    <row r="317" spans="1:47" outlineLevel="1">
      <c r="A317" s="140"/>
      <c r="B317" s="142"/>
      <c r="C317" s="159" t="s">
        <v>414</v>
      </c>
      <c r="D317" s="183"/>
      <c r="E317" s="174"/>
      <c r="F317" s="196"/>
      <c r="G317" s="144"/>
      <c r="H317" s="169">
        <v>0</v>
      </c>
      <c r="I317" s="139"/>
      <c r="J317" s="139"/>
      <c r="K317" s="139"/>
      <c r="L317" s="139"/>
      <c r="M317" s="139"/>
      <c r="N317" s="139"/>
      <c r="O317" s="139"/>
      <c r="P317" s="139"/>
      <c r="Q317" s="139"/>
      <c r="R317" s="139" t="s">
        <v>119</v>
      </c>
      <c r="S317" s="139">
        <v>0</v>
      </c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</row>
    <row r="318" spans="1:47" outlineLevel="1">
      <c r="A318" s="140"/>
      <c r="B318" s="142"/>
      <c r="C318" s="159" t="s">
        <v>397</v>
      </c>
      <c r="D318" s="183"/>
      <c r="E318" s="174"/>
      <c r="F318" s="196"/>
      <c r="G318" s="144"/>
      <c r="H318" s="169">
        <v>0</v>
      </c>
      <c r="I318" s="139"/>
      <c r="J318" s="139"/>
      <c r="K318" s="139"/>
      <c r="L318" s="139"/>
      <c r="M318" s="139"/>
      <c r="N318" s="139"/>
      <c r="O318" s="139"/>
      <c r="P318" s="139"/>
      <c r="Q318" s="139"/>
      <c r="R318" s="139" t="s">
        <v>119</v>
      </c>
      <c r="S318" s="139">
        <v>0</v>
      </c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</row>
    <row r="319" spans="1:47" outlineLevel="1">
      <c r="A319" s="140"/>
      <c r="B319" s="142"/>
      <c r="C319" s="159" t="s">
        <v>403</v>
      </c>
      <c r="D319" s="183"/>
      <c r="E319" s="174">
        <v>3.762</v>
      </c>
      <c r="F319" s="196"/>
      <c r="G319" s="144"/>
      <c r="H319" s="169">
        <v>0</v>
      </c>
      <c r="I319" s="139"/>
      <c r="J319" s="139"/>
      <c r="K319" s="139"/>
      <c r="L319" s="139"/>
      <c r="M319" s="139"/>
      <c r="N319" s="139"/>
      <c r="O319" s="139"/>
      <c r="P319" s="139"/>
      <c r="Q319" s="139"/>
      <c r="R319" s="139" t="s">
        <v>119</v>
      </c>
      <c r="S319" s="139">
        <v>0</v>
      </c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</row>
    <row r="320" spans="1:47" outlineLevel="1">
      <c r="A320" s="140"/>
      <c r="B320" s="142"/>
      <c r="C320" s="159" t="s">
        <v>404</v>
      </c>
      <c r="D320" s="183"/>
      <c r="E320" s="174">
        <v>5.7</v>
      </c>
      <c r="F320" s="196"/>
      <c r="G320" s="144"/>
      <c r="H320" s="169">
        <v>0</v>
      </c>
      <c r="I320" s="139"/>
      <c r="J320" s="139"/>
      <c r="K320" s="139"/>
      <c r="L320" s="139"/>
      <c r="M320" s="139"/>
      <c r="N320" s="139"/>
      <c r="O320" s="139"/>
      <c r="P320" s="139"/>
      <c r="Q320" s="139"/>
      <c r="R320" s="139" t="s">
        <v>119</v>
      </c>
      <c r="S320" s="139">
        <v>0</v>
      </c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</row>
    <row r="321" spans="1:47" ht="22.5" outlineLevel="1">
      <c r="A321" s="140">
        <v>92</v>
      </c>
      <c r="B321" s="142" t="s">
        <v>415</v>
      </c>
      <c r="C321" s="158" t="s">
        <v>416</v>
      </c>
      <c r="D321" s="182" t="s">
        <v>157</v>
      </c>
      <c r="E321" s="144">
        <v>378.58600000000001</v>
      </c>
      <c r="F321" s="196"/>
      <c r="G321" s="144">
        <f>ROUND(E321*F321,2)</f>
        <v>0</v>
      </c>
      <c r="H321" s="169" t="s">
        <v>783</v>
      </c>
      <c r="I321" s="139"/>
      <c r="J321" s="139"/>
      <c r="K321" s="139"/>
      <c r="L321" s="139"/>
      <c r="M321" s="139"/>
      <c r="N321" s="139"/>
      <c r="O321" s="139"/>
      <c r="P321" s="139"/>
      <c r="Q321" s="139"/>
      <c r="R321" s="139" t="s">
        <v>117</v>
      </c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</row>
    <row r="322" spans="1:47" outlineLevel="1">
      <c r="A322" s="140"/>
      <c r="B322" s="142"/>
      <c r="C322" s="159" t="s">
        <v>390</v>
      </c>
      <c r="D322" s="183"/>
      <c r="E322" s="174"/>
      <c r="F322" s="196"/>
      <c r="G322" s="144"/>
      <c r="H322" s="169">
        <v>0</v>
      </c>
      <c r="I322" s="139"/>
      <c r="J322" s="139"/>
      <c r="K322" s="139"/>
      <c r="L322" s="139"/>
      <c r="M322" s="139"/>
      <c r="N322" s="139"/>
      <c r="O322" s="139"/>
      <c r="P322" s="139"/>
      <c r="Q322" s="139"/>
      <c r="R322" s="139" t="s">
        <v>119</v>
      </c>
      <c r="S322" s="139">
        <v>0</v>
      </c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</row>
    <row r="323" spans="1:47" outlineLevel="1">
      <c r="A323" s="140"/>
      <c r="B323" s="142"/>
      <c r="C323" s="159" t="s">
        <v>163</v>
      </c>
      <c r="D323" s="183"/>
      <c r="E323" s="174"/>
      <c r="F323" s="196"/>
      <c r="G323" s="144"/>
      <c r="H323" s="169">
        <v>0</v>
      </c>
      <c r="I323" s="139"/>
      <c r="J323" s="139"/>
      <c r="K323" s="139"/>
      <c r="L323" s="139"/>
      <c r="M323" s="139"/>
      <c r="N323" s="139"/>
      <c r="O323" s="139"/>
      <c r="P323" s="139"/>
      <c r="Q323" s="139"/>
      <c r="R323" s="139" t="s">
        <v>119</v>
      </c>
      <c r="S323" s="139">
        <v>0</v>
      </c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</row>
    <row r="324" spans="1:47" ht="22.5" outlineLevel="1">
      <c r="A324" s="140"/>
      <c r="B324" s="142"/>
      <c r="C324" s="159" t="s">
        <v>391</v>
      </c>
      <c r="D324" s="183"/>
      <c r="E324" s="174">
        <v>103.09</v>
      </c>
      <c r="F324" s="196"/>
      <c r="G324" s="144"/>
      <c r="H324" s="169">
        <v>0</v>
      </c>
      <c r="I324" s="139"/>
      <c r="J324" s="139"/>
      <c r="K324" s="139"/>
      <c r="L324" s="139"/>
      <c r="M324" s="139"/>
      <c r="N324" s="139"/>
      <c r="O324" s="139"/>
      <c r="P324" s="139"/>
      <c r="Q324" s="139"/>
      <c r="R324" s="139" t="s">
        <v>119</v>
      </c>
      <c r="S324" s="139">
        <v>0</v>
      </c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</row>
    <row r="325" spans="1:47" outlineLevel="1">
      <c r="A325" s="140"/>
      <c r="B325" s="142"/>
      <c r="C325" s="159" t="s">
        <v>393</v>
      </c>
      <c r="D325" s="183"/>
      <c r="E325" s="174">
        <v>167.09</v>
      </c>
      <c r="F325" s="196"/>
      <c r="G325" s="144"/>
      <c r="H325" s="169">
        <v>0</v>
      </c>
      <c r="I325" s="139"/>
      <c r="J325" s="139"/>
      <c r="K325" s="139"/>
      <c r="L325" s="139"/>
      <c r="M325" s="139"/>
      <c r="N325" s="139"/>
      <c r="O325" s="139"/>
      <c r="P325" s="139"/>
      <c r="Q325" s="139"/>
      <c r="R325" s="139" t="s">
        <v>119</v>
      </c>
      <c r="S325" s="139">
        <v>0</v>
      </c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</row>
    <row r="326" spans="1:47" outlineLevel="1">
      <c r="A326" s="140"/>
      <c r="B326" s="142"/>
      <c r="C326" s="159" t="s">
        <v>394</v>
      </c>
      <c r="D326" s="183"/>
      <c r="E326" s="174"/>
      <c r="F326" s="196"/>
      <c r="G326" s="144"/>
      <c r="H326" s="169">
        <v>0</v>
      </c>
      <c r="I326" s="139"/>
      <c r="J326" s="139"/>
      <c r="K326" s="139"/>
      <c r="L326" s="139"/>
      <c r="M326" s="139"/>
      <c r="N326" s="139"/>
      <c r="O326" s="139"/>
      <c r="P326" s="139"/>
      <c r="Q326" s="139"/>
      <c r="R326" s="139" t="s">
        <v>119</v>
      </c>
      <c r="S326" s="139">
        <v>0</v>
      </c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</row>
    <row r="327" spans="1:47" outlineLevel="1">
      <c r="A327" s="140"/>
      <c r="B327" s="142"/>
      <c r="C327" s="159" t="s">
        <v>395</v>
      </c>
      <c r="D327" s="183"/>
      <c r="E327" s="174">
        <v>-1.3</v>
      </c>
      <c r="F327" s="196"/>
      <c r="G327" s="144"/>
      <c r="H327" s="169">
        <v>0</v>
      </c>
      <c r="I327" s="139"/>
      <c r="J327" s="139"/>
      <c r="K327" s="139"/>
      <c r="L327" s="139"/>
      <c r="M327" s="139"/>
      <c r="N327" s="139"/>
      <c r="O327" s="139"/>
      <c r="P327" s="139"/>
      <c r="Q327" s="139"/>
      <c r="R327" s="139" t="s">
        <v>119</v>
      </c>
      <c r="S327" s="139">
        <v>0</v>
      </c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</row>
    <row r="328" spans="1:47" outlineLevel="1">
      <c r="A328" s="140"/>
      <c r="B328" s="142"/>
      <c r="C328" s="159" t="s">
        <v>396</v>
      </c>
      <c r="D328" s="183"/>
      <c r="E328" s="174">
        <v>-7.5</v>
      </c>
      <c r="F328" s="196"/>
      <c r="G328" s="144"/>
      <c r="H328" s="169">
        <v>0</v>
      </c>
      <c r="I328" s="139"/>
      <c r="J328" s="139"/>
      <c r="K328" s="139"/>
      <c r="L328" s="139"/>
      <c r="M328" s="139"/>
      <c r="N328" s="139"/>
      <c r="O328" s="139"/>
      <c r="P328" s="139"/>
      <c r="Q328" s="139"/>
      <c r="R328" s="139" t="s">
        <v>119</v>
      </c>
      <c r="S328" s="139">
        <v>0</v>
      </c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</row>
    <row r="329" spans="1:47" outlineLevel="1">
      <c r="A329" s="140"/>
      <c r="B329" s="142"/>
      <c r="C329" s="159" t="s">
        <v>400</v>
      </c>
      <c r="D329" s="183"/>
      <c r="E329" s="174">
        <v>68.58</v>
      </c>
      <c r="F329" s="196"/>
      <c r="G329" s="144"/>
      <c r="H329" s="169">
        <v>0</v>
      </c>
      <c r="I329" s="139"/>
      <c r="J329" s="139"/>
      <c r="K329" s="139"/>
      <c r="L329" s="139"/>
      <c r="M329" s="139"/>
      <c r="N329" s="139"/>
      <c r="O329" s="139"/>
      <c r="P329" s="139"/>
      <c r="Q329" s="139"/>
      <c r="R329" s="139" t="s">
        <v>119</v>
      </c>
      <c r="S329" s="139">
        <v>0</v>
      </c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</row>
    <row r="330" spans="1:47" outlineLevel="1">
      <c r="A330" s="140"/>
      <c r="B330" s="142"/>
      <c r="C330" s="159" t="s">
        <v>394</v>
      </c>
      <c r="D330" s="183"/>
      <c r="E330" s="174"/>
      <c r="F330" s="196"/>
      <c r="G330" s="144"/>
      <c r="H330" s="169">
        <v>0</v>
      </c>
      <c r="I330" s="139"/>
      <c r="J330" s="139"/>
      <c r="K330" s="139"/>
      <c r="L330" s="139"/>
      <c r="M330" s="139"/>
      <c r="N330" s="139"/>
      <c r="O330" s="139"/>
      <c r="P330" s="139"/>
      <c r="Q330" s="139"/>
      <c r="R330" s="139" t="s">
        <v>119</v>
      </c>
      <c r="S330" s="139">
        <v>0</v>
      </c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</row>
    <row r="331" spans="1:47" outlineLevel="1">
      <c r="A331" s="140"/>
      <c r="B331" s="142"/>
      <c r="C331" s="159" t="s">
        <v>401</v>
      </c>
      <c r="D331" s="183"/>
      <c r="E331" s="174">
        <v>-3.9</v>
      </c>
      <c r="F331" s="196"/>
      <c r="G331" s="144"/>
      <c r="H331" s="169">
        <v>0</v>
      </c>
      <c r="I331" s="139"/>
      <c r="J331" s="139"/>
      <c r="K331" s="139"/>
      <c r="L331" s="139"/>
      <c r="M331" s="139"/>
      <c r="N331" s="139"/>
      <c r="O331" s="139"/>
      <c r="P331" s="139"/>
      <c r="Q331" s="139"/>
      <c r="R331" s="139" t="s">
        <v>119</v>
      </c>
      <c r="S331" s="139">
        <v>0</v>
      </c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</row>
    <row r="332" spans="1:47" outlineLevel="1">
      <c r="A332" s="140"/>
      <c r="B332" s="142"/>
      <c r="C332" s="159" t="s">
        <v>402</v>
      </c>
      <c r="D332" s="183"/>
      <c r="E332" s="174">
        <v>-12.5</v>
      </c>
      <c r="F332" s="196"/>
      <c r="G332" s="144"/>
      <c r="H332" s="169">
        <v>0</v>
      </c>
      <c r="I332" s="139"/>
      <c r="J332" s="139"/>
      <c r="K332" s="139"/>
      <c r="L332" s="139"/>
      <c r="M332" s="139"/>
      <c r="N332" s="139"/>
      <c r="O332" s="139"/>
      <c r="P332" s="139"/>
      <c r="Q332" s="139"/>
      <c r="R332" s="139" t="s">
        <v>119</v>
      </c>
      <c r="S332" s="139">
        <v>0</v>
      </c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</row>
    <row r="333" spans="1:47" outlineLevel="1">
      <c r="A333" s="140"/>
      <c r="B333" s="142"/>
      <c r="C333" s="159" t="s">
        <v>406</v>
      </c>
      <c r="D333" s="183"/>
      <c r="E333" s="174">
        <v>65.025999999999996</v>
      </c>
      <c r="F333" s="196"/>
      <c r="G333" s="144"/>
      <c r="H333" s="169">
        <v>0</v>
      </c>
      <c r="I333" s="139"/>
      <c r="J333" s="139"/>
      <c r="K333" s="139"/>
      <c r="L333" s="139"/>
      <c r="M333" s="139"/>
      <c r="N333" s="139"/>
      <c r="O333" s="139"/>
      <c r="P333" s="139"/>
      <c r="Q333" s="139"/>
      <c r="R333" s="139" t="s">
        <v>119</v>
      </c>
      <c r="S333" s="139">
        <v>0</v>
      </c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</row>
    <row r="334" spans="1:47" outlineLevel="1">
      <c r="A334" s="140">
        <v>93</v>
      </c>
      <c r="B334" s="142" t="s">
        <v>417</v>
      </c>
      <c r="C334" s="158" t="s">
        <v>418</v>
      </c>
      <c r="D334" s="182" t="s">
        <v>242</v>
      </c>
      <c r="E334" s="144">
        <v>74.400000000000006</v>
      </c>
      <c r="F334" s="196"/>
      <c r="G334" s="144">
        <f>ROUND(E334*F334,2)</f>
        <v>0</v>
      </c>
      <c r="H334" s="169" t="s">
        <v>783</v>
      </c>
      <c r="I334" s="139"/>
      <c r="J334" s="139"/>
      <c r="K334" s="139"/>
      <c r="L334" s="139"/>
      <c r="M334" s="139"/>
      <c r="N334" s="139"/>
      <c r="O334" s="139"/>
      <c r="P334" s="139"/>
      <c r="Q334" s="139"/>
      <c r="R334" s="139" t="s">
        <v>117</v>
      </c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  <c r="AR334" s="139"/>
      <c r="AS334" s="139"/>
      <c r="AT334" s="139"/>
      <c r="AU334" s="139"/>
    </row>
    <row r="335" spans="1:47" outlineLevel="1">
      <c r="A335" s="140"/>
      <c r="B335" s="142"/>
      <c r="C335" s="159" t="s">
        <v>353</v>
      </c>
      <c r="D335" s="183"/>
      <c r="E335" s="174">
        <v>26.4</v>
      </c>
      <c r="F335" s="196"/>
      <c r="G335" s="144"/>
      <c r="H335" s="169">
        <v>0</v>
      </c>
      <c r="I335" s="139"/>
      <c r="J335" s="139"/>
      <c r="K335" s="139"/>
      <c r="L335" s="139"/>
      <c r="M335" s="139"/>
      <c r="N335" s="139"/>
      <c r="O335" s="139"/>
      <c r="P335" s="139"/>
      <c r="Q335" s="139"/>
      <c r="R335" s="139" t="s">
        <v>119</v>
      </c>
      <c r="S335" s="139">
        <v>0</v>
      </c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</row>
    <row r="336" spans="1:47" outlineLevel="1">
      <c r="A336" s="140"/>
      <c r="B336" s="142"/>
      <c r="C336" s="159" t="s">
        <v>354</v>
      </c>
      <c r="D336" s="183"/>
      <c r="E336" s="174">
        <v>48</v>
      </c>
      <c r="F336" s="196"/>
      <c r="G336" s="144"/>
      <c r="H336" s="169">
        <v>0</v>
      </c>
      <c r="I336" s="139"/>
      <c r="J336" s="139"/>
      <c r="K336" s="139"/>
      <c r="L336" s="139"/>
      <c r="M336" s="139"/>
      <c r="N336" s="139"/>
      <c r="O336" s="139"/>
      <c r="P336" s="139"/>
      <c r="Q336" s="139"/>
      <c r="R336" s="139" t="s">
        <v>119</v>
      </c>
      <c r="S336" s="139">
        <v>0</v>
      </c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</row>
    <row r="337" spans="1:47" outlineLevel="1">
      <c r="A337" s="140">
        <v>94</v>
      </c>
      <c r="B337" s="142" t="s">
        <v>419</v>
      </c>
      <c r="C337" s="158" t="s">
        <v>420</v>
      </c>
      <c r="D337" s="182" t="s">
        <v>242</v>
      </c>
      <c r="E337" s="144">
        <v>90.800000000000011</v>
      </c>
      <c r="F337" s="196"/>
      <c r="G337" s="144">
        <f>ROUND(E337*F337,2)</f>
        <v>0</v>
      </c>
      <c r="H337" s="169" t="s">
        <v>783</v>
      </c>
      <c r="I337" s="139"/>
      <c r="J337" s="139"/>
      <c r="K337" s="139"/>
      <c r="L337" s="139"/>
      <c r="M337" s="139"/>
      <c r="N337" s="139"/>
      <c r="O337" s="139"/>
      <c r="P337" s="139"/>
      <c r="Q337" s="139"/>
      <c r="R337" s="139" t="s">
        <v>117</v>
      </c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</row>
    <row r="338" spans="1:47" outlineLevel="1">
      <c r="A338" s="140"/>
      <c r="B338" s="142"/>
      <c r="C338" s="159" t="s">
        <v>353</v>
      </c>
      <c r="D338" s="183"/>
      <c r="E338" s="174">
        <v>26.4</v>
      </c>
      <c r="F338" s="196"/>
      <c r="G338" s="144"/>
      <c r="H338" s="169">
        <v>0</v>
      </c>
      <c r="I338" s="139"/>
      <c r="J338" s="139"/>
      <c r="K338" s="139"/>
      <c r="L338" s="139"/>
      <c r="M338" s="139"/>
      <c r="N338" s="139"/>
      <c r="O338" s="139"/>
      <c r="P338" s="139"/>
      <c r="Q338" s="139"/>
      <c r="R338" s="139" t="s">
        <v>119</v>
      </c>
      <c r="S338" s="139">
        <v>0</v>
      </c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</row>
    <row r="339" spans="1:47" outlineLevel="1">
      <c r="A339" s="140"/>
      <c r="B339" s="142"/>
      <c r="C339" s="159" t="s">
        <v>354</v>
      </c>
      <c r="D339" s="183"/>
      <c r="E339" s="174">
        <v>48</v>
      </c>
      <c r="F339" s="196"/>
      <c r="G339" s="144"/>
      <c r="H339" s="169">
        <v>0</v>
      </c>
      <c r="I339" s="139"/>
      <c r="J339" s="139"/>
      <c r="K339" s="139"/>
      <c r="L339" s="139"/>
      <c r="M339" s="139"/>
      <c r="N339" s="139"/>
      <c r="O339" s="139"/>
      <c r="P339" s="139"/>
      <c r="Q339" s="139"/>
      <c r="R339" s="139" t="s">
        <v>119</v>
      </c>
      <c r="S339" s="139">
        <v>0</v>
      </c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</row>
    <row r="340" spans="1:47" outlineLevel="1">
      <c r="A340" s="140"/>
      <c r="B340" s="142"/>
      <c r="C340" s="159" t="s">
        <v>421</v>
      </c>
      <c r="D340" s="183"/>
      <c r="E340" s="174">
        <v>16.399999999999999</v>
      </c>
      <c r="F340" s="196"/>
      <c r="G340" s="144"/>
      <c r="H340" s="169">
        <v>0</v>
      </c>
      <c r="I340" s="139"/>
      <c r="J340" s="139"/>
      <c r="K340" s="139"/>
      <c r="L340" s="139"/>
      <c r="M340" s="139"/>
      <c r="N340" s="139"/>
      <c r="O340" s="139"/>
      <c r="P340" s="139"/>
      <c r="Q340" s="139"/>
      <c r="R340" s="139" t="s">
        <v>119</v>
      </c>
      <c r="S340" s="139">
        <v>0</v>
      </c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</row>
    <row r="341" spans="1:47" outlineLevel="1">
      <c r="A341" s="140">
        <v>95</v>
      </c>
      <c r="B341" s="142" t="s">
        <v>422</v>
      </c>
      <c r="C341" s="158" t="s">
        <v>423</v>
      </c>
      <c r="D341" s="182" t="s">
        <v>242</v>
      </c>
      <c r="E341" s="144">
        <v>8</v>
      </c>
      <c r="F341" s="196"/>
      <c r="G341" s="144">
        <f>ROUND(E341*F341,2)</f>
        <v>0</v>
      </c>
      <c r="H341" s="169" t="s">
        <v>783</v>
      </c>
      <c r="I341" s="139"/>
      <c r="J341" s="139"/>
      <c r="K341" s="139"/>
      <c r="L341" s="139"/>
      <c r="M341" s="139"/>
      <c r="N341" s="139"/>
      <c r="O341" s="139"/>
      <c r="P341" s="139"/>
      <c r="Q341" s="139"/>
      <c r="R341" s="139" t="s">
        <v>117</v>
      </c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</row>
    <row r="342" spans="1:47" outlineLevel="1">
      <c r="A342" s="140"/>
      <c r="B342" s="142"/>
      <c r="C342" s="159" t="s">
        <v>424</v>
      </c>
      <c r="D342" s="183"/>
      <c r="E342" s="174">
        <v>8</v>
      </c>
      <c r="F342" s="196"/>
      <c r="G342" s="144"/>
      <c r="H342" s="169">
        <v>0</v>
      </c>
      <c r="I342" s="139"/>
      <c r="J342" s="139"/>
      <c r="K342" s="139"/>
      <c r="L342" s="139"/>
      <c r="M342" s="139"/>
      <c r="N342" s="139"/>
      <c r="O342" s="139"/>
      <c r="P342" s="139"/>
      <c r="Q342" s="139"/>
      <c r="R342" s="139" t="s">
        <v>119</v>
      </c>
      <c r="S342" s="139">
        <v>0</v>
      </c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</row>
    <row r="343" spans="1:47" ht="22.5" outlineLevel="1">
      <c r="A343" s="140">
        <v>96</v>
      </c>
      <c r="B343" s="142" t="s">
        <v>425</v>
      </c>
      <c r="C343" s="158" t="s">
        <v>426</v>
      </c>
      <c r="D343" s="182" t="s">
        <v>157</v>
      </c>
      <c r="E343" s="144">
        <v>227.98999999999995</v>
      </c>
      <c r="F343" s="196"/>
      <c r="G343" s="144">
        <f>ROUND(E343*F343,2)</f>
        <v>0</v>
      </c>
      <c r="H343" s="169" t="s">
        <v>784</v>
      </c>
      <c r="I343" s="139"/>
      <c r="J343" s="139"/>
      <c r="K343" s="139"/>
      <c r="L343" s="139"/>
      <c r="M343" s="139"/>
      <c r="N343" s="139"/>
      <c r="O343" s="139"/>
      <c r="P343" s="139"/>
      <c r="Q343" s="139"/>
      <c r="R343" s="139" t="s">
        <v>117</v>
      </c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</row>
    <row r="344" spans="1:47" outlineLevel="1">
      <c r="A344" s="140"/>
      <c r="B344" s="142"/>
      <c r="C344" s="159" t="s">
        <v>390</v>
      </c>
      <c r="D344" s="183"/>
      <c r="E344" s="174"/>
      <c r="F344" s="196"/>
      <c r="G344" s="144"/>
      <c r="H344" s="169">
        <v>0</v>
      </c>
      <c r="I344" s="139"/>
      <c r="J344" s="139"/>
      <c r="K344" s="139"/>
      <c r="L344" s="139"/>
      <c r="M344" s="139"/>
      <c r="N344" s="139"/>
      <c r="O344" s="139"/>
      <c r="P344" s="139"/>
      <c r="Q344" s="139"/>
      <c r="R344" s="139" t="s">
        <v>119</v>
      </c>
      <c r="S344" s="139">
        <v>0</v>
      </c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</row>
    <row r="345" spans="1:47" outlineLevel="1">
      <c r="A345" s="140"/>
      <c r="B345" s="142"/>
      <c r="C345" s="159" t="s">
        <v>163</v>
      </c>
      <c r="D345" s="183"/>
      <c r="E345" s="174"/>
      <c r="F345" s="196"/>
      <c r="G345" s="144"/>
      <c r="H345" s="169">
        <v>0</v>
      </c>
      <c r="I345" s="139"/>
      <c r="J345" s="139"/>
      <c r="K345" s="139"/>
      <c r="L345" s="139"/>
      <c r="M345" s="139"/>
      <c r="N345" s="139"/>
      <c r="O345" s="139"/>
      <c r="P345" s="139"/>
      <c r="Q345" s="139"/>
      <c r="R345" s="139" t="s">
        <v>119</v>
      </c>
      <c r="S345" s="139">
        <v>0</v>
      </c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</row>
    <row r="346" spans="1:47" outlineLevel="1">
      <c r="A346" s="140"/>
      <c r="B346" s="142"/>
      <c r="C346" s="159" t="s">
        <v>393</v>
      </c>
      <c r="D346" s="183"/>
      <c r="E346" s="174">
        <v>167.09</v>
      </c>
      <c r="F346" s="196"/>
      <c r="G346" s="144"/>
      <c r="H346" s="169">
        <v>0</v>
      </c>
      <c r="I346" s="139"/>
      <c r="J346" s="139"/>
      <c r="K346" s="139"/>
      <c r="L346" s="139"/>
      <c r="M346" s="139"/>
      <c r="N346" s="139"/>
      <c r="O346" s="139"/>
      <c r="P346" s="139"/>
      <c r="Q346" s="139"/>
      <c r="R346" s="139" t="s">
        <v>119</v>
      </c>
      <c r="S346" s="139">
        <v>0</v>
      </c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</row>
    <row r="347" spans="1:47" outlineLevel="1">
      <c r="A347" s="140"/>
      <c r="B347" s="142"/>
      <c r="C347" s="159" t="s">
        <v>394</v>
      </c>
      <c r="D347" s="183"/>
      <c r="E347" s="174"/>
      <c r="F347" s="196"/>
      <c r="G347" s="144"/>
      <c r="H347" s="169">
        <v>0</v>
      </c>
      <c r="I347" s="139"/>
      <c r="J347" s="139"/>
      <c r="K347" s="139"/>
      <c r="L347" s="139"/>
      <c r="M347" s="139"/>
      <c r="N347" s="139"/>
      <c r="O347" s="139"/>
      <c r="P347" s="139"/>
      <c r="Q347" s="139"/>
      <c r="R347" s="139" t="s">
        <v>119</v>
      </c>
      <c r="S347" s="139">
        <v>0</v>
      </c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</row>
    <row r="348" spans="1:47" outlineLevel="1">
      <c r="A348" s="140"/>
      <c r="B348" s="142"/>
      <c r="C348" s="159" t="s">
        <v>395</v>
      </c>
      <c r="D348" s="183"/>
      <c r="E348" s="174">
        <v>-1.3</v>
      </c>
      <c r="F348" s="196"/>
      <c r="G348" s="144"/>
      <c r="H348" s="169">
        <v>0</v>
      </c>
      <c r="I348" s="139"/>
      <c r="J348" s="139"/>
      <c r="K348" s="139"/>
      <c r="L348" s="139"/>
      <c r="M348" s="139"/>
      <c r="N348" s="139"/>
      <c r="O348" s="139"/>
      <c r="P348" s="139"/>
      <c r="Q348" s="139"/>
      <c r="R348" s="139" t="s">
        <v>119</v>
      </c>
      <c r="S348" s="139">
        <v>0</v>
      </c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</row>
    <row r="349" spans="1:47" outlineLevel="1">
      <c r="A349" s="140"/>
      <c r="B349" s="142"/>
      <c r="C349" s="159" t="s">
        <v>396</v>
      </c>
      <c r="D349" s="183"/>
      <c r="E349" s="174">
        <v>-7.5</v>
      </c>
      <c r="F349" s="196"/>
      <c r="G349" s="144"/>
      <c r="H349" s="169">
        <v>0</v>
      </c>
      <c r="I349" s="139"/>
      <c r="J349" s="139"/>
      <c r="K349" s="139"/>
      <c r="L349" s="139"/>
      <c r="M349" s="139"/>
      <c r="N349" s="139"/>
      <c r="O349" s="139"/>
      <c r="P349" s="139"/>
      <c r="Q349" s="139"/>
      <c r="R349" s="139" t="s">
        <v>119</v>
      </c>
      <c r="S349" s="139">
        <v>0</v>
      </c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</row>
    <row r="350" spans="1:47" outlineLevel="1">
      <c r="A350" s="140"/>
      <c r="B350" s="142"/>
      <c r="C350" s="159" t="s">
        <v>397</v>
      </c>
      <c r="D350" s="183"/>
      <c r="E350" s="174"/>
      <c r="F350" s="196"/>
      <c r="G350" s="144"/>
      <c r="H350" s="169">
        <v>0</v>
      </c>
      <c r="I350" s="139"/>
      <c r="J350" s="139"/>
      <c r="K350" s="139"/>
      <c r="L350" s="139"/>
      <c r="M350" s="139"/>
      <c r="N350" s="139"/>
      <c r="O350" s="139"/>
      <c r="P350" s="139"/>
      <c r="Q350" s="139"/>
      <c r="R350" s="139" t="s">
        <v>119</v>
      </c>
      <c r="S350" s="139">
        <v>0</v>
      </c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</row>
    <row r="351" spans="1:47" outlineLevel="1">
      <c r="A351" s="140"/>
      <c r="B351" s="142"/>
      <c r="C351" s="159" t="s">
        <v>398</v>
      </c>
      <c r="D351" s="183"/>
      <c r="E351" s="174">
        <v>1.254</v>
      </c>
      <c r="F351" s="196"/>
      <c r="G351" s="144"/>
      <c r="H351" s="169">
        <v>0</v>
      </c>
      <c r="I351" s="139"/>
      <c r="J351" s="139"/>
      <c r="K351" s="139"/>
      <c r="L351" s="139"/>
      <c r="M351" s="139"/>
      <c r="N351" s="139"/>
      <c r="O351" s="139"/>
      <c r="P351" s="139"/>
      <c r="Q351" s="139"/>
      <c r="R351" s="139" t="s">
        <v>119</v>
      </c>
      <c r="S351" s="139">
        <v>0</v>
      </c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</row>
    <row r="352" spans="1:47" outlineLevel="1">
      <c r="A352" s="140"/>
      <c r="B352" s="142"/>
      <c r="C352" s="159" t="s">
        <v>399</v>
      </c>
      <c r="D352" s="183"/>
      <c r="E352" s="174">
        <v>3.42</v>
      </c>
      <c r="F352" s="196"/>
      <c r="G352" s="144"/>
      <c r="H352" s="169">
        <v>0</v>
      </c>
      <c r="I352" s="139"/>
      <c r="J352" s="139"/>
      <c r="K352" s="139"/>
      <c r="L352" s="139"/>
      <c r="M352" s="139"/>
      <c r="N352" s="139"/>
      <c r="O352" s="139"/>
      <c r="P352" s="139"/>
      <c r="Q352" s="139"/>
      <c r="R352" s="139" t="s">
        <v>119</v>
      </c>
      <c r="S352" s="139">
        <v>0</v>
      </c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</row>
    <row r="353" spans="1:47" outlineLevel="1">
      <c r="A353" s="140"/>
      <c r="B353" s="142"/>
      <c r="C353" s="159" t="s">
        <v>406</v>
      </c>
      <c r="D353" s="183"/>
      <c r="E353" s="174">
        <v>65.025999999999996</v>
      </c>
      <c r="F353" s="196"/>
      <c r="G353" s="144"/>
      <c r="H353" s="169">
        <v>0</v>
      </c>
      <c r="I353" s="139"/>
      <c r="J353" s="139"/>
      <c r="K353" s="139"/>
      <c r="L353" s="139"/>
      <c r="M353" s="139"/>
      <c r="N353" s="139"/>
      <c r="O353" s="139"/>
      <c r="P353" s="139"/>
      <c r="Q353" s="139"/>
      <c r="R353" s="139" t="s">
        <v>119</v>
      </c>
      <c r="S353" s="139">
        <v>0</v>
      </c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</row>
    <row r="354" spans="1:47">
      <c r="A354" s="141" t="s">
        <v>112</v>
      </c>
      <c r="B354" s="143" t="s">
        <v>62</v>
      </c>
      <c r="C354" s="160" t="s">
        <v>63</v>
      </c>
      <c r="D354" s="184"/>
      <c r="E354" s="145"/>
      <c r="F354" s="197"/>
      <c r="G354" s="145">
        <f>SUMIF(R355:R378,"&lt;&gt;NOR",G355:G378)</f>
        <v>0</v>
      </c>
      <c r="H354" s="170"/>
      <c r="I354" s="139"/>
      <c r="R354" t="s">
        <v>113</v>
      </c>
    </row>
    <row r="355" spans="1:47" outlineLevel="1">
      <c r="A355" s="140">
        <v>97</v>
      </c>
      <c r="B355" s="142" t="s">
        <v>427</v>
      </c>
      <c r="C355" s="158" t="s">
        <v>428</v>
      </c>
      <c r="D355" s="182" t="s">
        <v>157</v>
      </c>
      <c r="E355" s="144">
        <v>150.91999999999999</v>
      </c>
      <c r="F355" s="196"/>
      <c r="G355" s="144">
        <f>ROUND(E355*F355,2)</f>
        <v>0</v>
      </c>
      <c r="H355" s="169" t="s">
        <v>783</v>
      </c>
      <c r="I355" s="139"/>
      <c r="J355" s="139"/>
      <c r="K355" s="139"/>
      <c r="L355" s="139"/>
      <c r="M355" s="139"/>
      <c r="N355" s="139"/>
      <c r="O355" s="139"/>
      <c r="P355" s="139"/>
      <c r="Q355" s="139"/>
      <c r="R355" s="139" t="s">
        <v>117</v>
      </c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</row>
    <row r="356" spans="1:47" outlineLevel="1">
      <c r="A356" s="140"/>
      <c r="B356" s="142"/>
      <c r="C356" s="159" t="s">
        <v>429</v>
      </c>
      <c r="D356" s="183"/>
      <c r="E356" s="174"/>
      <c r="F356" s="196"/>
      <c r="G356" s="144"/>
      <c r="H356" s="169">
        <v>0</v>
      </c>
      <c r="I356" s="139"/>
      <c r="J356" s="139"/>
      <c r="K356" s="139"/>
      <c r="L356" s="139"/>
      <c r="M356" s="139"/>
      <c r="N356" s="139"/>
      <c r="O356" s="139"/>
      <c r="P356" s="139"/>
      <c r="Q356" s="139"/>
      <c r="R356" s="139" t="s">
        <v>119</v>
      </c>
      <c r="S356" s="139">
        <v>0</v>
      </c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</row>
    <row r="357" spans="1:47" outlineLevel="1">
      <c r="A357" s="140"/>
      <c r="B357" s="142"/>
      <c r="C357" s="159" t="s">
        <v>163</v>
      </c>
      <c r="D357" s="183"/>
      <c r="E357" s="174"/>
      <c r="F357" s="196"/>
      <c r="G357" s="144"/>
      <c r="H357" s="169">
        <v>0</v>
      </c>
      <c r="I357" s="139"/>
      <c r="J357" s="139"/>
      <c r="K357" s="139"/>
      <c r="L357" s="139"/>
      <c r="M357" s="139"/>
      <c r="N357" s="139"/>
      <c r="O357" s="139"/>
      <c r="P357" s="139"/>
      <c r="Q357" s="139"/>
      <c r="R357" s="139" t="s">
        <v>119</v>
      </c>
      <c r="S357" s="139">
        <v>0</v>
      </c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</row>
    <row r="358" spans="1:47" outlineLevel="1">
      <c r="A358" s="140"/>
      <c r="B358" s="142"/>
      <c r="C358" s="159" t="s">
        <v>430</v>
      </c>
      <c r="D358" s="183"/>
      <c r="E358" s="174">
        <v>150.91999999999999</v>
      </c>
      <c r="F358" s="196"/>
      <c r="G358" s="144"/>
      <c r="H358" s="169">
        <v>0</v>
      </c>
      <c r="I358" s="139"/>
      <c r="J358" s="139"/>
      <c r="K358" s="139"/>
      <c r="L358" s="139"/>
      <c r="M358" s="139"/>
      <c r="N358" s="139"/>
      <c r="O358" s="139"/>
      <c r="P358" s="139"/>
      <c r="Q358" s="139"/>
      <c r="R358" s="139" t="s">
        <v>119</v>
      </c>
      <c r="S358" s="139">
        <v>0</v>
      </c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</row>
    <row r="359" spans="1:47" outlineLevel="1">
      <c r="A359" s="140">
        <v>98</v>
      </c>
      <c r="B359" s="142" t="s">
        <v>431</v>
      </c>
      <c r="C359" s="158" t="s">
        <v>432</v>
      </c>
      <c r="D359" s="182" t="s">
        <v>157</v>
      </c>
      <c r="E359" s="144">
        <v>150.91999999999999</v>
      </c>
      <c r="F359" s="196"/>
      <c r="G359" s="144">
        <f>ROUND(E359*F359,2)</f>
        <v>0</v>
      </c>
      <c r="H359" s="169" t="s">
        <v>783</v>
      </c>
      <c r="I359" s="139"/>
      <c r="J359" s="139"/>
      <c r="K359" s="139"/>
      <c r="L359" s="139"/>
      <c r="M359" s="139"/>
      <c r="N359" s="139"/>
      <c r="O359" s="139"/>
      <c r="P359" s="139"/>
      <c r="Q359" s="139"/>
      <c r="R359" s="139" t="s">
        <v>117</v>
      </c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</row>
    <row r="360" spans="1:47" outlineLevel="1">
      <c r="A360" s="140"/>
      <c r="B360" s="142"/>
      <c r="C360" s="159" t="s">
        <v>429</v>
      </c>
      <c r="D360" s="183"/>
      <c r="E360" s="174"/>
      <c r="F360" s="196"/>
      <c r="G360" s="144"/>
      <c r="H360" s="169">
        <v>0</v>
      </c>
      <c r="I360" s="139"/>
      <c r="J360" s="139"/>
      <c r="K360" s="139"/>
      <c r="L360" s="139"/>
      <c r="M360" s="139"/>
      <c r="N360" s="139"/>
      <c r="O360" s="139"/>
      <c r="P360" s="139"/>
      <c r="Q360" s="139"/>
      <c r="R360" s="139" t="s">
        <v>119</v>
      </c>
      <c r="S360" s="139">
        <v>0</v>
      </c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</row>
    <row r="361" spans="1:47" outlineLevel="1">
      <c r="A361" s="140"/>
      <c r="B361" s="142"/>
      <c r="C361" s="159" t="s">
        <v>163</v>
      </c>
      <c r="D361" s="183"/>
      <c r="E361" s="174"/>
      <c r="F361" s="196"/>
      <c r="G361" s="144"/>
      <c r="H361" s="169">
        <v>0</v>
      </c>
      <c r="I361" s="139"/>
      <c r="J361" s="139"/>
      <c r="K361" s="139"/>
      <c r="L361" s="139"/>
      <c r="M361" s="139"/>
      <c r="N361" s="139"/>
      <c r="O361" s="139"/>
      <c r="P361" s="139"/>
      <c r="Q361" s="139"/>
      <c r="R361" s="139" t="s">
        <v>119</v>
      </c>
      <c r="S361" s="139">
        <v>0</v>
      </c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</row>
    <row r="362" spans="1:47" outlineLevel="1">
      <c r="A362" s="140"/>
      <c r="B362" s="142"/>
      <c r="C362" s="159" t="s">
        <v>430</v>
      </c>
      <c r="D362" s="183"/>
      <c r="E362" s="174">
        <v>150.91999999999999</v>
      </c>
      <c r="F362" s="196"/>
      <c r="G362" s="144"/>
      <c r="H362" s="169">
        <v>0</v>
      </c>
      <c r="I362" s="139"/>
      <c r="J362" s="139"/>
      <c r="K362" s="139"/>
      <c r="L362" s="139"/>
      <c r="M362" s="139"/>
      <c r="N362" s="139"/>
      <c r="O362" s="139"/>
      <c r="P362" s="139"/>
      <c r="Q362" s="139"/>
      <c r="R362" s="139" t="s">
        <v>119</v>
      </c>
      <c r="S362" s="139">
        <v>0</v>
      </c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39"/>
      <c r="AT362" s="139"/>
      <c r="AU362" s="139"/>
    </row>
    <row r="363" spans="1:47" outlineLevel="1">
      <c r="A363" s="140">
        <v>99</v>
      </c>
      <c r="B363" s="142" t="s">
        <v>433</v>
      </c>
      <c r="C363" s="158" t="s">
        <v>434</v>
      </c>
      <c r="D363" s="182" t="s">
        <v>157</v>
      </c>
      <c r="E363" s="144">
        <v>150.91999999999999</v>
      </c>
      <c r="F363" s="196"/>
      <c r="G363" s="144">
        <f>ROUND(E363*F363,2)</f>
        <v>0</v>
      </c>
      <c r="H363" s="169" t="s">
        <v>784</v>
      </c>
      <c r="I363" s="139"/>
      <c r="J363" s="139"/>
      <c r="K363" s="139"/>
      <c r="L363" s="139"/>
      <c r="M363" s="139"/>
      <c r="N363" s="139"/>
      <c r="O363" s="139"/>
      <c r="P363" s="139"/>
      <c r="Q363" s="139"/>
      <c r="R363" s="139" t="s">
        <v>117</v>
      </c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</row>
    <row r="364" spans="1:47" outlineLevel="1">
      <c r="A364" s="140"/>
      <c r="B364" s="142"/>
      <c r="C364" s="159" t="s">
        <v>429</v>
      </c>
      <c r="D364" s="183"/>
      <c r="E364" s="174"/>
      <c r="F364" s="196"/>
      <c r="G364" s="144"/>
      <c r="H364" s="169">
        <v>0</v>
      </c>
      <c r="I364" s="139"/>
      <c r="J364" s="139"/>
      <c r="K364" s="139"/>
      <c r="L364" s="139"/>
      <c r="M364" s="139"/>
      <c r="N364" s="139"/>
      <c r="O364" s="139"/>
      <c r="P364" s="139"/>
      <c r="Q364" s="139"/>
      <c r="R364" s="139" t="s">
        <v>119</v>
      </c>
      <c r="S364" s="139">
        <v>0</v>
      </c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  <c r="AR364" s="139"/>
      <c r="AS364" s="139"/>
      <c r="AT364" s="139"/>
      <c r="AU364" s="139"/>
    </row>
    <row r="365" spans="1:47" outlineLevel="1">
      <c r="A365" s="140"/>
      <c r="B365" s="142"/>
      <c r="C365" s="159" t="s">
        <v>163</v>
      </c>
      <c r="D365" s="183"/>
      <c r="E365" s="174"/>
      <c r="F365" s="196"/>
      <c r="G365" s="144"/>
      <c r="H365" s="169">
        <v>0</v>
      </c>
      <c r="I365" s="139"/>
      <c r="J365" s="139"/>
      <c r="K365" s="139"/>
      <c r="L365" s="139"/>
      <c r="M365" s="139"/>
      <c r="N365" s="139"/>
      <c r="O365" s="139"/>
      <c r="P365" s="139"/>
      <c r="Q365" s="139"/>
      <c r="R365" s="139" t="s">
        <v>119</v>
      </c>
      <c r="S365" s="139">
        <v>0</v>
      </c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</row>
    <row r="366" spans="1:47" outlineLevel="1">
      <c r="A366" s="140"/>
      <c r="B366" s="142"/>
      <c r="C366" s="159" t="s">
        <v>430</v>
      </c>
      <c r="D366" s="183"/>
      <c r="E366" s="174">
        <v>150.91999999999999</v>
      </c>
      <c r="F366" s="196"/>
      <c r="G366" s="144"/>
      <c r="H366" s="169">
        <v>0</v>
      </c>
      <c r="I366" s="139"/>
      <c r="J366" s="139"/>
      <c r="K366" s="139"/>
      <c r="L366" s="139"/>
      <c r="M366" s="139"/>
      <c r="N366" s="139"/>
      <c r="O366" s="139"/>
      <c r="P366" s="139"/>
      <c r="Q366" s="139"/>
      <c r="R366" s="139" t="s">
        <v>119</v>
      </c>
      <c r="S366" s="139">
        <v>0</v>
      </c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39"/>
      <c r="AT366" s="139"/>
      <c r="AU366" s="139"/>
    </row>
    <row r="367" spans="1:47" outlineLevel="1">
      <c r="A367" s="140">
        <v>100</v>
      </c>
      <c r="B367" s="142" t="s">
        <v>435</v>
      </c>
      <c r="C367" s="158" t="s">
        <v>436</v>
      </c>
      <c r="D367" s="182" t="s">
        <v>157</v>
      </c>
      <c r="E367" s="144">
        <v>301.83999999999997</v>
      </c>
      <c r="F367" s="196"/>
      <c r="G367" s="144">
        <f>ROUND(E367*F367,2)</f>
        <v>0</v>
      </c>
      <c r="H367" s="169" t="s">
        <v>783</v>
      </c>
      <c r="I367" s="139"/>
      <c r="J367" s="139"/>
      <c r="K367" s="139"/>
      <c r="L367" s="139"/>
      <c r="M367" s="139"/>
      <c r="N367" s="139"/>
      <c r="O367" s="139"/>
      <c r="P367" s="139"/>
      <c r="Q367" s="139"/>
      <c r="R367" s="139" t="s">
        <v>117</v>
      </c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39"/>
      <c r="AT367" s="139"/>
      <c r="AU367" s="139"/>
    </row>
    <row r="368" spans="1:47" outlineLevel="1">
      <c r="A368" s="140"/>
      <c r="B368" s="142"/>
      <c r="C368" s="159" t="s">
        <v>429</v>
      </c>
      <c r="D368" s="183"/>
      <c r="E368" s="174"/>
      <c r="F368" s="196"/>
      <c r="G368" s="144"/>
      <c r="H368" s="169">
        <v>0</v>
      </c>
      <c r="I368" s="139"/>
      <c r="J368" s="139"/>
      <c r="K368" s="139"/>
      <c r="L368" s="139"/>
      <c r="M368" s="139"/>
      <c r="N368" s="139"/>
      <c r="O368" s="139"/>
      <c r="P368" s="139"/>
      <c r="Q368" s="139"/>
      <c r="R368" s="139" t="s">
        <v>119</v>
      </c>
      <c r="S368" s="139">
        <v>0</v>
      </c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39"/>
      <c r="AT368" s="139"/>
      <c r="AU368" s="139"/>
    </row>
    <row r="369" spans="1:47" outlineLevel="1">
      <c r="A369" s="140"/>
      <c r="B369" s="142"/>
      <c r="C369" s="159" t="s">
        <v>163</v>
      </c>
      <c r="D369" s="183"/>
      <c r="E369" s="174"/>
      <c r="F369" s="196"/>
      <c r="G369" s="144"/>
      <c r="H369" s="169">
        <v>0</v>
      </c>
      <c r="I369" s="139"/>
      <c r="J369" s="139"/>
      <c r="K369" s="139"/>
      <c r="L369" s="139"/>
      <c r="M369" s="139"/>
      <c r="N369" s="139"/>
      <c r="O369" s="139"/>
      <c r="P369" s="139"/>
      <c r="Q369" s="139"/>
      <c r="R369" s="139" t="s">
        <v>119</v>
      </c>
      <c r="S369" s="139">
        <v>0</v>
      </c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39"/>
      <c r="AT369" s="139"/>
      <c r="AU369" s="139"/>
    </row>
    <row r="370" spans="1:47" outlineLevel="1">
      <c r="A370" s="140"/>
      <c r="B370" s="142"/>
      <c r="C370" s="159" t="s">
        <v>437</v>
      </c>
      <c r="D370" s="183"/>
      <c r="E370" s="174">
        <v>301.83999999999997</v>
      </c>
      <c r="F370" s="196"/>
      <c r="G370" s="144"/>
      <c r="H370" s="169">
        <v>0</v>
      </c>
      <c r="I370" s="139"/>
      <c r="J370" s="139"/>
      <c r="K370" s="139"/>
      <c r="L370" s="139"/>
      <c r="M370" s="139"/>
      <c r="N370" s="139"/>
      <c r="O370" s="139"/>
      <c r="P370" s="139"/>
      <c r="Q370" s="139"/>
      <c r="R370" s="139" t="s">
        <v>119</v>
      </c>
      <c r="S370" s="139">
        <v>0</v>
      </c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</row>
    <row r="371" spans="1:47" outlineLevel="1">
      <c r="A371" s="140">
        <v>101</v>
      </c>
      <c r="B371" s="142" t="s">
        <v>438</v>
      </c>
      <c r="C371" s="158" t="s">
        <v>439</v>
      </c>
      <c r="D371" s="182" t="s">
        <v>157</v>
      </c>
      <c r="E371" s="144">
        <v>22.3</v>
      </c>
      <c r="F371" s="196"/>
      <c r="G371" s="144">
        <f>ROUND(E371*F371,2)</f>
        <v>0</v>
      </c>
      <c r="H371" s="169" t="s">
        <v>783</v>
      </c>
      <c r="I371" s="139"/>
      <c r="J371" s="139"/>
      <c r="K371" s="139"/>
      <c r="L371" s="139"/>
      <c r="M371" s="139"/>
      <c r="N371" s="139"/>
      <c r="O371" s="139"/>
      <c r="P371" s="139"/>
      <c r="Q371" s="139"/>
      <c r="R371" s="139" t="s">
        <v>117</v>
      </c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</row>
    <row r="372" spans="1:47" outlineLevel="1">
      <c r="A372" s="140"/>
      <c r="B372" s="142"/>
      <c r="C372" s="159" t="s">
        <v>440</v>
      </c>
      <c r="D372" s="183"/>
      <c r="E372" s="174">
        <v>22.3</v>
      </c>
      <c r="F372" s="196"/>
      <c r="G372" s="144"/>
      <c r="H372" s="169">
        <v>0</v>
      </c>
      <c r="I372" s="139"/>
      <c r="J372" s="139"/>
      <c r="K372" s="139"/>
      <c r="L372" s="139"/>
      <c r="M372" s="139"/>
      <c r="N372" s="139"/>
      <c r="O372" s="139"/>
      <c r="P372" s="139"/>
      <c r="Q372" s="139"/>
      <c r="R372" s="139" t="s">
        <v>119</v>
      </c>
      <c r="S372" s="139">
        <v>0</v>
      </c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</row>
    <row r="373" spans="1:47" outlineLevel="1">
      <c r="A373" s="140">
        <v>102</v>
      </c>
      <c r="B373" s="142" t="s">
        <v>441</v>
      </c>
      <c r="C373" s="158" t="s">
        <v>442</v>
      </c>
      <c r="D373" s="182" t="s">
        <v>157</v>
      </c>
      <c r="E373" s="144">
        <v>22.3</v>
      </c>
      <c r="F373" s="196"/>
      <c r="G373" s="144">
        <f>ROUND(E373*F373,2)</f>
        <v>0</v>
      </c>
      <c r="H373" s="169" t="s">
        <v>783</v>
      </c>
      <c r="I373" s="139"/>
      <c r="J373" s="139"/>
      <c r="K373" s="139"/>
      <c r="L373" s="139"/>
      <c r="M373" s="139"/>
      <c r="N373" s="139"/>
      <c r="O373" s="139"/>
      <c r="P373" s="139"/>
      <c r="Q373" s="139"/>
      <c r="R373" s="139" t="s">
        <v>117</v>
      </c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</row>
    <row r="374" spans="1:47" outlineLevel="1">
      <c r="A374" s="140"/>
      <c r="B374" s="142"/>
      <c r="C374" s="159" t="s">
        <v>440</v>
      </c>
      <c r="D374" s="183"/>
      <c r="E374" s="174">
        <v>22.3</v>
      </c>
      <c r="F374" s="196"/>
      <c r="G374" s="144"/>
      <c r="H374" s="169">
        <v>0</v>
      </c>
      <c r="I374" s="139"/>
      <c r="J374" s="139"/>
      <c r="K374" s="139"/>
      <c r="L374" s="139"/>
      <c r="M374" s="139"/>
      <c r="N374" s="139"/>
      <c r="O374" s="139"/>
      <c r="P374" s="139"/>
      <c r="Q374" s="139"/>
      <c r="R374" s="139" t="s">
        <v>119</v>
      </c>
      <c r="S374" s="139">
        <v>0</v>
      </c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</row>
    <row r="375" spans="1:47" outlineLevel="1">
      <c r="A375" s="140">
        <v>103</v>
      </c>
      <c r="B375" s="142" t="s">
        <v>443</v>
      </c>
      <c r="C375" s="158" t="s">
        <v>444</v>
      </c>
      <c r="D375" s="182" t="s">
        <v>157</v>
      </c>
      <c r="E375" s="144">
        <v>25.645</v>
      </c>
      <c r="F375" s="196"/>
      <c r="G375" s="144">
        <f>ROUND(E375*F375,2)</f>
        <v>0</v>
      </c>
      <c r="H375" s="169" t="s">
        <v>783</v>
      </c>
      <c r="I375" s="139"/>
      <c r="J375" s="139"/>
      <c r="K375" s="139"/>
      <c r="L375" s="139"/>
      <c r="M375" s="139"/>
      <c r="N375" s="139"/>
      <c r="O375" s="139"/>
      <c r="P375" s="139"/>
      <c r="Q375" s="139"/>
      <c r="R375" s="139" t="s">
        <v>117</v>
      </c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</row>
    <row r="376" spans="1:47" outlineLevel="1">
      <c r="A376" s="140"/>
      <c r="B376" s="142"/>
      <c r="C376" s="159" t="s">
        <v>445</v>
      </c>
      <c r="D376" s="183"/>
      <c r="E376" s="174">
        <v>25.645</v>
      </c>
      <c r="F376" s="196"/>
      <c r="G376" s="144"/>
      <c r="H376" s="169">
        <v>0</v>
      </c>
      <c r="I376" s="139"/>
      <c r="J376" s="139"/>
      <c r="K376" s="139"/>
      <c r="L376" s="139"/>
      <c r="M376" s="139"/>
      <c r="N376" s="139"/>
      <c r="O376" s="139"/>
      <c r="P376" s="139"/>
      <c r="Q376" s="139"/>
      <c r="R376" s="139" t="s">
        <v>119</v>
      </c>
      <c r="S376" s="139">
        <v>0</v>
      </c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</row>
    <row r="377" spans="1:47" ht="22.5" outlineLevel="1">
      <c r="A377" s="140">
        <v>104</v>
      </c>
      <c r="B377" s="142" t="s">
        <v>446</v>
      </c>
      <c r="C377" s="158" t="s">
        <v>447</v>
      </c>
      <c r="D377" s="182" t="s">
        <v>242</v>
      </c>
      <c r="E377" s="144">
        <v>48.2</v>
      </c>
      <c r="F377" s="196"/>
      <c r="G377" s="144">
        <f>ROUND(E377*F377,2)</f>
        <v>0</v>
      </c>
      <c r="H377" s="169" t="s">
        <v>783</v>
      </c>
      <c r="I377" s="139"/>
      <c r="J377" s="139"/>
      <c r="K377" s="139"/>
      <c r="L377" s="139"/>
      <c r="M377" s="139"/>
      <c r="N377" s="139"/>
      <c r="O377" s="139"/>
      <c r="P377" s="139"/>
      <c r="Q377" s="139"/>
      <c r="R377" s="139" t="s">
        <v>117</v>
      </c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</row>
    <row r="378" spans="1:47" outlineLevel="1">
      <c r="A378" s="140"/>
      <c r="B378" s="142"/>
      <c r="C378" s="159" t="s">
        <v>448</v>
      </c>
      <c r="D378" s="183"/>
      <c r="E378" s="174">
        <v>48.2</v>
      </c>
      <c r="F378" s="196"/>
      <c r="G378" s="144"/>
      <c r="H378" s="169">
        <v>0</v>
      </c>
      <c r="I378" s="139"/>
      <c r="J378" s="139"/>
      <c r="K378" s="139"/>
      <c r="L378" s="139"/>
      <c r="M378" s="139"/>
      <c r="N378" s="139"/>
      <c r="O378" s="139"/>
      <c r="P378" s="139"/>
      <c r="Q378" s="139"/>
      <c r="R378" s="139" t="s">
        <v>119</v>
      </c>
      <c r="S378" s="139">
        <v>0</v>
      </c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</row>
    <row r="379" spans="1:47">
      <c r="A379" s="141" t="s">
        <v>112</v>
      </c>
      <c r="B379" s="143" t="s">
        <v>64</v>
      </c>
      <c r="C379" s="160" t="s">
        <v>65</v>
      </c>
      <c r="D379" s="184"/>
      <c r="E379" s="145"/>
      <c r="F379" s="197"/>
      <c r="G379" s="145">
        <f>SUMIF(R380:R394,"&lt;&gt;NOR",G380:G394)</f>
        <v>0</v>
      </c>
      <c r="H379" s="170"/>
      <c r="I379" s="139"/>
      <c r="R379" t="s">
        <v>113</v>
      </c>
    </row>
    <row r="380" spans="1:47" outlineLevel="1">
      <c r="A380" s="140">
        <v>105</v>
      </c>
      <c r="B380" s="142" t="s">
        <v>449</v>
      </c>
      <c r="C380" s="158" t="s">
        <v>450</v>
      </c>
      <c r="D380" s="182" t="s">
        <v>157</v>
      </c>
      <c r="E380" s="144">
        <v>150.91999999999999</v>
      </c>
      <c r="F380" s="196"/>
      <c r="G380" s="144">
        <f>ROUND(E380*F380,2)</f>
        <v>0</v>
      </c>
      <c r="H380" s="169" t="s">
        <v>783</v>
      </c>
      <c r="I380" s="139"/>
      <c r="J380" s="139"/>
      <c r="K380" s="139"/>
      <c r="L380" s="139"/>
      <c r="M380" s="139"/>
      <c r="N380" s="139"/>
      <c r="O380" s="139"/>
      <c r="P380" s="139"/>
      <c r="Q380" s="139"/>
      <c r="R380" s="139" t="s">
        <v>117</v>
      </c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</row>
    <row r="381" spans="1:47" outlineLevel="1">
      <c r="A381" s="140"/>
      <c r="B381" s="142"/>
      <c r="C381" s="159" t="s">
        <v>429</v>
      </c>
      <c r="D381" s="183"/>
      <c r="E381" s="174"/>
      <c r="F381" s="196"/>
      <c r="G381" s="144"/>
      <c r="H381" s="169">
        <v>0</v>
      </c>
      <c r="I381" s="139"/>
      <c r="J381" s="139"/>
      <c r="K381" s="139"/>
      <c r="L381" s="139"/>
      <c r="M381" s="139"/>
      <c r="N381" s="139"/>
      <c r="O381" s="139"/>
      <c r="P381" s="139"/>
      <c r="Q381" s="139"/>
      <c r="R381" s="139" t="s">
        <v>119</v>
      </c>
      <c r="S381" s="139">
        <v>0</v>
      </c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</row>
    <row r="382" spans="1:47" outlineLevel="1">
      <c r="A382" s="140"/>
      <c r="B382" s="142"/>
      <c r="C382" s="159" t="s">
        <v>430</v>
      </c>
      <c r="D382" s="183"/>
      <c r="E382" s="174">
        <v>150.91999999999999</v>
      </c>
      <c r="F382" s="196"/>
      <c r="G382" s="144"/>
      <c r="H382" s="169">
        <v>0</v>
      </c>
      <c r="I382" s="139"/>
      <c r="J382" s="139"/>
      <c r="K382" s="139"/>
      <c r="L382" s="139"/>
      <c r="M382" s="139"/>
      <c r="N382" s="139"/>
      <c r="O382" s="139"/>
      <c r="P382" s="139"/>
      <c r="Q382" s="139"/>
      <c r="R382" s="139" t="s">
        <v>119</v>
      </c>
      <c r="S382" s="139">
        <v>0</v>
      </c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</row>
    <row r="383" spans="1:47" outlineLevel="1">
      <c r="A383" s="140">
        <v>106</v>
      </c>
      <c r="B383" s="142" t="s">
        <v>451</v>
      </c>
      <c r="C383" s="158" t="s">
        <v>452</v>
      </c>
      <c r="D383" s="182" t="s">
        <v>157</v>
      </c>
      <c r="E383" s="144">
        <v>292.30999999999995</v>
      </c>
      <c r="F383" s="196"/>
      <c r="G383" s="144">
        <f>ROUND(E383*F383,2)</f>
        <v>0</v>
      </c>
      <c r="H383" s="169" t="s">
        <v>783</v>
      </c>
      <c r="I383" s="139"/>
      <c r="J383" s="139"/>
      <c r="K383" s="139"/>
      <c r="L383" s="139"/>
      <c r="M383" s="139"/>
      <c r="N383" s="139"/>
      <c r="O383" s="139"/>
      <c r="P383" s="139"/>
      <c r="Q383" s="139"/>
      <c r="R383" s="139" t="s">
        <v>117</v>
      </c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</row>
    <row r="384" spans="1:47" outlineLevel="1">
      <c r="A384" s="140"/>
      <c r="B384" s="142"/>
      <c r="C384" s="159" t="s">
        <v>453</v>
      </c>
      <c r="D384" s="183"/>
      <c r="E384" s="174">
        <v>292.31</v>
      </c>
      <c r="F384" s="196"/>
      <c r="G384" s="144"/>
      <c r="H384" s="169">
        <v>0</v>
      </c>
      <c r="I384" s="139"/>
      <c r="J384" s="139"/>
      <c r="K384" s="139"/>
      <c r="L384" s="139"/>
      <c r="M384" s="139"/>
      <c r="N384" s="139"/>
      <c r="O384" s="139"/>
      <c r="P384" s="139"/>
      <c r="Q384" s="139"/>
      <c r="R384" s="139" t="s">
        <v>119</v>
      </c>
      <c r="S384" s="139">
        <v>0</v>
      </c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</row>
    <row r="385" spans="1:47" outlineLevel="1">
      <c r="A385" s="140">
        <v>107</v>
      </c>
      <c r="B385" s="142" t="s">
        <v>454</v>
      </c>
      <c r="C385" s="158" t="s">
        <v>455</v>
      </c>
      <c r="D385" s="182" t="s">
        <v>157</v>
      </c>
      <c r="E385" s="144">
        <v>1461.5499999999997</v>
      </c>
      <c r="F385" s="196"/>
      <c r="G385" s="144">
        <f>ROUND(E385*F385,2)</f>
        <v>0</v>
      </c>
      <c r="H385" s="169" t="s">
        <v>783</v>
      </c>
      <c r="I385" s="139"/>
      <c r="J385" s="139"/>
      <c r="K385" s="139"/>
      <c r="L385" s="139"/>
      <c r="M385" s="139"/>
      <c r="N385" s="139"/>
      <c r="O385" s="139"/>
      <c r="P385" s="139"/>
      <c r="Q385" s="139"/>
      <c r="R385" s="139" t="s">
        <v>117</v>
      </c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</row>
    <row r="386" spans="1:47" outlineLevel="1">
      <c r="A386" s="140"/>
      <c r="B386" s="142"/>
      <c r="C386" s="159" t="s">
        <v>456</v>
      </c>
      <c r="D386" s="183"/>
      <c r="E386" s="174">
        <v>1461.55</v>
      </c>
      <c r="F386" s="196"/>
      <c r="G386" s="144"/>
      <c r="H386" s="169">
        <v>0</v>
      </c>
      <c r="I386" s="139"/>
      <c r="J386" s="139"/>
      <c r="K386" s="139"/>
      <c r="L386" s="139"/>
      <c r="M386" s="139"/>
      <c r="N386" s="139"/>
      <c r="O386" s="139"/>
      <c r="P386" s="139"/>
      <c r="Q386" s="139"/>
      <c r="R386" s="139" t="s">
        <v>119</v>
      </c>
      <c r="S386" s="139">
        <v>0</v>
      </c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</row>
    <row r="387" spans="1:47" ht="22.5" outlineLevel="1">
      <c r="A387" s="140">
        <v>108</v>
      </c>
      <c r="B387" s="142" t="s">
        <v>457</v>
      </c>
      <c r="C387" s="158" t="s">
        <v>458</v>
      </c>
      <c r="D387" s="182" t="s">
        <v>157</v>
      </c>
      <c r="E387" s="144">
        <v>292.30999999999995</v>
      </c>
      <c r="F387" s="196"/>
      <c r="G387" s="144">
        <f>ROUND(E387*F387,2)</f>
        <v>0</v>
      </c>
      <c r="H387" s="169" t="s">
        <v>783</v>
      </c>
      <c r="I387" s="139"/>
      <c r="J387" s="139"/>
      <c r="K387" s="139"/>
      <c r="L387" s="139"/>
      <c r="M387" s="139"/>
      <c r="N387" s="139"/>
      <c r="O387" s="139"/>
      <c r="P387" s="139"/>
      <c r="Q387" s="139"/>
      <c r="R387" s="139" t="s">
        <v>117</v>
      </c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</row>
    <row r="388" spans="1:47" outlineLevel="1">
      <c r="A388" s="140"/>
      <c r="B388" s="142"/>
      <c r="C388" s="159" t="s">
        <v>453</v>
      </c>
      <c r="D388" s="183"/>
      <c r="E388" s="174">
        <v>292.31</v>
      </c>
      <c r="F388" s="196"/>
      <c r="G388" s="144"/>
      <c r="H388" s="169">
        <v>0</v>
      </c>
      <c r="I388" s="139"/>
      <c r="J388" s="139"/>
      <c r="K388" s="139"/>
      <c r="L388" s="139"/>
      <c r="M388" s="139"/>
      <c r="N388" s="139"/>
      <c r="O388" s="139"/>
      <c r="P388" s="139"/>
      <c r="Q388" s="139"/>
      <c r="R388" s="139" t="s">
        <v>119</v>
      </c>
      <c r="S388" s="139">
        <v>0</v>
      </c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</row>
    <row r="389" spans="1:47" outlineLevel="1">
      <c r="A389" s="140">
        <v>109</v>
      </c>
      <c r="B389" s="142" t="s">
        <v>459</v>
      </c>
      <c r="C389" s="158" t="s">
        <v>460</v>
      </c>
      <c r="D389" s="182" t="s">
        <v>157</v>
      </c>
      <c r="E389" s="144">
        <v>292.30999999999995</v>
      </c>
      <c r="F389" s="196"/>
      <c r="G389" s="144">
        <f>ROUND(E389*F389,2)</f>
        <v>0</v>
      </c>
      <c r="H389" s="169" t="s">
        <v>783</v>
      </c>
      <c r="I389" s="139"/>
      <c r="J389" s="139"/>
      <c r="K389" s="139"/>
      <c r="L389" s="139"/>
      <c r="M389" s="139"/>
      <c r="N389" s="139"/>
      <c r="O389" s="139"/>
      <c r="P389" s="139"/>
      <c r="Q389" s="139"/>
      <c r="R389" s="139" t="s">
        <v>117</v>
      </c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</row>
    <row r="390" spans="1:47" outlineLevel="1">
      <c r="A390" s="140"/>
      <c r="B390" s="142"/>
      <c r="C390" s="159" t="s">
        <v>453</v>
      </c>
      <c r="D390" s="183"/>
      <c r="E390" s="174">
        <v>292.31</v>
      </c>
      <c r="F390" s="196"/>
      <c r="G390" s="144"/>
      <c r="H390" s="169">
        <v>0</v>
      </c>
      <c r="I390" s="139"/>
      <c r="J390" s="139"/>
      <c r="K390" s="139"/>
      <c r="L390" s="139"/>
      <c r="M390" s="139"/>
      <c r="N390" s="139"/>
      <c r="O390" s="139"/>
      <c r="P390" s="139"/>
      <c r="Q390" s="139"/>
      <c r="R390" s="139" t="s">
        <v>119</v>
      </c>
      <c r="S390" s="139">
        <v>0</v>
      </c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</row>
    <row r="391" spans="1:47" outlineLevel="1">
      <c r="A391" s="140">
        <v>110</v>
      </c>
      <c r="B391" s="142" t="s">
        <v>461</v>
      </c>
      <c r="C391" s="158" t="s">
        <v>462</v>
      </c>
      <c r="D391" s="182" t="s">
        <v>157</v>
      </c>
      <c r="E391" s="144">
        <v>1461.5499999999997</v>
      </c>
      <c r="F391" s="196"/>
      <c r="G391" s="144">
        <f>ROUND(E391*F391,2)</f>
        <v>0</v>
      </c>
      <c r="H391" s="169" t="s">
        <v>783</v>
      </c>
      <c r="I391" s="139"/>
      <c r="J391" s="139"/>
      <c r="K391" s="139"/>
      <c r="L391" s="139"/>
      <c r="M391" s="139"/>
      <c r="N391" s="139"/>
      <c r="O391" s="139"/>
      <c r="P391" s="139"/>
      <c r="Q391" s="139"/>
      <c r="R391" s="139" t="s">
        <v>117</v>
      </c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</row>
    <row r="392" spans="1:47" outlineLevel="1">
      <c r="A392" s="140"/>
      <c r="B392" s="142"/>
      <c r="C392" s="159" t="s">
        <v>456</v>
      </c>
      <c r="D392" s="183"/>
      <c r="E392" s="174">
        <v>1461.55</v>
      </c>
      <c r="F392" s="196"/>
      <c r="G392" s="144"/>
      <c r="H392" s="169">
        <v>0</v>
      </c>
      <c r="I392" s="139"/>
      <c r="J392" s="139"/>
      <c r="K392" s="139"/>
      <c r="L392" s="139"/>
      <c r="M392" s="139"/>
      <c r="N392" s="139"/>
      <c r="O392" s="139"/>
      <c r="P392" s="139"/>
      <c r="Q392" s="139"/>
      <c r="R392" s="139" t="s">
        <v>119</v>
      </c>
      <c r="S392" s="139">
        <v>0</v>
      </c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</row>
    <row r="393" spans="1:47" outlineLevel="1">
      <c r="A393" s="140">
        <v>111</v>
      </c>
      <c r="B393" s="142" t="s">
        <v>463</v>
      </c>
      <c r="C393" s="158" t="s">
        <v>464</v>
      </c>
      <c r="D393" s="182" t="s">
        <v>157</v>
      </c>
      <c r="E393" s="144">
        <v>292.30999999999995</v>
      </c>
      <c r="F393" s="196"/>
      <c r="G393" s="144">
        <f>ROUND(E393*F393,2)</f>
        <v>0</v>
      </c>
      <c r="H393" s="169" t="s">
        <v>783</v>
      </c>
      <c r="I393" s="139"/>
      <c r="J393" s="139"/>
      <c r="K393" s="139"/>
      <c r="L393" s="139"/>
      <c r="M393" s="139"/>
      <c r="N393" s="139"/>
      <c r="O393" s="139"/>
      <c r="P393" s="139"/>
      <c r="Q393" s="139"/>
      <c r="R393" s="139" t="s">
        <v>117</v>
      </c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</row>
    <row r="394" spans="1:47" outlineLevel="1">
      <c r="A394" s="140"/>
      <c r="B394" s="142"/>
      <c r="C394" s="159" t="s">
        <v>453</v>
      </c>
      <c r="D394" s="183"/>
      <c r="E394" s="174">
        <v>292.31</v>
      </c>
      <c r="F394" s="196"/>
      <c r="G394" s="144"/>
      <c r="H394" s="169">
        <v>0</v>
      </c>
      <c r="I394" s="139"/>
      <c r="J394" s="139"/>
      <c r="K394" s="139"/>
      <c r="L394" s="139"/>
      <c r="M394" s="139"/>
      <c r="N394" s="139"/>
      <c r="O394" s="139"/>
      <c r="P394" s="139"/>
      <c r="Q394" s="139"/>
      <c r="R394" s="139" t="s">
        <v>119</v>
      </c>
      <c r="S394" s="139">
        <v>0</v>
      </c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  <c r="AR394" s="139"/>
      <c r="AS394" s="139"/>
      <c r="AT394" s="139"/>
      <c r="AU394" s="139"/>
    </row>
    <row r="395" spans="1:47">
      <c r="A395" s="141" t="s">
        <v>112</v>
      </c>
      <c r="B395" s="143" t="s">
        <v>66</v>
      </c>
      <c r="C395" s="160" t="s">
        <v>67</v>
      </c>
      <c r="D395" s="184"/>
      <c r="E395" s="145"/>
      <c r="F395" s="197"/>
      <c r="G395" s="145">
        <f>SUMIF(R396:R405,"&lt;&gt;NOR",G396:G405)</f>
        <v>0</v>
      </c>
      <c r="H395" s="170"/>
      <c r="I395" s="139"/>
      <c r="R395" t="s">
        <v>113</v>
      </c>
    </row>
    <row r="396" spans="1:47" outlineLevel="1">
      <c r="A396" s="140">
        <v>112</v>
      </c>
      <c r="B396" s="142" t="s">
        <v>465</v>
      </c>
      <c r="C396" s="158" t="s">
        <v>466</v>
      </c>
      <c r="D396" s="182" t="s">
        <v>157</v>
      </c>
      <c r="E396" s="144">
        <v>258.12</v>
      </c>
      <c r="F396" s="196"/>
      <c r="G396" s="144">
        <f>ROUND(E396*F396,2)</f>
        <v>0</v>
      </c>
      <c r="H396" s="169" t="s">
        <v>783</v>
      </c>
      <c r="I396" s="139"/>
      <c r="J396" s="139"/>
      <c r="K396" s="139"/>
      <c r="L396" s="139"/>
      <c r="M396" s="139"/>
      <c r="N396" s="139"/>
      <c r="O396" s="139"/>
      <c r="P396" s="139"/>
      <c r="Q396" s="139"/>
      <c r="R396" s="139" t="s">
        <v>117</v>
      </c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</row>
    <row r="397" spans="1:47" outlineLevel="1">
      <c r="A397" s="140"/>
      <c r="B397" s="142"/>
      <c r="C397" s="159" t="s">
        <v>429</v>
      </c>
      <c r="D397" s="183"/>
      <c r="E397" s="174"/>
      <c r="F397" s="196"/>
      <c r="G397" s="144"/>
      <c r="H397" s="169">
        <v>0</v>
      </c>
      <c r="I397" s="139"/>
      <c r="J397" s="139"/>
      <c r="K397" s="139"/>
      <c r="L397" s="139"/>
      <c r="M397" s="139"/>
      <c r="N397" s="139"/>
      <c r="O397" s="139"/>
      <c r="P397" s="139"/>
      <c r="Q397" s="139"/>
      <c r="R397" s="139" t="s">
        <v>119</v>
      </c>
      <c r="S397" s="139">
        <v>0</v>
      </c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</row>
    <row r="398" spans="1:47" outlineLevel="1">
      <c r="A398" s="140"/>
      <c r="B398" s="142"/>
      <c r="C398" s="159" t="s">
        <v>430</v>
      </c>
      <c r="D398" s="183"/>
      <c r="E398" s="174">
        <v>150.91999999999999</v>
      </c>
      <c r="F398" s="196"/>
      <c r="G398" s="144"/>
      <c r="H398" s="169">
        <v>0</v>
      </c>
      <c r="I398" s="139"/>
      <c r="J398" s="139"/>
      <c r="K398" s="139"/>
      <c r="L398" s="139"/>
      <c r="M398" s="139"/>
      <c r="N398" s="139"/>
      <c r="O398" s="139"/>
      <c r="P398" s="139"/>
      <c r="Q398" s="139"/>
      <c r="R398" s="139" t="s">
        <v>119</v>
      </c>
      <c r="S398" s="139">
        <v>0</v>
      </c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</row>
    <row r="399" spans="1:47" outlineLevel="1">
      <c r="A399" s="140"/>
      <c r="B399" s="142"/>
      <c r="C399" s="159" t="s">
        <v>161</v>
      </c>
      <c r="D399" s="183"/>
      <c r="E399" s="174"/>
      <c r="F399" s="196"/>
      <c r="G399" s="144"/>
      <c r="H399" s="169">
        <v>0</v>
      </c>
      <c r="I399" s="139"/>
      <c r="J399" s="139"/>
      <c r="K399" s="139"/>
      <c r="L399" s="139"/>
      <c r="M399" s="139"/>
      <c r="N399" s="139"/>
      <c r="O399" s="139"/>
      <c r="P399" s="139"/>
      <c r="Q399" s="139"/>
      <c r="R399" s="139" t="s">
        <v>119</v>
      </c>
      <c r="S399" s="139">
        <v>0</v>
      </c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39"/>
    </row>
    <row r="400" spans="1:47" outlineLevel="1">
      <c r="A400" s="140"/>
      <c r="B400" s="142"/>
      <c r="C400" s="159" t="s">
        <v>162</v>
      </c>
      <c r="D400" s="183"/>
      <c r="E400" s="174"/>
      <c r="F400" s="196"/>
      <c r="G400" s="144"/>
      <c r="H400" s="169">
        <v>0</v>
      </c>
      <c r="I400" s="139"/>
      <c r="J400" s="139"/>
      <c r="K400" s="139"/>
      <c r="L400" s="139"/>
      <c r="M400" s="139"/>
      <c r="N400" s="139"/>
      <c r="O400" s="139"/>
      <c r="P400" s="139"/>
      <c r="Q400" s="139"/>
      <c r="R400" s="139" t="s">
        <v>119</v>
      </c>
      <c r="S400" s="139">
        <v>0</v>
      </c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</row>
    <row r="401" spans="1:47" outlineLevel="1">
      <c r="A401" s="140"/>
      <c r="B401" s="142"/>
      <c r="C401" s="159" t="s">
        <v>164</v>
      </c>
      <c r="D401" s="183"/>
      <c r="E401" s="174">
        <v>107.2</v>
      </c>
      <c r="F401" s="196"/>
      <c r="G401" s="144"/>
      <c r="H401" s="169">
        <v>0</v>
      </c>
      <c r="I401" s="139"/>
      <c r="J401" s="139"/>
      <c r="K401" s="139"/>
      <c r="L401" s="139"/>
      <c r="M401" s="139"/>
      <c r="N401" s="139"/>
      <c r="O401" s="139"/>
      <c r="P401" s="139"/>
      <c r="Q401" s="139"/>
      <c r="R401" s="139" t="s">
        <v>119</v>
      </c>
      <c r="S401" s="139">
        <v>0</v>
      </c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</row>
    <row r="402" spans="1:47" outlineLevel="1">
      <c r="A402" s="140">
        <v>113</v>
      </c>
      <c r="B402" s="142" t="s">
        <v>467</v>
      </c>
      <c r="C402" s="158" t="s">
        <v>468</v>
      </c>
      <c r="D402" s="182" t="s">
        <v>469</v>
      </c>
      <c r="E402" s="144">
        <v>90</v>
      </c>
      <c r="F402" s="196"/>
      <c r="G402" s="144">
        <f>ROUND(E402*F402,2)</f>
        <v>0</v>
      </c>
      <c r="H402" s="169" t="s">
        <v>784</v>
      </c>
      <c r="I402" s="139"/>
      <c r="J402" s="139"/>
      <c r="K402" s="139"/>
      <c r="L402" s="139"/>
      <c r="M402" s="139"/>
      <c r="N402" s="139"/>
      <c r="O402" s="139"/>
      <c r="P402" s="139"/>
      <c r="Q402" s="139"/>
      <c r="R402" s="139" t="s">
        <v>117</v>
      </c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</row>
    <row r="403" spans="1:47" outlineLevel="1">
      <c r="A403" s="140"/>
      <c r="B403" s="142"/>
      <c r="C403" s="159" t="s">
        <v>470</v>
      </c>
      <c r="D403" s="183"/>
      <c r="E403" s="174">
        <v>90</v>
      </c>
      <c r="F403" s="196"/>
      <c r="G403" s="144"/>
      <c r="H403" s="169">
        <v>0</v>
      </c>
      <c r="I403" s="139"/>
      <c r="J403" s="139"/>
      <c r="K403" s="139"/>
      <c r="L403" s="139"/>
      <c r="M403" s="139"/>
      <c r="N403" s="139"/>
      <c r="O403" s="139"/>
      <c r="P403" s="139"/>
      <c r="Q403" s="139"/>
      <c r="R403" s="139" t="s">
        <v>119</v>
      </c>
      <c r="S403" s="139">
        <v>0</v>
      </c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</row>
    <row r="404" spans="1:47" outlineLevel="1">
      <c r="A404" s="140">
        <v>114</v>
      </c>
      <c r="B404" s="142" t="s">
        <v>471</v>
      </c>
      <c r="C404" s="158" t="s">
        <v>472</v>
      </c>
      <c r="D404" s="182" t="s">
        <v>207</v>
      </c>
      <c r="E404" s="144">
        <v>1</v>
      </c>
      <c r="F404" s="196"/>
      <c r="G404" s="144">
        <f>ROUND(E404*F404,2)</f>
        <v>0</v>
      </c>
      <c r="H404" s="169" t="s">
        <v>784</v>
      </c>
      <c r="I404" s="139"/>
      <c r="J404" s="139"/>
      <c r="K404" s="139"/>
      <c r="L404" s="139"/>
      <c r="M404" s="139"/>
      <c r="N404" s="139"/>
      <c r="O404" s="139"/>
      <c r="P404" s="139"/>
      <c r="Q404" s="139"/>
      <c r="R404" s="139" t="s">
        <v>117</v>
      </c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</row>
    <row r="405" spans="1:47" outlineLevel="1">
      <c r="A405" s="140"/>
      <c r="B405" s="142"/>
      <c r="C405" s="159" t="s">
        <v>473</v>
      </c>
      <c r="D405" s="183"/>
      <c r="E405" s="174">
        <v>1</v>
      </c>
      <c r="F405" s="196"/>
      <c r="G405" s="144"/>
      <c r="H405" s="169">
        <v>0</v>
      </c>
      <c r="I405" s="139"/>
      <c r="J405" s="139"/>
      <c r="K405" s="139"/>
      <c r="L405" s="139"/>
      <c r="M405" s="139"/>
      <c r="N405" s="139"/>
      <c r="O405" s="139"/>
      <c r="P405" s="139"/>
      <c r="Q405" s="139"/>
      <c r="R405" s="139" t="s">
        <v>119</v>
      </c>
      <c r="S405" s="139">
        <v>0</v>
      </c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</row>
    <row r="406" spans="1:47">
      <c r="A406" s="141" t="s">
        <v>112</v>
      </c>
      <c r="B406" s="143" t="s">
        <v>68</v>
      </c>
      <c r="C406" s="160" t="s">
        <v>69</v>
      </c>
      <c r="D406" s="184"/>
      <c r="E406" s="145"/>
      <c r="F406" s="197"/>
      <c r="G406" s="145">
        <f>SUMIF(R407:R438,"&lt;&gt;NOR",G407:G438)</f>
        <v>0</v>
      </c>
      <c r="H406" s="170"/>
      <c r="I406" s="139"/>
      <c r="R406" t="s">
        <v>113</v>
      </c>
    </row>
    <row r="407" spans="1:47" outlineLevel="1">
      <c r="A407" s="140">
        <v>115</v>
      </c>
      <c r="B407" s="142" t="s">
        <v>474</v>
      </c>
      <c r="C407" s="158" t="s">
        <v>475</v>
      </c>
      <c r="D407" s="182" t="s">
        <v>242</v>
      </c>
      <c r="E407" s="144">
        <v>110</v>
      </c>
      <c r="F407" s="196"/>
      <c r="G407" s="144">
        <f>ROUND(E407*F407,2)</f>
        <v>0</v>
      </c>
      <c r="H407" s="169" t="s">
        <v>783</v>
      </c>
      <c r="I407" s="139"/>
      <c r="J407" s="139"/>
      <c r="K407" s="139"/>
      <c r="L407" s="139"/>
      <c r="M407" s="139"/>
      <c r="N407" s="139"/>
      <c r="O407" s="139"/>
      <c r="P407" s="139"/>
      <c r="Q407" s="139"/>
      <c r="R407" s="139" t="s">
        <v>117</v>
      </c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</row>
    <row r="408" spans="1:47" outlineLevel="1">
      <c r="A408" s="140"/>
      <c r="B408" s="142"/>
      <c r="C408" s="159" t="s">
        <v>476</v>
      </c>
      <c r="D408" s="183"/>
      <c r="E408" s="174">
        <v>110</v>
      </c>
      <c r="F408" s="196"/>
      <c r="G408" s="144"/>
      <c r="H408" s="169">
        <v>0</v>
      </c>
      <c r="I408" s="139"/>
      <c r="J408" s="139"/>
      <c r="K408" s="139"/>
      <c r="L408" s="139"/>
      <c r="M408" s="139"/>
      <c r="N408" s="139"/>
      <c r="O408" s="139"/>
      <c r="P408" s="139"/>
      <c r="Q408" s="139"/>
      <c r="R408" s="139" t="s">
        <v>119</v>
      </c>
      <c r="S408" s="139">
        <v>0</v>
      </c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</row>
    <row r="409" spans="1:47" outlineLevel="1">
      <c r="A409" s="140">
        <v>116</v>
      </c>
      <c r="B409" s="142" t="s">
        <v>477</v>
      </c>
      <c r="C409" s="158" t="s">
        <v>478</v>
      </c>
      <c r="D409" s="182" t="s">
        <v>242</v>
      </c>
      <c r="E409" s="144">
        <v>50</v>
      </c>
      <c r="F409" s="196"/>
      <c r="G409" s="144">
        <f>ROUND(E409*F409,2)</f>
        <v>0</v>
      </c>
      <c r="H409" s="169" t="s">
        <v>783</v>
      </c>
      <c r="I409" s="139"/>
      <c r="J409" s="139"/>
      <c r="K409" s="139"/>
      <c r="L409" s="139"/>
      <c r="M409" s="139"/>
      <c r="N409" s="139"/>
      <c r="O409" s="139"/>
      <c r="P409" s="139"/>
      <c r="Q409" s="139"/>
      <c r="R409" s="139" t="s">
        <v>117</v>
      </c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</row>
    <row r="410" spans="1:47" outlineLevel="1">
      <c r="A410" s="140"/>
      <c r="B410" s="142"/>
      <c r="C410" s="159" t="s">
        <v>479</v>
      </c>
      <c r="D410" s="183"/>
      <c r="E410" s="174">
        <v>50</v>
      </c>
      <c r="F410" s="196"/>
      <c r="G410" s="144"/>
      <c r="H410" s="169">
        <v>0</v>
      </c>
      <c r="I410" s="139"/>
      <c r="J410" s="139"/>
      <c r="K410" s="139"/>
      <c r="L410" s="139"/>
      <c r="M410" s="139"/>
      <c r="N410" s="139"/>
      <c r="O410" s="139"/>
      <c r="P410" s="139"/>
      <c r="Q410" s="139"/>
      <c r="R410" s="139" t="s">
        <v>119</v>
      </c>
      <c r="S410" s="139">
        <v>0</v>
      </c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</row>
    <row r="411" spans="1:47" outlineLevel="1">
      <c r="A411" s="140">
        <v>117</v>
      </c>
      <c r="B411" s="142" t="s">
        <v>480</v>
      </c>
      <c r="C411" s="158" t="s">
        <v>481</v>
      </c>
      <c r="D411" s="182" t="s">
        <v>242</v>
      </c>
      <c r="E411" s="144">
        <v>1</v>
      </c>
      <c r="F411" s="196"/>
      <c r="G411" s="144">
        <f>ROUND(E411*F411,2)</f>
        <v>0</v>
      </c>
      <c r="H411" s="169" t="s">
        <v>783</v>
      </c>
      <c r="I411" s="139"/>
      <c r="J411" s="139"/>
      <c r="K411" s="139"/>
      <c r="L411" s="139"/>
      <c r="M411" s="139"/>
      <c r="N411" s="139"/>
      <c r="O411" s="139"/>
      <c r="P411" s="139"/>
      <c r="Q411" s="139"/>
      <c r="R411" s="139" t="s">
        <v>117</v>
      </c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</row>
    <row r="412" spans="1:47" outlineLevel="1">
      <c r="A412" s="140"/>
      <c r="B412" s="142"/>
      <c r="C412" s="159" t="s">
        <v>473</v>
      </c>
      <c r="D412" s="183"/>
      <c r="E412" s="174">
        <v>1</v>
      </c>
      <c r="F412" s="196"/>
      <c r="G412" s="144"/>
      <c r="H412" s="169">
        <v>0</v>
      </c>
      <c r="I412" s="139"/>
      <c r="J412" s="139"/>
      <c r="K412" s="139"/>
      <c r="L412" s="139"/>
      <c r="M412" s="139"/>
      <c r="N412" s="139"/>
      <c r="O412" s="139"/>
      <c r="P412" s="139"/>
      <c r="Q412" s="139"/>
      <c r="R412" s="139" t="s">
        <v>119</v>
      </c>
      <c r="S412" s="139">
        <v>0</v>
      </c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</row>
    <row r="413" spans="1:47" outlineLevel="1">
      <c r="A413" s="140">
        <v>118</v>
      </c>
      <c r="B413" s="142" t="s">
        <v>482</v>
      </c>
      <c r="C413" s="158" t="s">
        <v>483</v>
      </c>
      <c r="D413" s="182" t="s">
        <v>242</v>
      </c>
      <c r="E413" s="144">
        <v>1</v>
      </c>
      <c r="F413" s="196"/>
      <c r="G413" s="144">
        <f>ROUND(E413*F413,2)</f>
        <v>0</v>
      </c>
      <c r="H413" s="169" t="s">
        <v>783</v>
      </c>
      <c r="I413" s="139"/>
      <c r="J413" s="139"/>
      <c r="K413" s="139"/>
      <c r="L413" s="139"/>
      <c r="M413" s="139"/>
      <c r="N413" s="139"/>
      <c r="O413" s="139"/>
      <c r="P413" s="139"/>
      <c r="Q413" s="139"/>
      <c r="R413" s="139" t="s">
        <v>117</v>
      </c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</row>
    <row r="414" spans="1:47" outlineLevel="1">
      <c r="A414" s="140"/>
      <c r="B414" s="142"/>
      <c r="C414" s="159" t="s">
        <v>473</v>
      </c>
      <c r="D414" s="183"/>
      <c r="E414" s="174">
        <v>1</v>
      </c>
      <c r="F414" s="196"/>
      <c r="G414" s="144"/>
      <c r="H414" s="169">
        <v>0</v>
      </c>
      <c r="I414" s="139"/>
      <c r="J414" s="139"/>
      <c r="K414" s="139"/>
      <c r="L414" s="139"/>
      <c r="M414" s="139"/>
      <c r="N414" s="139"/>
      <c r="O414" s="139"/>
      <c r="P414" s="139"/>
      <c r="Q414" s="139"/>
      <c r="R414" s="139" t="s">
        <v>119</v>
      </c>
      <c r="S414" s="139">
        <v>0</v>
      </c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</row>
    <row r="415" spans="1:47" outlineLevel="1">
      <c r="A415" s="140">
        <v>119</v>
      </c>
      <c r="B415" s="142" t="s">
        <v>484</v>
      </c>
      <c r="C415" s="158" t="s">
        <v>485</v>
      </c>
      <c r="D415" s="182" t="s">
        <v>242</v>
      </c>
      <c r="E415" s="144">
        <v>1.5</v>
      </c>
      <c r="F415" s="196"/>
      <c r="G415" s="144">
        <f>ROUND(E415*F415,2)</f>
        <v>0</v>
      </c>
      <c r="H415" s="169" t="s">
        <v>783</v>
      </c>
      <c r="I415" s="139"/>
      <c r="J415" s="139"/>
      <c r="K415" s="139"/>
      <c r="L415" s="139"/>
      <c r="M415" s="139"/>
      <c r="N415" s="139"/>
      <c r="O415" s="139"/>
      <c r="P415" s="139"/>
      <c r="Q415" s="139"/>
      <c r="R415" s="139" t="s">
        <v>117</v>
      </c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</row>
    <row r="416" spans="1:47" outlineLevel="1">
      <c r="A416" s="140"/>
      <c r="B416" s="142"/>
      <c r="C416" s="159" t="s">
        <v>486</v>
      </c>
      <c r="D416" s="183"/>
      <c r="E416" s="174">
        <v>1.5</v>
      </c>
      <c r="F416" s="196"/>
      <c r="G416" s="144"/>
      <c r="H416" s="169">
        <v>0</v>
      </c>
      <c r="I416" s="139"/>
      <c r="J416" s="139"/>
      <c r="K416" s="139"/>
      <c r="L416" s="139"/>
      <c r="M416" s="139"/>
      <c r="N416" s="139"/>
      <c r="O416" s="139"/>
      <c r="P416" s="139"/>
      <c r="Q416" s="139"/>
      <c r="R416" s="139" t="s">
        <v>119</v>
      </c>
      <c r="S416" s="139">
        <v>0</v>
      </c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</row>
    <row r="417" spans="1:47" outlineLevel="1">
      <c r="A417" s="140">
        <v>120</v>
      </c>
      <c r="B417" s="142" t="s">
        <v>487</v>
      </c>
      <c r="C417" s="158" t="s">
        <v>488</v>
      </c>
      <c r="D417" s="182" t="s">
        <v>242</v>
      </c>
      <c r="E417" s="144">
        <v>1</v>
      </c>
      <c r="F417" s="196"/>
      <c r="G417" s="144">
        <f>ROUND(E417*F417,2)</f>
        <v>0</v>
      </c>
      <c r="H417" s="169" t="s">
        <v>783</v>
      </c>
      <c r="I417" s="139"/>
      <c r="J417" s="139"/>
      <c r="K417" s="139"/>
      <c r="L417" s="139"/>
      <c r="M417" s="139"/>
      <c r="N417" s="139"/>
      <c r="O417" s="139"/>
      <c r="P417" s="139"/>
      <c r="Q417" s="139"/>
      <c r="R417" s="139" t="s">
        <v>117</v>
      </c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</row>
    <row r="418" spans="1:47" outlineLevel="1">
      <c r="A418" s="140"/>
      <c r="B418" s="142"/>
      <c r="C418" s="159" t="s">
        <v>473</v>
      </c>
      <c r="D418" s="183"/>
      <c r="E418" s="174">
        <v>1</v>
      </c>
      <c r="F418" s="196"/>
      <c r="G418" s="144"/>
      <c r="H418" s="169">
        <v>0</v>
      </c>
      <c r="I418" s="139"/>
      <c r="J418" s="139"/>
      <c r="K418" s="139"/>
      <c r="L418" s="139"/>
      <c r="M418" s="139"/>
      <c r="N418" s="139"/>
      <c r="O418" s="139"/>
      <c r="P418" s="139"/>
      <c r="Q418" s="139"/>
      <c r="R418" s="139" t="s">
        <v>119</v>
      </c>
      <c r="S418" s="139">
        <v>0</v>
      </c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</row>
    <row r="419" spans="1:47" outlineLevel="1">
      <c r="A419" s="140">
        <v>121</v>
      </c>
      <c r="B419" s="142" t="s">
        <v>489</v>
      </c>
      <c r="C419" s="158" t="s">
        <v>490</v>
      </c>
      <c r="D419" s="182" t="s">
        <v>242</v>
      </c>
      <c r="E419" s="144">
        <v>1</v>
      </c>
      <c r="F419" s="196"/>
      <c r="G419" s="144">
        <f>ROUND(E419*F419,2)</f>
        <v>0</v>
      </c>
      <c r="H419" s="169" t="s">
        <v>783</v>
      </c>
      <c r="I419" s="139"/>
      <c r="J419" s="139"/>
      <c r="K419" s="139"/>
      <c r="L419" s="139"/>
      <c r="M419" s="139"/>
      <c r="N419" s="139"/>
      <c r="O419" s="139"/>
      <c r="P419" s="139"/>
      <c r="Q419" s="139"/>
      <c r="R419" s="139" t="s">
        <v>117</v>
      </c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39"/>
      <c r="AT419" s="139"/>
      <c r="AU419" s="139"/>
    </row>
    <row r="420" spans="1:47" outlineLevel="1">
      <c r="A420" s="140"/>
      <c r="B420" s="142"/>
      <c r="C420" s="159" t="s">
        <v>473</v>
      </c>
      <c r="D420" s="183"/>
      <c r="E420" s="174">
        <v>1</v>
      </c>
      <c r="F420" s="196"/>
      <c r="G420" s="144"/>
      <c r="H420" s="169">
        <v>0</v>
      </c>
      <c r="I420" s="139"/>
      <c r="J420" s="139"/>
      <c r="K420" s="139"/>
      <c r="L420" s="139"/>
      <c r="M420" s="139"/>
      <c r="N420" s="139"/>
      <c r="O420" s="139"/>
      <c r="P420" s="139"/>
      <c r="Q420" s="139"/>
      <c r="R420" s="139" t="s">
        <v>119</v>
      </c>
      <c r="S420" s="139">
        <v>0</v>
      </c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</row>
    <row r="421" spans="1:47" outlineLevel="1">
      <c r="A421" s="140">
        <v>122</v>
      </c>
      <c r="B421" s="142" t="s">
        <v>491</v>
      </c>
      <c r="C421" s="158" t="s">
        <v>492</v>
      </c>
      <c r="D421" s="182" t="s">
        <v>207</v>
      </c>
      <c r="E421" s="144">
        <v>6</v>
      </c>
      <c r="F421" s="196"/>
      <c r="G421" s="144">
        <f>ROUND(E421*F421,2)</f>
        <v>0</v>
      </c>
      <c r="H421" s="169" t="s">
        <v>783</v>
      </c>
      <c r="I421" s="139"/>
      <c r="J421" s="139"/>
      <c r="K421" s="139"/>
      <c r="L421" s="139"/>
      <c r="M421" s="139"/>
      <c r="N421" s="139"/>
      <c r="O421" s="139"/>
      <c r="P421" s="139"/>
      <c r="Q421" s="139"/>
      <c r="R421" s="139" t="s">
        <v>117</v>
      </c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</row>
    <row r="422" spans="1:47" outlineLevel="1">
      <c r="A422" s="140"/>
      <c r="B422" s="142"/>
      <c r="C422" s="159" t="s">
        <v>493</v>
      </c>
      <c r="D422" s="183"/>
      <c r="E422" s="174">
        <v>6</v>
      </c>
      <c r="F422" s="196"/>
      <c r="G422" s="144"/>
      <c r="H422" s="169">
        <v>0</v>
      </c>
      <c r="I422" s="139"/>
      <c r="J422" s="139"/>
      <c r="K422" s="139"/>
      <c r="L422" s="139"/>
      <c r="M422" s="139"/>
      <c r="N422" s="139"/>
      <c r="O422" s="139"/>
      <c r="P422" s="139"/>
      <c r="Q422" s="139"/>
      <c r="R422" s="139" t="s">
        <v>119</v>
      </c>
      <c r="S422" s="139">
        <v>0</v>
      </c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</row>
    <row r="423" spans="1:47" outlineLevel="1">
      <c r="A423" s="140">
        <v>123</v>
      </c>
      <c r="B423" s="142" t="s">
        <v>494</v>
      </c>
      <c r="C423" s="158" t="s">
        <v>495</v>
      </c>
      <c r="D423" s="182" t="s">
        <v>207</v>
      </c>
      <c r="E423" s="144">
        <v>4</v>
      </c>
      <c r="F423" s="196"/>
      <c r="G423" s="144">
        <f>ROUND(E423*F423,2)</f>
        <v>0</v>
      </c>
      <c r="H423" s="169" t="s">
        <v>783</v>
      </c>
      <c r="I423" s="139"/>
      <c r="J423" s="139"/>
      <c r="K423" s="139"/>
      <c r="L423" s="139"/>
      <c r="M423" s="139"/>
      <c r="N423" s="139"/>
      <c r="O423" s="139"/>
      <c r="P423" s="139"/>
      <c r="Q423" s="139"/>
      <c r="R423" s="139" t="s">
        <v>117</v>
      </c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</row>
    <row r="424" spans="1:47" outlineLevel="1">
      <c r="A424" s="140"/>
      <c r="B424" s="142"/>
      <c r="C424" s="159" t="s">
        <v>496</v>
      </c>
      <c r="D424" s="183"/>
      <c r="E424" s="174">
        <v>4</v>
      </c>
      <c r="F424" s="196"/>
      <c r="G424" s="144"/>
      <c r="H424" s="169">
        <v>0</v>
      </c>
      <c r="I424" s="139"/>
      <c r="J424" s="139"/>
      <c r="K424" s="139"/>
      <c r="L424" s="139"/>
      <c r="M424" s="139"/>
      <c r="N424" s="139"/>
      <c r="O424" s="139"/>
      <c r="P424" s="139"/>
      <c r="Q424" s="139"/>
      <c r="R424" s="139" t="s">
        <v>119</v>
      </c>
      <c r="S424" s="139">
        <v>0</v>
      </c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39"/>
      <c r="AT424" s="139"/>
      <c r="AU424" s="139"/>
    </row>
    <row r="425" spans="1:47" outlineLevel="1">
      <c r="A425" s="140">
        <v>124</v>
      </c>
      <c r="B425" s="142" t="s">
        <v>497</v>
      </c>
      <c r="C425" s="158" t="s">
        <v>498</v>
      </c>
      <c r="D425" s="182" t="s">
        <v>207</v>
      </c>
      <c r="E425" s="144">
        <v>4</v>
      </c>
      <c r="F425" s="196"/>
      <c r="G425" s="144">
        <f>ROUND(E425*F425,2)</f>
        <v>0</v>
      </c>
      <c r="H425" s="169" t="s">
        <v>783</v>
      </c>
      <c r="I425" s="139"/>
      <c r="J425" s="139"/>
      <c r="K425" s="139"/>
      <c r="L425" s="139"/>
      <c r="M425" s="139"/>
      <c r="N425" s="139"/>
      <c r="O425" s="139"/>
      <c r="P425" s="139"/>
      <c r="Q425" s="139"/>
      <c r="R425" s="139" t="s">
        <v>117</v>
      </c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</row>
    <row r="426" spans="1:47" outlineLevel="1">
      <c r="A426" s="140"/>
      <c r="B426" s="142"/>
      <c r="C426" s="159" t="s">
        <v>496</v>
      </c>
      <c r="D426" s="183"/>
      <c r="E426" s="174">
        <v>4</v>
      </c>
      <c r="F426" s="196"/>
      <c r="G426" s="144"/>
      <c r="H426" s="169">
        <v>0</v>
      </c>
      <c r="I426" s="139"/>
      <c r="J426" s="139"/>
      <c r="K426" s="139"/>
      <c r="L426" s="139"/>
      <c r="M426" s="139"/>
      <c r="N426" s="139"/>
      <c r="O426" s="139"/>
      <c r="P426" s="139"/>
      <c r="Q426" s="139"/>
      <c r="R426" s="139" t="s">
        <v>119</v>
      </c>
      <c r="S426" s="139">
        <v>0</v>
      </c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</row>
    <row r="427" spans="1:47" outlineLevel="1">
      <c r="A427" s="140">
        <v>125</v>
      </c>
      <c r="B427" s="142" t="s">
        <v>499</v>
      </c>
      <c r="C427" s="158" t="s">
        <v>500</v>
      </c>
      <c r="D427" s="182" t="s">
        <v>207</v>
      </c>
      <c r="E427" s="144">
        <v>2</v>
      </c>
      <c r="F427" s="196"/>
      <c r="G427" s="144">
        <f>ROUND(E427*F427,2)</f>
        <v>0</v>
      </c>
      <c r="H427" s="169" t="s">
        <v>783</v>
      </c>
      <c r="I427" s="139"/>
      <c r="J427" s="139"/>
      <c r="K427" s="139"/>
      <c r="L427" s="139"/>
      <c r="M427" s="139"/>
      <c r="N427" s="139"/>
      <c r="O427" s="139"/>
      <c r="P427" s="139"/>
      <c r="Q427" s="139"/>
      <c r="R427" s="139" t="s">
        <v>117</v>
      </c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</row>
    <row r="428" spans="1:47" outlineLevel="1">
      <c r="A428" s="140"/>
      <c r="B428" s="142"/>
      <c r="C428" s="159" t="s">
        <v>501</v>
      </c>
      <c r="D428" s="183"/>
      <c r="E428" s="174">
        <v>2</v>
      </c>
      <c r="F428" s="196"/>
      <c r="G428" s="144"/>
      <c r="H428" s="169">
        <v>0</v>
      </c>
      <c r="I428" s="139"/>
      <c r="J428" s="139"/>
      <c r="K428" s="139"/>
      <c r="L428" s="139"/>
      <c r="M428" s="139"/>
      <c r="N428" s="139"/>
      <c r="O428" s="139"/>
      <c r="P428" s="139"/>
      <c r="Q428" s="139"/>
      <c r="R428" s="139" t="s">
        <v>119</v>
      </c>
      <c r="S428" s="139">
        <v>0</v>
      </c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</row>
    <row r="429" spans="1:47" outlineLevel="1">
      <c r="A429" s="140">
        <v>126</v>
      </c>
      <c r="B429" s="142" t="s">
        <v>502</v>
      </c>
      <c r="C429" s="158" t="s">
        <v>503</v>
      </c>
      <c r="D429" s="182" t="s">
        <v>181</v>
      </c>
      <c r="E429" s="144">
        <v>1.1000000000000001</v>
      </c>
      <c r="F429" s="196"/>
      <c r="G429" s="144">
        <f>ROUND(E429*F429,2)</f>
        <v>0</v>
      </c>
      <c r="H429" s="169" t="s">
        <v>783</v>
      </c>
      <c r="I429" s="139"/>
      <c r="J429" s="139"/>
      <c r="K429" s="139"/>
      <c r="L429" s="139"/>
      <c r="M429" s="139"/>
      <c r="N429" s="139"/>
      <c r="O429" s="139"/>
      <c r="P429" s="139"/>
      <c r="Q429" s="139"/>
      <c r="R429" s="139" t="s">
        <v>117</v>
      </c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</row>
    <row r="430" spans="1:47" outlineLevel="1">
      <c r="A430" s="140"/>
      <c r="B430" s="142"/>
      <c r="C430" s="159" t="s">
        <v>504</v>
      </c>
      <c r="D430" s="183"/>
      <c r="E430" s="174">
        <v>1.1000000000000001</v>
      </c>
      <c r="F430" s="196"/>
      <c r="G430" s="144"/>
      <c r="H430" s="169">
        <v>0</v>
      </c>
      <c r="I430" s="139"/>
      <c r="J430" s="139"/>
      <c r="K430" s="139"/>
      <c r="L430" s="139"/>
      <c r="M430" s="139"/>
      <c r="N430" s="139"/>
      <c r="O430" s="139"/>
      <c r="P430" s="139"/>
      <c r="Q430" s="139"/>
      <c r="R430" s="139" t="s">
        <v>119</v>
      </c>
      <c r="S430" s="139">
        <v>0</v>
      </c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</row>
    <row r="431" spans="1:47" outlineLevel="1">
      <c r="A431" s="140">
        <v>127</v>
      </c>
      <c r="B431" s="142" t="s">
        <v>505</v>
      </c>
      <c r="C431" s="158" t="s">
        <v>506</v>
      </c>
      <c r="D431" s="182" t="s">
        <v>181</v>
      </c>
      <c r="E431" s="144">
        <v>5.5</v>
      </c>
      <c r="F431" s="196"/>
      <c r="G431" s="144">
        <f>ROUND(E431*F431,2)</f>
        <v>0</v>
      </c>
      <c r="H431" s="169" t="s">
        <v>783</v>
      </c>
      <c r="I431" s="139"/>
      <c r="J431" s="139"/>
      <c r="K431" s="139"/>
      <c r="L431" s="139"/>
      <c r="M431" s="139"/>
      <c r="N431" s="139"/>
      <c r="O431" s="139"/>
      <c r="P431" s="139"/>
      <c r="Q431" s="139"/>
      <c r="R431" s="139" t="s">
        <v>117</v>
      </c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</row>
    <row r="432" spans="1:47" outlineLevel="1">
      <c r="A432" s="140"/>
      <c r="B432" s="142"/>
      <c r="C432" s="159" t="s">
        <v>507</v>
      </c>
      <c r="D432" s="183"/>
      <c r="E432" s="174">
        <v>5.5</v>
      </c>
      <c r="F432" s="196"/>
      <c r="G432" s="144"/>
      <c r="H432" s="169">
        <v>0</v>
      </c>
      <c r="I432" s="139"/>
      <c r="J432" s="139"/>
      <c r="K432" s="139"/>
      <c r="L432" s="139"/>
      <c r="M432" s="139"/>
      <c r="N432" s="139"/>
      <c r="O432" s="139"/>
      <c r="P432" s="139"/>
      <c r="Q432" s="139"/>
      <c r="R432" s="139" t="s">
        <v>119</v>
      </c>
      <c r="S432" s="139">
        <v>0</v>
      </c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</row>
    <row r="433" spans="1:47" outlineLevel="1">
      <c r="A433" s="140">
        <v>128</v>
      </c>
      <c r="B433" s="142" t="s">
        <v>508</v>
      </c>
      <c r="C433" s="158" t="s">
        <v>509</v>
      </c>
      <c r="D433" s="182" t="s">
        <v>181</v>
      </c>
      <c r="E433" s="144">
        <v>1.1000000000000001</v>
      </c>
      <c r="F433" s="196"/>
      <c r="G433" s="144">
        <f>ROUND(E433*F433,2)</f>
        <v>0</v>
      </c>
      <c r="H433" s="169" t="s">
        <v>783</v>
      </c>
      <c r="I433" s="139"/>
      <c r="J433" s="139"/>
      <c r="K433" s="139"/>
      <c r="L433" s="139"/>
      <c r="M433" s="139"/>
      <c r="N433" s="139"/>
      <c r="O433" s="139"/>
      <c r="P433" s="139"/>
      <c r="Q433" s="139"/>
      <c r="R433" s="139" t="s">
        <v>117</v>
      </c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</row>
    <row r="434" spans="1:47" outlineLevel="1">
      <c r="A434" s="140"/>
      <c r="B434" s="142"/>
      <c r="C434" s="159" t="s">
        <v>504</v>
      </c>
      <c r="D434" s="183"/>
      <c r="E434" s="174">
        <v>1.1000000000000001</v>
      </c>
      <c r="F434" s="196"/>
      <c r="G434" s="144"/>
      <c r="H434" s="169">
        <v>0</v>
      </c>
      <c r="I434" s="139"/>
      <c r="J434" s="139"/>
      <c r="K434" s="139"/>
      <c r="L434" s="139"/>
      <c r="M434" s="139"/>
      <c r="N434" s="139"/>
      <c r="O434" s="139"/>
      <c r="P434" s="139"/>
      <c r="Q434" s="139"/>
      <c r="R434" s="139" t="s">
        <v>119</v>
      </c>
      <c r="S434" s="139">
        <v>0</v>
      </c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</row>
    <row r="435" spans="1:47" outlineLevel="1">
      <c r="A435" s="140">
        <v>129</v>
      </c>
      <c r="B435" s="142" t="s">
        <v>510</v>
      </c>
      <c r="C435" s="158" t="s">
        <v>511</v>
      </c>
      <c r="D435" s="182" t="s">
        <v>181</v>
      </c>
      <c r="E435" s="144">
        <v>11</v>
      </c>
      <c r="F435" s="196"/>
      <c r="G435" s="144">
        <f>ROUND(E435*F435,2)</f>
        <v>0</v>
      </c>
      <c r="H435" s="169" t="s">
        <v>783</v>
      </c>
      <c r="I435" s="139"/>
      <c r="J435" s="139"/>
      <c r="K435" s="139"/>
      <c r="L435" s="139"/>
      <c r="M435" s="139"/>
      <c r="N435" s="139"/>
      <c r="O435" s="139"/>
      <c r="P435" s="139"/>
      <c r="Q435" s="139"/>
      <c r="R435" s="139" t="s">
        <v>117</v>
      </c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</row>
    <row r="436" spans="1:47" outlineLevel="1">
      <c r="A436" s="140"/>
      <c r="B436" s="142"/>
      <c r="C436" s="159" t="s">
        <v>512</v>
      </c>
      <c r="D436" s="183"/>
      <c r="E436" s="174">
        <v>11</v>
      </c>
      <c r="F436" s="196"/>
      <c r="G436" s="144"/>
      <c r="H436" s="169">
        <v>0</v>
      </c>
      <c r="I436" s="139"/>
      <c r="J436" s="139"/>
      <c r="K436" s="139"/>
      <c r="L436" s="139"/>
      <c r="M436" s="139"/>
      <c r="N436" s="139"/>
      <c r="O436" s="139"/>
      <c r="P436" s="139"/>
      <c r="Q436" s="139"/>
      <c r="R436" s="139" t="s">
        <v>119</v>
      </c>
      <c r="S436" s="139">
        <v>0</v>
      </c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</row>
    <row r="437" spans="1:47" outlineLevel="1">
      <c r="A437" s="140">
        <v>130</v>
      </c>
      <c r="B437" s="142" t="s">
        <v>513</v>
      </c>
      <c r="C437" s="158" t="s">
        <v>514</v>
      </c>
      <c r="D437" s="182" t="s">
        <v>181</v>
      </c>
      <c r="E437" s="144">
        <v>1.1000000000000001</v>
      </c>
      <c r="F437" s="196"/>
      <c r="G437" s="144">
        <f>ROUND(E437*F437,2)</f>
        <v>0</v>
      </c>
      <c r="H437" s="169" t="s">
        <v>783</v>
      </c>
      <c r="I437" s="139"/>
      <c r="J437" s="139"/>
      <c r="K437" s="139"/>
      <c r="L437" s="139"/>
      <c r="M437" s="139"/>
      <c r="N437" s="139"/>
      <c r="O437" s="139"/>
      <c r="P437" s="139"/>
      <c r="Q437" s="139"/>
      <c r="R437" s="139" t="s">
        <v>117</v>
      </c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9"/>
      <c r="AS437" s="139"/>
      <c r="AT437" s="139"/>
      <c r="AU437" s="139"/>
    </row>
    <row r="438" spans="1:47" outlineLevel="1">
      <c r="A438" s="140"/>
      <c r="B438" s="142"/>
      <c r="C438" s="159" t="s">
        <v>504</v>
      </c>
      <c r="D438" s="183"/>
      <c r="E438" s="174">
        <v>1.1000000000000001</v>
      </c>
      <c r="F438" s="196"/>
      <c r="G438" s="144"/>
      <c r="H438" s="169">
        <v>0</v>
      </c>
      <c r="I438" s="139"/>
      <c r="J438" s="139"/>
      <c r="K438" s="139"/>
      <c r="L438" s="139"/>
      <c r="M438" s="139"/>
      <c r="N438" s="139"/>
      <c r="O438" s="139"/>
      <c r="P438" s="139"/>
      <c r="Q438" s="139"/>
      <c r="R438" s="139" t="s">
        <v>119</v>
      </c>
      <c r="S438" s="139">
        <v>0</v>
      </c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</row>
    <row r="439" spans="1:47">
      <c r="A439" s="141" t="s">
        <v>112</v>
      </c>
      <c r="B439" s="143" t="s">
        <v>70</v>
      </c>
      <c r="C439" s="160" t="s">
        <v>71</v>
      </c>
      <c r="D439" s="184"/>
      <c r="E439" s="145"/>
      <c r="F439" s="197"/>
      <c r="G439" s="145">
        <f>SUMIF(R440:R441,"&lt;&gt;NOR",G440:G441)</f>
        <v>0</v>
      </c>
      <c r="H439" s="170"/>
      <c r="I439" s="139"/>
      <c r="R439" t="s">
        <v>113</v>
      </c>
    </row>
    <row r="440" spans="1:47" outlineLevel="1">
      <c r="A440" s="140">
        <v>131</v>
      </c>
      <c r="B440" s="142" t="s">
        <v>786</v>
      </c>
      <c r="C440" s="158" t="s">
        <v>515</v>
      </c>
      <c r="D440" s="182" t="s">
        <v>181</v>
      </c>
      <c r="E440" s="144">
        <v>871.31</v>
      </c>
      <c r="F440" s="196"/>
      <c r="G440" s="144">
        <f>ROUND(E440*F440,2)</f>
        <v>0</v>
      </c>
      <c r="H440" s="169" t="s">
        <v>783</v>
      </c>
      <c r="I440" s="139"/>
      <c r="J440" s="139"/>
      <c r="K440" s="139"/>
      <c r="L440" s="139"/>
      <c r="M440" s="139"/>
      <c r="N440" s="139"/>
      <c r="O440" s="139"/>
      <c r="P440" s="139"/>
      <c r="Q440" s="139"/>
      <c r="R440" s="139" t="s">
        <v>117</v>
      </c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</row>
    <row r="441" spans="1:47" outlineLevel="1">
      <c r="A441" s="140"/>
      <c r="B441" s="142"/>
      <c r="C441" s="159" t="s">
        <v>516</v>
      </c>
      <c r="D441" s="183"/>
      <c r="E441" s="174">
        <v>871.31</v>
      </c>
      <c r="F441" s="196"/>
      <c r="G441" s="144"/>
      <c r="H441" s="169">
        <v>0</v>
      </c>
      <c r="I441" s="139"/>
      <c r="J441" s="139"/>
      <c r="K441" s="139"/>
      <c r="L441" s="139"/>
      <c r="M441" s="139"/>
      <c r="N441" s="139"/>
      <c r="O441" s="139"/>
      <c r="P441" s="139"/>
      <c r="Q441" s="139"/>
      <c r="R441" s="139" t="s">
        <v>119</v>
      </c>
      <c r="S441" s="139">
        <v>0</v>
      </c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</row>
    <row r="442" spans="1:47">
      <c r="A442" s="141" t="s">
        <v>112</v>
      </c>
      <c r="B442" s="143" t="s">
        <v>72</v>
      </c>
      <c r="C442" s="160" t="s">
        <v>73</v>
      </c>
      <c r="D442" s="184"/>
      <c r="E442" s="145"/>
      <c r="F442" s="197"/>
      <c r="G442" s="145">
        <f>SUMIF(R443:R493,"&lt;&gt;NOR",G443:G493)</f>
        <v>0</v>
      </c>
      <c r="H442" s="170"/>
      <c r="I442" s="139"/>
      <c r="R442" t="s">
        <v>113</v>
      </c>
    </row>
    <row r="443" spans="1:47" ht="22.5" outlineLevel="1">
      <c r="A443" s="140">
        <v>132</v>
      </c>
      <c r="B443" s="142" t="s">
        <v>517</v>
      </c>
      <c r="C443" s="158" t="s">
        <v>518</v>
      </c>
      <c r="D443" s="182" t="s">
        <v>157</v>
      </c>
      <c r="E443" s="144">
        <v>184.14</v>
      </c>
      <c r="F443" s="196"/>
      <c r="G443" s="144">
        <f>ROUND(E443*F443,2)</f>
        <v>0</v>
      </c>
      <c r="H443" s="169" t="s">
        <v>783</v>
      </c>
      <c r="I443" s="139"/>
      <c r="J443" s="139"/>
      <c r="K443" s="139"/>
      <c r="L443" s="139"/>
      <c r="M443" s="139"/>
      <c r="N443" s="139"/>
      <c r="O443" s="139"/>
      <c r="P443" s="139"/>
      <c r="Q443" s="139"/>
      <c r="R443" s="139" t="s">
        <v>117</v>
      </c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</row>
    <row r="444" spans="1:47" outlineLevel="1">
      <c r="A444" s="140"/>
      <c r="B444" s="142"/>
      <c r="C444" s="159" t="s">
        <v>158</v>
      </c>
      <c r="D444" s="183"/>
      <c r="E444" s="174">
        <v>184.14</v>
      </c>
      <c r="F444" s="196"/>
      <c r="G444" s="144"/>
      <c r="H444" s="169">
        <v>0</v>
      </c>
      <c r="I444" s="139"/>
      <c r="J444" s="139"/>
      <c r="K444" s="139"/>
      <c r="L444" s="139"/>
      <c r="M444" s="139"/>
      <c r="N444" s="139"/>
      <c r="O444" s="139"/>
      <c r="P444" s="139"/>
      <c r="Q444" s="139"/>
      <c r="R444" s="139" t="s">
        <v>119</v>
      </c>
      <c r="S444" s="139">
        <v>0</v>
      </c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</row>
    <row r="445" spans="1:47" ht="22.5" outlineLevel="1">
      <c r="A445" s="140">
        <v>133</v>
      </c>
      <c r="B445" s="142" t="s">
        <v>519</v>
      </c>
      <c r="C445" s="158" t="s">
        <v>520</v>
      </c>
      <c r="D445" s="182" t="s">
        <v>157</v>
      </c>
      <c r="E445" s="144">
        <v>124.48</v>
      </c>
      <c r="F445" s="196"/>
      <c r="G445" s="144">
        <f>ROUND(E445*F445,2)</f>
        <v>0</v>
      </c>
      <c r="H445" s="169" t="s">
        <v>783</v>
      </c>
      <c r="I445" s="139"/>
      <c r="J445" s="139"/>
      <c r="K445" s="139"/>
      <c r="L445" s="139"/>
      <c r="M445" s="139"/>
      <c r="N445" s="139"/>
      <c r="O445" s="139"/>
      <c r="P445" s="139"/>
      <c r="Q445" s="139"/>
      <c r="R445" s="139" t="s">
        <v>117</v>
      </c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</row>
    <row r="446" spans="1:47" outlineLevel="1">
      <c r="A446" s="140"/>
      <c r="B446" s="142"/>
      <c r="C446" s="159" t="s">
        <v>390</v>
      </c>
      <c r="D446" s="183"/>
      <c r="E446" s="174"/>
      <c r="F446" s="196"/>
      <c r="G446" s="144"/>
      <c r="H446" s="169">
        <v>0</v>
      </c>
      <c r="I446" s="139"/>
      <c r="J446" s="139"/>
      <c r="K446" s="139"/>
      <c r="L446" s="139"/>
      <c r="M446" s="139"/>
      <c r="N446" s="139"/>
      <c r="O446" s="139"/>
      <c r="P446" s="139"/>
      <c r="Q446" s="139"/>
      <c r="R446" s="139" t="s">
        <v>119</v>
      </c>
      <c r="S446" s="139">
        <v>0</v>
      </c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</row>
    <row r="447" spans="1:47" outlineLevel="1">
      <c r="A447" s="140"/>
      <c r="B447" s="142"/>
      <c r="C447" s="159" t="s">
        <v>163</v>
      </c>
      <c r="D447" s="183"/>
      <c r="E447" s="174"/>
      <c r="F447" s="196"/>
      <c r="G447" s="144"/>
      <c r="H447" s="169">
        <v>0</v>
      </c>
      <c r="I447" s="139"/>
      <c r="J447" s="139"/>
      <c r="K447" s="139"/>
      <c r="L447" s="139"/>
      <c r="M447" s="139"/>
      <c r="N447" s="139"/>
      <c r="O447" s="139"/>
      <c r="P447" s="139"/>
      <c r="Q447" s="139"/>
      <c r="R447" s="139" t="s">
        <v>119</v>
      </c>
      <c r="S447" s="139">
        <v>0</v>
      </c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</row>
    <row r="448" spans="1:47" ht="22.5" outlineLevel="1">
      <c r="A448" s="140"/>
      <c r="B448" s="142"/>
      <c r="C448" s="159" t="s">
        <v>391</v>
      </c>
      <c r="D448" s="183"/>
      <c r="E448" s="174">
        <v>103.09</v>
      </c>
      <c r="F448" s="196"/>
      <c r="G448" s="144"/>
      <c r="H448" s="169">
        <v>0</v>
      </c>
      <c r="I448" s="139"/>
      <c r="J448" s="139"/>
      <c r="K448" s="139"/>
      <c r="L448" s="139"/>
      <c r="M448" s="139"/>
      <c r="N448" s="139"/>
      <c r="O448" s="139"/>
      <c r="P448" s="139"/>
      <c r="Q448" s="139"/>
      <c r="R448" s="139" t="s">
        <v>119</v>
      </c>
      <c r="S448" s="139">
        <v>0</v>
      </c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</row>
    <row r="449" spans="1:47" outlineLevel="1">
      <c r="A449" s="140"/>
      <c r="B449" s="142"/>
      <c r="C449" s="159" t="s">
        <v>392</v>
      </c>
      <c r="D449" s="183"/>
      <c r="E449" s="174">
        <v>21.39</v>
      </c>
      <c r="F449" s="196"/>
      <c r="G449" s="144"/>
      <c r="H449" s="169">
        <v>0</v>
      </c>
      <c r="I449" s="139"/>
      <c r="J449" s="139"/>
      <c r="K449" s="139"/>
      <c r="L449" s="139"/>
      <c r="M449" s="139"/>
      <c r="N449" s="139"/>
      <c r="O449" s="139"/>
      <c r="P449" s="139"/>
      <c r="Q449" s="139"/>
      <c r="R449" s="139" t="s">
        <v>119</v>
      </c>
      <c r="S449" s="139">
        <v>0</v>
      </c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</row>
    <row r="450" spans="1:47" ht="22.5" outlineLevel="1">
      <c r="A450" s="140">
        <v>134</v>
      </c>
      <c r="B450" s="142" t="s">
        <v>521</v>
      </c>
      <c r="C450" s="158" t="s">
        <v>522</v>
      </c>
      <c r="D450" s="182" t="s">
        <v>157</v>
      </c>
      <c r="E450" s="144">
        <v>184.14</v>
      </c>
      <c r="F450" s="196"/>
      <c r="G450" s="144">
        <f>ROUND(E450*F450,2)</f>
        <v>0</v>
      </c>
      <c r="H450" s="169" t="s">
        <v>783</v>
      </c>
      <c r="I450" s="139"/>
      <c r="J450" s="139"/>
      <c r="K450" s="139"/>
      <c r="L450" s="139"/>
      <c r="M450" s="139"/>
      <c r="N450" s="139"/>
      <c r="O450" s="139"/>
      <c r="P450" s="139"/>
      <c r="Q450" s="139"/>
      <c r="R450" s="139" t="s">
        <v>117</v>
      </c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  <c r="AR450" s="139"/>
      <c r="AS450" s="139"/>
      <c r="AT450" s="139"/>
      <c r="AU450" s="139"/>
    </row>
    <row r="451" spans="1:47" outlineLevel="1">
      <c r="A451" s="140"/>
      <c r="B451" s="142"/>
      <c r="C451" s="159" t="s">
        <v>158</v>
      </c>
      <c r="D451" s="183"/>
      <c r="E451" s="174">
        <v>184.14</v>
      </c>
      <c r="F451" s="196"/>
      <c r="G451" s="144"/>
      <c r="H451" s="169">
        <v>0</v>
      </c>
      <c r="I451" s="139"/>
      <c r="J451" s="139"/>
      <c r="K451" s="139"/>
      <c r="L451" s="139"/>
      <c r="M451" s="139"/>
      <c r="N451" s="139"/>
      <c r="O451" s="139"/>
      <c r="P451" s="139"/>
      <c r="Q451" s="139"/>
      <c r="R451" s="139" t="s">
        <v>119</v>
      </c>
      <c r="S451" s="139">
        <v>0</v>
      </c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9"/>
      <c r="AS451" s="139"/>
      <c r="AT451" s="139"/>
      <c r="AU451" s="139"/>
    </row>
    <row r="452" spans="1:47" ht="22.5" outlineLevel="1">
      <c r="A452" s="140">
        <v>135</v>
      </c>
      <c r="B452" s="142" t="s">
        <v>523</v>
      </c>
      <c r="C452" s="158" t="s">
        <v>524</v>
      </c>
      <c r="D452" s="182" t="s">
        <v>157</v>
      </c>
      <c r="E452" s="144">
        <v>124.48</v>
      </c>
      <c r="F452" s="196"/>
      <c r="G452" s="144">
        <f>ROUND(E452*F452,2)</f>
        <v>0</v>
      </c>
      <c r="H452" s="169" t="s">
        <v>783</v>
      </c>
      <c r="I452" s="139"/>
      <c r="J452" s="139"/>
      <c r="K452" s="139"/>
      <c r="L452" s="139"/>
      <c r="M452" s="139"/>
      <c r="N452" s="139"/>
      <c r="O452" s="139"/>
      <c r="P452" s="139"/>
      <c r="Q452" s="139"/>
      <c r="R452" s="139" t="s">
        <v>117</v>
      </c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  <c r="AR452" s="139"/>
      <c r="AS452" s="139"/>
      <c r="AT452" s="139"/>
      <c r="AU452" s="139"/>
    </row>
    <row r="453" spans="1:47" outlineLevel="1">
      <c r="A453" s="140"/>
      <c r="B453" s="142"/>
      <c r="C453" s="159" t="s">
        <v>390</v>
      </c>
      <c r="D453" s="183"/>
      <c r="E453" s="174"/>
      <c r="F453" s="196"/>
      <c r="G453" s="144"/>
      <c r="H453" s="169">
        <v>0</v>
      </c>
      <c r="I453" s="139"/>
      <c r="J453" s="139"/>
      <c r="K453" s="139"/>
      <c r="L453" s="139"/>
      <c r="M453" s="139"/>
      <c r="N453" s="139"/>
      <c r="O453" s="139"/>
      <c r="P453" s="139"/>
      <c r="Q453" s="139"/>
      <c r="R453" s="139" t="s">
        <v>119</v>
      </c>
      <c r="S453" s="139">
        <v>0</v>
      </c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/>
      <c r="AR453" s="139"/>
      <c r="AS453" s="139"/>
      <c r="AT453" s="139"/>
      <c r="AU453" s="139"/>
    </row>
    <row r="454" spans="1:47" outlineLevel="1">
      <c r="A454" s="140"/>
      <c r="B454" s="142"/>
      <c r="C454" s="159" t="s">
        <v>163</v>
      </c>
      <c r="D454" s="183"/>
      <c r="E454" s="174"/>
      <c r="F454" s="196"/>
      <c r="G454" s="144"/>
      <c r="H454" s="169">
        <v>0</v>
      </c>
      <c r="I454" s="139"/>
      <c r="J454" s="139"/>
      <c r="K454" s="139"/>
      <c r="L454" s="139"/>
      <c r="M454" s="139"/>
      <c r="N454" s="139"/>
      <c r="O454" s="139"/>
      <c r="P454" s="139"/>
      <c r="Q454" s="139"/>
      <c r="R454" s="139" t="s">
        <v>119</v>
      </c>
      <c r="S454" s="139">
        <v>0</v>
      </c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</row>
    <row r="455" spans="1:47" ht="22.5" outlineLevel="1">
      <c r="A455" s="140"/>
      <c r="B455" s="142"/>
      <c r="C455" s="159" t="s">
        <v>391</v>
      </c>
      <c r="D455" s="183"/>
      <c r="E455" s="174">
        <v>103.09</v>
      </c>
      <c r="F455" s="196"/>
      <c r="G455" s="144"/>
      <c r="H455" s="169">
        <v>0</v>
      </c>
      <c r="I455" s="139"/>
      <c r="J455" s="139"/>
      <c r="K455" s="139"/>
      <c r="L455" s="139"/>
      <c r="M455" s="139"/>
      <c r="N455" s="139"/>
      <c r="O455" s="139"/>
      <c r="P455" s="139"/>
      <c r="Q455" s="139"/>
      <c r="R455" s="139" t="s">
        <v>119</v>
      </c>
      <c r="S455" s="139">
        <v>0</v>
      </c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  <c r="AL455" s="139"/>
      <c r="AM455" s="139"/>
      <c r="AN455" s="139"/>
      <c r="AO455" s="139"/>
      <c r="AP455" s="139"/>
      <c r="AQ455" s="139"/>
      <c r="AR455" s="139"/>
      <c r="AS455" s="139"/>
      <c r="AT455" s="139"/>
      <c r="AU455" s="139"/>
    </row>
    <row r="456" spans="1:47" outlineLevel="1">
      <c r="A456" s="140"/>
      <c r="B456" s="142"/>
      <c r="C456" s="159" t="s">
        <v>392</v>
      </c>
      <c r="D456" s="183"/>
      <c r="E456" s="174">
        <v>21.39</v>
      </c>
      <c r="F456" s="196"/>
      <c r="G456" s="144"/>
      <c r="H456" s="169">
        <v>0</v>
      </c>
      <c r="I456" s="139"/>
      <c r="J456" s="139"/>
      <c r="K456" s="139"/>
      <c r="L456" s="139"/>
      <c r="M456" s="139"/>
      <c r="N456" s="139"/>
      <c r="O456" s="139"/>
      <c r="P456" s="139"/>
      <c r="Q456" s="139"/>
      <c r="R456" s="139" t="s">
        <v>119</v>
      </c>
      <c r="S456" s="139">
        <v>0</v>
      </c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  <c r="AL456" s="139"/>
      <c r="AM456" s="139"/>
      <c r="AN456" s="139"/>
      <c r="AO456" s="139"/>
      <c r="AP456" s="139"/>
      <c r="AQ456" s="139"/>
      <c r="AR456" s="139"/>
      <c r="AS456" s="139"/>
      <c r="AT456" s="139"/>
      <c r="AU456" s="139"/>
    </row>
    <row r="457" spans="1:47" outlineLevel="1">
      <c r="A457" s="140">
        <v>136</v>
      </c>
      <c r="B457" s="142" t="s">
        <v>525</v>
      </c>
      <c r="C457" s="158" t="s">
        <v>526</v>
      </c>
      <c r="D457" s="182" t="s">
        <v>157</v>
      </c>
      <c r="E457" s="144">
        <v>354.91299999999995</v>
      </c>
      <c r="F457" s="196"/>
      <c r="G457" s="144">
        <f>ROUND(E457*F457,2)</f>
        <v>0</v>
      </c>
      <c r="H457" s="169" t="s">
        <v>783</v>
      </c>
      <c r="I457" s="139"/>
      <c r="J457" s="139"/>
      <c r="K457" s="139"/>
      <c r="L457" s="139"/>
      <c r="M457" s="139"/>
      <c r="N457" s="139"/>
      <c r="O457" s="139"/>
      <c r="P457" s="139"/>
      <c r="Q457" s="139"/>
      <c r="R457" s="139" t="s">
        <v>329</v>
      </c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  <c r="AR457" s="139"/>
      <c r="AS457" s="139"/>
      <c r="AT457" s="139"/>
      <c r="AU457" s="139"/>
    </row>
    <row r="458" spans="1:47" outlineLevel="1">
      <c r="A458" s="140"/>
      <c r="B458" s="142"/>
      <c r="C458" s="159" t="s">
        <v>527</v>
      </c>
      <c r="D458" s="183"/>
      <c r="E458" s="174">
        <v>211.761</v>
      </c>
      <c r="F458" s="196"/>
      <c r="G458" s="144"/>
      <c r="H458" s="169">
        <v>0</v>
      </c>
      <c r="I458" s="139"/>
      <c r="J458" s="139"/>
      <c r="K458" s="139"/>
      <c r="L458" s="139"/>
      <c r="M458" s="139"/>
      <c r="N458" s="139"/>
      <c r="O458" s="139"/>
      <c r="P458" s="139"/>
      <c r="Q458" s="139"/>
      <c r="R458" s="139" t="s">
        <v>119</v>
      </c>
      <c r="S458" s="139">
        <v>0</v>
      </c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</row>
    <row r="459" spans="1:47" outlineLevel="1">
      <c r="A459" s="140"/>
      <c r="B459" s="142"/>
      <c r="C459" s="159" t="s">
        <v>161</v>
      </c>
      <c r="D459" s="183"/>
      <c r="E459" s="174"/>
      <c r="F459" s="196"/>
      <c r="G459" s="144"/>
      <c r="H459" s="169">
        <v>0</v>
      </c>
      <c r="I459" s="139"/>
      <c r="J459" s="139"/>
      <c r="K459" s="139"/>
      <c r="L459" s="139"/>
      <c r="M459" s="139"/>
      <c r="N459" s="139"/>
      <c r="O459" s="139"/>
      <c r="P459" s="139"/>
      <c r="Q459" s="139"/>
      <c r="R459" s="139" t="s">
        <v>119</v>
      </c>
      <c r="S459" s="139">
        <v>0</v>
      </c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</row>
    <row r="460" spans="1:47" outlineLevel="1">
      <c r="A460" s="140"/>
      <c r="B460" s="142"/>
      <c r="C460" s="159" t="s">
        <v>390</v>
      </c>
      <c r="D460" s="183"/>
      <c r="E460" s="174"/>
      <c r="F460" s="196"/>
      <c r="G460" s="144"/>
      <c r="H460" s="169">
        <v>0</v>
      </c>
      <c r="I460" s="139"/>
      <c r="J460" s="139"/>
      <c r="K460" s="139"/>
      <c r="L460" s="139"/>
      <c r="M460" s="139"/>
      <c r="N460" s="139"/>
      <c r="O460" s="139"/>
      <c r="P460" s="139"/>
      <c r="Q460" s="139"/>
      <c r="R460" s="139" t="s">
        <v>119</v>
      </c>
      <c r="S460" s="139">
        <v>0</v>
      </c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</row>
    <row r="461" spans="1:47" outlineLevel="1">
      <c r="A461" s="140"/>
      <c r="B461" s="142"/>
      <c r="C461" s="159" t="s">
        <v>163</v>
      </c>
      <c r="D461" s="183"/>
      <c r="E461" s="174"/>
      <c r="F461" s="196"/>
      <c r="G461" s="144"/>
      <c r="H461" s="169">
        <v>0</v>
      </c>
      <c r="I461" s="139"/>
      <c r="J461" s="139"/>
      <c r="K461" s="139"/>
      <c r="L461" s="139"/>
      <c r="M461" s="139"/>
      <c r="N461" s="139"/>
      <c r="O461" s="139"/>
      <c r="P461" s="139"/>
      <c r="Q461" s="139"/>
      <c r="R461" s="139" t="s">
        <v>119</v>
      </c>
      <c r="S461" s="139">
        <v>0</v>
      </c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</row>
    <row r="462" spans="1:47" outlineLevel="1">
      <c r="A462" s="140"/>
      <c r="B462" s="142"/>
      <c r="C462" s="161" t="s">
        <v>528</v>
      </c>
      <c r="D462" s="185"/>
      <c r="E462" s="175"/>
      <c r="F462" s="196"/>
      <c r="G462" s="144"/>
      <c r="H462" s="169">
        <v>0</v>
      </c>
      <c r="I462" s="139"/>
      <c r="J462" s="139"/>
      <c r="K462" s="139"/>
      <c r="L462" s="139"/>
      <c r="M462" s="139"/>
      <c r="N462" s="139"/>
      <c r="O462" s="139"/>
      <c r="P462" s="139"/>
      <c r="Q462" s="139"/>
      <c r="R462" s="139" t="s">
        <v>119</v>
      </c>
      <c r="S462" s="139">
        <v>2</v>
      </c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</row>
    <row r="463" spans="1:47" ht="22.5" outlineLevel="1">
      <c r="A463" s="140"/>
      <c r="B463" s="142"/>
      <c r="C463" s="162" t="s">
        <v>529</v>
      </c>
      <c r="D463" s="185"/>
      <c r="E463" s="175">
        <v>103.09</v>
      </c>
      <c r="F463" s="196"/>
      <c r="G463" s="144"/>
      <c r="H463" s="169">
        <v>0</v>
      </c>
      <c r="I463" s="139"/>
      <c r="J463" s="139"/>
      <c r="K463" s="139"/>
      <c r="L463" s="139"/>
      <c r="M463" s="139"/>
      <c r="N463" s="139"/>
      <c r="O463" s="139"/>
      <c r="P463" s="139"/>
      <c r="Q463" s="139"/>
      <c r="R463" s="139" t="s">
        <v>119</v>
      </c>
      <c r="S463" s="139">
        <v>2</v>
      </c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</row>
    <row r="464" spans="1:47" outlineLevel="1">
      <c r="A464" s="140"/>
      <c r="B464" s="142"/>
      <c r="C464" s="162" t="s">
        <v>530</v>
      </c>
      <c r="D464" s="185"/>
      <c r="E464" s="175">
        <v>21.39</v>
      </c>
      <c r="F464" s="196"/>
      <c r="G464" s="144"/>
      <c r="H464" s="169">
        <v>0</v>
      </c>
      <c r="I464" s="139"/>
      <c r="J464" s="139"/>
      <c r="K464" s="139"/>
      <c r="L464" s="139"/>
      <c r="M464" s="139"/>
      <c r="N464" s="139"/>
      <c r="O464" s="139"/>
      <c r="P464" s="139"/>
      <c r="Q464" s="139"/>
      <c r="R464" s="139" t="s">
        <v>119</v>
      </c>
      <c r="S464" s="139">
        <v>2</v>
      </c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</row>
    <row r="465" spans="1:47" outlineLevel="1">
      <c r="A465" s="140"/>
      <c r="B465" s="142"/>
      <c r="C465" s="161" t="s">
        <v>531</v>
      </c>
      <c r="D465" s="185"/>
      <c r="E465" s="175"/>
      <c r="F465" s="196"/>
      <c r="G465" s="144"/>
      <c r="H465" s="169">
        <v>0</v>
      </c>
      <c r="I465" s="139"/>
      <c r="J465" s="139"/>
      <c r="K465" s="139"/>
      <c r="L465" s="139"/>
      <c r="M465" s="139"/>
      <c r="N465" s="139"/>
      <c r="O465" s="139"/>
      <c r="P465" s="139"/>
      <c r="Q465" s="139"/>
      <c r="R465" s="139" t="s">
        <v>119</v>
      </c>
      <c r="S465" s="139">
        <v>0</v>
      </c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</row>
    <row r="466" spans="1:47" outlineLevel="1">
      <c r="A466" s="140"/>
      <c r="B466" s="142"/>
      <c r="C466" s="159" t="s">
        <v>532</v>
      </c>
      <c r="D466" s="183"/>
      <c r="E466" s="174">
        <v>143.15199999999999</v>
      </c>
      <c r="F466" s="196"/>
      <c r="G466" s="144"/>
      <c r="H466" s="169">
        <v>0</v>
      </c>
      <c r="I466" s="139"/>
      <c r="J466" s="139"/>
      <c r="K466" s="139"/>
      <c r="L466" s="139"/>
      <c r="M466" s="139"/>
      <c r="N466" s="139"/>
      <c r="O466" s="139"/>
      <c r="P466" s="139"/>
      <c r="Q466" s="139"/>
      <c r="R466" s="139" t="s">
        <v>119</v>
      </c>
      <c r="S466" s="139">
        <v>0</v>
      </c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</row>
    <row r="467" spans="1:47" outlineLevel="1">
      <c r="A467" s="140">
        <v>137</v>
      </c>
      <c r="B467" s="142" t="s">
        <v>533</v>
      </c>
      <c r="C467" s="158" t="s">
        <v>534</v>
      </c>
      <c r="D467" s="182" t="s">
        <v>157</v>
      </c>
      <c r="E467" s="144">
        <v>354.91299999999995</v>
      </c>
      <c r="F467" s="196"/>
      <c r="G467" s="144">
        <f>ROUND(E467*F467,2)</f>
        <v>0</v>
      </c>
      <c r="H467" s="169" t="s">
        <v>783</v>
      </c>
      <c r="I467" s="139"/>
      <c r="J467" s="139"/>
      <c r="K467" s="139"/>
      <c r="L467" s="139"/>
      <c r="M467" s="139"/>
      <c r="N467" s="139"/>
      <c r="O467" s="139"/>
      <c r="P467" s="139"/>
      <c r="Q467" s="139"/>
      <c r="R467" s="139" t="s">
        <v>329</v>
      </c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</row>
    <row r="468" spans="1:47" outlineLevel="1">
      <c r="A468" s="140"/>
      <c r="B468" s="142"/>
      <c r="C468" s="159" t="s">
        <v>527</v>
      </c>
      <c r="D468" s="183"/>
      <c r="E468" s="174">
        <v>211.761</v>
      </c>
      <c r="F468" s="196"/>
      <c r="G468" s="144"/>
      <c r="H468" s="169">
        <v>0</v>
      </c>
      <c r="I468" s="139"/>
      <c r="J468" s="139"/>
      <c r="K468" s="139"/>
      <c r="L468" s="139"/>
      <c r="M468" s="139"/>
      <c r="N468" s="139"/>
      <c r="O468" s="139"/>
      <c r="P468" s="139"/>
      <c r="Q468" s="139"/>
      <c r="R468" s="139" t="s">
        <v>119</v>
      </c>
      <c r="S468" s="139">
        <v>0</v>
      </c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</row>
    <row r="469" spans="1:47" outlineLevel="1">
      <c r="A469" s="140"/>
      <c r="B469" s="142"/>
      <c r="C469" s="159" t="s">
        <v>161</v>
      </c>
      <c r="D469" s="183"/>
      <c r="E469" s="174"/>
      <c r="F469" s="196"/>
      <c r="G469" s="144"/>
      <c r="H469" s="169">
        <v>0</v>
      </c>
      <c r="I469" s="139"/>
      <c r="J469" s="139"/>
      <c r="K469" s="139"/>
      <c r="L469" s="139"/>
      <c r="M469" s="139"/>
      <c r="N469" s="139"/>
      <c r="O469" s="139"/>
      <c r="P469" s="139"/>
      <c r="Q469" s="139"/>
      <c r="R469" s="139" t="s">
        <v>119</v>
      </c>
      <c r="S469" s="139">
        <v>0</v>
      </c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  <c r="AR469" s="139"/>
      <c r="AS469" s="139"/>
      <c r="AT469" s="139"/>
      <c r="AU469" s="139"/>
    </row>
    <row r="470" spans="1:47" outlineLevel="1">
      <c r="A470" s="140"/>
      <c r="B470" s="142"/>
      <c r="C470" s="159" t="s">
        <v>390</v>
      </c>
      <c r="D470" s="183"/>
      <c r="E470" s="174"/>
      <c r="F470" s="196"/>
      <c r="G470" s="144"/>
      <c r="H470" s="169">
        <v>0</v>
      </c>
      <c r="I470" s="139"/>
      <c r="J470" s="139"/>
      <c r="K470" s="139"/>
      <c r="L470" s="139"/>
      <c r="M470" s="139"/>
      <c r="N470" s="139"/>
      <c r="O470" s="139"/>
      <c r="P470" s="139"/>
      <c r="Q470" s="139"/>
      <c r="R470" s="139" t="s">
        <v>119</v>
      </c>
      <c r="S470" s="139">
        <v>0</v>
      </c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</row>
    <row r="471" spans="1:47" outlineLevel="1">
      <c r="A471" s="140"/>
      <c r="B471" s="142"/>
      <c r="C471" s="159" t="s">
        <v>163</v>
      </c>
      <c r="D471" s="183"/>
      <c r="E471" s="174"/>
      <c r="F471" s="196"/>
      <c r="G471" s="144"/>
      <c r="H471" s="169">
        <v>0</v>
      </c>
      <c r="I471" s="139"/>
      <c r="J471" s="139"/>
      <c r="K471" s="139"/>
      <c r="L471" s="139"/>
      <c r="M471" s="139"/>
      <c r="N471" s="139"/>
      <c r="O471" s="139"/>
      <c r="P471" s="139"/>
      <c r="Q471" s="139"/>
      <c r="R471" s="139" t="s">
        <v>119</v>
      </c>
      <c r="S471" s="139">
        <v>0</v>
      </c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</row>
    <row r="472" spans="1:47" outlineLevel="1">
      <c r="A472" s="140"/>
      <c r="B472" s="142"/>
      <c r="C472" s="161" t="s">
        <v>528</v>
      </c>
      <c r="D472" s="185"/>
      <c r="E472" s="175"/>
      <c r="F472" s="196"/>
      <c r="G472" s="144"/>
      <c r="H472" s="169">
        <v>0</v>
      </c>
      <c r="I472" s="139"/>
      <c r="J472" s="139"/>
      <c r="K472" s="139"/>
      <c r="L472" s="139"/>
      <c r="M472" s="139"/>
      <c r="N472" s="139"/>
      <c r="O472" s="139"/>
      <c r="P472" s="139"/>
      <c r="Q472" s="139"/>
      <c r="R472" s="139" t="s">
        <v>119</v>
      </c>
      <c r="S472" s="139">
        <v>2</v>
      </c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</row>
    <row r="473" spans="1:47" ht="22.5" outlineLevel="1">
      <c r="A473" s="140"/>
      <c r="B473" s="142"/>
      <c r="C473" s="162" t="s">
        <v>529</v>
      </c>
      <c r="D473" s="185"/>
      <c r="E473" s="175">
        <v>103.09</v>
      </c>
      <c r="F473" s="196"/>
      <c r="G473" s="144"/>
      <c r="H473" s="169">
        <v>0</v>
      </c>
      <c r="I473" s="139"/>
      <c r="J473" s="139"/>
      <c r="K473" s="139"/>
      <c r="L473" s="139"/>
      <c r="M473" s="139"/>
      <c r="N473" s="139"/>
      <c r="O473" s="139"/>
      <c r="P473" s="139"/>
      <c r="Q473" s="139"/>
      <c r="R473" s="139" t="s">
        <v>119</v>
      </c>
      <c r="S473" s="139">
        <v>2</v>
      </c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39"/>
      <c r="AU473" s="139"/>
    </row>
    <row r="474" spans="1:47" outlineLevel="1">
      <c r="A474" s="140"/>
      <c r="B474" s="142"/>
      <c r="C474" s="162" t="s">
        <v>530</v>
      </c>
      <c r="D474" s="185"/>
      <c r="E474" s="175">
        <v>21.39</v>
      </c>
      <c r="F474" s="196"/>
      <c r="G474" s="144"/>
      <c r="H474" s="169">
        <v>0</v>
      </c>
      <c r="I474" s="139"/>
      <c r="J474" s="139"/>
      <c r="K474" s="139"/>
      <c r="L474" s="139"/>
      <c r="M474" s="139"/>
      <c r="N474" s="139"/>
      <c r="O474" s="139"/>
      <c r="P474" s="139"/>
      <c r="Q474" s="139"/>
      <c r="R474" s="139" t="s">
        <v>119</v>
      </c>
      <c r="S474" s="139">
        <v>2</v>
      </c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</row>
    <row r="475" spans="1:47" outlineLevel="1">
      <c r="A475" s="140"/>
      <c r="B475" s="142"/>
      <c r="C475" s="161" t="s">
        <v>531</v>
      </c>
      <c r="D475" s="185"/>
      <c r="E475" s="175"/>
      <c r="F475" s="196"/>
      <c r="G475" s="144"/>
      <c r="H475" s="169">
        <v>0</v>
      </c>
      <c r="I475" s="139"/>
      <c r="J475" s="139"/>
      <c r="K475" s="139"/>
      <c r="L475" s="139"/>
      <c r="M475" s="139"/>
      <c r="N475" s="139"/>
      <c r="O475" s="139"/>
      <c r="P475" s="139"/>
      <c r="Q475" s="139"/>
      <c r="R475" s="139" t="s">
        <v>119</v>
      </c>
      <c r="S475" s="139">
        <v>0</v>
      </c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</row>
    <row r="476" spans="1:47" outlineLevel="1">
      <c r="A476" s="140"/>
      <c r="B476" s="142"/>
      <c r="C476" s="159" t="s">
        <v>532</v>
      </c>
      <c r="D476" s="183"/>
      <c r="E476" s="174">
        <v>143.15199999999999</v>
      </c>
      <c r="F476" s="196"/>
      <c r="G476" s="144"/>
      <c r="H476" s="169">
        <v>0</v>
      </c>
      <c r="I476" s="139"/>
      <c r="J476" s="139"/>
      <c r="K476" s="139"/>
      <c r="L476" s="139"/>
      <c r="M476" s="139"/>
      <c r="N476" s="139"/>
      <c r="O476" s="139"/>
      <c r="P476" s="139"/>
      <c r="Q476" s="139"/>
      <c r="R476" s="139" t="s">
        <v>119</v>
      </c>
      <c r="S476" s="139">
        <v>0</v>
      </c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</row>
    <row r="477" spans="1:47" outlineLevel="1">
      <c r="A477" s="140">
        <v>138</v>
      </c>
      <c r="B477" s="142" t="s">
        <v>535</v>
      </c>
      <c r="C477" s="158" t="s">
        <v>536</v>
      </c>
      <c r="D477" s="182" t="s">
        <v>157</v>
      </c>
      <c r="E477" s="144">
        <v>118.5535</v>
      </c>
      <c r="F477" s="196"/>
      <c r="G477" s="144">
        <f>ROUND(E477*F477,2)</f>
        <v>0</v>
      </c>
      <c r="H477" s="169" t="s">
        <v>783</v>
      </c>
      <c r="I477" s="139"/>
      <c r="J477" s="139"/>
      <c r="K477" s="139"/>
      <c r="L477" s="139"/>
      <c r="M477" s="139"/>
      <c r="N477" s="139"/>
      <c r="O477" s="139"/>
      <c r="P477" s="139"/>
      <c r="Q477" s="139"/>
      <c r="R477" s="139" t="s">
        <v>117</v>
      </c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</row>
    <row r="478" spans="1:47" outlineLevel="1">
      <c r="A478" s="140"/>
      <c r="B478" s="142"/>
      <c r="C478" s="159" t="s">
        <v>390</v>
      </c>
      <c r="D478" s="183"/>
      <c r="E478" s="174"/>
      <c r="F478" s="196"/>
      <c r="G478" s="144"/>
      <c r="H478" s="169">
        <v>0</v>
      </c>
      <c r="I478" s="139"/>
      <c r="J478" s="139"/>
      <c r="K478" s="139"/>
      <c r="L478" s="139"/>
      <c r="M478" s="139"/>
      <c r="N478" s="139"/>
      <c r="O478" s="139"/>
      <c r="P478" s="139"/>
      <c r="Q478" s="139"/>
      <c r="R478" s="139" t="s">
        <v>119</v>
      </c>
      <c r="S478" s="139">
        <v>0</v>
      </c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</row>
    <row r="479" spans="1:47" outlineLevel="1">
      <c r="A479" s="140"/>
      <c r="B479" s="142"/>
      <c r="C479" s="159" t="s">
        <v>163</v>
      </c>
      <c r="D479" s="183"/>
      <c r="E479" s="174"/>
      <c r="F479" s="196"/>
      <c r="G479" s="144"/>
      <c r="H479" s="169">
        <v>0</v>
      </c>
      <c r="I479" s="139"/>
      <c r="J479" s="139"/>
      <c r="K479" s="139"/>
      <c r="L479" s="139"/>
      <c r="M479" s="139"/>
      <c r="N479" s="139"/>
      <c r="O479" s="139"/>
      <c r="P479" s="139"/>
      <c r="Q479" s="139"/>
      <c r="R479" s="139" t="s">
        <v>119</v>
      </c>
      <c r="S479" s="139">
        <v>0</v>
      </c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  <c r="AR479" s="139"/>
      <c r="AS479" s="139"/>
      <c r="AT479" s="139"/>
      <c r="AU479" s="139"/>
    </row>
    <row r="480" spans="1:47" ht="22.5" outlineLevel="1">
      <c r="A480" s="140"/>
      <c r="B480" s="142"/>
      <c r="C480" s="159" t="s">
        <v>537</v>
      </c>
      <c r="D480" s="183"/>
      <c r="E480" s="174">
        <v>118.5535</v>
      </c>
      <c r="F480" s="196"/>
      <c r="G480" s="144"/>
      <c r="H480" s="169">
        <v>0</v>
      </c>
      <c r="I480" s="139"/>
      <c r="J480" s="139"/>
      <c r="K480" s="139"/>
      <c r="L480" s="139"/>
      <c r="M480" s="139"/>
      <c r="N480" s="139"/>
      <c r="O480" s="139"/>
      <c r="P480" s="139"/>
      <c r="Q480" s="139"/>
      <c r="R480" s="139" t="s">
        <v>119</v>
      </c>
      <c r="S480" s="139">
        <v>0</v>
      </c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</row>
    <row r="481" spans="1:47" ht="22.5" outlineLevel="1">
      <c r="A481" s="140">
        <v>139</v>
      </c>
      <c r="B481" s="142" t="s">
        <v>538</v>
      </c>
      <c r="C481" s="158" t="s">
        <v>539</v>
      </c>
      <c r="D481" s="182" t="s">
        <v>157</v>
      </c>
      <c r="E481" s="144">
        <v>118.5535</v>
      </c>
      <c r="F481" s="196"/>
      <c r="G481" s="144">
        <f>ROUND(E481*F481,2)</f>
        <v>0</v>
      </c>
      <c r="H481" s="169" t="s">
        <v>783</v>
      </c>
      <c r="I481" s="139"/>
      <c r="J481" s="139"/>
      <c r="K481" s="139"/>
      <c r="L481" s="139"/>
      <c r="M481" s="139"/>
      <c r="N481" s="139"/>
      <c r="O481" s="139"/>
      <c r="P481" s="139"/>
      <c r="Q481" s="139"/>
      <c r="R481" s="139" t="s">
        <v>117</v>
      </c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</row>
    <row r="482" spans="1:47" outlineLevel="1">
      <c r="A482" s="140"/>
      <c r="B482" s="142"/>
      <c r="C482" s="159" t="s">
        <v>390</v>
      </c>
      <c r="D482" s="183"/>
      <c r="E482" s="174"/>
      <c r="F482" s="196"/>
      <c r="G482" s="144"/>
      <c r="H482" s="169">
        <v>0</v>
      </c>
      <c r="I482" s="139"/>
      <c r="J482" s="139"/>
      <c r="K482" s="139"/>
      <c r="L482" s="139"/>
      <c r="M482" s="139"/>
      <c r="N482" s="139"/>
      <c r="O482" s="139"/>
      <c r="P482" s="139"/>
      <c r="Q482" s="139"/>
      <c r="R482" s="139" t="s">
        <v>119</v>
      </c>
      <c r="S482" s="139">
        <v>0</v>
      </c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</row>
    <row r="483" spans="1:47" outlineLevel="1">
      <c r="A483" s="140"/>
      <c r="B483" s="142"/>
      <c r="C483" s="159" t="s">
        <v>163</v>
      </c>
      <c r="D483" s="183"/>
      <c r="E483" s="174"/>
      <c r="F483" s="196"/>
      <c r="G483" s="144"/>
      <c r="H483" s="169">
        <v>0</v>
      </c>
      <c r="I483" s="139"/>
      <c r="J483" s="139"/>
      <c r="K483" s="139"/>
      <c r="L483" s="139"/>
      <c r="M483" s="139"/>
      <c r="N483" s="139"/>
      <c r="O483" s="139"/>
      <c r="P483" s="139"/>
      <c r="Q483" s="139"/>
      <c r="R483" s="139" t="s">
        <v>119</v>
      </c>
      <c r="S483" s="139">
        <v>0</v>
      </c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</row>
    <row r="484" spans="1:47" ht="22.5" outlineLevel="1">
      <c r="A484" s="140"/>
      <c r="B484" s="142"/>
      <c r="C484" s="159" t="s">
        <v>537</v>
      </c>
      <c r="D484" s="183"/>
      <c r="E484" s="174">
        <v>118.5535</v>
      </c>
      <c r="F484" s="196"/>
      <c r="G484" s="144"/>
      <c r="H484" s="169">
        <v>0</v>
      </c>
      <c r="I484" s="139"/>
      <c r="J484" s="139"/>
      <c r="K484" s="139"/>
      <c r="L484" s="139"/>
      <c r="M484" s="139"/>
      <c r="N484" s="139"/>
      <c r="O484" s="139"/>
      <c r="P484" s="139"/>
      <c r="Q484" s="139"/>
      <c r="R484" s="139" t="s">
        <v>119</v>
      </c>
      <c r="S484" s="139">
        <v>0</v>
      </c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</row>
    <row r="485" spans="1:47" ht="22.5" outlineLevel="1">
      <c r="A485" s="140">
        <v>140</v>
      </c>
      <c r="B485" s="142" t="s">
        <v>540</v>
      </c>
      <c r="C485" s="158" t="s">
        <v>541</v>
      </c>
      <c r="D485" s="182" t="s">
        <v>157</v>
      </c>
      <c r="E485" s="144">
        <v>118.47</v>
      </c>
      <c r="F485" s="196"/>
      <c r="G485" s="144">
        <f>ROUND(E485*F485,2)</f>
        <v>0</v>
      </c>
      <c r="H485" s="169" t="s">
        <v>783</v>
      </c>
      <c r="I485" s="139"/>
      <c r="J485" s="139"/>
      <c r="K485" s="139"/>
      <c r="L485" s="139"/>
      <c r="M485" s="139"/>
      <c r="N485" s="139"/>
      <c r="O485" s="139"/>
      <c r="P485" s="139"/>
      <c r="Q485" s="139"/>
      <c r="R485" s="139" t="s">
        <v>117</v>
      </c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</row>
    <row r="486" spans="1:47" outlineLevel="1">
      <c r="A486" s="140"/>
      <c r="B486" s="142"/>
      <c r="C486" s="159" t="s">
        <v>429</v>
      </c>
      <c r="D486" s="183"/>
      <c r="E486" s="174"/>
      <c r="F486" s="196"/>
      <c r="G486" s="144"/>
      <c r="H486" s="169">
        <v>0</v>
      </c>
      <c r="I486" s="139"/>
      <c r="J486" s="139"/>
      <c r="K486" s="139"/>
      <c r="L486" s="139"/>
      <c r="M486" s="139"/>
      <c r="N486" s="139"/>
      <c r="O486" s="139"/>
      <c r="P486" s="139"/>
      <c r="Q486" s="139"/>
      <c r="R486" s="139" t="s">
        <v>119</v>
      </c>
      <c r="S486" s="139">
        <v>0</v>
      </c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</row>
    <row r="487" spans="1:47" outlineLevel="1">
      <c r="A487" s="140"/>
      <c r="B487" s="142"/>
      <c r="C487" s="159" t="s">
        <v>163</v>
      </c>
      <c r="D487" s="183"/>
      <c r="E487" s="174"/>
      <c r="F487" s="196"/>
      <c r="G487" s="144"/>
      <c r="H487" s="169">
        <v>0</v>
      </c>
      <c r="I487" s="139"/>
      <c r="J487" s="139"/>
      <c r="K487" s="139"/>
      <c r="L487" s="139"/>
      <c r="M487" s="139"/>
      <c r="N487" s="139"/>
      <c r="O487" s="139"/>
      <c r="P487" s="139"/>
      <c r="Q487" s="139"/>
      <c r="R487" s="139" t="s">
        <v>119</v>
      </c>
      <c r="S487" s="139">
        <v>0</v>
      </c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</row>
    <row r="488" spans="1:47" outlineLevel="1">
      <c r="A488" s="140"/>
      <c r="B488" s="142"/>
      <c r="C488" s="159" t="s">
        <v>542</v>
      </c>
      <c r="D488" s="183"/>
      <c r="E488" s="174">
        <v>44.82</v>
      </c>
      <c r="F488" s="196"/>
      <c r="G488" s="144"/>
      <c r="H488" s="169">
        <v>0</v>
      </c>
      <c r="I488" s="139"/>
      <c r="J488" s="139"/>
      <c r="K488" s="139"/>
      <c r="L488" s="139"/>
      <c r="M488" s="139"/>
      <c r="N488" s="139"/>
      <c r="O488" s="139"/>
      <c r="P488" s="139"/>
      <c r="Q488" s="139"/>
      <c r="R488" s="139" t="s">
        <v>119</v>
      </c>
      <c r="S488" s="139">
        <v>0</v>
      </c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</row>
    <row r="489" spans="1:47" outlineLevel="1">
      <c r="A489" s="140"/>
      <c r="B489" s="142"/>
      <c r="C489" s="159" t="s">
        <v>161</v>
      </c>
      <c r="D489" s="183"/>
      <c r="E489" s="174"/>
      <c r="F489" s="196"/>
      <c r="G489" s="144"/>
      <c r="H489" s="169">
        <v>0</v>
      </c>
      <c r="I489" s="139"/>
      <c r="J489" s="139"/>
      <c r="K489" s="139"/>
      <c r="L489" s="139"/>
      <c r="M489" s="139"/>
      <c r="N489" s="139"/>
      <c r="O489" s="139"/>
      <c r="P489" s="139"/>
      <c r="Q489" s="139"/>
      <c r="R489" s="139" t="s">
        <v>119</v>
      </c>
      <c r="S489" s="139">
        <v>0</v>
      </c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</row>
    <row r="490" spans="1:47" outlineLevel="1">
      <c r="A490" s="140"/>
      <c r="B490" s="142"/>
      <c r="C490" s="159" t="s">
        <v>543</v>
      </c>
      <c r="D490" s="183"/>
      <c r="E490" s="174"/>
      <c r="F490" s="196"/>
      <c r="G490" s="144"/>
      <c r="H490" s="169">
        <v>0</v>
      </c>
      <c r="I490" s="139"/>
      <c r="J490" s="139"/>
      <c r="K490" s="139"/>
      <c r="L490" s="139"/>
      <c r="M490" s="139"/>
      <c r="N490" s="139"/>
      <c r="O490" s="139"/>
      <c r="P490" s="139"/>
      <c r="Q490" s="139"/>
      <c r="R490" s="139" t="s">
        <v>119</v>
      </c>
      <c r="S490" s="139">
        <v>0</v>
      </c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9"/>
      <c r="AS490" s="139"/>
      <c r="AT490" s="139"/>
      <c r="AU490" s="139"/>
    </row>
    <row r="491" spans="1:47" outlineLevel="1">
      <c r="A491" s="140"/>
      <c r="B491" s="142"/>
      <c r="C491" s="159" t="s">
        <v>163</v>
      </c>
      <c r="D491" s="183"/>
      <c r="E491" s="174"/>
      <c r="F491" s="196"/>
      <c r="G491" s="144"/>
      <c r="H491" s="169">
        <v>0</v>
      </c>
      <c r="I491" s="139"/>
      <c r="J491" s="139"/>
      <c r="K491" s="139"/>
      <c r="L491" s="139"/>
      <c r="M491" s="139"/>
      <c r="N491" s="139"/>
      <c r="O491" s="139"/>
      <c r="P491" s="139"/>
      <c r="Q491" s="139"/>
      <c r="R491" s="139" t="s">
        <v>119</v>
      </c>
      <c r="S491" s="139">
        <v>0</v>
      </c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  <c r="AR491" s="139"/>
      <c r="AS491" s="139"/>
      <c r="AT491" s="139"/>
      <c r="AU491" s="139"/>
    </row>
    <row r="492" spans="1:47" outlineLevel="1">
      <c r="A492" s="140"/>
      <c r="B492" s="142"/>
      <c r="C492" s="159" t="s">
        <v>544</v>
      </c>
      <c r="D492" s="183"/>
      <c r="E492" s="174">
        <v>73.650000000000006</v>
      </c>
      <c r="F492" s="196"/>
      <c r="G492" s="144"/>
      <c r="H492" s="169">
        <v>0</v>
      </c>
      <c r="I492" s="139"/>
      <c r="J492" s="139"/>
      <c r="K492" s="139"/>
      <c r="L492" s="139"/>
      <c r="M492" s="139"/>
      <c r="N492" s="139"/>
      <c r="O492" s="139"/>
      <c r="P492" s="139"/>
      <c r="Q492" s="139"/>
      <c r="R492" s="139" t="s">
        <v>119</v>
      </c>
      <c r="S492" s="139">
        <v>0</v>
      </c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</row>
    <row r="493" spans="1:47" outlineLevel="1">
      <c r="A493" s="140">
        <v>141</v>
      </c>
      <c r="B493" s="142" t="s">
        <v>545</v>
      </c>
      <c r="C493" s="158" t="s">
        <v>546</v>
      </c>
      <c r="D493" s="182" t="s">
        <v>0</v>
      </c>
      <c r="E493" s="144">
        <v>4.0999999999999996</v>
      </c>
      <c r="F493" s="196"/>
      <c r="G493" s="144">
        <f>ROUND(E493*F493,2)</f>
        <v>0</v>
      </c>
      <c r="H493" s="169" t="s">
        <v>783</v>
      </c>
      <c r="I493" s="139"/>
      <c r="J493" s="139"/>
      <c r="K493" s="139"/>
      <c r="L493" s="139"/>
      <c r="M493" s="139"/>
      <c r="N493" s="139"/>
      <c r="O493" s="139"/>
      <c r="P493" s="139"/>
      <c r="Q493" s="139"/>
      <c r="R493" s="139" t="s">
        <v>117</v>
      </c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</row>
    <row r="494" spans="1:47">
      <c r="A494" s="141" t="s">
        <v>112</v>
      </c>
      <c r="B494" s="143" t="s">
        <v>74</v>
      </c>
      <c r="C494" s="160" t="s">
        <v>75</v>
      </c>
      <c r="D494" s="184"/>
      <c r="E494" s="145"/>
      <c r="F494" s="197"/>
      <c r="G494" s="145">
        <f>SUMIF(R495:R586,"&lt;&gt;NOR",G495:G586)</f>
        <v>0</v>
      </c>
      <c r="H494" s="170"/>
      <c r="I494" s="139"/>
      <c r="R494" t="s">
        <v>113</v>
      </c>
    </row>
    <row r="495" spans="1:47" ht="22.5" outlineLevel="1">
      <c r="A495" s="140">
        <v>142</v>
      </c>
      <c r="B495" s="142" t="s">
        <v>547</v>
      </c>
      <c r="C495" s="158" t="s">
        <v>548</v>
      </c>
      <c r="D495" s="182" t="s">
        <v>157</v>
      </c>
      <c r="E495" s="144">
        <v>168</v>
      </c>
      <c r="F495" s="196"/>
      <c r="G495" s="144">
        <f>ROUND(E495*F495,2)</f>
        <v>0</v>
      </c>
      <c r="H495" s="169" t="s">
        <v>783</v>
      </c>
      <c r="I495" s="139"/>
      <c r="J495" s="139"/>
      <c r="K495" s="139"/>
      <c r="L495" s="139"/>
      <c r="M495" s="139"/>
      <c r="N495" s="139"/>
      <c r="O495" s="139"/>
      <c r="P495" s="139"/>
      <c r="Q495" s="139"/>
      <c r="R495" s="139" t="s">
        <v>117</v>
      </c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</row>
    <row r="496" spans="1:47" outlineLevel="1">
      <c r="A496" s="140"/>
      <c r="B496" s="142"/>
      <c r="C496" s="159" t="s">
        <v>549</v>
      </c>
      <c r="D496" s="183"/>
      <c r="E496" s="174"/>
      <c r="F496" s="196"/>
      <c r="G496" s="144"/>
      <c r="H496" s="169">
        <v>0</v>
      </c>
      <c r="I496" s="139"/>
      <c r="J496" s="139"/>
      <c r="K496" s="139"/>
      <c r="L496" s="139"/>
      <c r="M496" s="139"/>
      <c r="N496" s="139"/>
      <c r="O496" s="139"/>
      <c r="P496" s="139"/>
      <c r="Q496" s="139"/>
      <c r="R496" s="139" t="s">
        <v>119</v>
      </c>
      <c r="S496" s="139">
        <v>0</v>
      </c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</row>
    <row r="497" spans="1:47" outlineLevel="1">
      <c r="A497" s="140"/>
      <c r="B497" s="142"/>
      <c r="C497" s="159" t="s">
        <v>163</v>
      </c>
      <c r="D497" s="183"/>
      <c r="E497" s="174"/>
      <c r="F497" s="196"/>
      <c r="G497" s="144"/>
      <c r="H497" s="169">
        <v>0</v>
      </c>
      <c r="I497" s="139"/>
      <c r="J497" s="139"/>
      <c r="K497" s="139"/>
      <c r="L497" s="139"/>
      <c r="M497" s="139"/>
      <c r="N497" s="139"/>
      <c r="O497" s="139"/>
      <c r="P497" s="139"/>
      <c r="Q497" s="139"/>
      <c r="R497" s="139" t="s">
        <v>119</v>
      </c>
      <c r="S497" s="139">
        <v>0</v>
      </c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  <c r="AR497" s="139"/>
      <c r="AS497" s="139"/>
      <c r="AT497" s="139"/>
      <c r="AU497" s="139"/>
    </row>
    <row r="498" spans="1:47" outlineLevel="1">
      <c r="A498" s="140"/>
      <c r="B498" s="142"/>
      <c r="C498" s="159" t="s">
        <v>550</v>
      </c>
      <c r="D498" s="183"/>
      <c r="E498" s="174">
        <v>168</v>
      </c>
      <c r="F498" s="196"/>
      <c r="G498" s="144"/>
      <c r="H498" s="169">
        <v>0</v>
      </c>
      <c r="I498" s="139"/>
      <c r="J498" s="139"/>
      <c r="K498" s="139"/>
      <c r="L498" s="139"/>
      <c r="M498" s="139"/>
      <c r="N498" s="139"/>
      <c r="O498" s="139"/>
      <c r="P498" s="139"/>
      <c r="Q498" s="139"/>
      <c r="R498" s="139" t="s">
        <v>119</v>
      </c>
      <c r="S498" s="139">
        <v>0</v>
      </c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</row>
    <row r="499" spans="1:47" ht="22.5" outlineLevel="1">
      <c r="A499" s="140">
        <v>143</v>
      </c>
      <c r="B499" s="142" t="s">
        <v>551</v>
      </c>
      <c r="C499" s="158" t="s">
        <v>552</v>
      </c>
      <c r="D499" s="182" t="s">
        <v>157</v>
      </c>
      <c r="E499" s="144">
        <v>65.025999999999996</v>
      </c>
      <c r="F499" s="196"/>
      <c r="G499" s="144">
        <f>ROUND(E499*F499,2)</f>
        <v>0</v>
      </c>
      <c r="H499" s="169" t="s">
        <v>783</v>
      </c>
      <c r="I499" s="139"/>
      <c r="J499" s="139"/>
      <c r="K499" s="139"/>
      <c r="L499" s="139"/>
      <c r="M499" s="139"/>
      <c r="N499" s="139"/>
      <c r="O499" s="139"/>
      <c r="P499" s="139"/>
      <c r="Q499" s="139"/>
      <c r="R499" s="139" t="s">
        <v>117</v>
      </c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</row>
    <row r="500" spans="1:47" outlineLevel="1">
      <c r="A500" s="140"/>
      <c r="B500" s="142"/>
      <c r="C500" s="159" t="s">
        <v>549</v>
      </c>
      <c r="D500" s="183"/>
      <c r="E500" s="174"/>
      <c r="F500" s="196"/>
      <c r="G500" s="144"/>
      <c r="H500" s="169">
        <v>0</v>
      </c>
      <c r="I500" s="139"/>
      <c r="J500" s="139"/>
      <c r="K500" s="139"/>
      <c r="L500" s="139"/>
      <c r="M500" s="139"/>
      <c r="N500" s="139"/>
      <c r="O500" s="139"/>
      <c r="P500" s="139"/>
      <c r="Q500" s="139"/>
      <c r="R500" s="139" t="s">
        <v>119</v>
      </c>
      <c r="S500" s="139">
        <v>0</v>
      </c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</row>
    <row r="501" spans="1:47" outlineLevel="1">
      <c r="A501" s="140"/>
      <c r="B501" s="142"/>
      <c r="C501" s="159" t="s">
        <v>163</v>
      </c>
      <c r="D501" s="183"/>
      <c r="E501" s="174"/>
      <c r="F501" s="196"/>
      <c r="G501" s="144"/>
      <c r="H501" s="169">
        <v>0</v>
      </c>
      <c r="I501" s="139"/>
      <c r="J501" s="139"/>
      <c r="K501" s="139"/>
      <c r="L501" s="139"/>
      <c r="M501" s="139"/>
      <c r="N501" s="139"/>
      <c r="O501" s="139"/>
      <c r="P501" s="139"/>
      <c r="Q501" s="139"/>
      <c r="R501" s="139" t="s">
        <v>119</v>
      </c>
      <c r="S501" s="139">
        <v>0</v>
      </c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</row>
    <row r="502" spans="1:47" outlineLevel="1">
      <c r="A502" s="140"/>
      <c r="B502" s="142"/>
      <c r="C502" s="159" t="s">
        <v>553</v>
      </c>
      <c r="D502" s="183"/>
      <c r="E502" s="174">
        <v>65.025999999999996</v>
      </c>
      <c r="F502" s="196"/>
      <c r="G502" s="144"/>
      <c r="H502" s="169">
        <v>0</v>
      </c>
      <c r="I502" s="139"/>
      <c r="J502" s="139"/>
      <c r="K502" s="139"/>
      <c r="L502" s="139"/>
      <c r="M502" s="139"/>
      <c r="N502" s="139"/>
      <c r="O502" s="139"/>
      <c r="P502" s="139"/>
      <c r="Q502" s="139"/>
      <c r="R502" s="139" t="s">
        <v>119</v>
      </c>
      <c r="S502" s="139">
        <v>0</v>
      </c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</row>
    <row r="503" spans="1:47" ht="22.5" outlineLevel="1">
      <c r="A503" s="140">
        <v>144</v>
      </c>
      <c r="B503" s="142" t="s">
        <v>554</v>
      </c>
      <c r="C503" s="158" t="s">
        <v>555</v>
      </c>
      <c r="D503" s="182" t="s">
        <v>157</v>
      </c>
      <c r="E503" s="144">
        <v>168</v>
      </c>
      <c r="F503" s="196"/>
      <c r="G503" s="144">
        <f>ROUND(E503*F503,2)</f>
        <v>0</v>
      </c>
      <c r="H503" s="169" t="s">
        <v>783</v>
      </c>
      <c r="I503" s="139"/>
      <c r="J503" s="139"/>
      <c r="K503" s="139"/>
      <c r="L503" s="139"/>
      <c r="M503" s="139"/>
      <c r="N503" s="139"/>
      <c r="O503" s="139"/>
      <c r="P503" s="139"/>
      <c r="Q503" s="139"/>
      <c r="R503" s="139" t="s">
        <v>117</v>
      </c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</row>
    <row r="504" spans="1:47" outlineLevel="1">
      <c r="A504" s="140"/>
      <c r="B504" s="142"/>
      <c r="C504" s="159" t="s">
        <v>549</v>
      </c>
      <c r="D504" s="183"/>
      <c r="E504" s="174"/>
      <c r="F504" s="196"/>
      <c r="G504" s="144"/>
      <c r="H504" s="169">
        <v>0</v>
      </c>
      <c r="I504" s="139"/>
      <c r="J504" s="139"/>
      <c r="K504" s="139"/>
      <c r="L504" s="139"/>
      <c r="M504" s="139"/>
      <c r="N504" s="139"/>
      <c r="O504" s="139"/>
      <c r="P504" s="139"/>
      <c r="Q504" s="139"/>
      <c r="R504" s="139" t="s">
        <v>119</v>
      </c>
      <c r="S504" s="139">
        <v>0</v>
      </c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</row>
    <row r="505" spans="1:47" outlineLevel="1">
      <c r="A505" s="140"/>
      <c r="B505" s="142"/>
      <c r="C505" s="159" t="s">
        <v>163</v>
      </c>
      <c r="D505" s="183"/>
      <c r="E505" s="174"/>
      <c r="F505" s="196"/>
      <c r="G505" s="144"/>
      <c r="H505" s="169">
        <v>0</v>
      </c>
      <c r="I505" s="139"/>
      <c r="J505" s="139"/>
      <c r="K505" s="139"/>
      <c r="L505" s="139"/>
      <c r="M505" s="139"/>
      <c r="N505" s="139"/>
      <c r="O505" s="139"/>
      <c r="P505" s="139"/>
      <c r="Q505" s="139"/>
      <c r="R505" s="139" t="s">
        <v>119</v>
      </c>
      <c r="S505" s="139">
        <v>0</v>
      </c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</row>
    <row r="506" spans="1:47" outlineLevel="1">
      <c r="A506" s="140"/>
      <c r="B506" s="142"/>
      <c r="C506" s="159" t="s">
        <v>550</v>
      </c>
      <c r="D506" s="183"/>
      <c r="E506" s="174">
        <v>168</v>
      </c>
      <c r="F506" s="196"/>
      <c r="G506" s="144"/>
      <c r="H506" s="169">
        <v>0</v>
      </c>
      <c r="I506" s="139"/>
      <c r="J506" s="139"/>
      <c r="K506" s="139"/>
      <c r="L506" s="139"/>
      <c r="M506" s="139"/>
      <c r="N506" s="139"/>
      <c r="O506" s="139"/>
      <c r="P506" s="139"/>
      <c r="Q506" s="139"/>
      <c r="R506" s="139" t="s">
        <v>119</v>
      </c>
      <c r="S506" s="139">
        <v>0</v>
      </c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</row>
    <row r="507" spans="1:47" ht="22.5" outlineLevel="1">
      <c r="A507" s="140">
        <v>145</v>
      </c>
      <c r="B507" s="142" t="s">
        <v>556</v>
      </c>
      <c r="C507" s="158" t="s">
        <v>557</v>
      </c>
      <c r="D507" s="182" t="s">
        <v>157</v>
      </c>
      <c r="E507" s="144">
        <v>65.025999999999996</v>
      </c>
      <c r="F507" s="196"/>
      <c r="G507" s="144">
        <f>ROUND(E507*F507,2)</f>
        <v>0</v>
      </c>
      <c r="H507" s="169" t="s">
        <v>783</v>
      </c>
      <c r="I507" s="139"/>
      <c r="J507" s="139"/>
      <c r="K507" s="139"/>
      <c r="L507" s="139"/>
      <c r="M507" s="139"/>
      <c r="N507" s="139"/>
      <c r="O507" s="139"/>
      <c r="P507" s="139"/>
      <c r="Q507" s="139"/>
      <c r="R507" s="139" t="s">
        <v>117</v>
      </c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</row>
    <row r="508" spans="1:47" outlineLevel="1">
      <c r="A508" s="140"/>
      <c r="B508" s="142"/>
      <c r="C508" s="159" t="s">
        <v>549</v>
      </c>
      <c r="D508" s="183"/>
      <c r="E508" s="174"/>
      <c r="F508" s="196"/>
      <c r="G508" s="144"/>
      <c r="H508" s="169">
        <v>0</v>
      </c>
      <c r="I508" s="139"/>
      <c r="J508" s="139"/>
      <c r="K508" s="139"/>
      <c r="L508" s="139"/>
      <c r="M508" s="139"/>
      <c r="N508" s="139"/>
      <c r="O508" s="139"/>
      <c r="P508" s="139"/>
      <c r="Q508" s="139"/>
      <c r="R508" s="139" t="s">
        <v>119</v>
      </c>
      <c r="S508" s="139">
        <v>0</v>
      </c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</row>
    <row r="509" spans="1:47" outlineLevel="1">
      <c r="A509" s="140"/>
      <c r="B509" s="142"/>
      <c r="C509" s="159" t="s">
        <v>163</v>
      </c>
      <c r="D509" s="183"/>
      <c r="E509" s="174"/>
      <c r="F509" s="196"/>
      <c r="G509" s="144"/>
      <c r="H509" s="169">
        <v>0</v>
      </c>
      <c r="I509" s="139"/>
      <c r="J509" s="139"/>
      <c r="K509" s="139"/>
      <c r="L509" s="139"/>
      <c r="M509" s="139"/>
      <c r="N509" s="139"/>
      <c r="O509" s="139"/>
      <c r="P509" s="139"/>
      <c r="Q509" s="139"/>
      <c r="R509" s="139" t="s">
        <v>119</v>
      </c>
      <c r="S509" s="139">
        <v>0</v>
      </c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  <c r="AL509" s="139"/>
      <c r="AM509" s="139"/>
      <c r="AN509" s="139"/>
      <c r="AO509" s="139"/>
      <c r="AP509" s="139"/>
      <c r="AQ509" s="139"/>
      <c r="AR509" s="139"/>
      <c r="AS509" s="139"/>
      <c r="AT509" s="139"/>
      <c r="AU509" s="139"/>
    </row>
    <row r="510" spans="1:47" outlineLevel="1">
      <c r="A510" s="140"/>
      <c r="B510" s="142"/>
      <c r="C510" s="159" t="s">
        <v>553</v>
      </c>
      <c r="D510" s="183"/>
      <c r="E510" s="174">
        <v>65.025999999999996</v>
      </c>
      <c r="F510" s="196"/>
      <c r="G510" s="144"/>
      <c r="H510" s="169">
        <v>0</v>
      </c>
      <c r="I510" s="139"/>
      <c r="J510" s="139"/>
      <c r="K510" s="139"/>
      <c r="L510" s="139"/>
      <c r="M510" s="139"/>
      <c r="N510" s="139"/>
      <c r="O510" s="139"/>
      <c r="P510" s="139"/>
      <c r="Q510" s="139"/>
      <c r="R510" s="139" t="s">
        <v>119</v>
      </c>
      <c r="S510" s="139">
        <v>0</v>
      </c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</row>
    <row r="511" spans="1:47" outlineLevel="1">
      <c r="A511" s="140">
        <v>146</v>
      </c>
      <c r="B511" s="142" t="s">
        <v>558</v>
      </c>
      <c r="C511" s="158" t="s">
        <v>559</v>
      </c>
      <c r="D511" s="182" t="s">
        <v>157</v>
      </c>
      <c r="E511" s="144">
        <v>267.97989999999999</v>
      </c>
      <c r="F511" s="196"/>
      <c r="G511" s="144">
        <f>ROUND(E511*F511,2)</f>
        <v>0</v>
      </c>
      <c r="H511" s="169" t="s">
        <v>783</v>
      </c>
      <c r="I511" s="139"/>
      <c r="J511" s="139"/>
      <c r="K511" s="139"/>
      <c r="L511" s="139"/>
      <c r="M511" s="139"/>
      <c r="N511" s="139"/>
      <c r="O511" s="139"/>
      <c r="P511" s="139"/>
      <c r="Q511" s="139"/>
      <c r="R511" s="139" t="s">
        <v>329</v>
      </c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</row>
    <row r="512" spans="1:47" outlineLevel="1">
      <c r="A512" s="140"/>
      <c r="B512" s="142"/>
      <c r="C512" s="159" t="s">
        <v>549</v>
      </c>
      <c r="D512" s="183"/>
      <c r="E512" s="174"/>
      <c r="F512" s="196"/>
      <c r="G512" s="144"/>
      <c r="H512" s="169">
        <v>0</v>
      </c>
      <c r="I512" s="139"/>
      <c r="J512" s="139"/>
      <c r="K512" s="139"/>
      <c r="L512" s="139"/>
      <c r="M512" s="139"/>
      <c r="N512" s="139"/>
      <c r="O512" s="139"/>
      <c r="P512" s="139"/>
      <c r="Q512" s="139"/>
      <c r="R512" s="139" t="s">
        <v>119</v>
      </c>
      <c r="S512" s="139">
        <v>0</v>
      </c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</row>
    <row r="513" spans="1:47" outlineLevel="1">
      <c r="A513" s="140"/>
      <c r="B513" s="142"/>
      <c r="C513" s="159" t="s">
        <v>163</v>
      </c>
      <c r="D513" s="183"/>
      <c r="E513" s="174"/>
      <c r="F513" s="196"/>
      <c r="G513" s="144"/>
      <c r="H513" s="169">
        <v>0</v>
      </c>
      <c r="I513" s="139"/>
      <c r="J513" s="139"/>
      <c r="K513" s="139"/>
      <c r="L513" s="139"/>
      <c r="M513" s="139"/>
      <c r="N513" s="139"/>
      <c r="O513" s="139"/>
      <c r="P513" s="139"/>
      <c r="Q513" s="139"/>
      <c r="R513" s="139" t="s">
        <v>119</v>
      </c>
      <c r="S513" s="139">
        <v>0</v>
      </c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</row>
    <row r="514" spans="1:47" outlineLevel="1">
      <c r="A514" s="140"/>
      <c r="B514" s="142"/>
      <c r="C514" s="161" t="s">
        <v>528</v>
      </c>
      <c r="D514" s="185"/>
      <c r="E514" s="175"/>
      <c r="F514" s="196"/>
      <c r="G514" s="144"/>
      <c r="H514" s="169">
        <v>0</v>
      </c>
      <c r="I514" s="139"/>
      <c r="J514" s="139"/>
      <c r="K514" s="139"/>
      <c r="L514" s="139"/>
      <c r="M514" s="139"/>
      <c r="N514" s="139"/>
      <c r="O514" s="139"/>
      <c r="P514" s="139"/>
      <c r="Q514" s="139"/>
      <c r="R514" s="139" t="s">
        <v>119</v>
      </c>
      <c r="S514" s="139">
        <v>2</v>
      </c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  <c r="AL514" s="139"/>
      <c r="AM514" s="139"/>
      <c r="AN514" s="139"/>
      <c r="AO514" s="139"/>
      <c r="AP514" s="139"/>
      <c r="AQ514" s="139"/>
      <c r="AR514" s="139"/>
      <c r="AS514" s="139"/>
      <c r="AT514" s="139"/>
      <c r="AU514" s="139"/>
    </row>
    <row r="515" spans="1:47" outlineLevel="1">
      <c r="A515" s="140"/>
      <c r="B515" s="142"/>
      <c r="C515" s="162" t="s">
        <v>560</v>
      </c>
      <c r="D515" s="185"/>
      <c r="E515" s="175">
        <v>168</v>
      </c>
      <c r="F515" s="196"/>
      <c r="G515" s="144"/>
      <c r="H515" s="169">
        <v>0</v>
      </c>
      <c r="I515" s="139"/>
      <c r="J515" s="139"/>
      <c r="K515" s="139"/>
      <c r="L515" s="139"/>
      <c r="M515" s="139"/>
      <c r="N515" s="139"/>
      <c r="O515" s="139"/>
      <c r="P515" s="139"/>
      <c r="Q515" s="139"/>
      <c r="R515" s="139" t="s">
        <v>119</v>
      </c>
      <c r="S515" s="139">
        <v>2</v>
      </c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</row>
    <row r="516" spans="1:47" outlineLevel="1">
      <c r="A516" s="140"/>
      <c r="B516" s="142"/>
      <c r="C516" s="162" t="s">
        <v>561</v>
      </c>
      <c r="D516" s="185"/>
      <c r="E516" s="175">
        <v>65.025999999999996</v>
      </c>
      <c r="F516" s="196"/>
      <c r="G516" s="144"/>
      <c r="H516" s="169">
        <v>0</v>
      </c>
      <c r="I516" s="139"/>
      <c r="J516" s="139"/>
      <c r="K516" s="139"/>
      <c r="L516" s="139"/>
      <c r="M516" s="139"/>
      <c r="N516" s="139"/>
      <c r="O516" s="139"/>
      <c r="P516" s="139"/>
      <c r="Q516" s="139"/>
      <c r="R516" s="139" t="s">
        <v>119</v>
      </c>
      <c r="S516" s="139">
        <v>2</v>
      </c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</row>
    <row r="517" spans="1:47" outlineLevel="1">
      <c r="A517" s="140"/>
      <c r="B517" s="142"/>
      <c r="C517" s="161" t="s">
        <v>531</v>
      </c>
      <c r="D517" s="185"/>
      <c r="E517" s="175"/>
      <c r="F517" s="196"/>
      <c r="G517" s="144"/>
      <c r="H517" s="169">
        <v>0</v>
      </c>
      <c r="I517" s="139"/>
      <c r="J517" s="139"/>
      <c r="K517" s="139"/>
      <c r="L517" s="139"/>
      <c r="M517" s="139"/>
      <c r="N517" s="139"/>
      <c r="O517" s="139"/>
      <c r="P517" s="139"/>
      <c r="Q517" s="139"/>
      <c r="R517" s="139" t="s">
        <v>119</v>
      </c>
      <c r="S517" s="139">
        <v>0</v>
      </c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</row>
    <row r="518" spans="1:47" outlineLevel="1">
      <c r="A518" s="140"/>
      <c r="B518" s="142"/>
      <c r="C518" s="159" t="s">
        <v>562</v>
      </c>
      <c r="D518" s="183"/>
      <c r="E518" s="174">
        <v>267.97989999999999</v>
      </c>
      <c r="F518" s="196"/>
      <c r="G518" s="144"/>
      <c r="H518" s="169">
        <v>0</v>
      </c>
      <c r="I518" s="139"/>
      <c r="J518" s="139"/>
      <c r="K518" s="139"/>
      <c r="L518" s="139"/>
      <c r="M518" s="139"/>
      <c r="N518" s="139"/>
      <c r="O518" s="139"/>
      <c r="P518" s="139"/>
      <c r="Q518" s="139"/>
      <c r="R518" s="139" t="s">
        <v>119</v>
      </c>
      <c r="S518" s="139">
        <v>0</v>
      </c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</row>
    <row r="519" spans="1:47" outlineLevel="1">
      <c r="A519" s="140">
        <v>147</v>
      </c>
      <c r="B519" s="142" t="s">
        <v>563</v>
      </c>
      <c r="C519" s="158" t="s">
        <v>564</v>
      </c>
      <c r="D519" s="182" t="s">
        <v>157</v>
      </c>
      <c r="E519" s="144">
        <v>298.80200000000002</v>
      </c>
      <c r="F519" s="196"/>
      <c r="G519" s="144">
        <f>ROUND(E519*F519,2)</f>
        <v>0</v>
      </c>
      <c r="H519" s="169" t="s">
        <v>783</v>
      </c>
      <c r="I519" s="139"/>
      <c r="J519" s="139"/>
      <c r="K519" s="139"/>
      <c r="L519" s="139"/>
      <c r="M519" s="139"/>
      <c r="N519" s="139"/>
      <c r="O519" s="139"/>
      <c r="P519" s="139"/>
      <c r="Q519" s="139"/>
      <c r="R519" s="139" t="s">
        <v>117</v>
      </c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</row>
    <row r="520" spans="1:47" outlineLevel="1">
      <c r="A520" s="140"/>
      <c r="B520" s="142"/>
      <c r="C520" s="159" t="s">
        <v>549</v>
      </c>
      <c r="D520" s="183"/>
      <c r="E520" s="174"/>
      <c r="F520" s="196"/>
      <c r="G520" s="144"/>
      <c r="H520" s="169">
        <v>0</v>
      </c>
      <c r="I520" s="139"/>
      <c r="J520" s="139"/>
      <c r="K520" s="139"/>
      <c r="L520" s="139"/>
      <c r="M520" s="139"/>
      <c r="N520" s="139"/>
      <c r="O520" s="139"/>
      <c r="P520" s="139"/>
      <c r="Q520" s="139"/>
      <c r="R520" s="139" t="s">
        <v>119</v>
      </c>
      <c r="S520" s="139">
        <v>0</v>
      </c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</row>
    <row r="521" spans="1:47" outlineLevel="1">
      <c r="A521" s="140"/>
      <c r="B521" s="142"/>
      <c r="C521" s="159" t="s">
        <v>163</v>
      </c>
      <c r="D521" s="183"/>
      <c r="E521" s="174"/>
      <c r="F521" s="196"/>
      <c r="G521" s="144"/>
      <c r="H521" s="169">
        <v>0</v>
      </c>
      <c r="I521" s="139"/>
      <c r="J521" s="139"/>
      <c r="K521" s="139"/>
      <c r="L521" s="139"/>
      <c r="M521" s="139"/>
      <c r="N521" s="139"/>
      <c r="O521" s="139"/>
      <c r="P521" s="139"/>
      <c r="Q521" s="139"/>
      <c r="R521" s="139" t="s">
        <v>119</v>
      </c>
      <c r="S521" s="139">
        <v>0</v>
      </c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</row>
    <row r="522" spans="1:47" outlineLevel="1">
      <c r="A522" s="140"/>
      <c r="B522" s="142"/>
      <c r="C522" s="159" t="s">
        <v>550</v>
      </c>
      <c r="D522" s="183"/>
      <c r="E522" s="174">
        <v>168</v>
      </c>
      <c r="F522" s="196"/>
      <c r="G522" s="144"/>
      <c r="H522" s="169">
        <v>0</v>
      </c>
      <c r="I522" s="139"/>
      <c r="J522" s="139"/>
      <c r="K522" s="139"/>
      <c r="L522" s="139"/>
      <c r="M522" s="139"/>
      <c r="N522" s="139"/>
      <c r="O522" s="139"/>
      <c r="P522" s="139"/>
      <c r="Q522" s="139"/>
      <c r="R522" s="139" t="s">
        <v>119</v>
      </c>
      <c r="S522" s="139">
        <v>0</v>
      </c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</row>
    <row r="523" spans="1:47" outlineLevel="1">
      <c r="A523" s="140"/>
      <c r="B523" s="142"/>
      <c r="C523" s="159" t="s">
        <v>565</v>
      </c>
      <c r="D523" s="183"/>
      <c r="E523" s="174">
        <v>37.344000000000001</v>
      </c>
      <c r="F523" s="196"/>
      <c r="G523" s="144"/>
      <c r="H523" s="169">
        <v>0</v>
      </c>
      <c r="I523" s="139"/>
      <c r="J523" s="139"/>
      <c r="K523" s="139"/>
      <c r="L523" s="139"/>
      <c r="M523" s="139"/>
      <c r="N523" s="139"/>
      <c r="O523" s="139"/>
      <c r="P523" s="139"/>
      <c r="Q523" s="139"/>
      <c r="R523" s="139" t="s">
        <v>119</v>
      </c>
      <c r="S523" s="139">
        <v>0</v>
      </c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</row>
    <row r="524" spans="1:47" outlineLevel="1">
      <c r="A524" s="140"/>
      <c r="B524" s="142"/>
      <c r="C524" s="159" t="s">
        <v>566</v>
      </c>
      <c r="D524" s="183"/>
      <c r="E524" s="174">
        <v>83</v>
      </c>
      <c r="F524" s="196"/>
      <c r="G524" s="144"/>
      <c r="H524" s="169">
        <v>0</v>
      </c>
      <c r="I524" s="139"/>
      <c r="J524" s="139"/>
      <c r="K524" s="139"/>
      <c r="L524" s="139"/>
      <c r="M524" s="139"/>
      <c r="N524" s="139"/>
      <c r="O524" s="139"/>
      <c r="P524" s="139"/>
      <c r="Q524" s="139"/>
      <c r="R524" s="139" t="s">
        <v>119</v>
      </c>
      <c r="S524" s="139">
        <v>0</v>
      </c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</row>
    <row r="525" spans="1:47" outlineLevel="1">
      <c r="A525" s="140"/>
      <c r="B525" s="142"/>
      <c r="C525" s="159" t="s">
        <v>567</v>
      </c>
      <c r="D525" s="183"/>
      <c r="E525" s="174">
        <v>10.458</v>
      </c>
      <c r="F525" s="196"/>
      <c r="G525" s="144"/>
      <c r="H525" s="169">
        <v>0</v>
      </c>
      <c r="I525" s="139"/>
      <c r="J525" s="139"/>
      <c r="K525" s="139"/>
      <c r="L525" s="139"/>
      <c r="M525" s="139"/>
      <c r="N525" s="139"/>
      <c r="O525" s="139"/>
      <c r="P525" s="139"/>
      <c r="Q525" s="139"/>
      <c r="R525" s="139" t="s">
        <v>119</v>
      </c>
      <c r="S525" s="139">
        <v>0</v>
      </c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</row>
    <row r="526" spans="1:47" ht="22.5" outlineLevel="1">
      <c r="A526" s="140">
        <v>148</v>
      </c>
      <c r="B526" s="142" t="s">
        <v>568</v>
      </c>
      <c r="C526" s="158" t="s">
        <v>569</v>
      </c>
      <c r="D526" s="182" t="s">
        <v>157</v>
      </c>
      <c r="E526" s="144">
        <v>83.036999999999992</v>
      </c>
      <c r="F526" s="196"/>
      <c r="G526" s="144">
        <f>ROUND(E526*F526,2)</f>
        <v>0</v>
      </c>
      <c r="H526" s="169" t="s">
        <v>783</v>
      </c>
      <c r="I526" s="139"/>
      <c r="J526" s="139"/>
      <c r="K526" s="139"/>
      <c r="L526" s="139"/>
      <c r="M526" s="139"/>
      <c r="N526" s="139"/>
      <c r="O526" s="139"/>
      <c r="P526" s="139"/>
      <c r="Q526" s="139"/>
      <c r="R526" s="139" t="s">
        <v>117</v>
      </c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</row>
    <row r="527" spans="1:47" outlineLevel="1">
      <c r="A527" s="140"/>
      <c r="B527" s="142"/>
      <c r="C527" s="159" t="s">
        <v>549</v>
      </c>
      <c r="D527" s="183"/>
      <c r="E527" s="174"/>
      <c r="F527" s="196"/>
      <c r="G527" s="144"/>
      <c r="H527" s="169">
        <v>0</v>
      </c>
      <c r="I527" s="139"/>
      <c r="J527" s="139"/>
      <c r="K527" s="139"/>
      <c r="L527" s="139"/>
      <c r="M527" s="139"/>
      <c r="N527" s="139"/>
      <c r="O527" s="139"/>
      <c r="P527" s="139"/>
      <c r="Q527" s="139"/>
      <c r="R527" s="139" t="s">
        <v>119</v>
      </c>
      <c r="S527" s="139">
        <v>0</v>
      </c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</row>
    <row r="528" spans="1:47" outlineLevel="1">
      <c r="A528" s="140"/>
      <c r="B528" s="142"/>
      <c r="C528" s="159" t="s">
        <v>163</v>
      </c>
      <c r="D528" s="183"/>
      <c r="E528" s="174"/>
      <c r="F528" s="196"/>
      <c r="G528" s="144"/>
      <c r="H528" s="169">
        <v>0</v>
      </c>
      <c r="I528" s="139"/>
      <c r="J528" s="139"/>
      <c r="K528" s="139"/>
      <c r="L528" s="139"/>
      <c r="M528" s="139"/>
      <c r="N528" s="139"/>
      <c r="O528" s="139"/>
      <c r="P528" s="139"/>
      <c r="Q528" s="139"/>
      <c r="R528" s="139" t="s">
        <v>119</v>
      </c>
      <c r="S528" s="139">
        <v>0</v>
      </c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</row>
    <row r="529" spans="1:47" outlineLevel="1">
      <c r="A529" s="140"/>
      <c r="B529" s="142"/>
      <c r="C529" s="159" t="s">
        <v>570</v>
      </c>
      <c r="D529" s="183"/>
      <c r="E529" s="174">
        <v>18.010999999999999</v>
      </c>
      <c r="F529" s="196"/>
      <c r="G529" s="144"/>
      <c r="H529" s="169">
        <v>0</v>
      </c>
      <c r="I529" s="139"/>
      <c r="J529" s="139"/>
      <c r="K529" s="139"/>
      <c r="L529" s="139"/>
      <c r="M529" s="139"/>
      <c r="N529" s="139"/>
      <c r="O529" s="139"/>
      <c r="P529" s="139"/>
      <c r="Q529" s="139"/>
      <c r="R529" s="139" t="s">
        <v>119</v>
      </c>
      <c r="S529" s="139">
        <v>0</v>
      </c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</row>
    <row r="530" spans="1:47" outlineLevel="1">
      <c r="A530" s="140"/>
      <c r="B530" s="142"/>
      <c r="C530" s="159" t="s">
        <v>553</v>
      </c>
      <c r="D530" s="183"/>
      <c r="E530" s="174">
        <v>65.025999999999996</v>
      </c>
      <c r="F530" s="196"/>
      <c r="G530" s="144"/>
      <c r="H530" s="169">
        <v>0</v>
      </c>
      <c r="I530" s="139"/>
      <c r="J530" s="139"/>
      <c r="K530" s="139"/>
      <c r="L530" s="139"/>
      <c r="M530" s="139"/>
      <c r="N530" s="139"/>
      <c r="O530" s="139"/>
      <c r="P530" s="139"/>
      <c r="Q530" s="139"/>
      <c r="R530" s="139" t="s">
        <v>119</v>
      </c>
      <c r="S530" s="139">
        <v>0</v>
      </c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</row>
    <row r="531" spans="1:47" outlineLevel="1">
      <c r="A531" s="140">
        <v>149</v>
      </c>
      <c r="B531" s="142" t="s">
        <v>571</v>
      </c>
      <c r="C531" s="158" t="s">
        <v>572</v>
      </c>
      <c r="D531" s="182" t="s">
        <v>157</v>
      </c>
      <c r="E531" s="144">
        <v>439.11484999999999</v>
      </c>
      <c r="F531" s="196"/>
      <c r="G531" s="144">
        <f>ROUND(E531*F531,2)</f>
        <v>0</v>
      </c>
      <c r="H531" s="169" t="s">
        <v>783</v>
      </c>
      <c r="I531" s="139"/>
      <c r="J531" s="139"/>
      <c r="K531" s="139"/>
      <c r="L531" s="139"/>
      <c r="M531" s="139"/>
      <c r="N531" s="139"/>
      <c r="O531" s="139"/>
      <c r="P531" s="139"/>
      <c r="Q531" s="139"/>
      <c r="R531" s="139" t="s">
        <v>329</v>
      </c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</row>
    <row r="532" spans="1:47" outlineLevel="1">
      <c r="A532" s="140"/>
      <c r="B532" s="142"/>
      <c r="C532" s="159" t="s">
        <v>549</v>
      </c>
      <c r="D532" s="183"/>
      <c r="E532" s="174"/>
      <c r="F532" s="196"/>
      <c r="G532" s="144"/>
      <c r="H532" s="169">
        <v>0</v>
      </c>
      <c r="I532" s="139"/>
      <c r="J532" s="139"/>
      <c r="K532" s="139"/>
      <c r="L532" s="139"/>
      <c r="M532" s="139"/>
      <c r="N532" s="139"/>
      <c r="O532" s="139"/>
      <c r="P532" s="139"/>
      <c r="Q532" s="139"/>
      <c r="R532" s="139" t="s">
        <v>119</v>
      </c>
      <c r="S532" s="139">
        <v>0</v>
      </c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</row>
    <row r="533" spans="1:47" outlineLevel="1">
      <c r="A533" s="140"/>
      <c r="B533" s="142"/>
      <c r="C533" s="159" t="s">
        <v>163</v>
      </c>
      <c r="D533" s="183"/>
      <c r="E533" s="174"/>
      <c r="F533" s="196"/>
      <c r="G533" s="144"/>
      <c r="H533" s="169">
        <v>0</v>
      </c>
      <c r="I533" s="139"/>
      <c r="J533" s="139"/>
      <c r="K533" s="139"/>
      <c r="L533" s="139"/>
      <c r="M533" s="139"/>
      <c r="N533" s="139"/>
      <c r="O533" s="139"/>
      <c r="P533" s="139"/>
      <c r="Q533" s="139"/>
      <c r="R533" s="139" t="s">
        <v>119</v>
      </c>
      <c r="S533" s="139">
        <v>0</v>
      </c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</row>
    <row r="534" spans="1:47" outlineLevel="1">
      <c r="A534" s="140"/>
      <c r="B534" s="142"/>
      <c r="C534" s="161" t="s">
        <v>528</v>
      </c>
      <c r="D534" s="185"/>
      <c r="E534" s="175"/>
      <c r="F534" s="196"/>
      <c r="G534" s="144"/>
      <c r="H534" s="169">
        <v>0</v>
      </c>
      <c r="I534" s="139"/>
      <c r="J534" s="139"/>
      <c r="K534" s="139"/>
      <c r="L534" s="139"/>
      <c r="M534" s="139"/>
      <c r="N534" s="139"/>
      <c r="O534" s="139"/>
      <c r="P534" s="139"/>
      <c r="Q534" s="139"/>
      <c r="R534" s="139" t="s">
        <v>119</v>
      </c>
      <c r="S534" s="139">
        <v>2</v>
      </c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</row>
    <row r="535" spans="1:47" outlineLevel="1">
      <c r="A535" s="140"/>
      <c r="B535" s="142"/>
      <c r="C535" s="162" t="s">
        <v>560</v>
      </c>
      <c r="D535" s="185"/>
      <c r="E535" s="175">
        <v>168</v>
      </c>
      <c r="F535" s="196"/>
      <c r="G535" s="144"/>
      <c r="H535" s="169">
        <v>0</v>
      </c>
      <c r="I535" s="139"/>
      <c r="J535" s="139"/>
      <c r="K535" s="139"/>
      <c r="L535" s="139"/>
      <c r="M535" s="139"/>
      <c r="N535" s="139"/>
      <c r="O535" s="139"/>
      <c r="P535" s="139"/>
      <c r="Q535" s="139"/>
      <c r="R535" s="139" t="s">
        <v>119</v>
      </c>
      <c r="S535" s="139">
        <v>2</v>
      </c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</row>
    <row r="536" spans="1:47" outlineLevel="1">
      <c r="A536" s="140"/>
      <c r="B536" s="142"/>
      <c r="C536" s="162" t="s">
        <v>573</v>
      </c>
      <c r="D536" s="185"/>
      <c r="E536" s="175">
        <v>37.344000000000001</v>
      </c>
      <c r="F536" s="196"/>
      <c r="G536" s="144"/>
      <c r="H536" s="169">
        <v>0</v>
      </c>
      <c r="I536" s="139"/>
      <c r="J536" s="139"/>
      <c r="K536" s="139"/>
      <c r="L536" s="139"/>
      <c r="M536" s="139"/>
      <c r="N536" s="139"/>
      <c r="O536" s="139"/>
      <c r="P536" s="139"/>
      <c r="Q536" s="139"/>
      <c r="R536" s="139" t="s">
        <v>119</v>
      </c>
      <c r="S536" s="139">
        <v>2</v>
      </c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</row>
    <row r="537" spans="1:47" outlineLevel="1">
      <c r="A537" s="140"/>
      <c r="B537" s="142"/>
      <c r="C537" s="162" t="s">
        <v>574</v>
      </c>
      <c r="D537" s="185"/>
      <c r="E537" s="175">
        <v>83</v>
      </c>
      <c r="F537" s="196"/>
      <c r="G537" s="144"/>
      <c r="H537" s="169">
        <v>0</v>
      </c>
      <c r="I537" s="139"/>
      <c r="J537" s="139"/>
      <c r="K537" s="139"/>
      <c r="L537" s="139"/>
      <c r="M537" s="139"/>
      <c r="N537" s="139"/>
      <c r="O537" s="139"/>
      <c r="P537" s="139"/>
      <c r="Q537" s="139"/>
      <c r="R537" s="139" t="s">
        <v>119</v>
      </c>
      <c r="S537" s="139">
        <v>2</v>
      </c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</row>
    <row r="538" spans="1:47" outlineLevel="1">
      <c r="A538" s="140"/>
      <c r="B538" s="142"/>
      <c r="C538" s="162" t="s">
        <v>575</v>
      </c>
      <c r="D538" s="185"/>
      <c r="E538" s="175">
        <v>18.010999999999999</v>
      </c>
      <c r="F538" s="196"/>
      <c r="G538" s="144"/>
      <c r="H538" s="169">
        <v>0</v>
      </c>
      <c r="I538" s="139"/>
      <c r="J538" s="139"/>
      <c r="K538" s="139"/>
      <c r="L538" s="139"/>
      <c r="M538" s="139"/>
      <c r="N538" s="139"/>
      <c r="O538" s="139"/>
      <c r="P538" s="139"/>
      <c r="Q538" s="139"/>
      <c r="R538" s="139" t="s">
        <v>119</v>
      </c>
      <c r="S538" s="139">
        <v>2</v>
      </c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</row>
    <row r="539" spans="1:47" outlineLevel="1">
      <c r="A539" s="140"/>
      <c r="B539" s="142"/>
      <c r="C539" s="162" t="s">
        <v>576</v>
      </c>
      <c r="D539" s="185"/>
      <c r="E539" s="175">
        <v>10.458</v>
      </c>
      <c r="F539" s="196"/>
      <c r="G539" s="144"/>
      <c r="H539" s="169">
        <v>0</v>
      </c>
      <c r="I539" s="139"/>
      <c r="J539" s="139"/>
      <c r="K539" s="139"/>
      <c r="L539" s="139"/>
      <c r="M539" s="139"/>
      <c r="N539" s="139"/>
      <c r="O539" s="139"/>
      <c r="P539" s="139"/>
      <c r="Q539" s="139"/>
      <c r="R539" s="139" t="s">
        <v>119</v>
      </c>
      <c r="S539" s="139">
        <v>2</v>
      </c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  <c r="AL539" s="139"/>
      <c r="AM539" s="139"/>
      <c r="AN539" s="139"/>
      <c r="AO539" s="139"/>
      <c r="AP539" s="139"/>
      <c r="AQ539" s="139"/>
      <c r="AR539" s="139"/>
      <c r="AS539" s="139"/>
      <c r="AT539" s="139"/>
      <c r="AU539" s="139"/>
    </row>
    <row r="540" spans="1:47" outlineLevel="1">
      <c r="A540" s="140"/>
      <c r="B540" s="142"/>
      <c r="C540" s="162" t="s">
        <v>561</v>
      </c>
      <c r="D540" s="185"/>
      <c r="E540" s="175">
        <v>65.025999999999996</v>
      </c>
      <c r="F540" s="196"/>
      <c r="G540" s="144"/>
      <c r="H540" s="169">
        <v>0</v>
      </c>
      <c r="I540" s="139"/>
      <c r="J540" s="139"/>
      <c r="K540" s="139"/>
      <c r="L540" s="139"/>
      <c r="M540" s="139"/>
      <c r="N540" s="139"/>
      <c r="O540" s="139"/>
      <c r="P540" s="139"/>
      <c r="Q540" s="139"/>
      <c r="R540" s="139" t="s">
        <v>119</v>
      </c>
      <c r="S540" s="139">
        <v>2</v>
      </c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  <c r="AL540" s="139"/>
      <c r="AM540" s="139"/>
      <c r="AN540" s="139"/>
      <c r="AO540" s="139"/>
      <c r="AP540" s="139"/>
      <c r="AQ540" s="139"/>
      <c r="AR540" s="139"/>
      <c r="AS540" s="139"/>
      <c r="AT540" s="139"/>
      <c r="AU540" s="139"/>
    </row>
    <row r="541" spans="1:47" outlineLevel="1">
      <c r="A541" s="140"/>
      <c r="B541" s="142"/>
      <c r="C541" s="161" t="s">
        <v>531</v>
      </c>
      <c r="D541" s="185"/>
      <c r="E541" s="175"/>
      <c r="F541" s="196"/>
      <c r="G541" s="144"/>
      <c r="H541" s="169">
        <v>0</v>
      </c>
      <c r="I541" s="139"/>
      <c r="J541" s="139"/>
      <c r="K541" s="139"/>
      <c r="L541" s="139"/>
      <c r="M541" s="139"/>
      <c r="N541" s="139"/>
      <c r="O541" s="139"/>
      <c r="P541" s="139"/>
      <c r="Q541" s="139"/>
      <c r="R541" s="139" t="s">
        <v>119</v>
      </c>
      <c r="S541" s="139">
        <v>0</v>
      </c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39"/>
      <c r="AR541" s="139"/>
      <c r="AS541" s="139"/>
      <c r="AT541" s="139"/>
      <c r="AU541" s="139"/>
    </row>
    <row r="542" spans="1:47" outlineLevel="1">
      <c r="A542" s="140"/>
      <c r="B542" s="142"/>
      <c r="C542" s="159" t="s">
        <v>577</v>
      </c>
      <c r="D542" s="183"/>
      <c r="E542" s="174">
        <v>439.11484999999999</v>
      </c>
      <c r="F542" s="196"/>
      <c r="G542" s="144"/>
      <c r="H542" s="169">
        <v>0</v>
      </c>
      <c r="I542" s="139"/>
      <c r="J542" s="139"/>
      <c r="K542" s="139"/>
      <c r="L542" s="139"/>
      <c r="M542" s="139"/>
      <c r="N542" s="139"/>
      <c r="O542" s="139"/>
      <c r="P542" s="139"/>
      <c r="Q542" s="139"/>
      <c r="R542" s="139" t="s">
        <v>119</v>
      </c>
      <c r="S542" s="139">
        <v>0</v>
      </c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39"/>
      <c r="AR542" s="139"/>
      <c r="AS542" s="139"/>
      <c r="AT542" s="139"/>
      <c r="AU542" s="139"/>
    </row>
    <row r="543" spans="1:47" ht="22.5" outlineLevel="1">
      <c r="A543" s="140">
        <v>150</v>
      </c>
      <c r="B543" s="142" t="s">
        <v>578</v>
      </c>
      <c r="C543" s="158" t="s">
        <v>579</v>
      </c>
      <c r="D543" s="182" t="s">
        <v>157</v>
      </c>
      <c r="E543" s="144">
        <v>168</v>
      </c>
      <c r="F543" s="196"/>
      <c r="G543" s="144">
        <f>ROUND(E543*F543,2)</f>
        <v>0</v>
      </c>
      <c r="H543" s="169" t="s">
        <v>783</v>
      </c>
      <c r="I543" s="139"/>
      <c r="J543" s="139"/>
      <c r="K543" s="139"/>
      <c r="L543" s="139"/>
      <c r="M543" s="139"/>
      <c r="N543" s="139"/>
      <c r="O543" s="139"/>
      <c r="P543" s="139"/>
      <c r="Q543" s="139"/>
      <c r="R543" s="139" t="s">
        <v>117</v>
      </c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39"/>
      <c r="AR543" s="139"/>
      <c r="AS543" s="139"/>
      <c r="AT543" s="139"/>
      <c r="AU543" s="139"/>
    </row>
    <row r="544" spans="1:47" outlineLevel="1">
      <c r="A544" s="140"/>
      <c r="B544" s="142"/>
      <c r="C544" s="159" t="s">
        <v>549</v>
      </c>
      <c r="D544" s="183"/>
      <c r="E544" s="174"/>
      <c r="F544" s="196"/>
      <c r="G544" s="144"/>
      <c r="H544" s="169">
        <v>0</v>
      </c>
      <c r="I544" s="139"/>
      <c r="J544" s="139"/>
      <c r="K544" s="139"/>
      <c r="L544" s="139"/>
      <c r="M544" s="139"/>
      <c r="N544" s="139"/>
      <c r="O544" s="139"/>
      <c r="P544" s="139"/>
      <c r="Q544" s="139"/>
      <c r="R544" s="139" t="s">
        <v>119</v>
      </c>
      <c r="S544" s="139">
        <v>0</v>
      </c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  <c r="AL544" s="139"/>
      <c r="AM544" s="139"/>
      <c r="AN544" s="139"/>
      <c r="AO544" s="139"/>
      <c r="AP544" s="139"/>
      <c r="AQ544" s="139"/>
      <c r="AR544" s="139"/>
      <c r="AS544" s="139"/>
      <c r="AT544" s="139"/>
      <c r="AU544" s="139"/>
    </row>
    <row r="545" spans="1:47" outlineLevel="1">
      <c r="A545" s="140"/>
      <c r="B545" s="142"/>
      <c r="C545" s="159" t="s">
        <v>163</v>
      </c>
      <c r="D545" s="183"/>
      <c r="E545" s="174"/>
      <c r="F545" s="196"/>
      <c r="G545" s="144"/>
      <c r="H545" s="169">
        <v>0</v>
      </c>
      <c r="I545" s="139"/>
      <c r="J545" s="139"/>
      <c r="K545" s="139"/>
      <c r="L545" s="139"/>
      <c r="M545" s="139"/>
      <c r="N545" s="139"/>
      <c r="O545" s="139"/>
      <c r="P545" s="139"/>
      <c r="Q545" s="139"/>
      <c r="R545" s="139" t="s">
        <v>119</v>
      </c>
      <c r="S545" s="139">
        <v>0</v>
      </c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  <c r="AL545" s="139"/>
      <c r="AM545" s="139"/>
      <c r="AN545" s="139"/>
      <c r="AO545" s="139"/>
      <c r="AP545" s="139"/>
      <c r="AQ545" s="139"/>
      <c r="AR545" s="139"/>
      <c r="AS545" s="139"/>
      <c r="AT545" s="139"/>
      <c r="AU545" s="139"/>
    </row>
    <row r="546" spans="1:47" outlineLevel="1">
      <c r="A546" s="140"/>
      <c r="B546" s="142"/>
      <c r="C546" s="159" t="s">
        <v>550</v>
      </c>
      <c r="D546" s="183"/>
      <c r="E546" s="174">
        <v>168</v>
      </c>
      <c r="F546" s="196"/>
      <c r="G546" s="144"/>
      <c r="H546" s="169">
        <v>0</v>
      </c>
      <c r="I546" s="139"/>
      <c r="J546" s="139"/>
      <c r="K546" s="139"/>
      <c r="L546" s="139"/>
      <c r="M546" s="139"/>
      <c r="N546" s="139"/>
      <c r="O546" s="139"/>
      <c r="P546" s="139"/>
      <c r="Q546" s="139"/>
      <c r="R546" s="139" t="s">
        <v>119</v>
      </c>
      <c r="S546" s="139">
        <v>0</v>
      </c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  <c r="AL546" s="139"/>
      <c r="AM546" s="139"/>
      <c r="AN546" s="139"/>
      <c r="AO546" s="139"/>
      <c r="AP546" s="139"/>
      <c r="AQ546" s="139"/>
      <c r="AR546" s="139"/>
      <c r="AS546" s="139"/>
      <c r="AT546" s="139"/>
      <c r="AU546" s="139"/>
    </row>
    <row r="547" spans="1:47" outlineLevel="1">
      <c r="A547" s="140">
        <v>151</v>
      </c>
      <c r="B547" s="142" t="s">
        <v>327</v>
      </c>
      <c r="C547" s="158" t="s">
        <v>328</v>
      </c>
      <c r="D547" s="182" t="s">
        <v>157</v>
      </c>
      <c r="E547" s="144">
        <v>193.2</v>
      </c>
      <c r="F547" s="196"/>
      <c r="G547" s="144">
        <f>ROUND(E547*F547,2)</f>
        <v>0</v>
      </c>
      <c r="H547" s="169" t="s">
        <v>783</v>
      </c>
      <c r="I547" s="139"/>
      <c r="J547" s="139"/>
      <c r="K547" s="139"/>
      <c r="L547" s="139"/>
      <c r="M547" s="139"/>
      <c r="N547" s="139"/>
      <c r="O547" s="139"/>
      <c r="P547" s="139"/>
      <c r="Q547" s="139"/>
      <c r="R547" s="139" t="s">
        <v>329</v>
      </c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  <c r="AL547" s="139"/>
      <c r="AM547" s="139"/>
      <c r="AN547" s="139"/>
      <c r="AO547" s="139"/>
      <c r="AP547" s="139"/>
      <c r="AQ547" s="139"/>
      <c r="AR547" s="139"/>
      <c r="AS547" s="139"/>
      <c r="AT547" s="139"/>
      <c r="AU547" s="139"/>
    </row>
    <row r="548" spans="1:47" outlineLevel="1">
      <c r="A548" s="140"/>
      <c r="B548" s="142"/>
      <c r="C548" s="159" t="s">
        <v>549</v>
      </c>
      <c r="D548" s="183"/>
      <c r="E548" s="174"/>
      <c r="F548" s="196"/>
      <c r="G548" s="144"/>
      <c r="H548" s="169">
        <v>0</v>
      </c>
      <c r="I548" s="139"/>
      <c r="J548" s="139"/>
      <c r="K548" s="139"/>
      <c r="L548" s="139"/>
      <c r="M548" s="139"/>
      <c r="N548" s="139"/>
      <c r="O548" s="139"/>
      <c r="P548" s="139"/>
      <c r="Q548" s="139"/>
      <c r="R548" s="139" t="s">
        <v>119</v>
      </c>
      <c r="S548" s="139">
        <v>0</v>
      </c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  <c r="AL548" s="139"/>
      <c r="AM548" s="139"/>
      <c r="AN548" s="139"/>
      <c r="AO548" s="139"/>
      <c r="AP548" s="139"/>
      <c r="AQ548" s="139"/>
      <c r="AR548" s="139"/>
      <c r="AS548" s="139"/>
      <c r="AT548" s="139"/>
      <c r="AU548" s="139"/>
    </row>
    <row r="549" spans="1:47" outlineLevel="1">
      <c r="A549" s="140"/>
      <c r="B549" s="142"/>
      <c r="C549" s="159" t="s">
        <v>163</v>
      </c>
      <c r="D549" s="183"/>
      <c r="E549" s="174"/>
      <c r="F549" s="196"/>
      <c r="G549" s="144"/>
      <c r="H549" s="169">
        <v>0</v>
      </c>
      <c r="I549" s="139"/>
      <c r="J549" s="139"/>
      <c r="K549" s="139"/>
      <c r="L549" s="139"/>
      <c r="M549" s="139"/>
      <c r="N549" s="139"/>
      <c r="O549" s="139"/>
      <c r="P549" s="139"/>
      <c r="Q549" s="139"/>
      <c r="R549" s="139" t="s">
        <v>119</v>
      </c>
      <c r="S549" s="139">
        <v>0</v>
      </c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  <c r="AL549" s="139"/>
      <c r="AM549" s="139"/>
      <c r="AN549" s="139"/>
      <c r="AO549" s="139"/>
      <c r="AP549" s="139"/>
      <c r="AQ549" s="139"/>
      <c r="AR549" s="139"/>
      <c r="AS549" s="139"/>
      <c r="AT549" s="139"/>
      <c r="AU549" s="139"/>
    </row>
    <row r="550" spans="1:47" outlineLevel="1">
      <c r="A550" s="140"/>
      <c r="B550" s="142"/>
      <c r="C550" s="159" t="s">
        <v>580</v>
      </c>
      <c r="D550" s="183"/>
      <c r="E550" s="174">
        <v>193.2</v>
      </c>
      <c r="F550" s="196"/>
      <c r="G550" s="144"/>
      <c r="H550" s="169">
        <v>0</v>
      </c>
      <c r="I550" s="139"/>
      <c r="J550" s="139"/>
      <c r="K550" s="139"/>
      <c r="L550" s="139"/>
      <c r="M550" s="139"/>
      <c r="N550" s="139"/>
      <c r="O550" s="139"/>
      <c r="P550" s="139"/>
      <c r="Q550" s="139"/>
      <c r="R550" s="139" t="s">
        <v>119</v>
      </c>
      <c r="S550" s="139">
        <v>0</v>
      </c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  <c r="AR550" s="139"/>
      <c r="AS550" s="139"/>
      <c r="AT550" s="139"/>
      <c r="AU550" s="139"/>
    </row>
    <row r="551" spans="1:47" ht="22.5" outlineLevel="1">
      <c r="A551" s="140">
        <v>152</v>
      </c>
      <c r="B551" s="142" t="s">
        <v>581</v>
      </c>
      <c r="C551" s="158" t="s">
        <v>582</v>
      </c>
      <c r="D551" s="182" t="s">
        <v>157</v>
      </c>
      <c r="E551" s="144">
        <v>168</v>
      </c>
      <c r="F551" s="196"/>
      <c r="G551" s="144">
        <f>ROUND(E551*F551,2)</f>
        <v>0</v>
      </c>
      <c r="H551" s="169" t="s">
        <v>783</v>
      </c>
      <c r="I551" s="139"/>
      <c r="J551" s="139"/>
      <c r="K551" s="139"/>
      <c r="L551" s="139"/>
      <c r="M551" s="139"/>
      <c r="N551" s="139"/>
      <c r="O551" s="139"/>
      <c r="P551" s="139"/>
      <c r="Q551" s="139"/>
      <c r="R551" s="139" t="s">
        <v>117</v>
      </c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9"/>
      <c r="AS551" s="139"/>
      <c r="AT551" s="139"/>
      <c r="AU551" s="139"/>
    </row>
    <row r="552" spans="1:47" outlineLevel="1">
      <c r="A552" s="140"/>
      <c r="B552" s="142"/>
      <c r="C552" s="159" t="s">
        <v>549</v>
      </c>
      <c r="D552" s="183"/>
      <c r="E552" s="174"/>
      <c r="F552" s="196"/>
      <c r="G552" s="144"/>
      <c r="H552" s="169">
        <v>0</v>
      </c>
      <c r="I552" s="139"/>
      <c r="J552" s="139"/>
      <c r="K552" s="139"/>
      <c r="L552" s="139"/>
      <c r="M552" s="139"/>
      <c r="N552" s="139"/>
      <c r="O552" s="139"/>
      <c r="P552" s="139"/>
      <c r="Q552" s="139"/>
      <c r="R552" s="139" t="s">
        <v>119</v>
      </c>
      <c r="S552" s="139">
        <v>0</v>
      </c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</row>
    <row r="553" spans="1:47" outlineLevel="1">
      <c r="A553" s="140"/>
      <c r="B553" s="142"/>
      <c r="C553" s="159" t="s">
        <v>163</v>
      </c>
      <c r="D553" s="183"/>
      <c r="E553" s="174"/>
      <c r="F553" s="196"/>
      <c r="G553" s="144"/>
      <c r="H553" s="169">
        <v>0</v>
      </c>
      <c r="I553" s="139"/>
      <c r="J553" s="139"/>
      <c r="K553" s="139"/>
      <c r="L553" s="139"/>
      <c r="M553" s="139"/>
      <c r="N553" s="139"/>
      <c r="O553" s="139"/>
      <c r="P553" s="139"/>
      <c r="Q553" s="139"/>
      <c r="R553" s="139" t="s">
        <v>119</v>
      </c>
      <c r="S553" s="139">
        <v>0</v>
      </c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</row>
    <row r="554" spans="1:47" outlineLevel="1">
      <c r="A554" s="140"/>
      <c r="B554" s="142"/>
      <c r="C554" s="159" t="s">
        <v>550</v>
      </c>
      <c r="D554" s="183"/>
      <c r="E554" s="174">
        <v>168</v>
      </c>
      <c r="F554" s="196"/>
      <c r="G554" s="144"/>
      <c r="H554" s="169">
        <v>0</v>
      </c>
      <c r="I554" s="139"/>
      <c r="J554" s="139"/>
      <c r="K554" s="139"/>
      <c r="L554" s="139"/>
      <c r="M554" s="139"/>
      <c r="N554" s="139"/>
      <c r="O554" s="139"/>
      <c r="P554" s="139"/>
      <c r="Q554" s="139"/>
      <c r="R554" s="139" t="s">
        <v>119</v>
      </c>
      <c r="S554" s="139">
        <v>0</v>
      </c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</row>
    <row r="555" spans="1:47" outlineLevel="1">
      <c r="A555" s="140">
        <v>153</v>
      </c>
      <c r="B555" s="142" t="s">
        <v>583</v>
      </c>
      <c r="C555" s="158" t="s">
        <v>584</v>
      </c>
      <c r="D555" s="182" t="s">
        <v>157</v>
      </c>
      <c r="E555" s="144">
        <v>193.2</v>
      </c>
      <c r="F555" s="196"/>
      <c r="G555" s="144">
        <f>ROUND(E555*F555,2)</f>
        <v>0</v>
      </c>
      <c r="H555" s="169" t="s">
        <v>783</v>
      </c>
      <c r="I555" s="139"/>
      <c r="J555" s="139"/>
      <c r="K555" s="139"/>
      <c r="L555" s="139"/>
      <c r="M555" s="139"/>
      <c r="N555" s="139"/>
      <c r="O555" s="139"/>
      <c r="P555" s="139"/>
      <c r="Q555" s="139"/>
      <c r="R555" s="139" t="s">
        <v>329</v>
      </c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</row>
    <row r="556" spans="1:47" outlineLevel="1">
      <c r="A556" s="140"/>
      <c r="B556" s="142"/>
      <c r="C556" s="159" t="s">
        <v>549</v>
      </c>
      <c r="D556" s="183"/>
      <c r="E556" s="174"/>
      <c r="F556" s="196"/>
      <c r="G556" s="144"/>
      <c r="H556" s="169">
        <v>0</v>
      </c>
      <c r="I556" s="139"/>
      <c r="J556" s="139"/>
      <c r="K556" s="139"/>
      <c r="L556" s="139"/>
      <c r="M556" s="139"/>
      <c r="N556" s="139"/>
      <c r="O556" s="139"/>
      <c r="P556" s="139"/>
      <c r="Q556" s="139"/>
      <c r="R556" s="139" t="s">
        <v>119</v>
      </c>
      <c r="S556" s="139">
        <v>0</v>
      </c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</row>
    <row r="557" spans="1:47" outlineLevel="1">
      <c r="A557" s="140"/>
      <c r="B557" s="142"/>
      <c r="C557" s="159" t="s">
        <v>163</v>
      </c>
      <c r="D557" s="183"/>
      <c r="E557" s="174"/>
      <c r="F557" s="196"/>
      <c r="G557" s="144"/>
      <c r="H557" s="169">
        <v>0</v>
      </c>
      <c r="I557" s="139"/>
      <c r="J557" s="139"/>
      <c r="K557" s="139"/>
      <c r="L557" s="139"/>
      <c r="M557" s="139"/>
      <c r="N557" s="139"/>
      <c r="O557" s="139"/>
      <c r="P557" s="139"/>
      <c r="Q557" s="139"/>
      <c r="R557" s="139" t="s">
        <v>119</v>
      </c>
      <c r="S557" s="139">
        <v>0</v>
      </c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</row>
    <row r="558" spans="1:47" outlineLevel="1">
      <c r="A558" s="140"/>
      <c r="B558" s="142"/>
      <c r="C558" s="159" t="s">
        <v>580</v>
      </c>
      <c r="D558" s="183"/>
      <c r="E558" s="174">
        <v>193.2</v>
      </c>
      <c r="F558" s="196"/>
      <c r="G558" s="144"/>
      <c r="H558" s="169">
        <v>0</v>
      </c>
      <c r="I558" s="139"/>
      <c r="J558" s="139"/>
      <c r="K558" s="139"/>
      <c r="L558" s="139"/>
      <c r="M558" s="139"/>
      <c r="N558" s="139"/>
      <c r="O558" s="139"/>
      <c r="P558" s="139"/>
      <c r="Q558" s="139"/>
      <c r="R558" s="139" t="s">
        <v>119</v>
      </c>
      <c r="S558" s="139">
        <v>0</v>
      </c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</row>
    <row r="559" spans="1:47" ht="22.5" outlineLevel="1">
      <c r="A559" s="140">
        <v>154</v>
      </c>
      <c r="B559" s="142" t="s">
        <v>585</v>
      </c>
      <c r="C559" s="158" t="s">
        <v>586</v>
      </c>
      <c r="D559" s="182" t="s">
        <v>157</v>
      </c>
      <c r="E559" s="144">
        <v>168</v>
      </c>
      <c r="F559" s="196"/>
      <c r="G559" s="144">
        <f>ROUND(E559*F559,2)</f>
        <v>0</v>
      </c>
      <c r="H559" s="169" t="s">
        <v>783</v>
      </c>
      <c r="I559" s="139"/>
      <c r="J559" s="139"/>
      <c r="K559" s="139"/>
      <c r="L559" s="139"/>
      <c r="M559" s="139"/>
      <c r="N559" s="139"/>
      <c r="O559" s="139"/>
      <c r="P559" s="139"/>
      <c r="Q559" s="139"/>
      <c r="R559" s="139" t="s">
        <v>117</v>
      </c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</row>
    <row r="560" spans="1:47" outlineLevel="1">
      <c r="A560" s="140"/>
      <c r="B560" s="142"/>
      <c r="C560" s="159" t="s">
        <v>549</v>
      </c>
      <c r="D560" s="183"/>
      <c r="E560" s="174"/>
      <c r="F560" s="196"/>
      <c r="G560" s="144"/>
      <c r="H560" s="169">
        <v>0</v>
      </c>
      <c r="I560" s="139"/>
      <c r="J560" s="139"/>
      <c r="K560" s="139"/>
      <c r="L560" s="139"/>
      <c r="M560" s="139"/>
      <c r="N560" s="139"/>
      <c r="O560" s="139"/>
      <c r="P560" s="139"/>
      <c r="Q560" s="139"/>
      <c r="R560" s="139" t="s">
        <v>119</v>
      </c>
      <c r="S560" s="139">
        <v>0</v>
      </c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</row>
    <row r="561" spans="1:47" outlineLevel="1">
      <c r="A561" s="140"/>
      <c r="B561" s="142"/>
      <c r="C561" s="159" t="s">
        <v>163</v>
      </c>
      <c r="D561" s="183"/>
      <c r="E561" s="174"/>
      <c r="F561" s="196"/>
      <c r="G561" s="144"/>
      <c r="H561" s="169">
        <v>0</v>
      </c>
      <c r="I561" s="139"/>
      <c r="J561" s="139"/>
      <c r="K561" s="139"/>
      <c r="L561" s="139"/>
      <c r="M561" s="139"/>
      <c r="N561" s="139"/>
      <c r="O561" s="139"/>
      <c r="P561" s="139"/>
      <c r="Q561" s="139"/>
      <c r="R561" s="139" t="s">
        <v>119</v>
      </c>
      <c r="S561" s="139">
        <v>0</v>
      </c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</row>
    <row r="562" spans="1:47" outlineLevel="1">
      <c r="A562" s="140"/>
      <c r="B562" s="142"/>
      <c r="C562" s="159" t="s">
        <v>550</v>
      </c>
      <c r="D562" s="183"/>
      <c r="E562" s="174">
        <v>168</v>
      </c>
      <c r="F562" s="196"/>
      <c r="G562" s="144"/>
      <c r="H562" s="169">
        <v>0</v>
      </c>
      <c r="I562" s="139"/>
      <c r="J562" s="139"/>
      <c r="K562" s="139"/>
      <c r="L562" s="139"/>
      <c r="M562" s="139"/>
      <c r="N562" s="139"/>
      <c r="O562" s="139"/>
      <c r="P562" s="139"/>
      <c r="Q562" s="139"/>
      <c r="R562" s="139" t="s">
        <v>119</v>
      </c>
      <c r="S562" s="139">
        <v>0</v>
      </c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</row>
    <row r="563" spans="1:47" outlineLevel="1">
      <c r="A563" s="140">
        <v>155</v>
      </c>
      <c r="B563" s="142" t="s">
        <v>587</v>
      </c>
      <c r="C563" s="158" t="s">
        <v>588</v>
      </c>
      <c r="D563" s="182" t="s">
        <v>157</v>
      </c>
      <c r="E563" s="144">
        <v>193.2</v>
      </c>
      <c r="F563" s="196"/>
      <c r="G563" s="144">
        <f>ROUND(E563*F563,2)</f>
        <v>0</v>
      </c>
      <c r="H563" s="169" t="s">
        <v>783</v>
      </c>
      <c r="I563" s="139"/>
      <c r="J563" s="139"/>
      <c r="K563" s="139"/>
      <c r="L563" s="139"/>
      <c r="M563" s="139"/>
      <c r="N563" s="139"/>
      <c r="O563" s="139"/>
      <c r="P563" s="139"/>
      <c r="Q563" s="139"/>
      <c r="R563" s="139" t="s">
        <v>329</v>
      </c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</row>
    <row r="564" spans="1:47" outlineLevel="1">
      <c r="A564" s="140"/>
      <c r="B564" s="142"/>
      <c r="C564" s="159" t="s">
        <v>549</v>
      </c>
      <c r="D564" s="183"/>
      <c r="E564" s="174"/>
      <c r="F564" s="196"/>
      <c r="G564" s="144"/>
      <c r="H564" s="169">
        <v>0</v>
      </c>
      <c r="I564" s="139"/>
      <c r="J564" s="139"/>
      <c r="K564" s="139"/>
      <c r="L564" s="139"/>
      <c r="M564" s="139"/>
      <c r="N564" s="139"/>
      <c r="O564" s="139"/>
      <c r="P564" s="139"/>
      <c r="Q564" s="139"/>
      <c r="R564" s="139" t="s">
        <v>119</v>
      </c>
      <c r="S564" s="139">
        <v>0</v>
      </c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</row>
    <row r="565" spans="1:47" outlineLevel="1">
      <c r="A565" s="140"/>
      <c r="B565" s="142"/>
      <c r="C565" s="159" t="s">
        <v>163</v>
      </c>
      <c r="D565" s="183"/>
      <c r="E565" s="174"/>
      <c r="F565" s="196"/>
      <c r="G565" s="144"/>
      <c r="H565" s="169">
        <v>0</v>
      </c>
      <c r="I565" s="139"/>
      <c r="J565" s="139"/>
      <c r="K565" s="139"/>
      <c r="L565" s="139"/>
      <c r="M565" s="139"/>
      <c r="N565" s="139"/>
      <c r="O565" s="139"/>
      <c r="P565" s="139"/>
      <c r="Q565" s="139"/>
      <c r="R565" s="139" t="s">
        <v>119</v>
      </c>
      <c r="S565" s="139">
        <v>0</v>
      </c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</row>
    <row r="566" spans="1:47" outlineLevel="1">
      <c r="A566" s="140"/>
      <c r="B566" s="142"/>
      <c r="C566" s="159" t="s">
        <v>580</v>
      </c>
      <c r="D566" s="183"/>
      <c r="E566" s="174">
        <v>193.2</v>
      </c>
      <c r="F566" s="196"/>
      <c r="G566" s="144"/>
      <c r="H566" s="169">
        <v>0</v>
      </c>
      <c r="I566" s="139"/>
      <c r="J566" s="139"/>
      <c r="K566" s="139"/>
      <c r="L566" s="139"/>
      <c r="M566" s="139"/>
      <c r="N566" s="139"/>
      <c r="O566" s="139"/>
      <c r="P566" s="139"/>
      <c r="Q566" s="139"/>
      <c r="R566" s="139" t="s">
        <v>119</v>
      </c>
      <c r="S566" s="139">
        <v>0</v>
      </c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</row>
    <row r="567" spans="1:47" outlineLevel="1">
      <c r="A567" s="140">
        <v>156</v>
      </c>
      <c r="B567" s="142" t="s">
        <v>589</v>
      </c>
      <c r="C567" s="158" t="s">
        <v>590</v>
      </c>
      <c r="D567" s="182" t="s">
        <v>116</v>
      </c>
      <c r="E567" s="144">
        <v>21.84</v>
      </c>
      <c r="F567" s="196"/>
      <c r="G567" s="144">
        <f>ROUND(E567*F567,2)</f>
        <v>0</v>
      </c>
      <c r="H567" s="169" t="s">
        <v>783</v>
      </c>
      <c r="I567" s="139"/>
      <c r="J567" s="139"/>
      <c r="K567" s="139"/>
      <c r="L567" s="139"/>
      <c r="M567" s="139"/>
      <c r="N567" s="139"/>
      <c r="O567" s="139"/>
      <c r="P567" s="139"/>
      <c r="Q567" s="139"/>
      <c r="R567" s="139" t="s">
        <v>117</v>
      </c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</row>
    <row r="568" spans="1:47" outlineLevel="1">
      <c r="A568" s="140"/>
      <c r="B568" s="142"/>
      <c r="C568" s="159" t="s">
        <v>549</v>
      </c>
      <c r="D568" s="183"/>
      <c r="E568" s="174"/>
      <c r="F568" s="196"/>
      <c r="G568" s="144"/>
      <c r="H568" s="169">
        <v>0</v>
      </c>
      <c r="I568" s="139"/>
      <c r="J568" s="139"/>
      <c r="K568" s="139"/>
      <c r="L568" s="139"/>
      <c r="M568" s="139"/>
      <c r="N568" s="139"/>
      <c r="O568" s="139"/>
      <c r="P568" s="139"/>
      <c r="Q568" s="139"/>
      <c r="R568" s="139" t="s">
        <v>119</v>
      </c>
      <c r="S568" s="139">
        <v>0</v>
      </c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</row>
    <row r="569" spans="1:47" outlineLevel="1">
      <c r="A569" s="140"/>
      <c r="B569" s="142"/>
      <c r="C569" s="159" t="s">
        <v>163</v>
      </c>
      <c r="D569" s="183"/>
      <c r="E569" s="174"/>
      <c r="F569" s="196"/>
      <c r="G569" s="144"/>
      <c r="H569" s="169">
        <v>0</v>
      </c>
      <c r="I569" s="139"/>
      <c r="J569" s="139"/>
      <c r="K569" s="139"/>
      <c r="L569" s="139"/>
      <c r="M569" s="139"/>
      <c r="N569" s="139"/>
      <c r="O569" s="139"/>
      <c r="P569" s="139"/>
      <c r="Q569" s="139"/>
      <c r="R569" s="139" t="s">
        <v>119</v>
      </c>
      <c r="S569" s="139">
        <v>0</v>
      </c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</row>
    <row r="570" spans="1:47" outlineLevel="1">
      <c r="A570" s="140"/>
      <c r="B570" s="142"/>
      <c r="C570" s="159" t="s">
        <v>591</v>
      </c>
      <c r="D570" s="183"/>
      <c r="E570" s="174">
        <v>21.84</v>
      </c>
      <c r="F570" s="196"/>
      <c r="G570" s="144"/>
      <c r="H570" s="169">
        <v>0</v>
      </c>
      <c r="I570" s="139"/>
      <c r="J570" s="139"/>
      <c r="K570" s="139"/>
      <c r="L570" s="139"/>
      <c r="M570" s="139"/>
      <c r="N570" s="139"/>
      <c r="O570" s="139"/>
      <c r="P570" s="139"/>
      <c r="Q570" s="139"/>
      <c r="R570" s="139" t="s">
        <v>119</v>
      </c>
      <c r="S570" s="139">
        <v>0</v>
      </c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</row>
    <row r="571" spans="1:47" outlineLevel="1">
      <c r="A571" s="140">
        <v>157</v>
      </c>
      <c r="B571" s="142" t="s">
        <v>592</v>
      </c>
      <c r="C571" s="158" t="s">
        <v>593</v>
      </c>
      <c r="D571" s="182" t="s">
        <v>116</v>
      </c>
      <c r="E571" s="144">
        <v>21.84</v>
      </c>
      <c r="F571" s="196"/>
      <c r="G571" s="144">
        <f>ROUND(E571*F571,2)</f>
        <v>0</v>
      </c>
      <c r="H571" s="169" t="s">
        <v>783</v>
      </c>
      <c r="I571" s="139"/>
      <c r="J571" s="139"/>
      <c r="K571" s="139"/>
      <c r="L571" s="139"/>
      <c r="M571" s="139"/>
      <c r="N571" s="139"/>
      <c r="O571" s="139"/>
      <c r="P571" s="139"/>
      <c r="Q571" s="139"/>
      <c r="R571" s="139" t="s">
        <v>329</v>
      </c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</row>
    <row r="572" spans="1:47" outlineLevel="1">
      <c r="A572" s="140"/>
      <c r="B572" s="142"/>
      <c r="C572" s="159" t="s">
        <v>549</v>
      </c>
      <c r="D572" s="183"/>
      <c r="E572" s="174"/>
      <c r="F572" s="196"/>
      <c r="G572" s="144"/>
      <c r="H572" s="169">
        <v>0</v>
      </c>
      <c r="I572" s="139"/>
      <c r="J572" s="139"/>
      <c r="K572" s="139"/>
      <c r="L572" s="139"/>
      <c r="M572" s="139"/>
      <c r="N572" s="139"/>
      <c r="O572" s="139"/>
      <c r="P572" s="139"/>
      <c r="Q572" s="139"/>
      <c r="R572" s="139" t="s">
        <v>119</v>
      </c>
      <c r="S572" s="139">
        <v>0</v>
      </c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</row>
    <row r="573" spans="1:47" outlineLevel="1">
      <c r="A573" s="140"/>
      <c r="B573" s="142"/>
      <c r="C573" s="159" t="s">
        <v>163</v>
      </c>
      <c r="D573" s="183"/>
      <c r="E573" s="174"/>
      <c r="F573" s="196"/>
      <c r="G573" s="144"/>
      <c r="H573" s="169">
        <v>0</v>
      </c>
      <c r="I573" s="139"/>
      <c r="J573" s="139"/>
      <c r="K573" s="139"/>
      <c r="L573" s="139"/>
      <c r="M573" s="139"/>
      <c r="N573" s="139"/>
      <c r="O573" s="139"/>
      <c r="P573" s="139"/>
      <c r="Q573" s="139"/>
      <c r="R573" s="139" t="s">
        <v>119</v>
      </c>
      <c r="S573" s="139">
        <v>0</v>
      </c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</row>
    <row r="574" spans="1:47" outlineLevel="1">
      <c r="A574" s="140"/>
      <c r="B574" s="142"/>
      <c r="C574" s="159" t="s">
        <v>591</v>
      </c>
      <c r="D574" s="183"/>
      <c r="E574" s="174">
        <v>21.84</v>
      </c>
      <c r="F574" s="196"/>
      <c r="G574" s="144"/>
      <c r="H574" s="169">
        <v>0</v>
      </c>
      <c r="I574" s="139"/>
      <c r="J574" s="139"/>
      <c r="K574" s="139"/>
      <c r="L574" s="139"/>
      <c r="M574" s="139"/>
      <c r="N574" s="139"/>
      <c r="O574" s="139"/>
      <c r="P574" s="139"/>
      <c r="Q574" s="139"/>
      <c r="R574" s="139" t="s">
        <v>119</v>
      </c>
      <c r="S574" s="139">
        <v>0</v>
      </c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  <c r="AL574" s="139"/>
      <c r="AM574" s="139"/>
      <c r="AN574" s="139"/>
      <c r="AO574" s="139"/>
      <c r="AP574" s="139"/>
      <c r="AQ574" s="139"/>
      <c r="AR574" s="139"/>
      <c r="AS574" s="139"/>
      <c r="AT574" s="139"/>
      <c r="AU574" s="139"/>
    </row>
    <row r="575" spans="1:47" ht="22.5" outlineLevel="1">
      <c r="A575" s="140">
        <v>158</v>
      </c>
      <c r="B575" s="142" t="s">
        <v>594</v>
      </c>
      <c r="C575" s="158" t="s">
        <v>595</v>
      </c>
      <c r="D575" s="182" t="s">
        <v>157</v>
      </c>
      <c r="E575" s="144">
        <v>168</v>
      </c>
      <c r="F575" s="196"/>
      <c r="G575" s="144">
        <f>ROUND(E575*F575,2)</f>
        <v>0</v>
      </c>
      <c r="H575" s="169" t="s">
        <v>784</v>
      </c>
      <c r="I575" s="139"/>
      <c r="J575" s="139"/>
      <c r="K575" s="139"/>
      <c r="L575" s="139"/>
      <c r="M575" s="139"/>
      <c r="N575" s="139"/>
      <c r="O575" s="139"/>
      <c r="P575" s="139"/>
      <c r="Q575" s="139"/>
      <c r="R575" s="139" t="s">
        <v>329</v>
      </c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  <c r="AR575" s="139"/>
      <c r="AS575" s="139"/>
      <c r="AT575" s="139"/>
      <c r="AU575" s="139"/>
    </row>
    <row r="576" spans="1:47" outlineLevel="1">
      <c r="A576" s="140"/>
      <c r="B576" s="142"/>
      <c r="C576" s="159" t="s">
        <v>549</v>
      </c>
      <c r="D576" s="183"/>
      <c r="E576" s="174"/>
      <c r="F576" s="196"/>
      <c r="G576" s="144"/>
      <c r="H576" s="169">
        <v>0</v>
      </c>
      <c r="I576" s="139"/>
      <c r="J576" s="139"/>
      <c r="K576" s="139"/>
      <c r="L576" s="139"/>
      <c r="M576" s="139"/>
      <c r="N576" s="139"/>
      <c r="O576" s="139"/>
      <c r="P576" s="139"/>
      <c r="Q576" s="139"/>
      <c r="R576" s="139" t="s">
        <v>119</v>
      </c>
      <c r="S576" s="139">
        <v>0</v>
      </c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</row>
    <row r="577" spans="1:47" outlineLevel="1">
      <c r="A577" s="140"/>
      <c r="B577" s="142"/>
      <c r="C577" s="159" t="s">
        <v>163</v>
      </c>
      <c r="D577" s="183"/>
      <c r="E577" s="174"/>
      <c r="F577" s="196"/>
      <c r="G577" s="144"/>
      <c r="H577" s="169">
        <v>0</v>
      </c>
      <c r="I577" s="139"/>
      <c r="J577" s="139"/>
      <c r="K577" s="139"/>
      <c r="L577" s="139"/>
      <c r="M577" s="139"/>
      <c r="N577" s="139"/>
      <c r="O577" s="139"/>
      <c r="P577" s="139"/>
      <c r="Q577" s="139"/>
      <c r="R577" s="139" t="s">
        <v>119</v>
      </c>
      <c r="S577" s="139">
        <v>0</v>
      </c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</row>
    <row r="578" spans="1:47" outlineLevel="1">
      <c r="A578" s="140"/>
      <c r="B578" s="142"/>
      <c r="C578" s="159" t="s">
        <v>550</v>
      </c>
      <c r="D578" s="183"/>
      <c r="E578" s="174">
        <v>168</v>
      </c>
      <c r="F578" s="196"/>
      <c r="G578" s="144"/>
      <c r="H578" s="169">
        <v>0</v>
      </c>
      <c r="I578" s="139"/>
      <c r="J578" s="139"/>
      <c r="K578" s="139"/>
      <c r="L578" s="139"/>
      <c r="M578" s="139"/>
      <c r="N578" s="139"/>
      <c r="O578" s="139"/>
      <c r="P578" s="139"/>
      <c r="Q578" s="139"/>
      <c r="R578" s="139" t="s">
        <v>119</v>
      </c>
      <c r="S578" s="139">
        <v>0</v>
      </c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</row>
    <row r="579" spans="1:47" outlineLevel="1">
      <c r="A579" s="140">
        <v>159</v>
      </c>
      <c r="B579" s="142" t="s">
        <v>596</v>
      </c>
      <c r="C579" s="158" t="s">
        <v>597</v>
      </c>
      <c r="D579" s="182" t="s">
        <v>207</v>
      </c>
      <c r="E579" s="144">
        <v>6</v>
      </c>
      <c r="F579" s="196"/>
      <c r="G579" s="144">
        <f>ROUND(E579*F579,2)</f>
        <v>0</v>
      </c>
      <c r="H579" s="169" t="s">
        <v>784</v>
      </c>
      <c r="I579" s="139"/>
      <c r="J579" s="139"/>
      <c r="K579" s="139"/>
      <c r="L579" s="139"/>
      <c r="M579" s="139"/>
      <c r="N579" s="139"/>
      <c r="O579" s="139"/>
      <c r="P579" s="139"/>
      <c r="Q579" s="139"/>
      <c r="R579" s="139" t="s">
        <v>329</v>
      </c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</row>
    <row r="580" spans="1:47" outlineLevel="1">
      <c r="A580" s="140"/>
      <c r="B580" s="142"/>
      <c r="C580" s="159" t="s">
        <v>598</v>
      </c>
      <c r="D580" s="183"/>
      <c r="E580" s="174">
        <v>6</v>
      </c>
      <c r="F580" s="196"/>
      <c r="G580" s="144"/>
      <c r="H580" s="169">
        <v>0</v>
      </c>
      <c r="I580" s="139"/>
      <c r="J580" s="139"/>
      <c r="K580" s="139"/>
      <c r="L580" s="139"/>
      <c r="M580" s="139"/>
      <c r="N580" s="139"/>
      <c r="O580" s="139"/>
      <c r="P580" s="139"/>
      <c r="Q580" s="139"/>
      <c r="R580" s="139" t="s">
        <v>119</v>
      </c>
      <c r="S580" s="139">
        <v>0</v>
      </c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</row>
    <row r="581" spans="1:47" outlineLevel="1">
      <c r="A581" s="140">
        <v>160</v>
      </c>
      <c r="B581" s="142" t="s">
        <v>599</v>
      </c>
      <c r="C581" s="158" t="s">
        <v>600</v>
      </c>
      <c r="D581" s="182" t="s">
        <v>157</v>
      </c>
      <c r="E581" s="144">
        <v>251</v>
      </c>
      <c r="F581" s="196"/>
      <c r="G581" s="144">
        <f>ROUND(E581*F581,2)</f>
        <v>0</v>
      </c>
      <c r="H581" s="169" t="s">
        <v>784</v>
      </c>
      <c r="I581" s="139"/>
      <c r="J581" s="139"/>
      <c r="K581" s="139"/>
      <c r="L581" s="139"/>
      <c r="M581" s="139"/>
      <c r="N581" s="139"/>
      <c r="O581" s="139"/>
      <c r="P581" s="139"/>
      <c r="Q581" s="139"/>
      <c r="R581" s="139" t="s">
        <v>329</v>
      </c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</row>
    <row r="582" spans="1:47" outlineLevel="1">
      <c r="A582" s="140"/>
      <c r="B582" s="142"/>
      <c r="C582" s="159" t="s">
        <v>549</v>
      </c>
      <c r="D582" s="183"/>
      <c r="E582" s="174"/>
      <c r="F582" s="196"/>
      <c r="G582" s="144"/>
      <c r="H582" s="169">
        <v>0</v>
      </c>
      <c r="I582" s="139"/>
      <c r="J582" s="139"/>
      <c r="K582" s="139"/>
      <c r="L582" s="139"/>
      <c r="M582" s="139"/>
      <c r="N582" s="139"/>
      <c r="O582" s="139"/>
      <c r="P582" s="139"/>
      <c r="Q582" s="139"/>
      <c r="R582" s="139" t="s">
        <v>119</v>
      </c>
      <c r="S582" s="139">
        <v>0</v>
      </c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</row>
    <row r="583" spans="1:47" outlineLevel="1">
      <c r="A583" s="140"/>
      <c r="B583" s="142"/>
      <c r="C583" s="159" t="s">
        <v>163</v>
      </c>
      <c r="D583" s="183"/>
      <c r="E583" s="174"/>
      <c r="F583" s="196"/>
      <c r="G583" s="144"/>
      <c r="H583" s="169">
        <v>0</v>
      </c>
      <c r="I583" s="139"/>
      <c r="J583" s="139"/>
      <c r="K583" s="139"/>
      <c r="L583" s="139"/>
      <c r="M583" s="139"/>
      <c r="N583" s="139"/>
      <c r="O583" s="139"/>
      <c r="P583" s="139"/>
      <c r="Q583" s="139"/>
      <c r="R583" s="139" t="s">
        <v>119</v>
      </c>
      <c r="S583" s="139">
        <v>0</v>
      </c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</row>
    <row r="584" spans="1:47" outlineLevel="1">
      <c r="A584" s="140"/>
      <c r="B584" s="142"/>
      <c r="C584" s="159" t="s">
        <v>550</v>
      </c>
      <c r="D584" s="183"/>
      <c r="E584" s="174">
        <v>168</v>
      </c>
      <c r="F584" s="196"/>
      <c r="G584" s="144"/>
      <c r="H584" s="169">
        <v>0</v>
      </c>
      <c r="I584" s="139"/>
      <c r="J584" s="139"/>
      <c r="K584" s="139"/>
      <c r="L584" s="139"/>
      <c r="M584" s="139"/>
      <c r="N584" s="139"/>
      <c r="O584" s="139"/>
      <c r="P584" s="139"/>
      <c r="Q584" s="139"/>
      <c r="R584" s="139" t="s">
        <v>119</v>
      </c>
      <c r="S584" s="139">
        <v>0</v>
      </c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  <c r="AR584" s="139"/>
      <c r="AS584" s="139"/>
      <c r="AT584" s="139"/>
      <c r="AU584" s="139"/>
    </row>
    <row r="585" spans="1:47" outlineLevel="1">
      <c r="A585" s="140"/>
      <c r="B585" s="142"/>
      <c r="C585" s="159" t="s">
        <v>566</v>
      </c>
      <c r="D585" s="183"/>
      <c r="E585" s="174">
        <v>83</v>
      </c>
      <c r="F585" s="196"/>
      <c r="G585" s="144"/>
      <c r="H585" s="169">
        <v>0</v>
      </c>
      <c r="I585" s="139"/>
      <c r="J585" s="139"/>
      <c r="K585" s="139"/>
      <c r="L585" s="139"/>
      <c r="M585" s="139"/>
      <c r="N585" s="139"/>
      <c r="O585" s="139"/>
      <c r="P585" s="139"/>
      <c r="Q585" s="139"/>
      <c r="R585" s="139" t="s">
        <v>119</v>
      </c>
      <c r="S585" s="139">
        <v>0</v>
      </c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</row>
    <row r="586" spans="1:47" outlineLevel="1">
      <c r="A586" s="140">
        <v>161</v>
      </c>
      <c r="B586" s="142" t="s">
        <v>601</v>
      </c>
      <c r="C586" s="158" t="s">
        <v>602</v>
      </c>
      <c r="D586" s="182" t="s">
        <v>0</v>
      </c>
      <c r="E586" s="144">
        <v>3.7</v>
      </c>
      <c r="F586" s="196"/>
      <c r="G586" s="144">
        <f>ROUND(E586*F586,2)</f>
        <v>0</v>
      </c>
      <c r="H586" s="169" t="s">
        <v>783</v>
      </c>
      <c r="I586" s="139"/>
      <c r="J586" s="139"/>
      <c r="K586" s="139"/>
      <c r="L586" s="139"/>
      <c r="M586" s="139"/>
      <c r="N586" s="139"/>
      <c r="O586" s="139"/>
      <c r="P586" s="139"/>
      <c r="Q586" s="139"/>
      <c r="R586" s="139" t="s">
        <v>117</v>
      </c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  <c r="AR586" s="139"/>
      <c r="AS586" s="139"/>
      <c r="AT586" s="139"/>
      <c r="AU586" s="139"/>
    </row>
    <row r="587" spans="1:47">
      <c r="A587" s="141" t="s">
        <v>112</v>
      </c>
      <c r="B587" s="143" t="s">
        <v>76</v>
      </c>
      <c r="C587" s="160" t="s">
        <v>77</v>
      </c>
      <c r="D587" s="184"/>
      <c r="E587" s="145"/>
      <c r="F587" s="197"/>
      <c r="G587" s="145">
        <f>SUMIF(R588:R639,"&lt;&gt;NOR",G588:G639)</f>
        <v>0</v>
      </c>
      <c r="H587" s="170"/>
      <c r="I587" s="139"/>
      <c r="R587" t="s">
        <v>113</v>
      </c>
    </row>
    <row r="588" spans="1:47" outlineLevel="1">
      <c r="A588" s="140">
        <v>162</v>
      </c>
      <c r="B588" s="142" t="s">
        <v>603</v>
      </c>
      <c r="C588" s="158" t="s">
        <v>604</v>
      </c>
      <c r="D588" s="182" t="s">
        <v>157</v>
      </c>
      <c r="E588" s="144">
        <v>168</v>
      </c>
      <c r="F588" s="196"/>
      <c r="G588" s="144">
        <f>ROUND(E588*F588,2)</f>
        <v>0</v>
      </c>
      <c r="H588" s="169" t="s">
        <v>783</v>
      </c>
      <c r="I588" s="139"/>
      <c r="J588" s="139"/>
      <c r="K588" s="139"/>
      <c r="L588" s="139"/>
      <c r="M588" s="139"/>
      <c r="N588" s="139"/>
      <c r="O588" s="139"/>
      <c r="P588" s="139"/>
      <c r="Q588" s="139"/>
      <c r="R588" s="139" t="s">
        <v>117</v>
      </c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/>
      <c r="AT588" s="139"/>
      <c r="AU588" s="139"/>
    </row>
    <row r="589" spans="1:47" outlineLevel="1">
      <c r="A589" s="140"/>
      <c r="B589" s="142"/>
      <c r="C589" s="159" t="s">
        <v>549</v>
      </c>
      <c r="D589" s="183"/>
      <c r="E589" s="174"/>
      <c r="F589" s="196"/>
      <c r="G589" s="144"/>
      <c r="H589" s="169">
        <v>0</v>
      </c>
      <c r="I589" s="139"/>
      <c r="J589" s="139"/>
      <c r="K589" s="139"/>
      <c r="L589" s="139"/>
      <c r="M589" s="139"/>
      <c r="N589" s="139"/>
      <c r="O589" s="139"/>
      <c r="P589" s="139"/>
      <c r="Q589" s="139"/>
      <c r="R589" s="139" t="s">
        <v>119</v>
      </c>
      <c r="S589" s="139">
        <v>0</v>
      </c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  <c r="AR589" s="139"/>
      <c r="AS589" s="139"/>
      <c r="AT589" s="139"/>
      <c r="AU589" s="139"/>
    </row>
    <row r="590" spans="1:47" outlineLevel="1">
      <c r="A590" s="140"/>
      <c r="B590" s="142"/>
      <c r="C590" s="159" t="s">
        <v>163</v>
      </c>
      <c r="D590" s="183"/>
      <c r="E590" s="174"/>
      <c r="F590" s="196"/>
      <c r="G590" s="144"/>
      <c r="H590" s="169">
        <v>0</v>
      </c>
      <c r="I590" s="139"/>
      <c r="J590" s="139"/>
      <c r="K590" s="139"/>
      <c r="L590" s="139"/>
      <c r="M590" s="139"/>
      <c r="N590" s="139"/>
      <c r="O590" s="139"/>
      <c r="P590" s="139"/>
      <c r="Q590" s="139"/>
      <c r="R590" s="139" t="s">
        <v>119</v>
      </c>
      <c r="S590" s="139">
        <v>0</v>
      </c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</row>
    <row r="591" spans="1:47" outlineLevel="1">
      <c r="A591" s="140"/>
      <c r="B591" s="142"/>
      <c r="C591" s="159" t="s">
        <v>550</v>
      </c>
      <c r="D591" s="183"/>
      <c r="E591" s="174">
        <v>168</v>
      </c>
      <c r="F591" s="196"/>
      <c r="G591" s="144"/>
      <c r="H591" s="169">
        <v>0</v>
      </c>
      <c r="I591" s="139"/>
      <c r="J591" s="139"/>
      <c r="K591" s="139"/>
      <c r="L591" s="139"/>
      <c r="M591" s="139"/>
      <c r="N591" s="139"/>
      <c r="O591" s="139"/>
      <c r="P591" s="139"/>
      <c r="Q591" s="139"/>
      <c r="R591" s="139" t="s">
        <v>119</v>
      </c>
      <c r="S591" s="139">
        <v>0</v>
      </c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</row>
    <row r="592" spans="1:47" outlineLevel="1">
      <c r="A592" s="140">
        <v>163</v>
      </c>
      <c r="B592" s="142" t="s">
        <v>605</v>
      </c>
      <c r="C592" s="158" t="s">
        <v>606</v>
      </c>
      <c r="D592" s="182" t="s">
        <v>157</v>
      </c>
      <c r="E592" s="144">
        <v>316.81299999999999</v>
      </c>
      <c r="F592" s="196"/>
      <c r="G592" s="144">
        <f>ROUND(E592*F592,2)</f>
        <v>0</v>
      </c>
      <c r="H592" s="169" t="s">
        <v>783</v>
      </c>
      <c r="I592" s="139"/>
      <c r="J592" s="139"/>
      <c r="K592" s="139"/>
      <c r="L592" s="139"/>
      <c r="M592" s="139"/>
      <c r="N592" s="139"/>
      <c r="O592" s="139"/>
      <c r="P592" s="139"/>
      <c r="Q592" s="139"/>
      <c r="R592" s="139" t="s">
        <v>117</v>
      </c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</row>
    <row r="593" spans="1:47" outlineLevel="1">
      <c r="A593" s="140"/>
      <c r="B593" s="142"/>
      <c r="C593" s="159" t="s">
        <v>549</v>
      </c>
      <c r="D593" s="183"/>
      <c r="E593" s="174"/>
      <c r="F593" s="196"/>
      <c r="G593" s="144"/>
      <c r="H593" s="169">
        <v>0</v>
      </c>
      <c r="I593" s="139"/>
      <c r="J593" s="139"/>
      <c r="K593" s="139"/>
      <c r="L593" s="139"/>
      <c r="M593" s="139"/>
      <c r="N593" s="139"/>
      <c r="O593" s="139"/>
      <c r="P593" s="139"/>
      <c r="Q593" s="139"/>
      <c r="R593" s="139" t="s">
        <v>119</v>
      </c>
      <c r="S593" s="139">
        <v>0</v>
      </c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  <c r="AR593" s="139"/>
      <c r="AS593" s="139"/>
      <c r="AT593" s="139"/>
      <c r="AU593" s="139"/>
    </row>
    <row r="594" spans="1:47" outlineLevel="1">
      <c r="A594" s="140"/>
      <c r="B594" s="142"/>
      <c r="C594" s="159" t="s">
        <v>163</v>
      </c>
      <c r="D594" s="183"/>
      <c r="E594" s="174"/>
      <c r="F594" s="196"/>
      <c r="G594" s="144"/>
      <c r="H594" s="169">
        <v>0</v>
      </c>
      <c r="I594" s="139"/>
      <c r="J594" s="139"/>
      <c r="K594" s="139"/>
      <c r="L594" s="139"/>
      <c r="M594" s="139"/>
      <c r="N594" s="139"/>
      <c r="O594" s="139"/>
      <c r="P594" s="139"/>
      <c r="Q594" s="139"/>
      <c r="R594" s="139" t="s">
        <v>119</v>
      </c>
      <c r="S594" s="139">
        <v>0</v>
      </c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</row>
    <row r="595" spans="1:47" outlineLevel="1">
      <c r="A595" s="140"/>
      <c r="B595" s="142"/>
      <c r="C595" s="159" t="s">
        <v>550</v>
      </c>
      <c r="D595" s="183"/>
      <c r="E595" s="174">
        <v>168</v>
      </c>
      <c r="F595" s="196"/>
      <c r="G595" s="144"/>
      <c r="H595" s="169">
        <v>0</v>
      </c>
      <c r="I595" s="139"/>
      <c r="J595" s="139"/>
      <c r="K595" s="139"/>
      <c r="L595" s="139"/>
      <c r="M595" s="139"/>
      <c r="N595" s="139"/>
      <c r="O595" s="139"/>
      <c r="P595" s="139"/>
      <c r="Q595" s="139"/>
      <c r="R595" s="139" t="s">
        <v>119</v>
      </c>
      <c r="S595" s="139">
        <v>0</v>
      </c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</row>
    <row r="596" spans="1:47" outlineLevel="1">
      <c r="A596" s="140"/>
      <c r="B596" s="142"/>
      <c r="C596" s="159" t="s">
        <v>565</v>
      </c>
      <c r="D596" s="183"/>
      <c r="E596" s="174">
        <v>37.344000000000001</v>
      </c>
      <c r="F596" s="196"/>
      <c r="G596" s="144"/>
      <c r="H596" s="169">
        <v>0</v>
      </c>
      <c r="I596" s="139"/>
      <c r="J596" s="139"/>
      <c r="K596" s="139"/>
      <c r="L596" s="139"/>
      <c r="M596" s="139"/>
      <c r="N596" s="139"/>
      <c r="O596" s="139"/>
      <c r="P596" s="139"/>
      <c r="Q596" s="139"/>
      <c r="R596" s="139" t="s">
        <v>119</v>
      </c>
      <c r="S596" s="139">
        <v>0</v>
      </c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  <c r="AR596" s="139"/>
      <c r="AS596" s="139"/>
      <c r="AT596" s="139"/>
      <c r="AU596" s="139"/>
    </row>
    <row r="597" spans="1:47" outlineLevel="1">
      <c r="A597" s="140"/>
      <c r="B597" s="142"/>
      <c r="C597" s="159" t="s">
        <v>566</v>
      </c>
      <c r="D597" s="183"/>
      <c r="E597" s="174">
        <v>83</v>
      </c>
      <c r="F597" s="196"/>
      <c r="G597" s="144"/>
      <c r="H597" s="169">
        <v>0</v>
      </c>
      <c r="I597" s="139"/>
      <c r="J597" s="139"/>
      <c r="K597" s="139"/>
      <c r="L597" s="139"/>
      <c r="M597" s="139"/>
      <c r="N597" s="139"/>
      <c r="O597" s="139"/>
      <c r="P597" s="139"/>
      <c r="Q597" s="139"/>
      <c r="R597" s="139" t="s">
        <v>119</v>
      </c>
      <c r="S597" s="139">
        <v>0</v>
      </c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  <c r="AR597" s="139"/>
      <c r="AS597" s="139"/>
      <c r="AT597" s="139"/>
      <c r="AU597" s="139"/>
    </row>
    <row r="598" spans="1:47" outlineLevel="1">
      <c r="A598" s="140"/>
      <c r="B598" s="142"/>
      <c r="C598" s="159" t="s">
        <v>570</v>
      </c>
      <c r="D598" s="183"/>
      <c r="E598" s="174">
        <v>18.010999999999999</v>
      </c>
      <c r="F598" s="196"/>
      <c r="G598" s="144"/>
      <c r="H598" s="169">
        <v>0</v>
      </c>
      <c r="I598" s="139"/>
      <c r="J598" s="139"/>
      <c r="K598" s="139"/>
      <c r="L598" s="139"/>
      <c r="M598" s="139"/>
      <c r="N598" s="139"/>
      <c r="O598" s="139"/>
      <c r="P598" s="139"/>
      <c r="Q598" s="139"/>
      <c r="R598" s="139" t="s">
        <v>119</v>
      </c>
      <c r="S598" s="139">
        <v>0</v>
      </c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</row>
    <row r="599" spans="1:47" outlineLevel="1">
      <c r="A599" s="140"/>
      <c r="B599" s="142"/>
      <c r="C599" s="159" t="s">
        <v>567</v>
      </c>
      <c r="D599" s="183"/>
      <c r="E599" s="174">
        <v>10.458</v>
      </c>
      <c r="F599" s="196"/>
      <c r="G599" s="144"/>
      <c r="H599" s="169">
        <v>0</v>
      </c>
      <c r="I599" s="139"/>
      <c r="J599" s="139"/>
      <c r="K599" s="139"/>
      <c r="L599" s="139"/>
      <c r="M599" s="139"/>
      <c r="N599" s="139"/>
      <c r="O599" s="139"/>
      <c r="P599" s="139"/>
      <c r="Q599" s="139"/>
      <c r="R599" s="139" t="s">
        <v>119</v>
      </c>
      <c r="S599" s="139">
        <v>0</v>
      </c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  <c r="AR599" s="139"/>
      <c r="AS599" s="139"/>
      <c r="AT599" s="139"/>
      <c r="AU599" s="139"/>
    </row>
    <row r="600" spans="1:47" outlineLevel="1">
      <c r="A600" s="140">
        <v>164</v>
      </c>
      <c r="B600" s="142" t="s">
        <v>607</v>
      </c>
      <c r="C600" s="158" t="s">
        <v>608</v>
      </c>
      <c r="D600" s="182" t="s">
        <v>157</v>
      </c>
      <c r="E600" s="144">
        <v>65.025999999999996</v>
      </c>
      <c r="F600" s="196"/>
      <c r="G600" s="144">
        <f>ROUND(E600*F600,2)</f>
        <v>0</v>
      </c>
      <c r="H600" s="169" t="s">
        <v>783</v>
      </c>
      <c r="I600" s="139"/>
      <c r="J600" s="139"/>
      <c r="K600" s="139"/>
      <c r="L600" s="139"/>
      <c r="M600" s="139"/>
      <c r="N600" s="139"/>
      <c r="O600" s="139"/>
      <c r="P600" s="139"/>
      <c r="Q600" s="139"/>
      <c r="R600" s="139" t="s">
        <v>117</v>
      </c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</row>
    <row r="601" spans="1:47" outlineLevel="1">
      <c r="A601" s="140"/>
      <c r="B601" s="142"/>
      <c r="C601" s="159" t="s">
        <v>549</v>
      </c>
      <c r="D601" s="183"/>
      <c r="E601" s="174"/>
      <c r="F601" s="196"/>
      <c r="G601" s="144"/>
      <c r="H601" s="169">
        <v>0</v>
      </c>
      <c r="I601" s="139"/>
      <c r="J601" s="139"/>
      <c r="K601" s="139"/>
      <c r="L601" s="139"/>
      <c r="M601" s="139"/>
      <c r="N601" s="139"/>
      <c r="O601" s="139"/>
      <c r="P601" s="139"/>
      <c r="Q601" s="139"/>
      <c r="R601" s="139" t="s">
        <v>119</v>
      </c>
      <c r="S601" s="139">
        <v>0</v>
      </c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</row>
    <row r="602" spans="1:47" outlineLevel="1">
      <c r="A602" s="140"/>
      <c r="B602" s="142"/>
      <c r="C602" s="159" t="s">
        <v>163</v>
      </c>
      <c r="D602" s="183"/>
      <c r="E602" s="174"/>
      <c r="F602" s="196"/>
      <c r="G602" s="144"/>
      <c r="H602" s="169">
        <v>0</v>
      </c>
      <c r="I602" s="139"/>
      <c r="J602" s="139"/>
      <c r="K602" s="139"/>
      <c r="L602" s="139"/>
      <c r="M602" s="139"/>
      <c r="N602" s="139"/>
      <c r="O602" s="139"/>
      <c r="P602" s="139"/>
      <c r="Q602" s="139"/>
      <c r="R602" s="139" t="s">
        <v>119</v>
      </c>
      <c r="S602" s="139">
        <v>0</v>
      </c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</row>
    <row r="603" spans="1:47" outlineLevel="1">
      <c r="A603" s="140"/>
      <c r="B603" s="142"/>
      <c r="C603" s="159" t="s">
        <v>553</v>
      </c>
      <c r="D603" s="183"/>
      <c r="E603" s="174">
        <v>65.025999999999996</v>
      </c>
      <c r="F603" s="196"/>
      <c r="G603" s="144"/>
      <c r="H603" s="169">
        <v>0</v>
      </c>
      <c r="I603" s="139"/>
      <c r="J603" s="139"/>
      <c r="K603" s="139"/>
      <c r="L603" s="139"/>
      <c r="M603" s="139"/>
      <c r="N603" s="139"/>
      <c r="O603" s="139"/>
      <c r="P603" s="139"/>
      <c r="Q603" s="139"/>
      <c r="R603" s="139" t="s">
        <v>119</v>
      </c>
      <c r="S603" s="139">
        <v>0</v>
      </c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</row>
    <row r="604" spans="1:47" outlineLevel="1">
      <c r="A604" s="140">
        <v>165</v>
      </c>
      <c r="B604" s="142" t="s">
        <v>609</v>
      </c>
      <c r="C604" s="158" t="s">
        <v>610</v>
      </c>
      <c r="D604" s="182" t="s">
        <v>116</v>
      </c>
      <c r="E604" s="144">
        <v>36.960000000000008</v>
      </c>
      <c r="F604" s="196"/>
      <c r="G604" s="144">
        <f>ROUND(E604*F604,2)</f>
        <v>0</v>
      </c>
      <c r="H604" s="169" t="s">
        <v>783</v>
      </c>
      <c r="I604" s="139"/>
      <c r="J604" s="139"/>
      <c r="K604" s="139"/>
      <c r="L604" s="139"/>
      <c r="M604" s="139"/>
      <c r="N604" s="139"/>
      <c r="O604" s="139"/>
      <c r="P604" s="139"/>
      <c r="Q604" s="139"/>
      <c r="R604" s="139" t="s">
        <v>329</v>
      </c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</row>
    <row r="605" spans="1:47" outlineLevel="1">
      <c r="A605" s="140"/>
      <c r="B605" s="142"/>
      <c r="C605" s="159" t="s">
        <v>549</v>
      </c>
      <c r="D605" s="183"/>
      <c r="E605" s="174"/>
      <c r="F605" s="196"/>
      <c r="G605" s="144"/>
      <c r="H605" s="169">
        <v>0</v>
      </c>
      <c r="I605" s="139"/>
      <c r="J605" s="139"/>
      <c r="K605" s="139"/>
      <c r="L605" s="139"/>
      <c r="M605" s="139"/>
      <c r="N605" s="139"/>
      <c r="O605" s="139"/>
      <c r="P605" s="139"/>
      <c r="Q605" s="139"/>
      <c r="R605" s="139" t="s">
        <v>119</v>
      </c>
      <c r="S605" s="139">
        <v>0</v>
      </c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</row>
    <row r="606" spans="1:47" outlineLevel="1">
      <c r="A606" s="140"/>
      <c r="B606" s="142"/>
      <c r="C606" s="159" t="s">
        <v>163</v>
      </c>
      <c r="D606" s="183"/>
      <c r="E606" s="174"/>
      <c r="F606" s="196"/>
      <c r="G606" s="144"/>
      <c r="H606" s="169">
        <v>0</v>
      </c>
      <c r="I606" s="139"/>
      <c r="J606" s="139"/>
      <c r="K606" s="139"/>
      <c r="L606" s="139"/>
      <c r="M606" s="139"/>
      <c r="N606" s="139"/>
      <c r="O606" s="139"/>
      <c r="P606" s="139"/>
      <c r="Q606" s="139"/>
      <c r="R606" s="139" t="s">
        <v>119</v>
      </c>
      <c r="S606" s="139">
        <v>0</v>
      </c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</row>
    <row r="607" spans="1:47" outlineLevel="1">
      <c r="A607" s="140"/>
      <c r="B607" s="142"/>
      <c r="C607" s="159" t="s">
        <v>611</v>
      </c>
      <c r="D607" s="183"/>
      <c r="E607" s="174">
        <v>36.96</v>
      </c>
      <c r="F607" s="196"/>
      <c r="G607" s="144"/>
      <c r="H607" s="169">
        <v>0</v>
      </c>
      <c r="I607" s="139"/>
      <c r="J607" s="139"/>
      <c r="K607" s="139"/>
      <c r="L607" s="139"/>
      <c r="M607" s="139"/>
      <c r="N607" s="139"/>
      <c r="O607" s="139"/>
      <c r="P607" s="139"/>
      <c r="Q607" s="139"/>
      <c r="R607" s="139" t="s">
        <v>119</v>
      </c>
      <c r="S607" s="139">
        <v>0</v>
      </c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</row>
    <row r="608" spans="1:47" outlineLevel="1">
      <c r="A608" s="140">
        <v>166</v>
      </c>
      <c r="B608" s="142" t="s">
        <v>612</v>
      </c>
      <c r="C608" s="158" t="s">
        <v>613</v>
      </c>
      <c r="D608" s="182" t="s">
        <v>116</v>
      </c>
      <c r="E608" s="144">
        <v>7.1528600000000004</v>
      </c>
      <c r="F608" s="196"/>
      <c r="G608" s="144">
        <f>ROUND(E608*F608,2)</f>
        <v>0</v>
      </c>
      <c r="H608" s="169" t="s">
        <v>783</v>
      </c>
      <c r="I608" s="139"/>
      <c r="J608" s="139"/>
      <c r="K608" s="139"/>
      <c r="L608" s="139"/>
      <c r="M608" s="139"/>
      <c r="N608" s="139"/>
      <c r="O608" s="139"/>
      <c r="P608" s="139"/>
      <c r="Q608" s="139"/>
      <c r="R608" s="139" t="s">
        <v>329</v>
      </c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</row>
    <row r="609" spans="1:47" outlineLevel="1">
      <c r="A609" s="140"/>
      <c r="B609" s="142"/>
      <c r="C609" s="159" t="s">
        <v>549</v>
      </c>
      <c r="D609" s="183"/>
      <c r="E609" s="174"/>
      <c r="F609" s="196"/>
      <c r="G609" s="144"/>
      <c r="H609" s="169">
        <v>0</v>
      </c>
      <c r="I609" s="139"/>
      <c r="J609" s="139"/>
      <c r="K609" s="139"/>
      <c r="L609" s="139"/>
      <c r="M609" s="139"/>
      <c r="N609" s="139"/>
      <c r="O609" s="139"/>
      <c r="P609" s="139"/>
      <c r="Q609" s="139"/>
      <c r="R609" s="139" t="s">
        <v>119</v>
      </c>
      <c r="S609" s="139">
        <v>0</v>
      </c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</row>
    <row r="610" spans="1:47" outlineLevel="1">
      <c r="A610" s="140"/>
      <c r="B610" s="142"/>
      <c r="C610" s="159" t="s">
        <v>163</v>
      </c>
      <c r="D610" s="183"/>
      <c r="E610" s="174"/>
      <c r="F610" s="196"/>
      <c r="G610" s="144"/>
      <c r="H610" s="169">
        <v>0</v>
      </c>
      <c r="I610" s="139"/>
      <c r="J610" s="139"/>
      <c r="K610" s="139"/>
      <c r="L610" s="139"/>
      <c r="M610" s="139"/>
      <c r="N610" s="139"/>
      <c r="O610" s="139"/>
      <c r="P610" s="139"/>
      <c r="Q610" s="139"/>
      <c r="R610" s="139" t="s">
        <v>119</v>
      </c>
      <c r="S610" s="139">
        <v>0</v>
      </c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</row>
    <row r="611" spans="1:47" outlineLevel="1">
      <c r="A611" s="140"/>
      <c r="B611" s="142"/>
      <c r="C611" s="159" t="s">
        <v>614</v>
      </c>
      <c r="D611" s="183"/>
      <c r="E611" s="174">
        <v>7.1528600000000004</v>
      </c>
      <c r="F611" s="196"/>
      <c r="G611" s="144"/>
      <c r="H611" s="169">
        <v>0</v>
      </c>
      <c r="I611" s="139"/>
      <c r="J611" s="139"/>
      <c r="K611" s="139"/>
      <c r="L611" s="139"/>
      <c r="M611" s="139"/>
      <c r="N611" s="139"/>
      <c r="O611" s="139"/>
      <c r="P611" s="139"/>
      <c r="Q611" s="139"/>
      <c r="R611" s="139" t="s">
        <v>119</v>
      </c>
      <c r="S611" s="139">
        <v>0</v>
      </c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  <c r="AR611" s="139"/>
      <c r="AS611" s="139"/>
      <c r="AT611" s="139"/>
      <c r="AU611" s="139"/>
    </row>
    <row r="612" spans="1:47" outlineLevel="1">
      <c r="A612" s="140">
        <v>167</v>
      </c>
      <c r="B612" s="142" t="s">
        <v>615</v>
      </c>
      <c r="C612" s="158" t="s">
        <v>616</v>
      </c>
      <c r="D612" s="182" t="s">
        <v>116</v>
      </c>
      <c r="E612" s="144">
        <v>25.622476000000002</v>
      </c>
      <c r="F612" s="196"/>
      <c r="G612" s="144">
        <f>ROUND(E612*F612,2)</f>
        <v>0</v>
      </c>
      <c r="H612" s="169" t="s">
        <v>783</v>
      </c>
      <c r="I612" s="139"/>
      <c r="J612" s="139"/>
      <c r="K612" s="139"/>
      <c r="L612" s="139"/>
      <c r="M612" s="139"/>
      <c r="N612" s="139"/>
      <c r="O612" s="139"/>
      <c r="P612" s="139"/>
      <c r="Q612" s="139"/>
      <c r="R612" s="139" t="s">
        <v>329</v>
      </c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</row>
    <row r="613" spans="1:47" outlineLevel="1">
      <c r="A613" s="140"/>
      <c r="B613" s="142"/>
      <c r="C613" s="159" t="s">
        <v>549</v>
      </c>
      <c r="D613" s="183"/>
      <c r="E613" s="174"/>
      <c r="F613" s="196"/>
      <c r="G613" s="144"/>
      <c r="H613" s="169">
        <v>0</v>
      </c>
      <c r="I613" s="139"/>
      <c r="J613" s="139"/>
      <c r="K613" s="139"/>
      <c r="L613" s="139"/>
      <c r="M613" s="139"/>
      <c r="N613" s="139"/>
      <c r="O613" s="139"/>
      <c r="P613" s="139"/>
      <c r="Q613" s="139"/>
      <c r="R613" s="139" t="s">
        <v>119</v>
      </c>
      <c r="S613" s="139">
        <v>0</v>
      </c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</row>
    <row r="614" spans="1:47" outlineLevel="1">
      <c r="A614" s="140"/>
      <c r="B614" s="142"/>
      <c r="C614" s="159" t="s">
        <v>163</v>
      </c>
      <c r="D614" s="183"/>
      <c r="E614" s="174"/>
      <c r="F614" s="196"/>
      <c r="G614" s="144"/>
      <c r="H614" s="169">
        <v>0</v>
      </c>
      <c r="I614" s="139"/>
      <c r="J614" s="139"/>
      <c r="K614" s="139"/>
      <c r="L614" s="139"/>
      <c r="M614" s="139"/>
      <c r="N614" s="139"/>
      <c r="O614" s="139"/>
      <c r="P614" s="139"/>
      <c r="Q614" s="139"/>
      <c r="R614" s="139" t="s">
        <v>119</v>
      </c>
      <c r="S614" s="139">
        <v>0</v>
      </c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  <c r="AR614" s="139"/>
      <c r="AS614" s="139"/>
      <c r="AT614" s="139"/>
      <c r="AU614" s="139"/>
    </row>
    <row r="615" spans="1:47" outlineLevel="1">
      <c r="A615" s="140"/>
      <c r="B615" s="142"/>
      <c r="C615" s="161" t="s">
        <v>528</v>
      </c>
      <c r="D615" s="185"/>
      <c r="E615" s="175"/>
      <c r="F615" s="196"/>
      <c r="G615" s="144"/>
      <c r="H615" s="169">
        <v>0</v>
      </c>
      <c r="I615" s="139"/>
      <c r="J615" s="139"/>
      <c r="K615" s="139"/>
      <c r="L615" s="139"/>
      <c r="M615" s="139"/>
      <c r="N615" s="139"/>
      <c r="O615" s="139"/>
      <c r="P615" s="139"/>
      <c r="Q615" s="139"/>
      <c r="R615" s="139" t="s">
        <v>119</v>
      </c>
      <c r="S615" s="139">
        <v>2</v>
      </c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</row>
    <row r="616" spans="1:47" outlineLevel="1">
      <c r="A616" s="140"/>
      <c r="B616" s="142"/>
      <c r="C616" s="162" t="s">
        <v>617</v>
      </c>
      <c r="D616" s="185"/>
      <c r="E616" s="175">
        <v>13.44</v>
      </c>
      <c r="F616" s="196"/>
      <c r="G616" s="144"/>
      <c r="H616" s="169">
        <v>0</v>
      </c>
      <c r="I616" s="139"/>
      <c r="J616" s="139"/>
      <c r="K616" s="139"/>
      <c r="L616" s="139"/>
      <c r="M616" s="139"/>
      <c r="N616" s="139"/>
      <c r="O616" s="139"/>
      <c r="P616" s="139"/>
      <c r="Q616" s="139"/>
      <c r="R616" s="139" t="s">
        <v>119</v>
      </c>
      <c r="S616" s="139">
        <v>2</v>
      </c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</row>
    <row r="617" spans="1:47" outlineLevel="1">
      <c r="A617" s="140"/>
      <c r="B617" s="142"/>
      <c r="C617" s="162" t="s">
        <v>618</v>
      </c>
      <c r="D617" s="185"/>
      <c r="E617" s="175">
        <v>3.7343999999999999</v>
      </c>
      <c r="F617" s="196"/>
      <c r="G617" s="144"/>
      <c r="H617" s="169">
        <v>0</v>
      </c>
      <c r="I617" s="139"/>
      <c r="J617" s="139"/>
      <c r="K617" s="139"/>
      <c r="L617" s="139"/>
      <c r="M617" s="139"/>
      <c r="N617" s="139"/>
      <c r="O617" s="139"/>
      <c r="P617" s="139"/>
      <c r="Q617" s="139"/>
      <c r="R617" s="139" t="s">
        <v>119</v>
      </c>
      <c r="S617" s="139">
        <v>2</v>
      </c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</row>
    <row r="618" spans="1:47" outlineLevel="1">
      <c r="A618" s="140"/>
      <c r="B618" s="142"/>
      <c r="C618" s="162" t="s">
        <v>619</v>
      </c>
      <c r="D618" s="185"/>
      <c r="E618" s="175">
        <v>4.9800000000000004</v>
      </c>
      <c r="F618" s="196"/>
      <c r="G618" s="144"/>
      <c r="H618" s="169">
        <v>0</v>
      </c>
      <c r="I618" s="139"/>
      <c r="J618" s="139"/>
      <c r="K618" s="139"/>
      <c r="L618" s="139"/>
      <c r="M618" s="139"/>
      <c r="N618" s="139"/>
      <c r="O618" s="139"/>
      <c r="P618" s="139"/>
      <c r="Q618" s="139"/>
      <c r="R618" s="139" t="s">
        <v>119</v>
      </c>
      <c r="S618" s="139">
        <v>2</v>
      </c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</row>
    <row r="619" spans="1:47" outlineLevel="1">
      <c r="A619" s="140"/>
      <c r="B619" s="142"/>
      <c r="C619" s="162" t="s">
        <v>620</v>
      </c>
      <c r="D619" s="185"/>
      <c r="E619" s="175">
        <v>0.72043999999999997</v>
      </c>
      <c r="F619" s="196"/>
      <c r="G619" s="144"/>
      <c r="H619" s="169">
        <v>0</v>
      </c>
      <c r="I619" s="139"/>
      <c r="J619" s="139"/>
      <c r="K619" s="139"/>
      <c r="L619" s="139"/>
      <c r="M619" s="139"/>
      <c r="N619" s="139"/>
      <c r="O619" s="139"/>
      <c r="P619" s="139"/>
      <c r="Q619" s="139"/>
      <c r="R619" s="139" t="s">
        <v>119</v>
      </c>
      <c r="S619" s="139">
        <v>2</v>
      </c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</row>
    <row r="620" spans="1:47" outlineLevel="1">
      <c r="A620" s="140"/>
      <c r="B620" s="142"/>
      <c r="C620" s="162" t="s">
        <v>621</v>
      </c>
      <c r="D620" s="185"/>
      <c r="E620" s="175">
        <v>0.41832000000000003</v>
      </c>
      <c r="F620" s="196"/>
      <c r="G620" s="144"/>
      <c r="H620" s="169">
        <v>0</v>
      </c>
      <c r="I620" s="139"/>
      <c r="J620" s="139"/>
      <c r="K620" s="139"/>
      <c r="L620" s="139"/>
      <c r="M620" s="139"/>
      <c r="N620" s="139"/>
      <c r="O620" s="139"/>
      <c r="P620" s="139"/>
      <c r="Q620" s="139"/>
      <c r="R620" s="139" t="s">
        <v>119</v>
      </c>
      <c r="S620" s="139">
        <v>2</v>
      </c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</row>
    <row r="621" spans="1:47" outlineLevel="1">
      <c r="A621" s="140"/>
      <c r="B621" s="142"/>
      <c r="C621" s="161" t="s">
        <v>531</v>
      </c>
      <c r="D621" s="185"/>
      <c r="E621" s="175"/>
      <c r="F621" s="196"/>
      <c r="G621" s="144"/>
      <c r="H621" s="169">
        <v>0</v>
      </c>
      <c r="I621" s="139"/>
      <c r="J621" s="139"/>
      <c r="K621" s="139"/>
      <c r="L621" s="139"/>
      <c r="M621" s="139"/>
      <c r="N621" s="139"/>
      <c r="O621" s="139"/>
      <c r="P621" s="139"/>
      <c r="Q621" s="139"/>
      <c r="R621" s="139" t="s">
        <v>119</v>
      </c>
      <c r="S621" s="139">
        <v>0</v>
      </c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</row>
    <row r="622" spans="1:47" outlineLevel="1">
      <c r="A622" s="140"/>
      <c r="B622" s="142"/>
      <c r="C622" s="159" t="s">
        <v>622</v>
      </c>
      <c r="D622" s="183"/>
      <c r="E622" s="174">
        <v>25.622475999999999</v>
      </c>
      <c r="F622" s="196"/>
      <c r="G622" s="144"/>
      <c r="H622" s="169">
        <v>0</v>
      </c>
      <c r="I622" s="139"/>
      <c r="J622" s="139"/>
      <c r="K622" s="139"/>
      <c r="L622" s="139"/>
      <c r="M622" s="139"/>
      <c r="N622" s="139"/>
      <c r="O622" s="139"/>
      <c r="P622" s="139"/>
      <c r="Q622" s="139"/>
      <c r="R622" s="139" t="s">
        <v>119</v>
      </c>
      <c r="S622" s="139">
        <v>0</v>
      </c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  <c r="AR622" s="139"/>
      <c r="AS622" s="139"/>
      <c r="AT622" s="139"/>
      <c r="AU622" s="139"/>
    </row>
    <row r="623" spans="1:47" outlineLevel="1">
      <c r="A623" s="140">
        <v>168</v>
      </c>
      <c r="B623" s="142" t="s">
        <v>623</v>
      </c>
      <c r="C623" s="158" t="s">
        <v>624</v>
      </c>
      <c r="D623" s="182" t="s">
        <v>157</v>
      </c>
      <c r="E623" s="144">
        <v>301.83999999999997</v>
      </c>
      <c r="F623" s="196"/>
      <c r="G623" s="144">
        <f>ROUND(E623*F623,2)</f>
        <v>0</v>
      </c>
      <c r="H623" s="169" t="s">
        <v>783</v>
      </c>
      <c r="I623" s="139"/>
      <c r="J623" s="139"/>
      <c r="K623" s="139"/>
      <c r="L623" s="139"/>
      <c r="M623" s="139"/>
      <c r="N623" s="139"/>
      <c r="O623" s="139"/>
      <c r="P623" s="139"/>
      <c r="Q623" s="139"/>
      <c r="R623" s="139" t="s">
        <v>117</v>
      </c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  <c r="AR623" s="139"/>
      <c r="AS623" s="139"/>
      <c r="AT623" s="139"/>
      <c r="AU623" s="139"/>
    </row>
    <row r="624" spans="1:47" outlineLevel="1">
      <c r="A624" s="140"/>
      <c r="B624" s="142"/>
      <c r="C624" s="159" t="s">
        <v>429</v>
      </c>
      <c r="D624" s="183"/>
      <c r="E624" s="174"/>
      <c r="F624" s="196"/>
      <c r="G624" s="144"/>
      <c r="H624" s="169">
        <v>0</v>
      </c>
      <c r="I624" s="139"/>
      <c r="J624" s="139"/>
      <c r="K624" s="139"/>
      <c r="L624" s="139"/>
      <c r="M624" s="139"/>
      <c r="N624" s="139"/>
      <c r="O624" s="139"/>
      <c r="P624" s="139"/>
      <c r="Q624" s="139"/>
      <c r="R624" s="139" t="s">
        <v>119</v>
      </c>
      <c r="S624" s="139">
        <v>0</v>
      </c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  <c r="AR624" s="139"/>
      <c r="AS624" s="139"/>
      <c r="AT624" s="139"/>
      <c r="AU624" s="139"/>
    </row>
    <row r="625" spans="1:47" outlineLevel="1">
      <c r="A625" s="140"/>
      <c r="B625" s="142"/>
      <c r="C625" s="159" t="s">
        <v>163</v>
      </c>
      <c r="D625" s="183"/>
      <c r="E625" s="174"/>
      <c r="F625" s="196"/>
      <c r="G625" s="144"/>
      <c r="H625" s="169">
        <v>0</v>
      </c>
      <c r="I625" s="139"/>
      <c r="J625" s="139"/>
      <c r="K625" s="139"/>
      <c r="L625" s="139"/>
      <c r="M625" s="139"/>
      <c r="N625" s="139"/>
      <c r="O625" s="139"/>
      <c r="P625" s="139"/>
      <c r="Q625" s="139"/>
      <c r="R625" s="139" t="s">
        <v>119</v>
      </c>
      <c r="S625" s="139">
        <v>0</v>
      </c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</row>
    <row r="626" spans="1:47" outlineLevel="1">
      <c r="A626" s="140"/>
      <c r="B626" s="142"/>
      <c r="C626" s="159" t="s">
        <v>437</v>
      </c>
      <c r="D626" s="183"/>
      <c r="E626" s="174">
        <v>301.83999999999997</v>
      </c>
      <c r="F626" s="196"/>
      <c r="G626" s="144"/>
      <c r="H626" s="169">
        <v>0</v>
      </c>
      <c r="I626" s="139"/>
      <c r="J626" s="139"/>
      <c r="K626" s="139"/>
      <c r="L626" s="139"/>
      <c r="M626" s="139"/>
      <c r="N626" s="139"/>
      <c r="O626" s="139"/>
      <c r="P626" s="139"/>
      <c r="Q626" s="139"/>
      <c r="R626" s="139" t="s">
        <v>119</v>
      </c>
      <c r="S626" s="139">
        <v>0</v>
      </c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  <c r="AR626" s="139"/>
      <c r="AS626" s="139"/>
      <c r="AT626" s="139"/>
      <c r="AU626" s="139"/>
    </row>
    <row r="627" spans="1:47" outlineLevel="1">
      <c r="A627" s="140">
        <v>169</v>
      </c>
      <c r="B627" s="142" t="s">
        <v>609</v>
      </c>
      <c r="C627" s="158" t="s">
        <v>610</v>
      </c>
      <c r="D627" s="182" t="s">
        <v>116</v>
      </c>
      <c r="E627" s="144">
        <v>33.202400000000004</v>
      </c>
      <c r="F627" s="196"/>
      <c r="G627" s="144">
        <f>ROUND(E627*F627,2)</f>
        <v>0</v>
      </c>
      <c r="H627" s="169" t="s">
        <v>783</v>
      </c>
      <c r="I627" s="139"/>
      <c r="J627" s="139"/>
      <c r="K627" s="139"/>
      <c r="L627" s="139"/>
      <c r="M627" s="139"/>
      <c r="N627" s="139"/>
      <c r="O627" s="139"/>
      <c r="P627" s="139"/>
      <c r="Q627" s="139"/>
      <c r="R627" s="139" t="s">
        <v>329</v>
      </c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  <c r="AL627" s="139"/>
      <c r="AM627" s="139"/>
      <c r="AN627" s="139"/>
      <c r="AO627" s="139"/>
      <c r="AP627" s="139"/>
      <c r="AQ627" s="139"/>
      <c r="AR627" s="139"/>
      <c r="AS627" s="139"/>
      <c r="AT627" s="139"/>
      <c r="AU627" s="139"/>
    </row>
    <row r="628" spans="1:47" outlineLevel="1">
      <c r="A628" s="140"/>
      <c r="B628" s="142"/>
      <c r="C628" s="159" t="s">
        <v>429</v>
      </c>
      <c r="D628" s="183"/>
      <c r="E628" s="174"/>
      <c r="F628" s="196"/>
      <c r="G628" s="144"/>
      <c r="H628" s="169">
        <v>0</v>
      </c>
      <c r="I628" s="139"/>
      <c r="J628" s="139"/>
      <c r="K628" s="139"/>
      <c r="L628" s="139"/>
      <c r="M628" s="139"/>
      <c r="N628" s="139"/>
      <c r="O628" s="139"/>
      <c r="P628" s="139"/>
      <c r="Q628" s="139"/>
      <c r="R628" s="139" t="s">
        <v>119</v>
      </c>
      <c r="S628" s="139">
        <v>0</v>
      </c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  <c r="AR628" s="139"/>
      <c r="AS628" s="139"/>
      <c r="AT628" s="139"/>
      <c r="AU628" s="139"/>
    </row>
    <row r="629" spans="1:47" outlineLevel="1">
      <c r="A629" s="140"/>
      <c r="B629" s="142"/>
      <c r="C629" s="159" t="s">
        <v>163</v>
      </c>
      <c r="D629" s="183"/>
      <c r="E629" s="174"/>
      <c r="F629" s="196"/>
      <c r="G629" s="144"/>
      <c r="H629" s="169">
        <v>0</v>
      </c>
      <c r="I629" s="139"/>
      <c r="J629" s="139"/>
      <c r="K629" s="139"/>
      <c r="L629" s="139"/>
      <c r="M629" s="139"/>
      <c r="N629" s="139"/>
      <c r="O629" s="139"/>
      <c r="P629" s="139"/>
      <c r="Q629" s="139"/>
      <c r="R629" s="139" t="s">
        <v>119</v>
      </c>
      <c r="S629" s="139">
        <v>0</v>
      </c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  <c r="AL629" s="139"/>
      <c r="AM629" s="139"/>
      <c r="AN629" s="139"/>
      <c r="AO629" s="139"/>
      <c r="AP629" s="139"/>
      <c r="AQ629" s="139"/>
      <c r="AR629" s="139"/>
      <c r="AS629" s="139"/>
      <c r="AT629" s="139"/>
      <c r="AU629" s="139"/>
    </row>
    <row r="630" spans="1:47" outlineLevel="1">
      <c r="A630" s="140"/>
      <c r="B630" s="142"/>
      <c r="C630" s="159" t="s">
        <v>625</v>
      </c>
      <c r="D630" s="183"/>
      <c r="E630" s="174">
        <v>33.202399999999997</v>
      </c>
      <c r="F630" s="196"/>
      <c r="G630" s="144"/>
      <c r="H630" s="169">
        <v>0</v>
      </c>
      <c r="I630" s="139"/>
      <c r="J630" s="139"/>
      <c r="K630" s="139"/>
      <c r="L630" s="139"/>
      <c r="M630" s="139"/>
      <c r="N630" s="139"/>
      <c r="O630" s="139"/>
      <c r="P630" s="139"/>
      <c r="Q630" s="139"/>
      <c r="R630" s="139" t="s">
        <v>119</v>
      </c>
      <c r="S630" s="139">
        <v>0</v>
      </c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  <c r="AR630" s="139"/>
      <c r="AS630" s="139"/>
      <c r="AT630" s="139"/>
      <c r="AU630" s="139"/>
    </row>
    <row r="631" spans="1:47" outlineLevel="1">
      <c r="A631" s="140">
        <v>170</v>
      </c>
      <c r="B631" s="142" t="s">
        <v>626</v>
      </c>
      <c r="C631" s="158" t="s">
        <v>627</v>
      </c>
      <c r="D631" s="182" t="s">
        <v>157</v>
      </c>
      <c r="E631" s="144">
        <v>173.55799999999996</v>
      </c>
      <c r="F631" s="196"/>
      <c r="G631" s="144">
        <f>ROUND(E631*F631,2)</f>
        <v>0</v>
      </c>
      <c r="H631" s="169" t="s">
        <v>783</v>
      </c>
      <c r="I631" s="139"/>
      <c r="J631" s="139"/>
      <c r="K631" s="139"/>
      <c r="L631" s="139"/>
      <c r="M631" s="139"/>
      <c r="N631" s="139"/>
      <c r="O631" s="139"/>
      <c r="P631" s="139"/>
      <c r="Q631" s="139"/>
      <c r="R631" s="139" t="s">
        <v>117</v>
      </c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  <c r="AR631" s="139"/>
      <c r="AS631" s="139"/>
      <c r="AT631" s="139"/>
      <c r="AU631" s="139"/>
    </row>
    <row r="632" spans="1:47" outlineLevel="1">
      <c r="A632" s="140"/>
      <c r="B632" s="142"/>
      <c r="C632" s="159" t="s">
        <v>429</v>
      </c>
      <c r="D632" s="183"/>
      <c r="E632" s="174"/>
      <c r="F632" s="196"/>
      <c r="G632" s="144"/>
      <c r="H632" s="169">
        <v>0</v>
      </c>
      <c r="I632" s="139"/>
      <c r="J632" s="139"/>
      <c r="K632" s="139"/>
      <c r="L632" s="139"/>
      <c r="M632" s="139"/>
      <c r="N632" s="139"/>
      <c r="O632" s="139"/>
      <c r="P632" s="139"/>
      <c r="Q632" s="139"/>
      <c r="R632" s="139" t="s">
        <v>119</v>
      </c>
      <c r="S632" s="139">
        <v>0</v>
      </c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  <c r="AR632" s="139"/>
      <c r="AS632" s="139"/>
      <c r="AT632" s="139"/>
      <c r="AU632" s="139"/>
    </row>
    <row r="633" spans="1:47" outlineLevel="1">
      <c r="A633" s="140"/>
      <c r="B633" s="142"/>
      <c r="C633" s="159" t="s">
        <v>163</v>
      </c>
      <c r="D633" s="183"/>
      <c r="E633" s="174"/>
      <c r="F633" s="196"/>
      <c r="G633" s="144"/>
      <c r="H633" s="169">
        <v>0</v>
      </c>
      <c r="I633" s="139"/>
      <c r="J633" s="139"/>
      <c r="K633" s="139"/>
      <c r="L633" s="139"/>
      <c r="M633" s="139"/>
      <c r="N633" s="139"/>
      <c r="O633" s="139"/>
      <c r="P633" s="139"/>
      <c r="Q633" s="139"/>
      <c r="R633" s="139" t="s">
        <v>119</v>
      </c>
      <c r="S633" s="139">
        <v>0</v>
      </c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  <c r="AR633" s="139"/>
      <c r="AS633" s="139"/>
      <c r="AT633" s="139"/>
      <c r="AU633" s="139"/>
    </row>
    <row r="634" spans="1:47" outlineLevel="1">
      <c r="A634" s="140"/>
      <c r="B634" s="142"/>
      <c r="C634" s="159" t="s">
        <v>628</v>
      </c>
      <c r="D634" s="183"/>
      <c r="E634" s="174">
        <v>173.55799999999999</v>
      </c>
      <c r="F634" s="196"/>
      <c r="G634" s="144"/>
      <c r="H634" s="169">
        <v>0</v>
      </c>
      <c r="I634" s="139"/>
      <c r="J634" s="139"/>
      <c r="K634" s="139"/>
      <c r="L634" s="139"/>
      <c r="M634" s="139"/>
      <c r="N634" s="139"/>
      <c r="O634" s="139"/>
      <c r="P634" s="139"/>
      <c r="Q634" s="139"/>
      <c r="R634" s="139" t="s">
        <v>119</v>
      </c>
      <c r="S634" s="139">
        <v>0</v>
      </c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  <c r="AL634" s="139"/>
      <c r="AM634" s="139"/>
      <c r="AN634" s="139"/>
      <c r="AO634" s="139"/>
      <c r="AP634" s="139"/>
      <c r="AQ634" s="139"/>
      <c r="AR634" s="139"/>
      <c r="AS634" s="139"/>
      <c r="AT634" s="139"/>
      <c r="AU634" s="139"/>
    </row>
    <row r="635" spans="1:47" outlineLevel="1">
      <c r="A635" s="140">
        <v>171</v>
      </c>
      <c r="B635" s="142" t="s">
        <v>629</v>
      </c>
      <c r="C635" s="158" t="s">
        <v>630</v>
      </c>
      <c r="D635" s="182" t="s">
        <v>242</v>
      </c>
      <c r="E635" s="144">
        <v>114</v>
      </c>
      <c r="F635" s="196"/>
      <c r="G635" s="144">
        <f>ROUND(E635*F635,2)</f>
        <v>0</v>
      </c>
      <c r="H635" s="169" t="s">
        <v>783</v>
      </c>
      <c r="I635" s="139"/>
      <c r="J635" s="139"/>
      <c r="K635" s="139"/>
      <c r="L635" s="139"/>
      <c r="M635" s="139"/>
      <c r="N635" s="139"/>
      <c r="O635" s="139"/>
      <c r="P635" s="139"/>
      <c r="Q635" s="139"/>
      <c r="R635" s="139" t="s">
        <v>117</v>
      </c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  <c r="AL635" s="139"/>
      <c r="AM635" s="139"/>
      <c r="AN635" s="139"/>
      <c r="AO635" s="139"/>
      <c r="AP635" s="139"/>
      <c r="AQ635" s="139"/>
      <c r="AR635" s="139"/>
      <c r="AS635" s="139"/>
      <c r="AT635" s="139"/>
      <c r="AU635" s="139"/>
    </row>
    <row r="636" spans="1:47" outlineLevel="1">
      <c r="A636" s="140"/>
      <c r="B636" s="142"/>
      <c r="C636" s="159" t="s">
        <v>429</v>
      </c>
      <c r="D636" s="183"/>
      <c r="E636" s="174"/>
      <c r="F636" s="196"/>
      <c r="G636" s="144"/>
      <c r="H636" s="169">
        <v>0</v>
      </c>
      <c r="I636" s="139"/>
      <c r="J636" s="139"/>
      <c r="K636" s="139"/>
      <c r="L636" s="139"/>
      <c r="M636" s="139"/>
      <c r="N636" s="139"/>
      <c r="O636" s="139"/>
      <c r="P636" s="139"/>
      <c r="Q636" s="139"/>
      <c r="R636" s="139" t="s">
        <v>119</v>
      </c>
      <c r="S636" s="139">
        <v>0</v>
      </c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  <c r="AL636" s="139"/>
      <c r="AM636" s="139"/>
      <c r="AN636" s="139"/>
      <c r="AO636" s="139"/>
      <c r="AP636" s="139"/>
      <c r="AQ636" s="139"/>
      <c r="AR636" s="139"/>
      <c r="AS636" s="139"/>
      <c r="AT636" s="139"/>
      <c r="AU636" s="139"/>
    </row>
    <row r="637" spans="1:47" outlineLevel="1">
      <c r="A637" s="140"/>
      <c r="B637" s="142"/>
      <c r="C637" s="159" t="s">
        <v>163</v>
      </c>
      <c r="D637" s="183"/>
      <c r="E637" s="174"/>
      <c r="F637" s="196"/>
      <c r="G637" s="144"/>
      <c r="H637" s="169">
        <v>0</v>
      </c>
      <c r="I637" s="139"/>
      <c r="J637" s="139"/>
      <c r="K637" s="139"/>
      <c r="L637" s="139"/>
      <c r="M637" s="139"/>
      <c r="N637" s="139"/>
      <c r="O637" s="139"/>
      <c r="P637" s="139"/>
      <c r="Q637" s="139"/>
      <c r="R637" s="139" t="s">
        <v>119</v>
      </c>
      <c r="S637" s="139">
        <v>0</v>
      </c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  <c r="AL637" s="139"/>
      <c r="AM637" s="139"/>
      <c r="AN637" s="139"/>
      <c r="AO637" s="139"/>
      <c r="AP637" s="139"/>
      <c r="AQ637" s="139"/>
      <c r="AR637" s="139"/>
      <c r="AS637" s="139"/>
      <c r="AT637" s="139"/>
      <c r="AU637" s="139"/>
    </row>
    <row r="638" spans="1:47" outlineLevel="1">
      <c r="A638" s="140"/>
      <c r="B638" s="142"/>
      <c r="C638" s="159" t="s">
        <v>631</v>
      </c>
      <c r="D638" s="183"/>
      <c r="E638" s="174">
        <v>114</v>
      </c>
      <c r="F638" s="196"/>
      <c r="G638" s="144"/>
      <c r="H638" s="169">
        <v>0</v>
      </c>
      <c r="I638" s="139"/>
      <c r="J638" s="139"/>
      <c r="K638" s="139"/>
      <c r="L638" s="139"/>
      <c r="M638" s="139"/>
      <c r="N638" s="139"/>
      <c r="O638" s="139"/>
      <c r="P638" s="139"/>
      <c r="Q638" s="139"/>
      <c r="R638" s="139" t="s">
        <v>119</v>
      </c>
      <c r="S638" s="139">
        <v>0</v>
      </c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  <c r="AR638" s="139"/>
      <c r="AS638" s="139"/>
      <c r="AT638" s="139"/>
      <c r="AU638" s="139"/>
    </row>
    <row r="639" spans="1:47" outlineLevel="1">
      <c r="A639" s="140">
        <v>172</v>
      </c>
      <c r="B639" s="142" t="s">
        <v>632</v>
      </c>
      <c r="C639" s="158" t="s">
        <v>633</v>
      </c>
      <c r="D639" s="182" t="s">
        <v>0</v>
      </c>
      <c r="E639" s="144">
        <v>2.1</v>
      </c>
      <c r="F639" s="196"/>
      <c r="G639" s="144">
        <f>ROUND(E639*F639,2)</f>
        <v>0</v>
      </c>
      <c r="H639" s="169" t="s">
        <v>783</v>
      </c>
      <c r="I639" s="139"/>
      <c r="J639" s="139"/>
      <c r="K639" s="139"/>
      <c r="L639" s="139"/>
      <c r="M639" s="139"/>
      <c r="N639" s="139"/>
      <c r="O639" s="139"/>
      <c r="P639" s="139"/>
      <c r="Q639" s="139"/>
      <c r="R639" s="139" t="s">
        <v>117</v>
      </c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  <c r="AR639" s="139"/>
      <c r="AS639" s="139"/>
      <c r="AT639" s="139"/>
      <c r="AU639" s="139"/>
    </row>
    <row r="640" spans="1:47">
      <c r="A640" s="141" t="s">
        <v>112</v>
      </c>
      <c r="B640" s="143" t="s">
        <v>78</v>
      </c>
      <c r="C640" s="160" t="s">
        <v>79</v>
      </c>
      <c r="D640" s="184"/>
      <c r="E640" s="145"/>
      <c r="F640" s="197"/>
      <c r="G640" s="145">
        <f>SUMIF(R641:R649,"&lt;&gt;NOR",G641:G649)</f>
        <v>0</v>
      </c>
      <c r="H640" s="170"/>
      <c r="I640" s="139"/>
      <c r="R640" t="s">
        <v>113</v>
      </c>
    </row>
    <row r="641" spans="1:47" outlineLevel="1">
      <c r="A641" s="140">
        <v>173</v>
      </c>
      <c r="B641" s="142" t="s">
        <v>634</v>
      </c>
      <c r="C641" s="158" t="s">
        <v>635</v>
      </c>
      <c r="D641" s="182" t="s">
        <v>157</v>
      </c>
      <c r="E641" s="144">
        <v>37.343999999999994</v>
      </c>
      <c r="F641" s="196"/>
      <c r="G641" s="144">
        <f>ROUND(E641*F641,2)</f>
        <v>0</v>
      </c>
      <c r="H641" s="169" t="s">
        <v>783</v>
      </c>
      <c r="I641" s="139"/>
      <c r="J641" s="139"/>
      <c r="K641" s="139"/>
      <c r="L641" s="139"/>
      <c r="M641" s="139"/>
      <c r="N641" s="139"/>
      <c r="O641" s="139"/>
      <c r="P641" s="139"/>
      <c r="Q641" s="139"/>
      <c r="R641" s="139" t="s">
        <v>117</v>
      </c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  <c r="AL641" s="139"/>
      <c r="AM641" s="139"/>
      <c r="AN641" s="139"/>
      <c r="AO641" s="139"/>
      <c r="AP641" s="139"/>
      <c r="AQ641" s="139"/>
      <c r="AR641" s="139"/>
      <c r="AS641" s="139"/>
      <c r="AT641" s="139"/>
      <c r="AU641" s="139"/>
    </row>
    <row r="642" spans="1:47" outlineLevel="1">
      <c r="A642" s="140"/>
      <c r="B642" s="142"/>
      <c r="C642" s="159" t="s">
        <v>549</v>
      </c>
      <c r="D642" s="183"/>
      <c r="E642" s="174"/>
      <c r="F642" s="196"/>
      <c r="G642" s="144"/>
      <c r="H642" s="169">
        <v>0</v>
      </c>
      <c r="I642" s="139"/>
      <c r="J642" s="139"/>
      <c r="K642" s="139"/>
      <c r="L642" s="139"/>
      <c r="M642" s="139"/>
      <c r="N642" s="139"/>
      <c r="O642" s="139"/>
      <c r="P642" s="139"/>
      <c r="Q642" s="139"/>
      <c r="R642" s="139" t="s">
        <v>119</v>
      </c>
      <c r="S642" s="139">
        <v>0</v>
      </c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  <c r="AR642" s="139"/>
      <c r="AS642" s="139"/>
      <c r="AT642" s="139"/>
      <c r="AU642" s="139"/>
    </row>
    <row r="643" spans="1:47" outlineLevel="1">
      <c r="A643" s="140"/>
      <c r="B643" s="142"/>
      <c r="C643" s="159" t="s">
        <v>163</v>
      </c>
      <c r="D643" s="183"/>
      <c r="E643" s="174"/>
      <c r="F643" s="196"/>
      <c r="G643" s="144"/>
      <c r="H643" s="169">
        <v>0</v>
      </c>
      <c r="I643" s="139"/>
      <c r="J643" s="139"/>
      <c r="K643" s="139"/>
      <c r="L643" s="139"/>
      <c r="M643" s="139"/>
      <c r="N643" s="139"/>
      <c r="O643" s="139"/>
      <c r="P643" s="139"/>
      <c r="Q643" s="139"/>
      <c r="R643" s="139" t="s">
        <v>119</v>
      </c>
      <c r="S643" s="139">
        <v>0</v>
      </c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</row>
    <row r="644" spans="1:47" outlineLevel="1">
      <c r="A644" s="140"/>
      <c r="B644" s="142"/>
      <c r="C644" s="159" t="s">
        <v>565</v>
      </c>
      <c r="D644" s="183"/>
      <c r="E644" s="174">
        <v>37.344000000000001</v>
      </c>
      <c r="F644" s="196"/>
      <c r="G644" s="144"/>
      <c r="H644" s="169">
        <v>0</v>
      </c>
      <c r="I644" s="139"/>
      <c r="J644" s="139"/>
      <c r="K644" s="139"/>
      <c r="L644" s="139"/>
      <c r="M644" s="139"/>
      <c r="N644" s="139"/>
      <c r="O644" s="139"/>
      <c r="P644" s="139"/>
      <c r="Q644" s="139"/>
      <c r="R644" s="139" t="s">
        <v>119</v>
      </c>
      <c r="S644" s="139">
        <v>0</v>
      </c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</row>
    <row r="645" spans="1:47" outlineLevel="1">
      <c r="A645" s="140">
        <v>174</v>
      </c>
      <c r="B645" s="142" t="s">
        <v>636</v>
      </c>
      <c r="C645" s="158" t="s">
        <v>637</v>
      </c>
      <c r="D645" s="182" t="s">
        <v>157</v>
      </c>
      <c r="E645" s="144">
        <v>41.078399999999995</v>
      </c>
      <c r="F645" s="196"/>
      <c r="G645" s="144">
        <f>ROUND(E645*F645,2)</f>
        <v>0</v>
      </c>
      <c r="H645" s="169" t="s">
        <v>783</v>
      </c>
      <c r="I645" s="139"/>
      <c r="J645" s="139"/>
      <c r="K645" s="139"/>
      <c r="L645" s="139"/>
      <c r="M645" s="139"/>
      <c r="N645" s="139"/>
      <c r="O645" s="139"/>
      <c r="P645" s="139"/>
      <c r="Q645" s="139"/>
      <c r="R645" s="139" t="s">
        <v>329</v>
      </c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</row>
    <row r="646" spans="1:47" outlineLevel="1">
      <c r="A646" s="140"/>
      <c r="B646" s="142"/>
      <c r="C646" s="159" t="s">
        <v>549</v>
      </c>
      <c r="D646" s="183"/>
      <c r="E646" s="174"/>
      <c r="F646" s="196"/>
      <c r="G646" s="144"/>
      <c r="H646" s="169">
        <v>0</v>
      </c>
      <c r="I646" s="139"/>
      <c r="J646" s="139"/>
      <c r="K646" s="139"/>
      <c r="L646" s="139"/>
      <c r="M646" s="139"/>
      <c r="N646" s="139"/>
      <c r="O646" s="139"/>
      <c r="P646" s="139"/>
      <c r="Q646" s="139"/>
      <c r="R646" s="139" t="s">
        <v>119</v>
      </c>
      <c r="S646" s="139">
        <v>0</v>
      </c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  <c r="AL646" s="139"/>
      <c r="AM646" s="139"/>
      <c r="AN646" s="139"/>
      <c r="AO646" s="139"/>
      <c r="AP646" s="139"/>
      <c r="AQ646" s="139"/>
      <c r="AR646" s="139"/>
      <c r="AS646" s="139"/>
      <c r="AT646" s="139"/>
      <c r="AU646" s="139"/>
    </row>
    <row r="647" spans="1:47" outlineLevel="1">
      <c r="A647" s="140"/>
      <c r="B647" s="142"/>
      <c r="C647" s="159" t="s">
        <v>163</v>
      </c>
      <c r="D647" s="183"/>
      <c r="E647" s="174"/>
      <c r="F647" s="196"/>
      <c r="G647" s="144"/>
      <c r="H647" s="169">
        <v>0</v>
      </c>
      <c r="I647" s="139"/>
      <c r="J647" s="139"/>
      <c r="K647" s="139"/>
      <c r="L647" s="139"/>
      <c r="M647" s="139"/>
      <c r="N647" s="139"/>
      <c r="O647" s="139"/>
      <c r="P647" s="139"/>
      <c r="Q647" s="139"/>
      <c r="R647" s="139" t="s">
        <v>119</v>
      </c>
      <c r="S647" s="139">
        <v>0</v>
      </c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  <c r="AL647" s="139"/>
      <c r="AM647" s="139"/>
      <c r="AN647" s="139"/>
      <c r="AO647" s="139"/>
      <c r="AP647" s="139"/>
      <c r="AQ647" s="139"/>
      <c r="AR647" s="139"/>
      <c r="AS647" s="139"/>
      <c r="AT647" s="139"/>
      <c r="AU647" s="139"/>
    </row>
    <row r="648" spans="1:47" outlineLevel="1">
      <c r="A648" s="140"/>
      <c r="B648" s="142"/>
      <c r="C648" s="159" t="s">
        <v>638</v>
      </c>
      <c r="D648" s="183"/>
      <c r="E648" s="174">
        <v>41.078400000000002</v>
      </c>
      <c r="F648" s="196"/>
      <c r="G648" s="144"/>
      <c r="H648" s="169">
        <v>0</v>
      </c>
      <c r="I648" s="139"/>
      <c r="J648" s="139"/>
      <c r="K648" s="139"/>
      <c r="L648" s="139"/>
      <c r="M648" s="139"/>
      <c r="N648" s="139"/>
      <c r="O648" s="139"/>
      <c r="P648" s="139"/>
      <c r="Q648" s="139"/>
      <c r="R648" s="139" t="s">
        <v>119</v>
      </c>
      <c r="S648" s="139">
        <v>0</v>
      </c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  <c r="AR648" s="139"/>
      <c r="AS648" s="139"/>
      <c r="AT648" s="139"/>
      <c r="AU648" s="139"/>
    </row>
    <row r="649" spans="1:47" outlineLevel="1">
      <c r="A649" s="140">
        <v>175</v>
      </c>
      <c r="B649" s="142" t="s">
        <v>639</v>
      </c>
      <c r="C649" s="158" t="s">
        <v>640</v>
      </c>
      <c r="D649" s="182" t="s">
        <v>0</v>
      </c>
      <c r="E649" s="144">
        <v>7.1</v>
      </c>
      <c r="F649" s="196"/>
      <c r="G649" s="144">
        <f>ROUND(E649*F649,2)</f>
        <v>0</v>
      </c>
      <c r="H649" s="169" t="s">
        <v>783</v>
      </c>
      <c r="I649" s="139"/>
      <c r="J649" s="139"/>
      <c r="K649" s="139"/>
      <c r="L649" s="139"/>
      <c r="M649" s="139"/>
      <c r="N649" s="139"/>
      <c r="O649" s="139"/>
      <c r="P649" s="139"/>
      <c r="Q649" s="139"/>
      <c r="R649" s="139" t="s">
        <v>117</v>
      </c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  <c r="AR649" s="139"/>
      <c r="AS649" s="139"/>
      <c r="AT649" s="139"/>
      <c r="AU649" s="139"/>
    </row>
    <row r="650" spans="1:47">
      <c r="A650" s="141" t="s">
        <v>112</v>
      </c>
      <c r="B650" s="143" t="s">
        <v>80</v>
      </c>
      <c r="C650" s="160" t="s">
        <v>81</v>
      </c>
      <c r="D650" s="184"/>
      <c r="E650" s="145"/>
      <c r="F650" s="197"/>
      <c r="G650" s="145">
        <f>SUMIF(R651:R653,"&lt;&gt;NOR",G651:G653)</f>
        <v>0</v>
      </c>
      <c r="H650" s="170"/>
      <c r="I650" s="139"/>
      <c r="R650" t="s">
        <v>113</v>
      </c>
    </row>
    <row r="651" spans="1:47" ht="22.5" outlineLevel="1">
      <c r="A651" s="140">
        <v>176</v>
      </c>
      <c r="B651" s="142" t="s">
        <v>641</v>
      </c>
      <c r="C651" s="158" t="s">
        <v>642</v>
      </c>
      <c r="D651" s="182" t="s">
        <v>242</v>
      </c>
      <c r="E651" s="144">
        <v>6</v>
      </c>
      <c r="F651" s="196"/>
      <c r="G651" s="144">
        <f>ROUND(E651*F651,2)</f>
        <v>0</v>
      </c>
      <c r="H651" s="169" t="s">
        <v>784</v>
      </c>
      <c r="I651" s="139"/>
      <c r="J651" s="139"/>
      <c r="K651" s="139"/>
      <c r="L651" s="139"/>
      <c r="M651" s="139"/>
      <c r="N651" s="139"/>
      <c r="O651" s="139"/>
      <c r="P651" s="139"/>
      <c r="Q651" s="139"/>
      <c r="R651" s="139" t="s">
        <v>117</v>
      </c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</row>
    <row r="652" spans="1:47" ht="22.5" outlineLevel="1">
      <c r="A652" s="140">
        <v>177</v>
      </c>
      <c r="B652" s="142" t="s">
        <v>643</v>
      </c>
      <c r="C652" s="158" t="s">
        <v>644</v>
      </c>
      <c r="D652" s="182" t="s">
        <v>242</v>
      </c>
      <c r="E652" s="144">
        <v>79.239999999999995</v>
      </c>
      <c r="F652" s="196"/>
      <c r="G652" s="144">
        <f>ROUND(E652*F652,2)</f>
        <v>0</v>
      </c>
      <c r="H652" s="169" t="s">
        <v>784</v>
      </c>
      <c r="I652" s="139"/>
      <c r="J652" s="139"/>
      <c r="K652" s="139"/>
      <c r="L652" s="139"/>
      <c r="M652" s="139"/>
      <c r="N652" s="139"/>
      <c r="O652" s="139"/>
      <c r="P652" s="139"/>
      <c r="Q652" s="139"/>
      <c r="R652" s="139" t="s">
        <v>117</v>
      </c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</row>
    <row r="653" spans="1:47" outlineLevel="1">
      <c r="A653" s="140">
        <v>178</v>
      </c>
      <c r="B653" s="142" t="s">
        <v>645</v>
      </c>
      <c r="C653" s="158" t="s">
        <v>646</v>
      </c>
      <c r="D653" s="182" t="s">
        <v>0</v>
      </c>
      <c r="E653" s="144">
        <v>2</v>
      </c>
      <c r="F653" s="196"/>
      <c r="G653" s="144">
        <f>ROUND(E653*F653,2)</f>
        <v>0</v>
      </c>
      <c r="H653" s="169" t="s">
        <v>783</v>
      </c>
      <c r="I653" s="139"/>
      <c r="J653" s="139"/>
      <c r="K653" s="139"/>
      <c r="L653" s="139"/>
      <c r="M653" s="139"/>
      <c r="N653" s="139"/>
      <c r="O653" s="139"/>
      <c r="P653" s="139"/>
      <c r="Q653" s="139"/>
      <c r="R653" s="139" t="s">
        <v>117</v>
      </c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  <c r="AL653" s="139"/>
      <c r="AM653" s="139"/>
      <c r="AN653" s="139"/>
      <c r="AO653" s="139"/>
      <c r="AP653" s="139"/>
      <c r="AQ653" s="139"/>
      <c r="AR653" s="139"/>
      <c r="AS653" s="139"/>
      <c r="AT653" s="139"/>
      <c r="AU653" s="139"/>
    </row>
    <row r="654" spans="1:47">
      <c r="A654" s="141" t="s">
        <v>112</v>
      </c>
      <c r="B654" s="143" t="s">
        <v>82</v>
      </c>
      <c r="C654" s="160" t="s">
        <v>83</v>
      </c>
      <c r="D654" s="184"/>
      <c r="E654" s="145"/>
      <c r="F654" s="197"/>
      <c r="G654" s="145">
        <f>SUMIF(R655:R678,"&lt;&gt;NOR",G655:G678)</f>
        <v>0</v>
      </c>
      <c r="H654" s="170"/>
      <c r="I654" s="139"/>
      <c r="R654" t="s">
        <v>113</v>
      </c>
    </row>
    <row r="655" spans="1:47" ht="22.5" outlineLevel="1">
      <c r="A655" s="140">
        <v>179</v>
      </c>
      <c r="B655" s="142" t="s">
        <v>647</v>
      </c>
      <c r="C655" s="158" t="s">
        <v>648</v>
      </c>
      <c r="D655" s="182" t="s">
        <v>207</v>
      </c>
      <c r="E655" s="144">
        <v>6</v>
      </c>
      <c r="F655" s="196"/>
      <c r="G655" s="144">
        <f>ROUND(E655*F655,2)</f>
        <v>0</v>
      </c>
      <c r="H655" s="169" t="s">
        <v>784</v>
      </c>
      <c r="I655" s="139"/>
      <c r="J655" s="139"/>
      <c r="K655" s="139"/>
      <c r="L655" s="139"/>
      <c r="M655" s="139"/>
      <c r="N655" s="139"/>
      <c r="O655" s="139"/>
      <c r="P655" s="139"/>
      <c r="Q655" s="139"/>
      <c r="R655" s="139" t="s">
        <v>117</v>
      </c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  <c r="AR655" s="139"/>
      <c r="AS655" s="139"/>
      <c r="AT655" s="139"/>
      <c r="AU655" s="139"/>
    </row>
    <row r="656" spans="1:47" ht="22.5" outlineLevel="1">
      <c r="A656" s="140">
        <v>180</v>
      </c>
      <c r="B656" s="142" t="s">
        <v>649</v>
      </c>
      <c r="C656" s="158" t="s">
        <v>650</v>
      </c>
      <c r="D656" s="182" t="s">
        <v>207</v>
      </c>
      <c r="E656" s="144">
        <v>2</v>
      </c>
      <c r="F656" s="196"/>
      <c r="G656" s="144">
        <f>ROUND(E656*F656,2)</f>
        <v>0</v>
      </c>
      <c r="H656" s="169" t="s">
        <v>784</v>
      </c>
      <c r="I656" s="139"/>
      <c r="J656" s="139"/>
      <c r="K656" s="139"/>
      <c r="L656" s="139"/>
      <c r="M656" s="139"/>
      <c r="N656" s="139"/>
      <c r="O656" s="139"/>
      <c r="P656" s="139"/>
      <c r="Q656" s="139"/>
      <c r="R656" s="139" t="s">
        <v>117</v>
      </c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</row>
    <row r="657" spans="1:47" ht="22.5" outlineLevel="1">
      <c r="A657" s="140">
        <v>181</v>
      </c>
      <c r="B657" s="142" t="s">
        <v>651</v>
      </c>
      <c r="C657" s="158" t="s">
        <v>652</v>
      </c>
      <c r="D657" s="182" t="s">
        <v>242</v>
      </c>
      <c r="E657" s="144">
        <v>8</v>
      </c>
      <c r="F657" s="196"/>
      <c r="G657" s="144">
        <f>ROUND(E657*F657,2)</f>
        <v>0</v>
      </c>
      <c r="H657" s="169" t="s">
        <v>784</v>
      </c>
      <c r="I657" s="139"/>
      <c r="J657" s="139"/>
      <c r="K657" s="139"/>
      <c r="L657" s="139"/>
      <c r="M657" s="139"/>
      <c r="N657" s="139"/>
      <c r="O657" s="139"/>
      <c r="P657" s="139"/>
      <c r="Q657" s="139"/>
      <c r="R657" s="139" t="s">
        <v>117</v>
      </c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</row>
    <row r="658" spans="1:47" ht="56.25" outlineLevel="1">
      <c r="A658" s="140">
        <v>182</v>
      </c>
      <c r="B658" s="142" t="s">
        <v>763</v>
      </c>
      <c r="C658" s="158" t="s">
        <v>804</v>
      </c>
      <c r="D658" s="182" t="s">
        <v>207</v>
      </c>
      <c r="E658" s="144">
        <v>1</v>
      </c>
      <c r="F658" s="196"/>
      <c r="G658" s="196">
        <f t="shared" ref="G658:G677" si="0">ROUND(E658*F658,2)</f>
        <v>0</v>
      </c>
      <c r="H658" s="169" t="s">
        <v>784</v>
      </c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</row>
    <row r="659" spans="1:47" ht="56.25" outlineLevel="1">
      <c r="A659" s="140">
        <v>183</v>
      </c>
      <c r="B659" s="142" t="s">
        <v>764</v>
      </c>
      <c r="C659" s="158" t="s">
        <v>787</v>
      </c>
      <c r="D659" s="182" t="s">
        <v>207</v>
      </c>
      <c r="E659" s="196">
        <v>1</v>
      </c>
      <c r="F659" s="196"/>
      <c r="G659" s="196">
        <f t="shared" si="0"/>
        <v>0</v>
      </c>
      <c r="H659" s="169" t="s">
        <v>784</v>
      </c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  <c r="AR659" s="139"/>
      <c r="AS659" s="139"/>
      <c r="AT659" s="139"/>
      <c r="AU659" s="139"/>
    </row>
    <row r="660" spans="1:47" ht="56.25" outlineLevel="1">
      <c r="A660" s="140">
        <v>184</v>
      </c>
      <c r="B660" s="142" t="s">
        <v>765</v>
      </c>
      <c r="C660" s="158" t="s">
        <v>788</v>
      </c>
      <c r="D660" s="182" t="s">
        <v>207</v>
      </c>
      <c r="E660" s="196">
        <v>1</v>
      </c>
      <c r="F660" s="196"/>
      <c r="G660" s="196">
        <f t="shared" si="0"/>
        <v>0</v>
      </c>
      <c r="H660" s="169" t="s">
        <v>784</v>
      </c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</row>
    <row r="661" spans="1:47" ht="56.25" outlineLevel="1">
      <c r="A661" s="140">
        <v>185</v>
      </c>
      <c r="B661" s="142" t="s">
        <v>766</v>
      </c>
      <c r="C661" s="158" t="s">
        <v>789</v>
      </c>
      <c r="D661" s="182" t="s">
        <v>207</v>
      </c>
      <c r="E661" s="196">
        <v>1</v>
      </c>
      <c r="F661" s="196"/>
      <c r="G661" s="196">
        <f t="shared" si="0"/>
        <v>0</v>
      </c>
      <c r="H661" s="169" t="s">
        <v>784</v>
      </c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</row>
    <row r="662" spans="1:47" ht="56.25" outlineLevel="1">
      <c r="A662" s="262" t="s">
        <v>809</v>
      </c>
      <c r="B662" s="263" t="s">
        <v>812</v>
      </c>
      <c r="C662" s="264" t="s">
        <v>815</v>
      </c>
      <c r="D662" s="265" t="s">
        <v>207</v>
      </c>
      <c r="E662" s="266">
        <v>1</v>
      </c>
      <c r="F662" s="266"/>
      <c r="G662" s="266">
        <f t="shared" ref="G662:G664" si="1">ROUND(E662*F662,2)</f>
        <v>0</v>
      </c>
      <c r="H662" s="267" t="s">
        <v>784</v>
      </c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</row>
    <row r="663" spans="1:47" ht="56.25" outlineLevel="1">
      <c r="A663" s="262" t="s">
        <v>810</v>
      </c>
      <c r="B663" s="263" t="s">
        <v>813</v>
      </c>
      <c r="C663" s="264" t="s">
        <v>816</v>
      </c>
      <c r="D663" s="265" t="s">
        <v>207</v>
      </c>
      <c r="E663" s="266">
        <v>1</v>
      </c>
      <c r="F663" s="266"/>
      <c r="G663" s="266">
        <f t="shared" si="1"/>
        <v>0</v>
      </c>
      <c r="H663" s="267" t="s">
        <v>784</v>
      </c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</row>
    <row r="664" spans="1:47" ht="56.25" outlineLevel="1">
      <c r="A664" s="262" t="s">
        <v>811</v>
      </c>
      <c r="B664" s="263" t="s">
        <v>814</v>
      </c>
      <c r="C664" s="264" t="s">
        <v>817</v>
      </c>
      <c r="D664" s="265" t="s">
        <v>207</v>
      </c>
      <c r="E664" s="266">
        <v>1</v>
      </c>
      <c r="F664" s="266"/>
      <c r="G664" s="266">
        <f t="shared" si="1"/>
        <v>0</v>
      </c>
      <c r="H664" s="267" t="s">
        <v>784</v>
      </c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  <c r="AR664" s="139"/>
      <c r="AS664" s="139"/>
      <c r="AT664" s="139"/>
      <c r="AU664" s="139"/>
    </row>
    <row r="665" spans="1:47" ht="56.25" outlineLevel="1">
      <c r="A665" s="140">
        <v>186</v>
      </c>
      <c r="B665" s="142" t="s">
        <v>767</v>
      </c>
      <c r="C665" s="158" t="s">
        <v>789</v>
      </c>
      <c r="D665" s="182" t="s">
        <v>207</v>
      </c>
      <c r="E665" s="196">
        <v>1</v>
      </c>
      <c r="F665" s="196"/>
      <c r="G665" s="196">
        <f t="shared" si="0"/>
        <v>0</v>
      </c>
      <c r="H665" s="169" t="s">
        <v>784</v>
      </c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  <c r="AR665" s="139"/>
      <c r="AS665" s="139"/>
      <c r="AT665" s="139"/>
      <c r="AU665" s="139"/>
    </row>
    <row r="666" spans="1:47" ht="56.25" outlineLevel="1">
      <c r="A666" s="140">
        <v>187</v>
      </c>
      <c r="B666" s="142" t="s">
        <v>768</v>
      </c>
      <c r="C666" s="158" t="s">
        <v>788</v>
      </c>
      <c r="D666" s="182" t="s">
        <v>207</v>
      </c>
      <c r="E666" s="196">
        <v>1</v>
      </c>
      <c r="F666" s="196"/>
      <c r="G666" s="196">
        <f t="shared" si="0"/>
        <v>0</v>
      </c>
      <c r="H666" s="169" t="s">
        <v>784</v>
      </c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</row>
    <row r="667" spans="1:47" ht="56.25" outlineLevel="1">
      <c r="A667" s="140">
        <v>188</v>
      </c>
      <c r="B667" s="142" t="s">
        <v>769</v>
      </c>
      <c r="C667" s="158" t="s">
        <v>780</v>
      </c>
      <c r="D667" s="182" t="s">
        <v>207</v>
      </c>
      <c r="E667" s="196">
        <v>1</v>
      </c>
      <c r="F667" s="196"/>
      <c r="G667" s="196">
        <f t="shared" si="0"/>
        <v>0</v>
      </c>
      <c r="H667" s="169" t="s">
        <v>784</v>
      </c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</row>
    <row r="668" spans="1:47" ht="56.25" outlineLevel="1">
      <c r="A668" s="140">
        <v>189</v>
      </c>
      <c r="B668" s="142" t="s">
        <v>770</v>
      </c>
      <c r="C668" s="158" t="s">
        <v>781</v>
      </c>
      <c r="D668" s="182" t="s">
        <v>207</v>
      </c>
      <c r="E668" s="196">
        <v>1</v>
      </c>
      <c r="F668" s="196"/>
      <c r="G668" s="196">
        <f t="shared" si="0"/>
        <v>0</v>
      </c>
      <c r="H668" s="169" t="s">
        <v>784</v>
      </c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  <c r="AR668" s="139"/>
      <c r="AS668" s="139"/>
      <c r="AT668" s="139"/>
      <c r="AU668" s="139"/>
    </row>
    <row r="669" spans="1:47" ht="56.25" outlineLevel="1">
      <c r="A669" s="140">
        <v>190</v>
      </c>
      <c r="B669" s="142" t="s">
        <v>771</v>
      </c>
      <c r="C669" s="158" t="s">
        <v>782</v>
      </c>
      <c r="D669" s="182" t="s">
        <v>207</v>
      </c>
      <c r="E669" s="196">
        <v>1</v>
      </c>
      <c r="F669" s="196"/>
      <c r="G669" s="196">
        <f t="shared" si="0"/>
        <v>0</v>
      </c>
      <c r="H669" s="169" t="s">
        <v>784</v>
      </c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  <c r="AR669" s="139"/>
      <c r="AS669" s="139"/>
      <c r="AT669" s="139"/>
      <c r="AU669" s="139"/>
    </row>
    <row r="670" spans="1:47" ht="56.25" outlineLevel="1">
      <c r="A670" s="140">
        <v>191</v>
      </c>
      <c r="B670" s="142" t="s">
        <v>772</v>
      </c>
      <c r="C670" s="158" t="s">
        <v>790</v>
      </c>
      <c r="D670" s="182" t="s">
        <v>207</v>
      </c>
      <c r="E670" s="196">
        <v>1</v>
      </c>
      <c r="F670" s="196"/>
      <c r="G670" s="196">
        <f t="shared" si="0"/>
        <v>0</v>
      </c>
      <c r="H670" s="169" t="s">
        <v>784</v>
      </c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  <c r="AL670" s="139"/>
      <c r="AM670" s="139"/>
      <c r="AN670" s="139"/>
      <c r="AO670" s="139"/>
      <c r="AP670" s="139"/>
      <c r="AQ670" s="139"/>
      <c r="AR670" s="139"/>
      <c r="AS670" s="139"/>
      <c r="AT670" s="139"/>
      <c r="AU670" s="139"/>
    </row>
    <row r="671" spans="1:47" ht="56.25" outlineLevel="1">
      <c r="A671" s="140">
        <v>192</v>
      </c>
      <c r="B671" s="142" t="s">
        <v>773</v>
      </c>
      <c r="C671" s="158" t="s">
        <v>782</v>
      </c>
      <c r="D671" s="182" t="s">
        <v>207</v>
      </c>
      <c r="E671" s="196">
        <v>1</v>
      </c>
      <c r="F671" s="196"/>
      <c r="G671" s="196">
        <f t="shared" si="0"/>
        <v>0</v>
      </c>
      <c r="H671" s="169" t="s">
        <v>784</v>
      </c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</row>
    <row r="672" spans="1:47" ht="56.25" outlineLevel="1">
      <c r="A672" s="140">
        <v>193</v>
      </c>
      <c r="B672" s="142" t="s">
        <v>774</v>
      </c>
      <c r="C672" s="158" t="s">
        <v>780</v>
      </c>
      <c r="D672" s="182" t="s">
        <v>207</v>
      </c>
      <c r="E672" s="196">
        <v>1</v>
      </c>
      <c r="F672" s="196"/>
      <c r="G672" s="196">
        <f t="shared" si="0"/>
        <v>0</v>
      </c>
      <c r="H672" s="169" t="s">
        <v>784</v>
      </c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  <c r="AR672" s="139"/>
      <c r="AS672" s="139"/>
      <c r="AT672" s="139"/>
      <c r="AU672" s="139"/>
    </row>
    <row r="673" spans="1:47" ht="45" outlineLevel="1">
      <c r="A673" s="140">
        <v>194</v>
      </c>
      <c r="B673" s="142" t="s">
        <v>775</v>
      </c>
      <c r="C673" s="158" t="s">
        <v>791</v>
      </c>
      <c r="D673" s="182" t="s">
        <v>207</v>
      </c>
      <c r="E673" s="196">
        <v>1</v>
      </c>
      <c r="F673" s="196"/>
      <c r="G673" s="196">
        <f t="shared" si="0"/>
        <v>0</v>
      </c>
      <c r="H673" s="169" t="s">
        <v>784</v>
      </c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9"/>
      <c r="AS673" s="139"/>
      <c r="AT673" s="139"/>
      <c r="AU673" s="139"/>
    </row>
    <row r="674" spans="1:47" ht="45" outlineLevel="1">
      <c r="A674" s="140">
        <v>195</v>
      </c>
      <c r="B674" s="142" t="s">
        <v>776</v>
      </c>
      <c r="C674" s="158" t="s">
        <v>791</v>
      </c>
      <c r="D674" s="182" t="s">
        <v>207</v>
      </c>
      <c r="E674" s="196">
        <v>1</v>
      </c>
      <c r="F674" s="196"/>
      <c r="G674" s="196">
        <f t="shared" si="0"/>
        <v>0</v>
      </c>
      <c r="H674" s="169" t="s">
        <v>784</v>
      </c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  <c r="AR674" s="139"/>
      <c r="AS674" s="139"/>
      <c r="AT674" s="139"/>
      <c r="AU674" s="139"/>
    </row>
    <row r="675" spans="1:47" ht="56.25" outlineLevel="1">
      <c r="A675" s="140">
        <v>196</v>
      </c>
      <c r="B675" s="142" t="s">
        <v>777</v>
      </c>
      <c r="C675" s="158" t="s">
        <v>782</v>
      </c>
      <c r="D675" s="182" t="s">
        <v>207</v>
      </c>
      <c r="E675" s="196">
        <v>1</v>
      </c>
      <c r="F675" s="196"/>
      <c r="G675" s="196">
        <f t="shared" si="0"/>
        <v>0</v>
      </c>
      <c r="H675" s="169" t="s">
        <v>784</v>
      </c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  <c r="AR675" s="139"/>
      <c r="AS675" s="139"/>
      <c r="AT675" s="139"/>
      <c r="AU675" s="139"/>
    </row>
    <row r="676" spans="1:47" ht="56.25" outlineLevel="1">
      <c r="A676" s="140">
        <v>197</v>
      </c>
      <c r="B676" s="142" t="s">
        <v>778</v>
      </c>
      <c r="C676" s="158" t="s">
        <v>782</v>
      </c>
      <c r="D676" s="182" t="s">
        <v>207</v>
      </c>
      <c r="E676" s="196">
        <v>1</v>
      </c>
      <c r="F676" s="196"/>
      <c r="G676" s="196">
        <f t="shared" si="0"/>
        <v>0</v>
      </c>
      <c r="H676" s="169" t="s">
        <v>784</v>
      </c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/>
      <c r="AF676" s="139"/>
      <c r="AG676" s="139"/>
      <c r="AH676" s="139"/>
      <c r="AI676" s="139"/>
      <c r="AJ676" s="139"/>
      <c r="AK676" s="139"/>
      <c r="AL676" s="139"/>
      <c r="AM676" s="139"/>
      <c r="AN676" s="139"/>
      <c r="AO676" s="139"/>
      <c r="AP676" s="139"/>
      <c r="AQ676" s="139"/>
      <c r="AR676" s="139"/>
      <c r="AS676" s="139"/>
      <c r="AT676" s="139"/>
      <c r="AU676" s="139"/>
    </row>
    <row r="677" spans="1:47" ht="56.25" outlineLevel="1">
      <c r="A677" s="140">
        <v>198</v>
      </c>
      <c r="B677" s="142" t="s">
        <v>779</v>
      </c>
      <c r="C677" s="158" t="s">
        <v>787</v>
      </c>
      <c r="D677" s="182" t="s">
        <v>207</v>
      </c>
      <c r="E677" s="196">
        <v>1</v>
      </c>
      <c r="F677" s="196"/>
      <c r="G677" s="196">
        <f t="shared" si="0"/>
        <v>0</v>
      </c>
      <c r="H677" s="169" t="s">
        <v>784</v>
      </c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  <c r="AL677" s="139"/>
      <c r="AM677" s="139"/>
      <c r="AN677" s="139"/>
      <c r="AO677" s="139"/>
      <c r="AP677" s="139"/>
      <c r="AQ677" s="139"/>
      <c r="AR677" s="139"/>
      <c r="AS677" s="139"/>
      <c r="AT677" s="139"/>
      <c r="AU677" s="139"/>
    </row>
    <row r="678" spans="1:47" outlineLevel="1">
      <c r="A678" s="140">
        <v>199</v>
      </c>
      <c r="B678" s="142" t="s">
        <v>653</v>
      </c>
      <c r="C678" s="158" t="s">
        <v>654</v>
      </c>
      <c r="D678" s="182" t="s">
        <v>0</v>
      </c>
      <c r="E678" s="144">
        <v>1.1000000000000001</v>
      </c>
      <c r="F678" s="196"/>
      <c r="G678" s="144">
        <f>ROUND(E678*F678,2)</f>
        <v>0</v>
      </c>
      <c r="H678" s="169" t="s">
        <v>783</v>
      </c>
      <c r="I678" s="139"/>
      <c r="J678" s="139"/>
      <c r="K678" s="139"/>
      <c r="L678" s="139"/>
      <c r="M678" s="139"/>
      <c r="N678" s="139"/>
      <c r="O678" s="139"/>
      <c r="P678" s="139"/>
      <c r="Q678" s="139"/>
      <c r="R678" s="139" t="s">
        <v>117</v>
      </c>
      <c r="S678" s="139"/>
      <c r="T678" s="139"/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  <c r="AR678" s="139"/>
      <c r="AS678" s="139"/>
      <c r="AT678" s="139"/>
      <c r="AU678" s="139"/>
    </row>
    <row r="679" spans="1:47">
      <c r="A679" s="141" t="s">
        <v>112</v>
      </c>
      <c r="B679" s="143" t="s">
        <v>84</v>
      </c>
      <c r="C679" s="160" t="s">
        <v>85</v>
      </c>
      <c r="D679" s="184"/>
      <c r="E679" s="145"/>
      <c r="F679" s="197"/>
      <c r="G679" s="145">
        <f>SUMIF(R680:R715,"&lt;&gt;NOR",G680:G715)</f>
        <v>0</v>
      </c>
      <c r="H679" s="170"/>
      <c r="I679" s="139"/>
      <c r="R679" t="s">
        <v>113</v>
      </c>
    </row>
    <row r="680" spans="1:47" outlineLevel="1">
      <c r="A680" s="140">
        <v>200</v>
      </c>
      <c r="B680" s="142" t="s">
        <v>655</v>
      </c>
      <c r="C680" s="158" t="s">
        <v>656</v>
      </c>
      <c r="D680" s="182" t="s">
        <v>657</v>
      </c>
      <c r="E680" s="144">
        <v>60</v>
      </c>
      <c r="F680" s="196"/>
      <c r="G680" s="144">
        <f>ROUND(E680*F680,2)</f>
        <v>0</v>
      </c>
      <c r="H680" s="169" t="s">
        <v>783</v>
      </c>
      <c r="I680" s="139"/>
      <c r="J680" s="139"/>
      <c r="K680" s="139"/>
      <c r="L680" s="139"/>
      <c r="M680" s="139"/>
      <c r="N680" s="139"/>
      <c r="O680" s="139"/>
      <c r="P680" s="139"/>
      <c r="Q680" s="139"/>
      <c r="R680" s="139" t="s">
        <v>117</v>
      </c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</row>
    <row r="681" spans="1:47" outlineLevel="1">
      <c r="A681" s="140"/>
      <c r="B681" s="142"/>
      <c r="C681" s="159" t="s">
        <v>658</v>
      </c>
      <c r="D681" s="183"/>
      <c r="E681" s="174">
        <v>60</v>
      </c>
      <c r="F681" s="196"/>
      <c r="G681" s="144"/>
      <c r="H681" s="169">
        <v>0</v>
      </c>
      <c r="I681" s="139"/>
      <c r="J681" s="139"/>
      <c r="K681" s="139"/>
      <c r="L681" s="139"/>
      <c r="M681" s="139"/>
      <c r="N681" s="139"/>
      <c r="O681" s="139"/>
      <c r="P681" s="139"/>
      <c r="Q681" s="139"/>
      <c r="R681" s="139" t="s">
        <v>119</v>
      </c>
      <c r="S681" s="139">
        <v>0</v>
      </c>
      <c r="T681" s="139"/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/>
      <c r="AF681" s="139"/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  <c r="AR681" s="139"/>
      <c r="AS681" s="139"/>
      <c r="AT681" s="139"/>
      <c r="AU681" s="139"/>
    </row>
    <row r="682" spans="1:47" outlineLevel="1">
      <c r="A682" s="140">
        <v>201</v>
      </c>
      <c r="B682" s="142" t="s">
        <v>659</v>
      </c>
      <c r="C682" s="158" t="s">
        <v>660</v>
      </c>
      <c r="D682" s="182" t="s">
        <v>657</v>
      </c>
      <c r="E682" s="144">
        <v>100</v>
      </c>
      <c r="F682" s="196"/>
      <c r="G682" s="144">
        <f>ROUND(E682*F682,2)</f>
        <v>0</v>
      </c>
      <c r="H682" s="169" t="s">
        <v>783</v>
      </c>
      <c r="I682" s="139"/>
      <c r="J682" s="139"/>
      <c r="K682" s="139"/>
      <c r="L682" s="139"/>
      <c r="M682" s="139"/>
      <c r="N682" s="139"/>
      <c r="O682" s="139"/>
      <c r="P682" s="139"/>
      <c r="Q682" s="139"/>
      <c r="R682" s="139" t="s">
        <v>117</v>
      </c>
      <c r="S682" s="139"/>
      <c r="T682" s="139"/>
      <c r="U682" s="139"/>
      <c r="V682" s="139"/>
      <c r="W682" s="139"/>
      <c r="X682" s="139"/>
      <c r="Y682" s="139"/>
      <c r="Z682" s="139"/>
      <c r="AA682" s="139"/>
      <c r="AB682" s="139"/>
      <c r="AC682" s="139"/>
      <c r="AD682" s="139"/>
      <c r="AE682" s="139"/>
      <c r="AF682" s="139"/>
      <c r="AG682" s="139"/>
      <c r="AH682" s="139"/>
      <c r="AI682" s="139"/>
      <c r="AJ682" s="139"/>
      <c r="AK682" s="139"/>
      <c r="AL682" s="139"/>
      <c r="AM682" s="139"/>
      <c r="AN682" s="139"/>
      <c r="AO682" s="139"/>
      <c r="AP682" s="139"/>
      <c r="AQ682" s="139"/>
      <c r="AR682" s="139"/>
      <c r="AS682" s="139"/>
      <c r="AT682" s="139"/>
      <c r="AU682" s="139"/>
    </row>
    <row r="683" spans="1:47" outlineLevel="1">
      <c r="A683" s="140"/>
      <c r="B683" s="142"/>
      <c r="C683" s="159" t="s">
        <v>661</v>
      </c>
      <c r="D683" s="183"/>
      <c r="E683" s="174">
        <v>100</v>
      </c>
      <c r="F683" s="196"/>
      <c r="G683" s="144"/>
      <c r="H683" s="169">
        <v>0</v>
      </c>
      <c r="I683" s="139"/>
      <c r="J683" s="139"/>
      <c r="K683" s="139"/>
      <c r="L683" s="139"/>
      <c r="M683" s="139"/>
      <c r="N683" s="139"/>
      <c r="O683" s="139"/>
      <c r="P683" s="139"/>
      <c r="Q683" s="139"/>
      <c r="R683" s="139" t="s">
        <v>119</v>
      </c>
      <c r="S683" s="139">
        <v>0</v>
      </c>
      <c r="T683" s="139"/>
      <c r="U683" s="139"/>
      <c r="V683" s="139"/>
      <c r="W683" s="139"/>
      <c r="X683" s="139"/>
      <c r="Y683" s="139"/>
      <c r="Z683" s="139"/>
      <c r="AA683" s="139"/>
      <c r="AB683" s="139"/>
      <c r="AC683" s="139"/>
      <c r="AD683" s="139"/>
      <c r="AE683" s="139"/>
      <c r="AF683" s="139"/>
      <c r="AG683" s="139"/>
      <c r="AH683" s="139"/>
      <c r="AI683" s="139"/>
      <c r="AJ683" s="139"/>
      <c r="AK683" s="139"/>
      <c r="AL683" s="139"/>
      <c r="AM683" s="139"/>
      <c r="AN683" s="139"/>
      <c r="AO683" s="139"/>
      <c r="AP683" s="139"/>
      <c r="AQ683" s="139"/>
      <c r="AR683" s="139"/>
      <c r="AS683" s="139"/>
      <c r="AT683" s="139"/>
      <c r="AU683" s="139"/>
    </row>
    <row r="684" spans="1:47" outlineLevel="1">
      <c r="A684" s="140">
        <v>202</v>
      </c>
      <c r="B684" s="142" t="s">
        <v>662</v>
      </c>
      <c r="C684" s="158" t="s">
        <v>663</v>
      </c>
      <c r="D684" s="182" t="s">
        <v>657</v>
      </c>
      <c r="E684" s="144">
        <v>150</v>
      </c>
      <c r="F684" s="196"/>
      <c r="G684" s="144">
        <f>ROUND(E684*F684,2)</f>
        <v>0</v>
      </c>
      <c r="H684" s="169" t="s">
        <v>783</v>
      </c>
      <c r="I684" s="139"/>
      <c r="J684" s="139"/>
      <c r="K684" s="139"/>
      <c r="L684" s="139"/>
      <c r="M684" s="139"/>
      <c r="N684" s="139"/>
      <c r="O684" s="139"/>
      <c r="P684" s="139"/>
      <c r="Q684" s="139"/>
      <c r="R684" s="139" t="s">
        <v>117</v>
      </c>
      <c r="S684" s="139"/>
      <c r="T684" s="139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/>
      <c r="AF684" s="139"/>
      <c r="AG684" s="139"/>
      <c r="AH684" s="139"/>
      <c r="AI684" s="139"/>
      <c r="AJ684" s="139"/>
      <c r="AK684" s="139"/>
      <c r="AL684" s="139"/>
      <c r="AM684" s="139"/>
      <c r="AN684" s="139"/>
      <c r="AO684" s="139"/>
      <c r="AP684" s="139"/>
      <c r="AQ684" s="139"/>
      <c r="AR684" s="139"/>
      <c r="AS684" s="139"/>
      <c r="AT684" s="139"/>
      <c r="AU684" s="139"/>
    </row>
    <row r="685" spans="1:47" outlineLevel="1">
      <c r="A685" s="140"/>
      <c r="B685" s="142"/>
      <c r="C685" s="159" t="s">
        <v>664</v>
      </c>
      <c r="D685" s="183"/>
      <c r="E685" s="174">
        <v>150</v>
      </c>
      <c r="F685" s="196"/>
      <c r="G685" s="144"/>
      <c r="H685" s="169">
        <v>0</v>
      </c>
      <c r="I685" s="139"/>
      <c r="J685" s="139"/>
      <c r="K685" s="139"/>
      <c r="L685" s="139"/>
      <c r="M685" s="139"/>
      <c r="N685" s="139"/>
      <c r="O685" s="139"/>
      <c r="P685" s="139"/>
      <c r="Q685" s="139"/>
      <c r="R685" s="139" t="s">
        <v>119</v>
      </c>
      <c r="S685" s="139">
        <v>0</v>
      </c>
      <c r="T685" s="139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/>
      <c r="AF685" s="139"/>
      <c r="AG685" s="139"/>
      <c r="AH685" s="139"/>
      <c r="AI685" s="139"/>
      <c r="AJ685" s="139"/>
      <c r="AK685" s="139"/>
      <c r="AL685" s="139"/>
      <c r="AM685" s="139"/>
      <c r="AN685" s="139"/>
      <c r="AO685" s="139"/>
      <c r="AP685" s="139"/>
      <c r="AQ685" s="139"/>
      <c r="AR685" s="139"/>
      <c r="AS685" s="139"/>
      <c r="AT685" s="139"/>
      <c r="AU685" s="139"/>
    </row>
    <row r="686" spans="1:47" outlineLevel="1">
      <c r="A686" s="140">
        <v>203</v>
      </c>
      <c r="B686" s="142" t="s">
        <v>665</v>
      </c>
      <c r="C686" s="158" t="s">
        <v>666</v>
      </c>
      <c r="D686" s="182" t="s">
        <v>207</v>
      </c>
      <c r="E686" s="144">
        <v>9</v>
      </c>
      <c r="F686" s="196"/>
      <c r="G686" s="144">
        <f>ROUND(E686*F686,2)</f>
        <v>0</v>
      </c>
      <c r="H686" s="169" t="s">
        <v>784</v>
      </c>
      <c r="I686" s="139"/>
      <c r="J686" s="139"/>
      <c r="K686" s="139"/>
      <c r="L686" s="139"/>
      <c r="M686" s="139"/>
      <c r="N686" s="139"/>
      <c r="O686" s="139"/>
      <c r="P686" s="139"/>
      <c r="Q686" s="139"/>
      <c r="R686" s="139" t="s">
        <v>117</v>
      </c>
      <c r="S686" s="139"/>
      <c r="T686" s="139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/>
      <c r="AF686" s="139"/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  <c r="AR686" s="139"/>
      <c r="AS686" s="139"/>
      <c r="AT686" s="139"/>
      <c r="AU686" s="139"/>
    </row>
    <row r="687" spans="1:47" outlineLevel="1">
      <c r="A687" s="140"/>
      <c r="B687" s="142"/>
      <c r="C687" s="159" t="s">
        <v>667</v>
      </c>
      <c r="D687" s="183"/>
      <c r="E687" s="174">
        <v>9</v>
      </c>
      <c r="F687" s="196"/>
      <c r="G687" s="144"/>
      <c r="H687" s="169">
        <v>0</v>
      </c>
      <c r="I687" s="139"/>
      <c r="J687" s="139"/>
      <c r="K687" s="139"/>
      <c r="L687" s="139"/>
      <c r="M687" s="139"/>
      <c r="N687" s="139"/>
      <c r="O687" s="139"/>
      <c r="P687" s="139"/>
      <c r="Q687" s="139"/>
      <c r="R687" s="139" t="s">
        <v>119</v>
      </c>
      <c r="S687" s="139">
        <v>0</v>
      </c>
      <c r="T687" s="139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/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  <c r="AR687" s="139"/>
      <c r="AS687" s="139"/>
      <c r="AT687" s="139"/>
      <c r="AU687" s="139"/>
    </row>
    <row r="688" spans="1:47" ht="22.5" outlineLevel="1">
      <c r="A688" s="140">
        <v>204</v>
      </c>
      <c r="B688" s="142" t="s">
        <v>668</v>
      </c>
      <c r="C688" s="158" t="s">
        <v>669</v>
      </c>
      <c r="D688" s="182" t="s">
        <v>207</v>
      </c>
      <c r="E688" s="144">
        <v>40</v>
      </c>
      <c r="F688" s="196"/>
      <c r="G688" s="144">
        <f>ROUND(E688*F688,2)</f>
        <v>0</v>
      </c>
      <c r="H688" s="169" t="s">
        <v>784</v>
      </c>
      <c r="I688" s="139"/>
      <c r="J688" s="139"/>
      <c r="K688" s="139"/>
      <c r="L688" s="139"/>
      <c r="M688" s="139"/>
      <c r="N688" s="139"/>
      <c r="O688" s="139"/>
      <c r="P688" s="139"/>
      <c r="Q688" s="139"/>
      <c r="R688" s="139" t="s">
        <v>117</v>
      </c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/>
      <c r="AF688" s="139"/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  <c r="AR688" s="139"/>
      <c r="AS688" s="139"/>
      <c r="AT688" s="139"/>
      <c r="AU688" s="139"/>
    </row>
    <row r="689" spans="1:47" ht="22.5" outlineLevel="1">
      <c r="A689" s="140">
        <v>205</v>
      </c>
      <c r="B689" s="142" t="s">
        <v>670</v>
      </c>
      <c r="C689" s="158" t="s">
        <v>671</v>
      </c>
      <c r="D689" s="182" t="s">
        <v>207</v>
      </c>
      <c r="E689" s="144">
        <v>10</v>
      </c>
      <c r="F689" s="196"/>
      <c r="G689" s="144">
        <f>ROUND(E689*F689,2)</f>
        <v>0</v>
      </c>
      <c r="H689" s="169" t="s">
        <v>784</v>
      </c>
      <c r="I689" s="139"/>
      <c r="J689" s="139"/>
      <c r="K689" s="139"/>
      <c r="L689" s="139"/>
      <c r="M689" s="139"/>
      <c r="N689" s="139"/>
      <c r="O689" s="139"/>
      <c r="P689" s="139"/>
      <c r="Q689" s="139"/>
      <c r="R689" s="139" t="s">
        <v>117</v>
      </c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/>
      <c r="AF689" s="139"/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  <c r="AR689" s="139"/>
      <c r="AS689" s="139"/>
      <c r="AT689" s="139"/>
      <c r="AU689" s="139"/>
    </row>
    <row r="690" spans="1:47" ht="22.5" outlineLevel="1">
      <c r="A690" s="140">
        <v>206</v>
      </c>
      <c r="B690" s="142" t="s">
        <v>672</v>
      </c>
      <c r="C690" s="158" t="s">
        <v>673</v>
      </c>
      <c r="D690" s="182" t="s">
        <v>207</v>
      </c>
      <c r="E690" s="144">
        <v>2</v>
      </c>
      <c r="F690" s="196"/>
      <c r="G690" s="144">
        <f>ROUND(E690*F690,2)</f>
        <v>0</v>
      </c>
      <c r="H690" s="169" t="s">
        <v>784</v>
      </c>
      <c r="I690" s="139"/>
      <c r="J690" s="139"/>
      <c r="K690" s="139"/>
      <c r="L690" s="139"/>
      <c r="M690" s="139"/>
      <c r="N690" s="139"/>
      <c r="O690" s="139"/>
      <c r="P690" s="139"/>
      <c r="Q690" s="139"/>
      <c r="R690" s="139" t="s">
        <v>117</v>
      </c>
      <c r="S690" s="139"/>
      <c r="T690" s="139"/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/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  <c r="AR690" s="139"/>
      <c r="AS690" s="139"/>
      <c r="AT690" s="139"/>
      <c r="AU690" s="139"/>
    </row>
    <row r="691" spans="1:47" ht="22.5" outlineLevel="1">
      <c r="A691" s="140">
        <v>207</v>
      </c>
      <c r="B691" s="142" t="s">
        <v>674</v>
      </c>
      <c r="C691" s="158" t="s">
        <v>675</v>
      </c>
      <c r="D691" s="182" t="s">
        <v>157</v>
      </c>
      <c r="E691" s="144">
        <v>3.5200000000000005</v>
      </c>
      <c r="F691" s="196"/>
      <c r="G691" s="144">
        <f>ROUND(E691*F691,2)</f>
        <v>0</v>
      </c>
      <c r="H691" s="169" t="s">
        <v>784</v>
      </c>
      <c r="I691" s="139"/>
      <c r="J691" s="139"/>
      <c r="K691" s="139"/>
      <c r="L691" s="139"/>
      <c r="M691" s="139"/>
      <c r="N691" s="139"/>
      <c r="O691" s="139"/>
      <c r="P691" s="139"/>
      <c r="Q691" s="139"/>
      <c r="R691" s="139" t="s">
        <v>117</v>
      </c>
      <c r="S691" s="139"/>
      <c r="T691" s="139"/>
      <c r="U691" s="139"/>
      <c r="V691" s="139"/>
      <c r="W691" s="139"/>
      <c r="X691" s="139"/>
      <c r="Y691" s="139"/>
      <c r="Z691" s="139"/>
      <c r="AA691" s="139"/>
      <c r="AB691" s="139"/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9"/>
      <c r="AS691" s="139"/>
      <c r="AT691" s="139"/>
      <c r="AU691" s="139"/>
    </row>
    <row r="692" spans="1:47" outlineLevel="1">
      <c r="A692" s="140"/>
      <c r="B692" s="142"/>
      <c r="C692" s="159" t="s">
        <v>676</v>
      </c>
      <c r="D692" s="183"/>
      <c r="E692" s="174">
        <v>3.52</v>
      </c>
      <c r="F692" s="196"/>
      <c r="G692" s="144"/>
      <c r="H692" s="169">
        <v>0</v>
      </c>
      <c r="I692" s="139"/>
      <c r="J692" s="139"/>
      <c r="K692" s="139"/>
      <c r="L692" s="139"/>
      <c r="M692" s="139"/>
      <c r="N692" s="139"/>
      <c r="O692" s="139"/>
      <c r="P692" s="139"/>
      <c r="Q692" s="139"/>
      <c r="R692" s="139" t="s">
        <v>119</v>
      </c>
      <c r="S692" s="139">
        <v>0</v>
      </c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</row>
    <row r="693" spans="1:47" ht="22.5" outlineLevel="1">
      <c r="A693" s="140">
        <v>208</v>
      </c>
      <c r="B693" s="142" t="s">
        <v>677</v>
      </c>
      <c r="C693" s="158" t="s">
        <v>675</v>
      </c>
      <c r="D693" s="182" t="s">
        <v>157</v>
      </c>
      <c r="E693" s="144">
        <v>7.4250000000000007</v>
      </c>
      <c r="F693" s="196"/>
      <c r="G693" s="144">
        <f>ROUND(E693*F693,2)</f>
        <v>0</v>
      </c>
      <c r="H693" s="169" t="s">
        <v>784</v>
      </c>
      <c r="I693" s="139"/>
      <c r="J693" s="139"/>
      <c r="K693" s="139"/>
      <c r="L693" s="139"/>
      <c r="M693" s="139"/>
      <c r="N693" s="139"/>
      <c r="O693" s="139"/>
      <c r="P693" s="139"/>
      <c r="Q693" s="139"/>
      <c r="R693" s="139" t="s">
        <v>117</v>
      </c>
      <c r="S693" s="139"/>
      <c r="T693" s="139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/>
      <c r="AF693" s="139"/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  <c r="AR693" s="139"/>
      <c r="AS693" s="139"/>
      <c r="AT693" s="139"/>
      <c r="AU693" s="139"/>
    </row>
    <row r="694" spans="1:47" outlineLevel="1">
      <c r="A694" s="140"/>
      <c r="B694" s="142"/>
      <c r="C694" s="159" t="s">
        <v>678</v>
      </c>
      <c r="D694" s="183"/>
      <c r="E694" s="174">
        <v>7.4249999999999998</v>
      </c>
      <c r="F694" s="196"/>
      <c r="G694" s="144"/>
      <c r="H694" s="169">
        <v>0</v>
      </c>
      <c r="I694" s="139"/>
      <c r="J694" s="139"/>
      <c r="K694" s="139"/>
      <c r="L694" s="139"/>
      <c r="M694" s="139"/>
      <c r="N694" s="139"/>
      <c r="O694" s="139"/>
      <c r="P694" s="139"/>
      <c r="Q694" s="139"/>
      <c r="R694" s="139" t="s">
        <v>119</v>
      </c>
      <c r="S694" s="139">
        <v>0</v>
      </c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/>
      <c r="AF694" s="139"/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  <c r="AR694" s="139"/>
      <c r="AS694" s="139"/>
      <c r="AT694" s="139"/>
      <c r="AU694" s="139"/>
    </row>
    <row r="695" spans="1:47" ht="22.5" outlineLevel="1">
      <c r="A695" s="140">
        <v>209</v>
      </c>
      <c r="B695" s="142" t="s">
        <v>679</v>
      </c>
      <c r="C695" s="158" t="s">
        <v>680</v>
      </c>
      <c r="D695" s="182" t="s">
        <v>207</v>
      </c>
      <c r="E695" s="144">
        <v>7</v>
      </c>
      <c r="F695" s="196"/>
      <c r="G695" s="144">
        <f t="shared" ref="G695:G704" si="2">ROUND(E695*F695,2)</f>
        <v>0</v>
      </c>
      <c r="H695" s="169" t="s">
        <v>784</v>
      </c>
      <c r="I695" s="139"/>
      <c r="J695" s="139"/>
      <c r="K695" s="139"/>
      <c r="L695" s="139"/>
      <c r="M695" s="139"/>
      <c r="N695" s="139"/>
      <c r="O695" s="139"/>
      <c r="P695" s="139"/>
      <c r="Q695" s="139"/>
      <c r="R695" s="139" t="s">
        <v>117</v>
      </c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/>
      <c r="AF695" s="139"/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  <c r="AR695" s="139"/>
      <c r="AS695" s="139"/>
      <c r="AT695" s="139"/>
      <c r="AU695" s="139"/>
    </row>
    <row r="696" spans="1:47" ht="22.5" outlineLevel="1">
      <c r="A696" s="140">
        <v>210</v>
      </c>
      <c r="B696" s="142" t="s">
        <v>681</v>
      </c>
      <c r="C696" s="158" t="s">
        <v>682</v>
      </c>
      <c r="D696" s="182" t="s">
        <v>207</v>
      </c>
      <c r="E696" s="144">
        <v>5</v>
      </c>
      <c r="F696" s="196"/>
      <c r="G696" s="144">
        <f t="shared" si="2"/>
        <v>0</v>
      </c>
      <c r="H696" s="169" t="s">
        <v>784</v>
      </c>
      <c r="I696" s="139"/>
      <c r="J696" s="139"/>
      <c r="K696" s="139"/>
      <c r="L696" s="139"/>
      <c r="M696" s="139"/>
      <c r="N696" s="139"/>
      <c r="O696" s="139"/>
      <c r="P696" s="139"/>
      <c r="Q696" s="139"/>
      <c r="R696" s="139" t="s">
        <v>117</v>
      </c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/>
      <c r="AQ696" s="139"/>
      <c r="AR696" s="139"/>
      <c r="AS696" s="139"/>
      <c r="AT696" s="139"/>
      <c r="AU696" s="139"/>
    </row>
    <row r="697" spans="1:47" ht="22.5" outlineLevel="1">
      <c r="A697" s="140">
        <v>211</v>
      </c>
      <c r="B697" s="142" t="s">
        <v>683</v>
      </c>
      <c r="C697" s="158" t="s">
        <v>684</v>
      </c>
      <c r="D697" s="182" t="s">
        <v>207</v>
      </c>
      <c r="E697" s="144">
        <v>5</v>
      </c>
      <c r="F697" s="196"/>
      <c r="G697" s="144">
        <f t="shared" si="2"/>
        <v>0</v>
      </c>
      <c r="H697" s="169" t="s">
        <v>784</v>
      </c>
      <c r="I697" s="139"/>
      <c r="J697" s="139"/>
      <c r="K697" s="139"/>
      <c r="L697" s="139"/>
      <c r="M697" s="139"/>
      <c r="N697" s="139"/>
      <c r="O697" s="139"/>
      <c r="P697" s="139"/>
      <c r="Q697" s="139"/>
      <c r="R697" s="139" t="s">
        <v>117</v>
      </c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</row>
    <row r="698" spans="1:47" ht="22.5" outlineLevel="1">
      <c r="A698" s="140">
        <v>212</v>
      </c>
      <c r="B698" s="142" t="s">
        <v>685</v>
      </c>
      <c r="C698" s="158" t="s">
        <v>686</v>
      </c>
      <c r="D698" s="182" t="s">
        <v>207</v>
      </c>
      <c r="E698" s="144">
        <v>3</v>
      </c>
      <c r="F698" s="196"/>
      <c r="G698" s="144">
        <f t="shared" si="2"/>
        <v>0</v>
      </c>
      <c r="H698" s="169" t="s">
        <v>784</v>
      </c>
      <c r="I698" s="139"/>
      <c r="J698" s="139"/>
      <c r="K698" s="139"/>
      <c r="L698" s="139"/>
      <c r="M698" s="139"/>
      <c r="N698" s="139"/>
      <c r="O698" s="139"/>
      <c r="P698" s="139"/>
      <c r="Q698" s="139"/>
      <c r="R698" s="139" t="s">
        <v>117</v>
      </c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</row>
    <row r="699" spans="1:47" ht="22.5" outlineLevel="1">
      <c r="A699" s="140">
        <v>213</v>
      </c>
      <c r="B699" s="142" t="s">
        <v>687</v>
      </c>
      <c r="C699" s="158" t="s">
        <v>688</v>
      </c>
      <c r="D699" s="182" t="s">
        <v>207</v>
      </c>
      <c r="E699" s="144">
        <v>6</v>
      </c>
      <c r="F699" s="196"/>
      <c r="G699" s="144">
        <f t="shared" si="2"/>
        <v>0</v>
      </c>
      <c r="H699" s="169" t="s">
        <v>784</v>
      </c>
      <c r="I699" s="139"/>
      <c r="J699" s="139"/>
      <c r="K699" s="139"/>
      <c r="L699" s="139"/>
      <c r="M699" s="139"/>
      <c r="N699" s="139"/>
      <c r="O699" s="139"/>
      <c r="P699" s="139"/>
      <c r="Q699" s="139"/>
      <c r="R699" s="139" t="s">
        <v>117</v>
      </c>
      <c r="S699" s="139"/>
      <c r="T699" s="139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/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  <c r="AR699" s="139"/>
      <c r="AS699" s="139"/>
      <c r="AT699" s="139"/>
      <c r="AU699" s="139"/>
    </row>
    <row r="700" spans="1:47" ht="22.5" outlineLevel="1">
      <c r="A700" s="140">
        <v>214</v>
      </c>
      <c r="B700" s="142" t="s">
        <v>689</v>
      </c>
      <c r="C700" s="158" t="s">
        <v>690</v>
      </c>
      <c r="D700" s="182" t="s">
        <v>207</v>
      </c>
      <c r="E700" s="144">
        <v>6</v>
      </c>
      <c r="F700" s="196"/>
      <c r="G700" s="144">
        <f t="shared" si="2"/>
        <v>0</v>
      </c>
      <c r="H700" s="169" t="s">
        <v>784</v>
      </c>
      <c r="I700" s="139"/>
      <c r="J700" s="139"/>
      <c r="K700" s="139"/>
      <c r="L700" s="139"/>
      <c r="M700" s="139"/>
      <c r="N700" s="139"/>
      <c r="O700" s="139"/>
      <c r="P700" s="139"/>
      <c r="Q700" s="139"/>
      <c r="R700" s="139" t="s">
        <v>117</v>
      </c>
      <c r="S700" s="139"/>
      <c r="T700" s="139"/>
      <c r="U700" s="139"/>
      <c r="V700" s="139"/>
      <c r="W700" s="139"/>
      <c r="X700" s="139"/>
      <c r="Y700" s="139"/>
      <c r="Z700" s="139"/>
      <c r="AA700" s="139"/>
      <c r="AB700" s="139"/>
      <c r="AC700" s="139"/>
      <c r="AD700" s="139"/>
      <c r="AE700" s="139"/>
      <c r="AF700" s="139"/>
      <c r="AG700" s="139"/>
      <c r="AH700" s="139"/>
      <c r="AI700" s="139"/>
      <c r="AJ700" s="139"/>
      <c r="AK700" s="139"/>
      <c r="AL700" s="139"/>
      <c r="AM700" s="139"/>
      <c r="AN700" s="139"/>
      <c r="AO700" s="139"/>
      <c r="AP700" s="139"/>
      <c r="AQ700" s="139"/>
      <c r="AR700" s="139"/>
      <c r="AS700" s="139"/>
      <c r="AT700" s="139"/>
      <c r="AU700" s="139"/>
    </row>
    <row r="701" spans="1:47" ht="22.5" outlineLevel="1">
      <c r="A701" s="140">
        <v>215</v>
      </c>
      <c r="B701" s="142" t="s">
        <v>691</v>
      </c>
      <c r="C701" s="158" t="s">
        <v>692</v>
      </c>
      <c r="D701" s="182" t="s">
        <v>207</v>
      </c>
      <c r="E701" s="144">
        <v>1</v>
      </c>
      <c r="F701" s="196"/>
      <c r="G701" s="144">
        <f t="shared" si="2"/>
        <v>0</v>
      </c>
      <c r="H701" s="169" t="s">
        <v>784</v>
      </c>
      <c r="I701" s="139"/>
      <c r="J701" s="139"/>
      <c r="K701" s="139"/>
      <c r="L701" s="139"/>
      <c r="M701" s="139"/>
      <c r="N701" s="139"/>
      <c r="O701" s="139"/>
      <c r="P701" s="139"/>
      <c r="Q701" s="139"/>
      <c r="R701" s="139" t="s">
        <v>117</v>
      </c>
      <c r="S701" s="139"/>
      <c r="T701" s="139"/>
      <c r="U701" s="139"/>
      <c r="V701" s="139"/>
      <c r="W701" s="139"/>
      <c r="X701" s="139"/>
      <c r="Y701" s="139"/>
      <c r="Z701" s="139"/>
      <c r="AA701" s="139"/>
      <c r="AB701" s="139"/>
      <c r="AC701" s="139"/>
      <c r="AD701" s="139"/>
      <c r="AE701" s="139"/>
      <c r="AF701" s="139"/>
      <c r="AG701" s="139"/>
      <c r="AH701" s="139"/>
      <c r="AI701" s="139"/>
      <c r="AJ701" s="139"/>
      <c r="AK701" s="139"/>
      <c r="AL701" s="139"/>
      <c r="AM701" s="139"/>
      <c r="AN701" s="139"/>
      <c r="AO701" s="139"/>
      <c r="AP701" s="139"/>
      <c r="AQ701" s="139"/>
      <c r="AR701" s="139"/>
      <c r="AS701" s="139"/>
      <c r="AT701" s="139"/>
      <c r="AU701" s="139"/>
    </row>
    <row r="702" spans="1:47" ht="22.5" outlineLevel="1">
      <c r="A702" s="140">
        <v>216</v>
      </c>
      <c r="B702" s="142" t="s">
        <v>693</v>
      </c>
      <c r="C702" s="158" t="s">
        <v>694</v>
      </c>
      <c r="D702" s="182" t="s">
        <v>207</v>
      </c>
      <c r="E702" s="144">
        <v>1</v>
      </c>
      <c r="F702" s="196"/>
      <c r="G702" s="144">
        <f t="shared" si="2"/>
        <v>0</v>
      </c>
      <c r="H702" s="169" t="s">
        <v>784</v>
      </c>
      <c r="I702" s="139"/>
      <c r="J702" s="139"/>
      <c r="K702" s="139"/>
      <c r="L702" s="139"/>
      <c r="M702" s="139"/>
      <c r="N702" s="139"/>
      <c r="O702" s="139"/>
      <c r="P702" s="139"/>
      <c r="Q702" s="139"/>
      <c r="R702" s="139" t="s">
        <v>117</v>
      </c>
      <c r="S702" s="139"/>
      <c r="T702" s="139"/>
      <c r="U702" s="139"/>
      <c r="V702" s="139"/>
      <c r="W702" s="139"/>
      <c r="X702" s="139"/>
      <c r="Y702" s="139"/>
      <c r="Z702" s="139"/>
      <c r="AA702" s="139"/>
      <c r="AB702" s="139"/>
      <c r="AC702" s="139"/>
      <c r="AD702" s="139"/>
      <c r="AE702" s="139"/>
      <c r="AF702" s="139"/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  <c r="AR702" s="139"/>
      <c r="AS702" s="139"/>
      <c r="AT702" s="139"/>
      <c r="AU702" s="139"/>
    </row>
    <row r="703" spans="1:47" ht="22.5" outlineLevel="1">
      <c r="A703" s="140">
        <v>217</v>
      </c>
      <c r="B703" s="142" t="s">
        <v>695</v>
      </c>
      <c r="C703" s="158" t="s">
        <v>696</v>
      </c>
      <c r="D703" s="182" t="s">
        <v>207</v>
      </c>
      <c r="E703" s="144">
        <v>1</v>
      </c>
      <c r="F703" s="196"/>
      <c r="G703" s="144">
        <f t="shared" si="2"/>
        <v>0</v>
      </c>
      <c r="H703" s="169" t="s">
        <v>784</v>
      </c>
      <c r="I703" s="139"/>
      <c r="J703" s="139"/>
      <c r="K703" s="139"/>
      <c r="L703" s="139"/>
      <c r="M703" s="139"/>
      <c r="N703" s="139"/>
      <c r="O703" s="139"/>
      <c r="P703" s="139"/>
      <c r="Q703" s="139"/>
      <c r="R703" s="139" t="s">
        <v>117</v>
      </c>
      <c r="S703" s="139"/>
      <c r="T703" s="139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/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  <c r="AR703" s="139"/>
      <c r="AS703" s="139"/>
      <c r="AT703" s="139"/>
      <c r="AU703" s="139"/>
    </row>
    <row r="704" spans="1:47" ht="22.5" outlineLevel="1">
      <c r="A704" s="140">
        <v>218</v>
      </c>
      <c r="B704" s="142" t="s">
        <v>697</v>
      </c>
      <c r="C704" s="158" t="s">
        <v>698</v>
      </c>
      <c r="D704" s="182" t="s">
        <v>157</v>
      </c>
      <c r="E704" s="144">
        <v>3.36</v>
      </c>
      <c r="F704" s="196"/>
      <c r="G704" s="144">
        <f t="shared" si="2"/>
        <v>0</v>
      </c>
      <c r="H704" s="169" t="s">
        <v>784</v>
      </c>
      <c r="I704" s="139"/>
      <c r="J704" s="139"/>
      <c r="K704" s="139"/>
      <c r="L704" s="139"/>
      <c r="M704" s="139"/>
      <c r="N704" s="139"/>
      <c r="O704" s="139"/>
      <c r="P704" s="139"/>
      <c r="Q704" s="139"/>
      <c r="R704" s="139" t="s">
        <v>117</v>
      </c>
      <c r="S704" s="139"/>
      <c r="T704" s="139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/>
      <c r="AF704" s="139"/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  <c r="AR704" s="139"/>
      <c r="AS704" s="139"/>
      <c r="AT704" s="139"/>
      <c r="AU704" s="139"/>
    </row>
    <row r="705" spans="1:47" outlineLevel="1">
      <c r="A705" s="140"/>
      <c r="B705" s="142"/>
      <c r="C705" s="159" t="s">
        <v>699</v>
      </c>
      <c r="D705" s="183"/>
      <c r="E705" s="174">
        <v>3.36</v>
      </c>
      <c r="F705" s="196"/>
      <c r="G705" s="144"/>
      <c r="H705" s="169">
        <v>0</v>
      </c>
      <c r="I705" s="139"/>
      <c r="J705" s="139"/>
      <c r="K705" s="139"/>
      <c r="L705" s="139"/>
      <c r="M705" s="139"/>
      <c r="N705" s="139"/>
      <c r="O705" s="139"/>
      <c r="P705" s="139"/>
      <c r="Q705" s="139"/>
      <c r="R705" s="139" t="s">
        <v>119</v>
      </c>
      <c r="S705" s="139">
        <v>0</v>
      </c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/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  <c r="AR705" s="139"/>
      <c r="AS705" s="139"/>
      <c r="AT705" s="139"/>
      <c r="AU705" s="139"/>
    </row>
    <row r="706" spans="1:47" ht="22.5" outlineLevel="1">
      <c r="A706" s="140">
        <v>219</v>
      </c>
      <c r="B706" s="142" t="s">
        <v>700</v>
      </c>
      <c r="C706" s="158" t="s">
        <v>701</v>
      </c>
      <c r="D706" s="182" t="s">
        <v>207</v>
      </c>
      <c r="E706" s="144">
        <v>2</v>
      </c>
      <c r="F706" s="196"/>
      <c r="G706" s="144">
        <f t="shared" ref="G706:G715" si="3">ROUND(E706*F706,2)</f>
        <v>0</v>
      </c>
      <c r="H706" s="169" t="s">
        <v>784</v>
      </c>
      <c r="I706" s="139"/>
      <c r="J706" s="139"/>
      <c r="K706" s="139"/>
      <c r="L706" s="139"/>
      <c r="M706" s="139"/>
      <c r="N706" s="139"/>
      <c r="O706" s="139"/>
      <c r="P706" s="139"/>
      <c r="Q706" s="139"/>
      <c r="R706" s="139" t="s">
        <v>117</v>
      </c>
      <c r="S706" s="139"/>
      <c r="T706" s="139"/>
      <c r="U706" s="139"/>
      <c r="V706" s="139"/>
      <c r="W706" s="139"/>
      <c r="X706" s="139"/>
      <c r="Y706" s="139"/>
      <c r="Z706" s="139"/>
      <c r="AA706" s="139"/>
      <c r="AB706" s="139"/>
      <c r="AC706" s="139"/>
      <c r="AD706" s="139"/>
      <c r="AE706" s="139"/>
      <c r="AF706" s="139"/>
      <c r="AG706" s="139"/>
      <c r="AH706" s="139"/>
      <c r="AI706" s="139"/>
      <c r="AJ706" s="139"/>
      <c r="AK706" s="139"/>
      <c r="AL706" s="139"/>
      <c r="AM706" s="139"/>
      <c r="AN706" s="139"/>
      <c r="AO706" s="139"/>
      <c r="AP706" s="139"/>
      <c r="AQ706" s="139"/>
      <c r="AR706" s="139"/>
      <c r="AS706" s="139"/>
      <c r="AT706" s="139"/>
      <c r="AU706" s="139"/>
    </row>
    <row r="707" spans="1:47" ht="22.5" outlineLevel="1">
      <c r="A707" s="140">
        <v>220</v>
      </c>
      <c r="B707" s="142" t="s">
        <v>702</v>
      </c>
      <c r="C707" s="158" t="s">
        <v>703</v>
      </c>
      <c r="D707" s="182" t="s">
        <v>207</v>
      </c>
      <c r="E707" s="144">
        <v>4</v>
      </c>
      <c r="F707" s="196"/>
      <c r="G707" s="144">
        <f t="shared" si="3"/>
        <v>0</v>
      </c>
      <c r="H707" s="169" t="s">
        <v>784</v>
      </c>
      <c r="I707" s="139"/>
      <c r="J707" s="139"/>
      <c r="K707" s="139"/>
      <c r="L707" s="139"/>
      <c r="M707" s="139"/>
      <c r="N707" s="139"/>
      <c r="O707" s="139"/>
      <c r="P707" s="139"/>
      <c r="Q707" s="139"/>
      <c r="R707" s="139" t="s">
        <v>117</v>
      </c>
      <c r="S707" s="139"/>
      <c r="T707" s="139"/>
      <c r="U707" s="139"/>
      <c r="V707" s="139"/>
      <c r="W707" s="139"/>
      <c r="X707" s="139"/>
      <c r="Y707" s="139"/>
      <c r="Z707" s="139"/>
      <c r="AA707" s="139"/>
      <c r="AB707" s="139"/>
      <c r="AC707" s="139"/>
      <c r="AD707" s="139"/>
      <c r="AE707" s="139"/>
      <c r="AF707" s="139"/>
      <c r="AG707" s="139"/>
      <c r="AH707" s="139"/>
      <c r="AI707" s="139"/>
      <c r="AJ707" s="139"/>
      <c r="AK707" s="139"/>
      <c r="AL707" s="139"/>
      <c r="AM707" s="139"/>
      <c r="AN707" s="139"/>
      <c r="AO707" s="139"/>
      <c r="AP707" s="139"/>
      <c r="AQ707" s="139"/>
      <c r="AR707" s="139"/>
      <c r="AS707" s="139"/>
      <c r="AT707" s="139"/>
      <c r="AU707" s="139"/>
    </row>
    <row r="708" spans="1:47" ht="22.5" outlineLevel="1">
      <c r="A708" s="140">
        <v>221</v>
      </c>
      <c r="B708" s="142" t="s">
        <v>704</v>
      </c>
      <c r="C708" s="158" t="s">
        <v>705</v>
      </c>
      <c r="D708" s="182" t="s">
        <v>207</v>
      </c>
      <c r="E708" s="144">
        <v>1</v>
      </c>
      <c r="F708" s="196"/>
      <c r="G708" s="144">
        <f t="shared" si="3"/>
        <v>0</v>
      </c>
      <c r="H708" s="169" t="s">
        <v>784</v>
      </c>
      <c r="I708" s="139"/>
      <c r="J708" s="139"/>
      <c r="K708" s="139"/>
      <c r="L708" s="139"/>
      <c r="M708" s="139"/>
      <c r="N708" s="139"/>
      <c r="O708" s="139"/>
      <c r="P708" s="139"/>
      <c r="Q708" s="139"/>
      <c r="R708" s="139" t="s">
        <v>117</v>
      </c>
      <c r="S708" s="139"/>
      <c r="T708" s="139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</row>
    <row r="709" spans="1:47" ht="22.5" outlineLevel="1">
      <c r="A709" s="140">
        <v>222</v>
      </c>
      <c r="B709" s="142" t="s">
        <v>706</v>
      </c>
      <c r="C709" s="158" t="s">
        <v>708</v>
      </c>
      <c r="D709" s="182" t="s">
        <v>207</v>
      </c>
      <c r="E709" s="196">
        <v>1</v>
      </c>
      <c r="F709" s="196"/>
      <c r="G709" s="196">
        <f t="shared" ref="G709:G710" si="4">ROUND(E709*F709,2)</f>
        <v>0</v>
      </c>
      <c r="H709" s="169" t="s">
        <v>784</v>
      </c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</row>
    <row r="710" spans="1:47" ht="22.5" outlineLevel="1">
      <c r="A710" s="140">
        <v>223</v>
      </c>
      <c r="B710" s="142" t="s">
        <v>707</v>
      </c>
      <c r="C710" s="158" t="s">
        <v>792</v>
      </c>
      <c r="D710" s="182" t="s">
        <v>207</v>
      </c>
      <c r="E710" s="196">
        <v>4</v>
      </c>
      <c r="F710" s="196"/>
      <c r="G710" s="196">
        <f t="shared" si="4"/>
        <v>0</v>
      </c>
      <c r="H710" s="169" t="s">
        <v>784</v>
      </c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</row>
    <row r="711" spans="1:47" ht="22.5" outlineLevel="1">
      <c r="A711" s="140">
        <v>224</v>
      </c>
      <c r="B711" s="142" t="s">
        <v>709</v>
      </c>
      <c r="C711" s="158" t="s">
        <v>710</v>
      </c>
      <c r="D711" s="182" t="s">
        <v>207</v>
      </c>
      <c r="E711" s="144">
        <v>3</v>
      </c>
      <c r="F711" s="196"/>
      <c r="G711" s="144">
        <f t="shared" si="3"/>
        <v>0</v>
      </c>
      <c r="H711" s="169" t="s">
        <v>784</v>
      </c>
      <c r="I711" s="139"/>
      <c r="J711" s="139"/>
      <c r="K711" s="139"/>
      <c r="L711" s="139"/>
      <c r="M711" s="139"/>
      <c r="N711" s="139"/>
      <c r="O711" s="139"/>
      <c r="P711" s="139"/>
      <c r="Q711" s="139"/>
      <c r="R711" s="139" t="s">
        <v>117</v>
      </c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  <c r="AR711" s="139"/>
      <c r="AS711" s="139"/>
      <c r="AT711" s="139"/>
      <c r="AU711" s="139"/>
    </row>
    <row r="712" spans="1:47" ht="22.5" outlineLevel="1">
      <c r="A712" s="140" t="s">
        <v>793</v>
      </c>
      <c r="B712" s="142" t="s">
        <v>794</v>
      </c>
      <c r="C712" s="158" t="s">
        <v>799</v>
      </c>
      <c r="D712" s="182" t="s">
        <v>207</v>
      </c>
      <c r="E712" s="196">
        <v>22</v>
      </c>
      <c r="F712" s="196"/>
      <c r="G712" s="196">
        <f t="shared" ref="G712" si="5">ROUND(E712*F712,2)</f>
        <v>0</v>
      </c>
      <c r="H712" s="169" t="s">
        <v>784</v>
      </c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/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  <c r="AR712" s="139"/>
      <c r="AS712" s="139"/>
      <c r="AT712" s="139"/>
      <c r="AU712" s="139"/>
    </row>
    <row r="713" spans="1:47" ht="22.5" outlineLevel="1">
      <c r="A713" s="140" t="s">
        <v>797</v>
      </c>
      <c r="B713" s="142" t="s">
        <v>795</v>
      </c>
      <c r="C713" s="158" t="s">
        <v>800</v>
      </c>
      <c r="D713" s="182" t="s">
        <v>207</v>
      </c>
      <c r="E713" s="196">
        <v>4</v>
      </c>
      <c r="F713" s="196"/>
      <c r="G713" s="196">
        <f t="shared" ref="G713:G714" si="6">ROUND(E713*F713,2)</f>
        <v>0</v>
      </c>
      <c r="H713" s="169" t="s">
        <v>784</v>
      </c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/>
      <c r="AF713" s="139"/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  <c r="AR713" s="139"/>
      <c r="AS713" s="139"/>
      <c r="AT713" s="139"/>
      <c r="AU713" s="139"/>
    </row>
    <row r="714" spans="1:47" ht="22.5" outlineLevel="1">
      <c r="A714" s="140" t="s">
        <v>798</v>
      </c>
      <c r="B714" s="142" t="s">
        <v>796</v>
      </c>
      <c r="C714" s="158" t="s">
        <v>801</v>
      </c>
      <c r="D714" s="182" t="s">
        <v>207</v>
      </c>
      <c r="E714" s="196">
        <v>4</v>
      </c>
      <c r="F714" s="196"/>
      <c r="G714" s="196">
        <f t="shared" si="6"/>
        <v>0</v>
      </c>
      <c r="H714" s="169" t="s">
        <v>784</v>
      </c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  <c r="T714" s="139"/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</row>
    <row r="715" spans="1:47" outlineLevel="1">
      <c r="A715" s="140">
        <v>225</v>
      </c>
      <c r="B715" s="142" t="s">
        <v>711</v>
      </c>
      <c r="C715" s="158" t="s">
        <v>712</v>
      </c>
      <c r="D715" s="182" t="s">
        <v>0</v>
      </c>
      <c r="E715" s="144">
        <v>1.95</v>
      </c>
      <c r="F715" s="196"/>
      <c r="G715" s="144">
        <f t="shared" si="3"/>
        <v>0</v>
      </c>
      <c r="H715" s="169" t="s">
        <v>783</v>
      </c>
      <c r="I715" s="139"/>
      <c r="J715" s="139"/>
      <c r="K715" s="139"/>
      <c r="L715" s="139"/>
      <c r="M715" s="139"/>
      <c r="N715" s="139"/>
      <c r="O715" s="139"/>
      <c r="P715" s="139"/>
      <c r="Q715" s="139"/>
      <c r="R715" s="139" t="s">
        <v>117</v>
      </c>
      <c r="S715" s="139"/>
      <c r="T715" s="139"/>
      <c r="U715" s="139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</row>
    <row r="716" spans="1:47">
      <c r="A716" s="141" t="s">
        <v>112</v>
      </c>
      <c r="B716" s="143" t="s">
        <v>86</v>
      </c>
      <c r="C716" s="160" t="s">
        <v>87</v>
      </c>
      <c r="D716" s="184"/>
      <c r="E716" s="145"/>
      <c r="F716" s="197"/>
      <c r="G716" s="145">
        <f>SUMIF(R717:R749,"&lt;&gt;NOR",G717:G749)</f>
        <v>0</v>
      </c>
      <c r="H716" s="170"/>
      <c r="I716" s="139"/>
      <c r="R716" t="s">
        <v>113</v>
      </c>
    </row>
    <row r="717" spans="1:47" outlineLevel="1">
      <c r="A717" s="140">
        <v>226</v>
      </c>
      <c r="B717" s="142" t="s">
        <v>713</v>
      </c>
      <c r="C717" s="158" t="s">
        <v>714</v>
      </c>
      <c r="D717" s="182" t="s">
        <v>157</v>
      </c>
      <c r="E717" s="144">
        <v>159.56</v>
      </c>
      <c r="F717" s="196"/>
      <c r="G717" s="144">
        <f>ROUND(E717*F717,2)</f>
        <v>0</v>
      </c>
      <c r="H717" s="169" t="s">
        <v>783</v>
      </c>
      <c r="I717" s="139"/>
      <c r="J717" s="139"/>
      <c r="K717" s="139"/>
      <c r="L717" s="139"/>
      <c r="M717" s="139"/>
      <c r="N717" s="139"/>
      <c r="O717" s="139"/>
      <c r="P717" s="139"/>
      <c r="Q717" s="139"/>
      <c r="R717" s="139" t="s">
        <v>117</v>
      </c>
      <c r="S717" s="139"/>
      <c r="T717" s="139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</row>
    <row r="718" spans="1:47" outlineLevel="1">
      <c r="A718" s="140"/>
      <c r="B718" s="142"/>
      <c r="C718" s="159" t="s">
        <v>429</v>
      </c>
      <c r="D718" s="183"/>
      <c r="E718" s="174"/>
      <c r="F718" s="196"/>
      <c r="G718" s="144"/>
      <c r="H718" s="169">
        <v>0</v>
      </c>
      <c r="I718" s="139"/>
      <c r="J718" s="139"/>
      <c r="K718" s="139"/>
      <c r="L718" s="139"/>
      <c r="M718" s="139"/>
      <c r="N718" s="139"/>
      <c r="O718" s="139"/>
      <c r="P718" s="139"/>
      <c r="Q718" s="139"/>
      <c r="R718" s="139" t="s">
        <v>119</v>
      </c>
      <c r="S718" s="139">
        <v>0</v>
      </c>
      <c r="T718" s="139"/>
      <c r="U718" s="139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  <c r="AR718" s="139"/>
      <c r="AS718" s="139"/>
      <c r="AT718" s="139"/>
      <c r="AU718" s="139"/>
    </row>
    <row r="719" spans="1:47" outlineLevel="1">
      <c r="A719" s="140"/>
      <c r="B719" s="142"/>
      <c r="C719" s="159" t="s">
        <v>163</v>
      </c>
      <c r="D719" s="183"/>
      <c r="E719" s="174"/>
      <c r="F719" s="196"/>
      <c r="G719" s="144"/>
      <c r="H719" s="169">
        <v>0</v>
      </c>
      <c r="I719" s="139"/>
      <c r="J719" s="139"/>
      <c r="K719" s="139"/>
      <c r="L719" s="139"/>
      <c r="M719" s="139"/>
      <c r="N719" s="139"/>
      <c r="O719" s="139"/>
      <c r="P719" s="139"/>
      <c r="Q719" s="139"/>
      <c r="R719" s="139" t="s">
        <v>119</v>
      </c>
      <c r="S719" s="139">
        <v>0</v>
      </c>
      <c r="T719" s="139"/>
      <c r="U719" s="139"/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/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  <c r="AR719" s="139"/>
      <c r="AS719" s="139"/>
      <c r="AT719" s="139"/>
      <c r="AU719" s="139"/>
    </row>
    <row r="720" spans="1:47" outlineLevel="1">
      <c r="A720" s="140"/>
      <c r="B720" s="142"/>
      <c r="C720" s="159" t="s">
        <v>430</v>
      </c>
      <c r="D720" s="183"/>
      <c r="E720" s="174">
        <v>150.91999999999999</v>
      </c>
      <c r="F720" s="196"/>
      <c r="G720" s="144"/>
      <c r="H720" s="169">
        <v>0</v>
      </c>
      <c r="I720" s="139"/>
      <c r="J720" s="139"/>
      <c r="K720" s="139"/>
      <c r="L720" s="139"/>
      <c r="M720" s="139"/>
      <c r="N720" s="139"/>
      <c r="O720" s="139"/>
      <c r="P720" s="139"/>
      <c r="Q720" s="139"/>
      <c r="R720" s="139" t="s">
        <v>119</v>
      </c>
      <c r="S720" s="139">
        <v>0</v>
      </c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/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39"/>
      <c r="AU720" s="139"/>
    </row>
    <row r="721" spans="1:47" outlineLevel="1">
      <c r="A721" s="140"/>
      <c r="B721" s="142"/>
      <c r="C721" s="159" t="s">
        <v>715</v>
      </c>
      <c r="D721" s="183"/>
      <c r="E721" s="174">
        <v>8.64</v>
      </c>
      <c r="F721" s="196"/>
      <c r="G721" s="144"/>
      <c r="H721" s="169">
        <v>0</v>
      </c>
      <c r="I721" s="139"/>
      <c r="J721" s="139"/>
      <c r="K721" s="139"/>
      <c r="L721" s="139"/>
      <c r="M721" s="139"/>
      <c r="N721" s="139"/>
      <c r="O721" s="139"/>
      <c r="P721" s="139"/>
      <c r="Q721" s="139"/>
      <c r="R721" s="139" t="s">
        <v>119</v>
      </c>
      <c r="S721" s="139">
        <v>0</v>
      </c>
      <c r="T721" s="139"/>
      <c r="U721" s="139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/>
      <c r="AF721" s="139"/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  <c r="AR721" s="139"/>
      <c r="AS721" s="139"/>
      <c r="AT721" s="139"/>
      <c r="AU721" s="139"/>
    </row>
    <row r="722" spans="1:47" outlineLevel="1">
      <c r="A722" s="140">
        <v>227</v>
      </c>
      <c r="B722" s="142" t="s">
        <v>716</v>
      </c>
      <c r="C722" s="158" t="s">
        <v>717</v>
      </c>
      <c r="D722" s="182" t="s">
        <v>242</v>
      </c>
      <c r="E722" s="144">
        <v>86.4</v>
      </c>
      <c r="F722" s="196"/>
      <c r="G722" s="144">
        <f>ROUND(E722*F722,2)</f>
        <v>0</v>
      </c>
      <c r="H722" s="169" t="s">
        <v>783</v>
      </c>
      <c r="I722" s="139"/>
      <c r="J722" s="139"/>
      <c r="K722" s="139"/>
      <c r="L722" s="139"/>
      <c r="M722" s="139"/>
      <c r="N722" s="139"/>
      <c r="O722" s="139"/>
      <c r="P722" s="139"/>
      <c r="Q722" s="139"/>
      <c r="R722" s="139" t="s">
        <v>117</v>
      </c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</row>
    <row r="723" spans="1:47" outlineLevel="1">
      <c r="A723" s="140"/>
      <c r="B723" s="142"/>
      <c r="C723" s="159" t="s">
        <v>429</v>
      </c>
      <c r="D723" s="183"/>
      <c r="E723" s="174"/>
      <c r="F723" s="196"/>
      <c r="G723" s="144"/>
      <c r="H723" s="169">
        <v>0</v>
      </c>
      <c r="I723" s="139"/>
      <c r="J723" s="139"/>
      <c r="K723" s="139"/>
      <c r="L723" s="139"/>
      <c r="M723" s="139"/>
      <c r="N723" s="139"/>
      <c r="O723" s="139"/>
      <c r="P723" s="139"/>
      <c r="Q723" s="139"/>
      <c r="R723" s="139" t="s">
        <v>119</v>
      </c>
      <c r="S723" s="139">
        <v>0</v>
      </c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39"/>
      <c r="AU723" s="139"/>
    </row>
    <row r="724" spans="1:47" outlineLevel="1">
      <c r="A724" s="140"/>
      <c r="B724" s="142"/>
      <c r="C724" s="159" t="s">
        <v>163</v>
      </c>
      <c r="D724" s="183"/>
      <c r="E724" s="174"/>
      <c r="F724" s="196"/>
      <c r="G724" s="144"/>
      <c r="H724" s="169">
        <v>0</v>
      </c>
      <c r="I724" s="139"/>
      <c r="J724" s="139"/>
      <c r="K724" s="139"/>
      <c r="L724" s="139"/>
      <c r="M724" s="139"/>
      <c r="N724" s="139"/>
      <c r="O724" s="139"/>
      <c r="P724" s="139"/>
      <c r="Q724" s="139"/>
      <c r="R724" s="139" t="s">
        <v>119</v>
      </c>
      <c r="S724" s="139">
        <v>0</v>
      </c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  <c r="AE724" s="139"/>
      <c r="AF724" s="139"/>
      <c r="AG724" s="139"/>
      <c r="AH724" s="139"/>
      <c r="AI724" s="139"/>
      <c r="AJ724" s="139"/>
      <c r="AK724" s="139"/>
      <c r="AL724" s="139"/>
      <c r="AM724" s="139"/>
      <c r="AN724" s="139"/>
      <c r="AO724" s="139"/>
      <c r="AP724" s="139"/>
      <c r="AQ724" s="139"/>
      <c r="AR724" s="139"/>
      <c r="AS724" s="139"/>
      <c r="AT724" s="139"/>
      <c r="AU724" s="139"/>
    </row>
    <row r="725" spans="1:47" outlineLevel="1">
      <c r="A725" s="140"/>
      <c r="B725" s="142"/>
      <c r="C725" s="159" t="s">
        <v>718</v>
      </c>
      <c r="D725" s="183"/>
      <c r="E725" s="174"/>
      <c r="F725" s="196"/>
      <c r="G725" s="144"/>
      <c r="H725" s="169">
        <v>0</v>
      </c>
      <c r="I725" s="139"/>
      <c r="J725" s="139"/>
      <c r="K725" s="139"/>
      <c r="L725" s="139"/>
      <c r="M725" s="139"/>
      <c r="N725" s="139"/>
      <c r="O725" s="139"/>
      <c r="P725" s="139"/>
      <c r="Q725" s="139"/>
      <c r="R725" s="139" t="s">
        <v>119</v>
      </c>
      <c r="S725" s="139">
        <v>0</v>
      </c>
      <c r="T725" s="139"/>
      <c r="U725" s="139"/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/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/>
      <c r="AP725" s="139"/>
      <c r="AQ725" s="139"/>
      <c r="AR725" s="139"/>
      <c r="AS725" s="139"/>
      <c r="AT725" s="139"/>
      <c r="AU725" s="139"/>
    </row>
    <row r="726" spans="1:47" outlineLevel="1">
      <c r="A726" s="140"/>
      <c r="B726" s="142"/>
      <c r="C726" s="159" t="s">
        <v>719</v>
      </c>
      <c r="D726" s="183"/>
      <c r="E726" s="174">
        <v>86.4</v>
      </c>
      <c r="F726" s="196"/>
      <c r="G726" s="144"/>
      <c r="H726" s="169">
        <v>0</v>
      </c>
      <c r="I726" s="139"/>
      <c r="J726" s="139"/>
      <c r="K726" s="139"/>
      <c r="L726" s="139"/>
      <c r="M726" s="139"/>
      <c r="N726" s="139"/>
      <c r="O726" s="139"/>
      <c r="P726" s="139"/>
      <c r="Q726" s="139"/>
      <c r="R726" s="139" t="s">
        <v>119</v>
      </c>
      <c r="S726" s="139">
        <v>0</v>
      </c>
      <c r="T726" s="139"/>
      <c r="U726" s="139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/>
      <c r="AF726" s="139"/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  <c r="AR726" s="139"/>
      <c r="AS726" s="139"/>
      <c r="AT726" s="139"/>
      <c r="AU726" s="139"/>
    </row>
    <row r="727" spans="1:47" outlineLevel="1">
      <c r="A727" s="140">
        <v>228</v>
      </c>
      <c r="B727" s="142" t="s">
        <v>720</v>
      </c>
      <c r="C727" s="158" t="s">
        <v>721</v>
      </c>
      <c r="D727" s="182" t="s">
        <v>242</v>
      </c>
      <c r="E727" s="144">
        <v>86.4</v>
      </c>
      <c r="F727" s="196"/>
      <c r="G727" s="144">
        <f>ROUND(E727*F727,2)</f>
        <v>0</v>
      </c>
      <c r="H727" s="169" t="s">
        <v>783</v>
      </c>
      <c r="I727" s="139"/>
      <c r="J727" s="139"/>
      <c r="K727" s="139"/>
      <c r="L727" s="139"/>
      <c r="M727" s="139"/>
      <c r="N727" s="139"/>
      <c r="O727" s="139"/>
      <c r="P727" s="139"/>
      <c r="Q727" s="139"/>
      <c r="R727" s="139" t="s">
        <v>117</v>
      </c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/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  <c r="AR727" s="139"/>
      <c r="AS727" s="139"/>
      <c r="AT727" s="139"/>
      <c r="AU727" s="139"/>
    </row>
    <row r="728" spans="1:47" outlineLevel="1">
      <c r="A728" s="140"/>
      <c r="B728" s="142"/>
      <c r="C728" s="159" t="s">
        <v>429</v>
      </c>
      <c r="D728" s="183"/>
      <c r="E728" s="174"/>
      <c r="F728" s="196"/>
      <c r="G728" s="144"/>
      <c r="H728" s="169">
        <v>0</v>
      </c>
      <c r="I728" s="139"/>
      <c r="J728" s="139"/>
      <c r="K728" s="139"/>
      <c r="L728" s="139"/>
      <c r="M728" s="139"/>
      <c r="N728" s="139"/>
      <c r="O728" s="139"/>
      <c r="P728" s="139"/>
      <c r="Q728" s="139"/>
      <c r="R728" s="139" t="s">
        <v>119</v>
      </c>
      <c r="S728" s="139">
        <v>0</v>
      </c>
      <c r="T728" s="139"/>
      <c r="U728" s="139"/>
      <c r="V728" s="139"/>
      <c r="W728" s="139"/>
      <c r="X728" s="139"/>
      <c r="Y728" s="139"/>
      <c r="Z728" s="139"/>
      <c r="AA728" s="139"/>
      <c r="AB728" s="139"/>
      <c r="AC728" s="139"/>
      <c r="AD728" s="139"/>
      <c r="AE728" s="139"/>
      <c r="AF728" s="139"/>
      <c r="AG728" s="139"/>
      <c r="AH728" s="139"/>
      <c r="AI728" s="139"/>
      <c r="AJ728" s="139"/>
      <c r="AK728" s="139"/>
      <c r="AL728" s="139"/>
      <c r="AM728" s="139"/>
      <c r="AN728" s="139"/>
      <c r="AO728" s="139"/>
      <c r="AP728" s="139"/>
      <c r="AQ728" s="139"/>
      <c r="AR728" s="139"/>
      <c r="AS728" s="139"/>
      <c r="AT728" s="139"/>
      <c r="AU728" s="139"/>
    </row>
    <row r="729" spans="1:47" outlineLevel="1">
      <c r="A729" s="140"/>
      <c r="B729" s="142"/>
      <c r="C729" s="159" t="s">
        <v>163</v>
      </c>
      <c r="D729" s="183"/>
      <c r="E729" s="174"/>
      <c r="F729" s="196"/>
      <c r="G729" s="144"/>
      <c r="H729" s="169">
        <v>0</v>
      </c>
      <c r="I729" s="139"/>
      <c r="J729" s="139"/>
      <c r="K729" s="139"/>
      <c r="L729" s="139"/>
      <c r="M729" s="139"/>
      <c r="N729" s="139"/>
      <c r="O729" s="139"/>
      <c r="P729" s="139"/>
      <c r="Q729" s="139"/>
      <c r="R729" s="139" t="s">
        <v>119</v>
      </c>
      <c r="S729" s="139">
        <v>0</v>
      </c>
      <c r="T729" s="139"/>
      <c r="U729" s="139"/>
      <c r="V729" s="139"/>
      <c r="W729" s="139"/>
      <c r="X729" s="139"/>
      <c r="Y729" s="139"/>
      <c r="Z729" s="139"/>
      <c r="AA729" s="139"/>
      <c r="AB729" s="139"/>
      <c r="AC729" s="139"/>
      <c r="AD729" s="139"/>
      <c r="AE729" s="139"/>
      <c r="AF729" s="139"/>
      <c r="AG729" s="139"/>
      <c r="AH729" s="139"/>
      <c r="AI729" s="139"/>
      <c r="AJ729" s="139"/>
      <c r="AK729" s="139"/>
      <c r="AL729" s="139"/>
      <c r="AM729" s="139"/>
      <c r="AN729" s="139"/>
      <c r="AO729" s="139"/>
      <c r="AP729" s="139"/>
      <c r="AQ729" s="139"/>
      <c r="AR729" s="139"/>
      <c r="AS729" s="139"/>
      <c r="AT729" s="139"/>
      <c r="AU729" s="139"/>
    </row>
    <row r="730" spans="1:47" outlineLevel="1">
      <c r="A730" s="140"/>
      <c r="B730" s="142"/>
      <c r="C730" s="159" t="s">
        <v>718</v>
      </c>
      <c r="D730" s="183"/>
      <c r="E730" s="174"/>
      <c r="F730" s="196"/>
      <c r="G730" s="144"/>
      <c r="H730" s="169">
        <v>0</v>
      </c>
      <c r="I730" s="139"/>
      <c r="J730" s="139"/>
      <c r="K730" s="139"/>
      <c r="L730" s="139"/>
      <c r="M730" s="139"/>
      <c r="N730" s="139"/>
      <c r="O730" s="139"/>
      <c r="P730" s="139"/>
      <c r="Q730" s="139"/>
      <c r="R730" s="139" t="s">
        <v>119</v>
      </c>
      <c r="S730" s="139">
        <v>0</v>
      </c>
      <c r="T730" s="139"/>
      <c r="U730" s="139"/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/>
      <c r="AF730" s="139"/>
      <c r="AG730" s="139"/>
      <c r="AH730" s="139"/>
      <c r="AI730" s="139"/>
      <c r="AJ730" s="139"/>
      <c r="AK730" s="139"/>
      <c r="AL730" s="139"/>
      <c r="AM730" s="139"/>
      <c r="AN730" s="139"/>
      <c r="AO730" s="139"/>
      <c r="AP730" s="139"/>
      <c r="AQ730" s="139"/>
      <c r="AR730" s="139"/>
      <c r="AS730" s="139"/>
      <c r="AT730" s="139"/>
      <c r="AU730" s="139"/>
    </row>
    <row r="731" spans="1:47" outlineLevel="1">
      <c r="A731" s="140"/>
      <c r="B731" s="142"/>
      <c r="C731" s="159" t="s">
        <v>719</v>
      </c>
      <c r="D731" s="183"/>
      <c r="E731" s="174">
        <v>86.4</v>
      </c>
      <c r="F731" s="196"/>
      <c r="G731" s="144"/>
      <c r="H731" s="169">
        <v>0</v>
      </c>
      <c r="I731" s="139"/>
      <c r="J731" s="139"/>
      <c r="K731" s="139"/>
      <c r="L731" s="139"/>
      <c r="M731" s="139"/>
      <c r="N731" s="139"/>
      <c r="O731" s="139"/>
      <c r="P731" s="139"/>
      <c r="Q731" s="139"/>
      <c r="R731" s="139" t="s">
        <v>119</v>
      </c>
      <c r="S731" s="139">
        <v>0</v>
      </c>
      <c r="T731" s="139"/>
      <c r="U731" s="139"/>
      <c r="V731" s="139"/>
      <c r="W731" s="139"/>
      <c r="X731" s="139"/>
      <c r="Y731" s="139"/>
      <c r="Z731" s="139"/>
      <c r="AA731" s="139"/>
      <c r="AB731" s="139"/>
      <c r="AC731" s="139"/>
      <c r="AD731" s="139"/>
      <c r="AE731" s="139"/>
      <c r="AF731" s="139"/>
      <c r="AG731" s="139"/>
      <c r="AH731" s="139"/>
      <c r="AI731" s="139"/>
      <c r="AJ731" s="139"/>
      <c r="AK731" s="139"/>
      <c r="AL731" s="139"/>
      <c r="AM731" s="139"/>
      <c r="AN731" s="139"/>
      <c r="AO731" s="139"/>
      <c r="AP731" s="139"/>
      <c r="AQ731" s="139"/>
      <c r="AR731" s="139"/>
      <c r="AS731" s="139"/>
      <c r="AT731" s="139"/>
      <c r="AU731" s="139"/>
    </row>
    <row r="732" spans="1:47" outlineLevel="1">
      <c r="A732" s="140">
        <v>229</v>
      </c>
      <c r="B732" s="142" t="s">
        <v>722</v>
      </c>
      <c r="C732" s="158" t="s">
        <v>723</v>
      </c>
      <c r="D732" s="182" t="s">
        <v>157</v>
      </c>
      <c r="E732" s="144">
        <v>159.56</v>
      </c>
      <c r="F732" s="196"/>
      <c r="G732" s="144">
        <f>ROUND(E732*F732,2)</f>
        <v>0</v>
      </c>
      <c r="H732" s="169" t="s">
        <v>783</v>
      </c>
      <c r="I732" s="139"/>
      <c r="J732" s="139"/>
      <c r="K732" s="139"/>
      <c r="L732" s="139"/>
      <c r="M732" s="139"/>
      <c r="N732" s="139"/>
      <c r="O732" s="139"/>
      <c r="P732" s="139"/>
      <c r="Q732" s="139"/>
      <c r="R732" s="139" t="s">
        <v>117</v>
      </c>
      <c r="S732" s="139"/>
      <c r="T732" s="139"/>
      <c r="U732" s="139"/>
      <c r="V732" s="139"/>
      <c r="W732" s="139"/>
      <c r="X732" s="139"/>
      <c r="Y732" s="139"/>
      <c r="Z732" s="139"/>
      <c r="AA732" s="139"/>
      <c r="AB732" s="139"/>
      <c r="AC732" s="139"/>
      <c r="AD732" s="139"/>
      <c r="AE732" s="139"/>
      <c r="AF732" s="139"/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  <c r="AR732" s="139"/>
      <c r="AS732" s="139"/>
      <c r="AT732" s="139"/>
      <c r="AU732" s="139"/>
    </row>
    <row r="733" spans="1:47" outlineLevel="1">
      <c r="A733" s="140"/>
      <c r="B733" s="142"/>
      <c r="C733" s="159" t="s">
        <v>429</v>
      </c>
      <c r="D733" s="183"/>
      <c r="E733" s="174"/>
      <c r="F733" s="196"/>
      <c r="G733" s="144"/>
      <c r="H733" s="169">
        <v>0</v>
      </c>
      <c r="I733" s="139"/>
      <c r="J733" s="139"/>
      <c r="K733" s="139"/>
      <c r="L733" s="139"/>
      <c r="M733" s="139"/>
      <c r="N733" s="139"/>
      <c r="O733" s="139"/>
      <c r="P733" s="139"/>
      <c r="Q733" s="139"/>
      <c r="R733" s="139" t="s">
        <v>119</v>
      </c>
      <c r="S733" s="139">
        <v>0</v>
      </c>
      <c r="T733" s="139"/>
      <c r="U733" s="139"/>
      <c r="V733" s="139"/>
      <c r="W733" s="139"/>
      <c r="X733" s="139"/>
      <c r="Y733" s="139"/>
      <c r="Z733" s="139"/>
      <c r="AA733" s="139"/>
      <c r="AB733" s="139"/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</row>
    <row r="734" spans="1:47" outlineLevel="1">
      <c r="A734" s="140"/>
      <c r="B734" s="142"/>
      <c r="C734" s="159" t="s">
        <v>163</v>
      </c>
      <c r="D734" s="183"/>
      <c r="E734" s="174"/>
      <c r="F734" s="196"/>
      <c r="G734" s="144"/>
      <c r="H734" s="169">
        <v>0</v>
      </c>
      <c r="I734" s="139"/>
      <c r="J734" s="139"/>
      <c r="K734" s="139"/>
      <c r="L734" s="139"/>
      <c r="M734" s="139"/>
      <c r="N734" s="139"/>
      <c r="O734" s="139"/>
      <c r="P734" s="139"/>
      <c r="Q734" s="139"/>
      <c r="R734" s="139" t="s">
        <v>119</v>
      </c>
      <c r="S734" s="139">
        <v>0</v>
      </c>
      <c r="T734" s="139"/>
      <c r="U734" s="139"/>
      <c r="V734" s="139"/>
      <c r="W734" s="139"/>
      <c r="X734" s="139"/>
      <c r="Y734" s="139"/>
      <c r="Z734" s="139"/>
      <c r="AA734" s="139"/>
      <c r="AB734" s="139"/>
      <c r="AC734" s="139"/>
      <c r="AD734" s="139"/>
      <c r="AE734" s="139"/>
      <c r="AF734" s="139"/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  <c r="AR734" s="139"/>
      <c r="AS734" s="139"/>
      <c r="AT734" s="139"/>
      <c r="AU734" s="139"/>
    </row>
    <row r="735" spans="1:47" outlineLevel="1">
      <c r="A735" s="140"/>
      <c r="B735" s="142"/>
      <c r="C735" s="159" t="s">
        <v>430</v>
      </c>
      <c r="D735" s="183"/>
      <c r="E735" s="174">
        <v>150.91999999999999</v>
      </c>
      <c r="F735" s="196"/>
      <c r="G735" s="144"/>
      <c r="H735" s="169">
        <v>0</v>
      </c>
      <c r="I735" s="139"/>
      <c r="J735" s="139"/>
      <c r="K735" s="139"/>
      <c r="L735" s="139"/>
      <c r="M735" s="139"/>
      <c r="N735" s="139"/>
      <c r="O735" s="139"/>
      <c r="P735" s="139"/>
      <c r="Q735" s="139"/>
      <c r="R735" s="139" t="s">
        <v>119</v>
      </c>
      <c r="S735" s="139">
        <v>0</v>
      </c>
      <c r="T735" s="139"/>
      <c r="U735" s="139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</row>
    <row r="736" spans="1:47" outlineLevel="1">
      <c r="A736" s="140"/>
      <c r="B736" s="142"/>
      <c r="C736" s="159" t="s">
        <v>715</v>
      </c>
      <c r="D736" s="183"/>
      <c r="E736" s="174">
        <v>8.64</v>
      </c>
      <c r="F736" s="196"/>
      <c r="G736" s="144"/>
      <c r="H736" s="169">
        <v>0</v>
      </c>
      <c r="I736" s="139"/>
      <c r="J736" s="139"/>
      <c r="K736" s="139"/>
      <c r="L736" s="139"/>
      <c r="M736" s="139"/>
      <c r="N736" s="139"/>
      <c r="O736" s="139"/>
      <c r="P736" s="139"/>
      <c r="Q736" s="139"/>
      <c r="R736" s="139" t="s">
        <v>119</v>
      </c>
      <c r="S736" s="139">
        <v>0</v>
      </c>
      <c r="T736" s="139"/>
      <c r="U736" s="139"/>
      <c r="V736" s="139"/>
      <c r="W736" s="139"/>
      <c r="X736" s="139"/>
      <c r="Y736" s="139"/>
      <c r="Z736" s="139"/>
      <c r="AA736" s="139"/>
      <c r="AB736" s="139"/>
      <c r="AC736" s="139"/>
      <c r="AD736" s="139"/>
      <c r="AE736" s="139"/>
      <c r="AF736" s="139"/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  <c r="AR736" s="139"/>
      <c r="AS736" s="139"/>
      <c r="AT736" s="139"/>
      <c r="AU736" s="139"/>
    </row>
    <row r="737" spans="1:47" outlineLevel="1">
      <c r="A737" s="140">
        <v>230</v>
      </c>
      <c r="B737" s="142" t="s">
        <v>724</v>
      </c>
      <c r="C737" s="158" t="s">
        <v>725</v>
      </c>
      <c r="D737" s="182" t="s">
        <v>157</v>
      </c>
      <c r="E737" s="144">
        <v>150.91999999999999</v>
      </c>
      <c r="F737" s="196"/>
      <c r="G737" s="144">
        <f>ROUND(E737*F737,2)</f>
        <v>0</v>
      </c>
      <c r="H737" s="169" t="s">
        <v>783</v>
      </c>
      <c r="I737" s="139"/>
      <c r="J737" s="139"/>
      <c r="K737" s="139"/>
      <c r="L737" s="139"/>
      <c r="M737" s="139"/>
      <c r="N737" s="139"/>
      <c r="O737" s="139"/>
      <c r="P737" s="139"/>
      <c r="Q737" s="139"/>
      <c r="R737" s="139" t="s">
        <v>117</v>
      </c>
      <c r="S737" s="139"/>
      <c r="T737" s="139"/>
      <c r="U737" s="139"/>
      <c r="V737" s="139"/>
      <c r="W737" s="139"/>
      <c r="X737" s="139"/>
      <c r="Y737" s="139"/>
      <c r="Z737" s="139"/>
      <c r="AA737" s="139"/>
      <c r="AB737" s="139"/>
      <c r="AC737" s="139"/>
      <c r="AD737" s="139"/>
      <c r="AE737" s="139"/>
      <c r="AF737" s="139"/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  <c r="AR737" s="139"/>
      <c r="AS737" s="139"/>
      <c r="AT737" s="139"/>
      <c r="AU737" s="139"/>
    </row>
    <row r="738" spans="1:47" outlineLevel="1">
      <c r="A738" s="140"/>
      <c r="B738" s="142"/>
      <c r="C738" s="159" t="s">
        <v>429</v>
      </c>
      <c r="D738" s="183"/>
      <c r="E738" s="174"/>
      <c r="F738" s="196"/>
      <c r="G738" s="144"/>
      <c r="H738" s="169">
        <v>0</v>
      </c>
      <c r="I738" s="139"/>
      <c r="J738" s="139"/>
      <c r="K738" s="139"/>
      <c r="L738" s="139"/>
      <c r="M738" s="139"/>
      <c r="N738" s="139"/>
      <c r="O738" s="139"/>
      <c r="P738" s="139"/>
      <c r="Q738" s="139"/>
      <c r="R738" s="139" t="s">
        <v>119</v>
      </c>
      <c r="S738" s="139">
        <v>0</v>
      </c>
      <c r="T738" s="139"/>
      <c r="U738" s="139"/>
      <c r="V738" s="139"/>
      <c r="W738" s="139"/>
      <c r="X738" s="139"/>
      <c r="Y738" s="139"/>
      <c r="Z738" s="139"/>
      <c r="AA738" s="139"/>
      <c r="AB738" s="139"/>
      <c r="AC738" s="139"/>
      <c r="AD738" s="139"/>
      <c r="AE738" s="139"/>
      <c r="AF738" s="139"/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  <c r="AR738" s="139"/>
      <c r="AS738" s="139"/>
      <c r="AT738" s="139"/>
      <c r="AU738" s="139"/>
    </row>
    <row r="739" spans="1:47" outlineLevel="1">
      <c r="A739" s="140"/>
      <c r="B739" s="142"/>
      <c r="C739" s="159" t="s">
        <v>163</v>
      </c>
      <c r="D739" s="183"/>
      <c r="E739" s="174"/>
      <c r="F739" s="196"/>
      <c r="G739" s="144"/>
      <c r="H739" s="169">
        <v>0</v>
      </c>
      <c r="I739" s="139"/>
      <c r="J739" s="139"/>
      <c r="K739" s="139"/>
      <c r="L739" s="139"/>
      <c r="M739" s="139"/>
      <c r="N739" s="139"/>
      <c r="O739" s="139"/>
      <c r="P739" s="139"/>
      <c r="Q739" s="139"/>
      <c r="R739" s="139" t="s">
        <v>119</v>
      </c>
      <c r="S739" s="139">
        <v>0</v>
      </c>
      <c r="T739" s="139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</row>
    <row r="740" spans="1:47" outlineLevel="1">
      <c r="A740" s="140"/>
      <c r="B740" s="142"/>
      <c r="C740" s="159" t="s">
        <v>430</v>
      </c>
      <c r="D740" s="183"/>
      <c r="E740" s="174">
        <v>150.91999999999999</v>
      </c>
      <c r="F740" s="196"/>
      <c r="G740" s="144"/>
      <c r="H740" s="169">
        <v>0</v>
      </c>
      <c r="I740" s="139"/>
      <c r="J740" s="139"/>
      <c r="K740" s="139"/>
      <c r="L740" s="139"/>
      <c r="M740" s="139"/>
      <c r="N740" s="139"/>
      <c r="O740" s="139"/>
      <c r="P740" s="139"/>
      <c r="Q740" s="139"/>
      <c r="R740" s="139" t="s">
        <v>119</v>
      </c>
      <c r="S740" s="139">
        <v>0</v>
      </c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</row>
    <row r="741" spans="1:47" ht="22.5" outlineLevel="1">
      <c r="A741" s="140">
        <v>231</v>
      </c>
      <c r="B741" s="142" t="s">
        <v>726</v>
      </c>
      <c r="C741" s="158" t="s">
        <v>727</v>
      </c>
      <c r="D741" s="182" t="s">
        <v>157</v>
      </c>
      <c r="E741" s="144">
        <v>175.51600000000002</v>
      </c>
      <c r="F741" s="196"/>
      <c r="G741" s="144">
        <f>ROUND(E741*F741,2)</f>
        <v>0</v>
      </c>
      <c r="H741" s="169" t="s">
        <v>784</v>
      </c>
      <c r="I741" s="139"/>
      <c r="J741" s="139"/>
      <c r="K741" s="139"/>
      <c r="L741" s="139"/>
      <c r="M741" s="139"/>
      <c r="N741" s="139"/>
      <c r="O741" s="139"/>
      <c r="P741" s="139"/>
      <c r="Q741" s="139"/>
      <c r="R741" s="139" t="s">
        <v>117</v>
      </c>
      <c r="S741" s="139"/>
      <c r="T741" s="139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</row>
    <row r="742" spans="1:47" outlineLevel="1">
      <c r="A742" s="140"/>
      <c r="B742" s="142"/>
      <c r="C742" s="159" t="s">
        <v>429</v>
      </c>
      <c r="D742" s="183"/>
      <c r="E742" s="174"/>
      <c r="F742" s="196"/>
      <c r="G742" s="144"/>
      <c r="H742" s="169">
        <v>0</v>
      </c>
      <c r="I742" s="139"/>
      <c r="J742" s="139"/>
      <c r="K742" s="139"/>
      <c r="L742" s="139"/>
      <c r="M742" s="139"/>
      <c r="N742" s="139"/>
      <c r="O742" s="139"/>
      <c r="P742" s="139"/>
      <c r="Q742" s="139"/>
      <c r="R742" s="139" t="s">
        <v>119</v>
      </c>
      <c r="S742" s="139">
        <v>0</v>
      </c>
      <c r="T742" s="139"/>
      <c r="U742" s="139"/>
      <c r="V742" s="139"/>
      <c r="W742" s="139"/>
      <c r="X742" s="139"/>
      <c r="Y742" s="139"/>
      <c r="Z742" s="139"/>
      <c r="AA742" s="139"/>
      <c r="AB742" s="139"/>
      <c r="AC742" s="139"/>
      <c r="AD742" s="139"/>
      <c r="AE742" s="139"/>
      <c r="AF742" s="139"/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  <c r="AR742" s="139"/>
      <c r="AS742" s="139"/>
      <c r="AT742" s="139"/>
      <c r="AU742" s="139"/>
    </row>
    <row r="743" spans="1:47" outlineLevel="1">
      <c r="A743" s="140"/>
      <c r="B743" s="142"/>
      <c r="C743" s="159" t="s">
        <v>163</v>
      </c>
      <c r="D743" s="183"/>
      <c r="E743" s="174"/>
      <c r="F743" s="196"/>
      <c r="G743" s="144"/>
      <c r="H743" s="169">
        <v>0</v>
      </c>
      <c r="I743" s="139"/>
      <c r="J743" s="139"/>
      <c r="K743" s="139"/>
      <c r="L743" s="139"/>
      <c r="M743" s="139"/>
      <c r="N743" s="139"/>
      <c r="O743" s="139"/>
      <c r="P743" s="139"/>
      <c r="Q743" s="139"/>
      <c r="R743" s="139" t="s">
        <v>119</v>
      </c>
      <c r="S743" s="139">
        <v>0</v>
      </c>
      <c r="T743" s="139"/>
      <c r="U743" s="139"/>
      <c r="V743" s="139"/>
      <c r="W743" s="139"/>
      <c r="X743" s="139"/>
      <c r="Y743" s="139"/>
      <c r="Z743" s="139"/>
      <c r="AA743" s="139"/>
      <c r="AB743" s="139"/>
      <c r="AC743" s="139"/>
      <c r="AD743" s="139"/>
      <c r="AE743" s="139"/>
      <c r="AF743" s="139"/>
      <c r="AG743" s="139"/>
      <c r="AH743" s="139"/>
      <c r="AI743" s="139"/>
      <c r="AJ743" s="139"/>
      <c r="AK743" s="139"/>
      <c r="AL743" s="139"/>
      <c r="AM743" s="139"/>
      <c r="AN743" s="139"/>
      <c r="AO743" s="139"/>
      <c r="AP743" s="139"/>
      <c r="AQ743" s="139"/>
      <c r="AR743" s="139"/>
      <c r="AS743" s="139"/>
      <c r="AT743" s="139"/>
      <c r="AU743" s="139"/>
    </row>
    <row r="744" spans="1:47" outlineLevel="1">
      <c r="A744" s="140"/>
      <c r="B744" s="142"/>
      <c r="C744" s="161" t="s">
        <v>528</v>
      </c>
      <c r="D744" s="185"/>
      <c r="E744" s="175"/>
      <c r="F744" s="196"/>
      <c r="G744" s="144"/>
      <c r="H744" s="169">
        <v>0</v>
      </c>
      <c r="I744" s="139"/>
      <c r="J744" s="139"/>
      <c r="K744" s="139"/>
      <c r="L744" s="139"/>
      <c r="M744" s="139"/>
      <c r="N744" s="139"/>
      <c r="O744" s="139"/>
      <c r="P744" s="139"/>
      <c r="Q744" s="139"/>
      <c r="R744" s="139" t="s">
        <v>119</v>
      </c>
      <c r="S744" s="139">
        <v>2</v>
      </c>
      <c r="T744" s="139"/>
      <c r="U744" s="139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/>
      <c r="AF744" s="139"/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  <c r="AR744" s="139"/>
      <c r="AS744" s="139"/>
      <c r="AT744" s="139"/>
      <c r="AU744" s="139"/>
    </row>
    <row r="745" spans="1:47" outlineLevel="1">
      <c r="A745" s="140"/>
      <c r="B745" s="142"/>
      <c r="C745" s="162" t="s">
        <v>728</v>
      </c>
      <c r="D745" s="185"/>
      <c r="E745" s="175">
        <v>150.91999999999999</v>
      </c>
      <c r="F745" s="196"/>
      <c r="G745" s="144"/>
      <c r="H745" s="169">
        <v>0</v>
      </c>
      <c r="I745" s="139"/>
      <c r="J745" s="139"/>
      <c r="K745" s="139"/>
      <c r="L745" s="139"/>
      <c r="M745" s="139"/>
      <c r="N745" s="139"/>
      <c r="O745" s="139"/>
      <c r="P745" s="139"/>
      <c r="Q745" s="139"/>
      <c r="R745" s="139" t="s">
        <v>119</v>
      </c>
      <c r="S745" s="139">
        <v>2</v>
      </c>
      <c r="T745" s="139"/>
      <c r="U745" s="139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/>
      <c r="AF745" s="139"/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  <c r="AR745" s="139"/>
      <c r="AS745" s="139"/>
      <c r="AT745" s="139"/>
      <c r="AU745" s="139"/>
    </row>
    <row r="746" spans="1:47" outlineLevel="1">
      <c r="A746" s="140"/>
      <c r="B746" s="142"/>
      <c r="C746" s="162" t="s">
        <v>729</v>
      </c>
      <c r="D746" s="185"/>
      <c r="E746" s="175">
        <v>8.64</v>
      </c>
      <c r="F746" s="196"/>
      <c r="G746" s="144"/>
      <c r="H746" s="169">
        <v>0</v>
      </c>
      <c r="I746" s="139"/>
      <c r="J746" s="139"/>
      <c r="K746" s="139"/>
      <c r="L746" s="139"/>
      <c r="M746" s="139"/>
      <c r="N746" s="139"/>
      <c r="O746" s="139"/>
      <c r="P746" s="139"/>
      <c r="Q746" s="139"/>
      <c r="R746" s="139" t="s">
        <v>119</v>
      </c>
      <c r="S746" s="139">
        <v>2</v>
      </c>
      <c r="T746" s="139"/>
      <c r="U746" s="139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/>
      <c r="AF746" s="139"/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  <c r="AR746" s="139"/>
      <c r="AS746" s="139"/>
      <c r="AT746" s="139"/>
      <c r="AU746" s="139"/>
    </row>
    <row r="747" spans="1:47" outlineLevel="1">
      <c r="A747" s="140"/>
      <c r="B747" s="142"/>
      <c r="C747" s="161" t="s">
        <v>531</v>
      </c>
      <c r="D747" s="185"/>
      <c r="E747" s="175"/>
      <c r="F747" s="196"/>
      <c r="G747" s="144"/>
      <c r="H747" s="169">
        <v>0</v>
      </c>
      <c r="I747" s="139"/>
      <c r="J747" s="139"/>
      <c r="K747" s="139"/>
      <c r="L747" s="139"/>
      <c r="M747" s="139"/>
      <c r="N747" s="139"/>
      <c r="O747" s="139"/>
      <c r="P747" s="139"/>
      <c r="Q747" s="139"/>
      <c r="R747" s="139" t="s">
        <v>119</v>
      </c>
      <c r="S747" s="139">
        <v>0</v>
      </c>
      <c r="T747" s="139"/>
      <c r="U747" s="139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/>
      <c r="AF747" s="139"/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  <c r="AR747" s="139"/>
      <c r="AS747" s="139"/>
      <c r="AT747" s="139"/>
      <c r="AU747" s="139"/>
    </row>
    <row r="748" spans="1:47" outlineLevel="1">
      <c r="A748" s="140"/>
      <c r="B748" s="142"/>
      <c r="C748" s="159" t="s">
        <v>730</v>
      </c>
      <c r="D748" s="183"/>
      <c r="E748" s="174">
        <v>175.51599999999999</v>
      </c>
      <c r="F748" s="196"/>
      <c r="G748" s="144"/>
      <c r="H748" s="169">
        <v>0</v>
      </c>
      <c r="I748" s="139"/>
      <c r="J748" s="139"/>
      <c r="K748" s="139"/>
      <c r="L748" s="139"/>
      <c r="M748" s="139"/>
      <c r="N748" s="139"/>
      <c r="O748" s="139"/>
      <c r="P748" s="139"/>
      <c r="Q748" s="139"/>
      <c r="R748" s="139" t="s">
        <v>119</v>
      </c>
      <c r="S748" s="139">
        <v>0</v>
      </c>
      <c r="T748" s="139"/>
      <c r="U748" s="139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/>
      <c r="AF748" s="139"/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  <c r="AR748" s="139"/>
      <c r="AS748" s="139"/>
      <c r="AT748" s="139"/>
      <c r="AU748" s="139"/>
    </row>
    <row r="749" spans="1:47" outlineLevel="1">
      <c r="A749" s="140">
        <v>232</v>
      </c>
      <c r="B749" s="142" t="s">
        <v>731</v>
      </c>
      <c r="C749" s="158" t="s">
        <v>732</v>
      </c>
      <c r="D749" s="182" t="s">
        <v>0</v>
      </c>
      <c r="E749" s="144">
        <v>6.7</v>
      </c>
      <c r="F749" s="196"/>
      <c r="G749" s="144">
        <f>ROUND(E749*F749,2)</f>
        <v>0</v>
      </c>
      <c r="H749" s="169" t="s">
        <v>783</v>
      </c>
      <c r="I749" s="139"/>
      <c r="J749" s="139"/>
      <c r="K749" s="139"/>
      <c r="L749" s="139"/>
      <c r="M749" s="139"/>
      <c r="N749" s="139"/>
      <c r="O749" s="139"/>
      <c r="P749" s="139"/>
      <c r="Q749" s="139"/>
      <c r="R749" s="139" t="s">
        <v>117</v>
      </c>
      <c r="S749" s="139"/>
      <c r="T749" s="139"/>
      <c r="U749" s="139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/>
      <c r="AF749" s="139"/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  <c r="AR749" s="139"/>
      <c r="AS749" s="139"/>
      <c r="AT749" s="139"/>
      <c r="AU749" s="139"/>
    </row>
    <row r="750" spans="1:47">
      <c r="A750" s="141" t="s">
        <v>112</v>
      </c>
      <c r="B750" s="143" t="s">
        <v>88</v>
      </c>
      <c r="C750" s="160" t="s">
        <v>89</v>
      </c>
      <c r="D750" s="184"/>
      <c r="E750" s="145"/>
      <c r="F750" s="197"/>
      <c r="G750" s="145">
        <f>SUMIF(R751:R766,"&lt;&gt;NOR",G751:G766)</f>
        <v>0</v>
      </c>
      <c r="H750" s="170"/>
      <c r="I750" s="139"/>
      <c r="R750" t="s">
        <v>113</v>
      </c>
    </row>
    <row r="751" spans="1:47" outlineLevel="1">
      <c r="A751" s="140">
        <v>233</v>
      </c>
      <c r="B751" s="142" t="s">
        <v>733</v>
      </c>
      <c r="C751" s="158" t="s">
        <v>734</v>
      </c>
      <c r="D751" s="182" t="s">
        <v>157</v>
      </c>
      <c r="E751" s="144">
        <v>223.89500000000001</v>
      </c>
      <c r="F751" s="196"/>
      <c r="G751" s="144">
        <f>ROUND(E751*F751,2)</f>
        <v>0</v>
      </c>
      <c r="H751" s="169" t="s">
        <v>783</v>
      </c>
      <c r="I751" s="139"/>
      <c r="J751" s="139"/>
      <c r="K751" s="139"/>
      <c r="L751" s="139"/>
      <c r="M751" s="139"/>
      <c r="N751" s="139"/>
      <c r="O751" s="139"/>
      <c r="P751" s="139"/>
      <c r="Q751" s="139"/>
      <c r="R751" s="139" t="s">
        <v>117</v>
      </c>
      <c r="S751" s="139"/>
      <c r="T751" s="139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</row>
    <row r="752" spans="1:47" outlineLevel="1">
      <c r="A752" s="140"/>
      <c r="B752" s="142"/>
      <c r="C752" s="159" t="s">
        <v>163</v>
      </c>
      <c r="D752" s="183"/>
      <c r="E752" s="174"/>
      <c r="F752" s="196"/>
      <c r="G752" s="144"/>
      <c r="H752" s="169">
        <v>0</v>
      </c>
      <c r="I752" s="139"/>
      <c r="J752" s="139"/>
      <c r="K752" s="139"/>
      <c r="L752" s="139"/>
      <c r="M752" s="139"/>
      <c r="N752" s="139"/>
      <c r="O752" s="139"/>
      <c r="P752" s="139"/>
      <c r="Q752" s="139"/>
      <c r="R752" s="139" t="s">
        <v>119</v>
      </c>
      <c r="S752" s="139">
        <v>0</v>
      </c>
      <c r="T752" s="139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</row>
    <row r="753" spans="1:47" ht="22.5" outlineLevel="1">
      <c r="A753" s="140"/>
      <c r="B753" s="142"/>
      <c r="C753" s="159" t="s">
        <v>735</v>
      </c>
      <c r="D753" s="183"/>
      <c r="E753" s="174">
        <v>223.89500000000001</v>
      </c>
      <c r="F753" s="196"/>
      <c r="G753" s="144"/>
      <c r="H753" s="169">
        <v>0</v>
      </c>
      <c r="I753" s="139"/>
      <c r="J753" s="139"/>
      <c r="K753" s="139"/>
      <c r="L753" s="139"/>
      <c r="M753" s="139"/>
      <c r="N753" s="139"/>
      <c r="O753" s="139"/>
      <c r="P753" s="139"/>
      <c r="Q753" s="139"/>
      <c r="R753" s="139" t="s">
        <v>119</v>
      </c>
      <c r="S753" s="139">
        <v>0</v>
      </c>
      <c r="T753" s="139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</row>
    <row r="754" spans="1:47" outlineLevel="1">
      <c r="A754" s="140">
        <v>234</v>
      </c>
      <c r="B754" s="142" t="s">
        <v>736</v>
      </c>
      <c r="C754" s="158" t="s">
        <v>737</v>
      </c>
      <c r="D754" s="182" t="s">
        <v>242</v>
      </c>
      <c r="E754" s="144">
        <v>30</v>
      </c>
      <c r="F754" s="196"/>
      <c r="G754" s="144">
        <f>ROUND(E754*F754,2)</f>
        <v>0</v>
      </c>
      <c r="H754" s="169" t="s">
        <v>783</v>
      </c>
      <c r="I754" s="139"/>
      <c r="J754" s="139"/>
      <c r="K754" s="139"/>
      <c r="L754" s="139"/>
      <c r="M754" s="139"/>
      <c r="N754" s="139"/>
      <c r="O754" s="139"/>
      <c r="P754" s="139"/>
      <c r="Q754" s="139"/>
      <c r="R754" s="139" t="s">
        <v>117</v>
      </c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</row>
    <row r="755" spans="1:47" outlineLevel="1">
      <c r="A755" s="140"/>
      <c r="B755" s="142"/>
      <c r="C755" s="159" t="s">
        <v>163</v>
      </c>
      <c r="D755" s="183"/>
      <c r="E755" s="174"/>
      <c r="F755" s="196"/>
      <c r="G755" s="144"/>
      <c r="H755" s="169">
        <v>0</v>
      </c>
      <c r="I755" s="139"/>
      <c r="J755" s="139"/>
      <c r="K755" s="139"/>
      <c r="L755" s="139"/>
      <c r="M755" s="139"/>
      <c r="N755" s="139"/>
      <c r="O755" s="139"/>
      <c r="P755" s="139"/>
      <c r="Q755" s="139"/>
      <c r="R755" s="139" t="s">
        <v>119</v>
      </c>
      <c r="S755" s="139">
        <v>0</v>
      </c>
      <c r="T755" s="139"/>
      <c r="U755" s="139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/>
      <c r="AF755" s="139"/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  <c r="AR755" s="139"/>
      <c r="AS755" s="139"/>
      <c r="AT755" s="139"/>
      <c r="AU755" s="139"/>
    </row>
    <row r="756" spans="1:47" outlineLevel="1">
      <c r="A756" s="140"/>
      <c r="B756" s="142"/>
      <c r="C756" s="159" t="s">
        <v>738</v>
      </c>
      <c r="D756" s="183"/>
      <c r="E756" s="174">
        <v>30</v>
      </c>
      <c r="F756" s="196"/>
      <c r="G756" s="144"/>
      <c r="H756" s="169">
        <v>0</v>
      </c>
      <c r="I756" s="139"/>
      <c r="J756" s="139"/>
      <c r="K756" s="139"/>
      <c r="L756" s="139"/>
      <c r="M756" s="139"/>
      <c r="N756" s="139"/>
      <c r="O756" s="139"/>
      <c r="P756" s="139"/>
      <c r="Q756" s="139"/>
      <c r="R756" s="139" t="s">
        <v>119</v>
      </c>
      <c r="S756" s="139">
        <v>0</v>
      </c>
      <c r="T756" s="139"/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/>
    </row>
    <row r="757" spans="1:47" ht="22.5" outlineLevel="1">
      <c r="A757" s="140">
        <v>235</v>
      </c>
      <c r="B757" s="142" t="s">
        <v>739</v>
      </c>
      <c r="C757" s="158" t="s">
        <v>740</v>
      </c>
      <c r="D757" s="182" t="s">
        <v>157</v>
      </c>
      <c r="E757" s="144">
        <v>223.89500000000001</v>
      </c>
      <c r="F757" s="196"/>
      <c r="G757" s="144">
        <f>ROUND(E757*F757,2)</f>
        <v>0</v>
      </c>
      <c r="H757" s="169" t="s">
        <v>783</v>
      </c>
      <c r="I757" s="139"/>
      <c r="J757" s="139"/>
      <c r="K757" s="139"/>
      <c r="L757" s="139"/>
      <c r="M757" s="139"/>
      <c r="N757" s="139"/>
      <c r="O757" s="139"/>
      <c r="P757" s="139"/>
      <c r="Q757" s="139"/>
      <c r="R757" s="139" t="s">
        <v>117</v>
      </c>
      <c r="S757" s="139"/>
      <c r="T757" s="139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</row>
    <row r="758" spans="1:47" outlineLevel="1">
      <c r="A758" s="140"/>
      <c r="B758" s="142"/>
      <c r="C758" s="159" t="s">
        <v>163</v>
      </c>
      <c r="D758" s="183"/>
      <c r="E758" s="174"/>
      <c r="F758" s="196"/>
      <c r="G758" s="144"/>
      <c r="H758" s="169">
        <v>0</v>
      </c>
      <c r="I758" s="139"/>
      <c r="J758" s="139"/>
      <c r="K758" s="139"/>
      <c r="L758" s="139"/>
      <c r="M758" s="139"/>
      <c r="N758" s="139"/>
      <c r="O758" s="139"/>
      <c r="P758" s="139"/>
      <c r="Q758" s="139"/>
      <c r="R758" s="139" t="s">
        <v>119</v>
      </c>
      <c r="S758" s="139">
        <v>0</v>
      </c>
      <c r="T758" s="139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</row>
    <row r="759" spans="1:47" ht="22.5" outlineLevel="1">
      <c r="A759" s="140"/>
      <c r="B759" s="142"/>
      <c r="C759" s="159" t="s">
        <v>735</v>
      </c>
      <c r="D759" s="183"/>
      <c r="E759" s="174">
        <v>223.89500000000001</v>
      </c>
      <c r="F759" s="196"/>
      <c r="G759" s="144"/>
      <c r="H759" s="169">
        <v>0</v>
      </c>
      <c r="I759" s="139"/>
      <c r="J759" s="139"/>
      <c r="K759" s="139"/>
      <c r="L759" s="139"/>
      <c r="M759" s="139"/>
      <c r="N759" s="139"/>
      <c r="O759" s="139"/>
      <c r="P759" s="139"/>
      <c r="Q759" s="139"/>
      <c r="R759" s="139" t="s">
        <v>119</v>
      </c>
      <c r="S759" s="139">
        <v>0</v>
      </c>
      <c r="T759" s="139"/>
      <c r="U759" s="139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/>
      <c r="AF759" s="139"/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  <c r="AR759" s="139"/>
      <c r="AS759" s="139"/>
      <c r="AT759" s="139"/>
      <c r="AU759" s="139"/>
    </row>
    <row r="760" spans="1:47" outlineLevel="1">
      <c r="A760" s="140">
        <v>236</v>
      </c>
      <c r="B760" s="142" t="s">
        <v>741</v>
      </c>
      <c r="C760" s="158" t="s">
        <v>742</v>
      </c>
      <c r="D760" s="182" t="s">
        <v>157</v>
      </c>
      <c r="E760" s="144">
        <v>223.89500000000001</v>
      </c>
      <c r="F760" s="196"/>
      <c r="G760" s="144">
        <f>ROUND(E760*F760,2)</f>
        <v>0</v>
      </c>
      <c r="H760" s="169" t="s">
        <v>783</v>
      </c>
      <c r="I760" s="139"/>
      <c r="J760" s="139"/>
      <c r="K760" s="139"/>
      <c r="L760" s="139"/>
      <c r="M760" s="139"/>
      <c r="N760" s="139"/>
      <c r="O760" s="139"/>
      <c r="P760" s="139"/>
      <c r="Q760" s="139"/>
      <c r="R760" s="139" t="s">
        <v>117</v>
      </c>
      <c r="S760" s="139"/>
      <c r="T760" s="139"/>
      <c r="U760" s="139"/>
      <c r="V760" s="139"/>
      <c r="W760" s="139"/>
      <c r="X760" s="139"/>
      <c r="Y760" s="139"/>
      <c r="Z760" s="139"/>
      <c r="AA760" s="139"/>
      <c r="AB760" s="139"/>
      <c r="AC760" s="139"/>
      <c r="AD760" s="139"/>
      <c r="AE760" s="139"/>
      <c r="AF760" s="139"/>
      <c r="AG760" s="139"/>
      <c r="AH760" s="139"/>
      <c r="AI760" s="139"/>
      <c r="AJ760" s="139"/>
      <c r="AK760" s="139"/>
      <c r="AL760" s="139"/>
      <c r="AM760" s="139"/>
      <c r="AN760" s="139"/>
      <c r="AO760" s="139"/>
      <c r="AP760" s="139"/>
      <c r="AQ760" s="139"/>
      <c r="AR760" s="139"/>
      <c r="AS760" s="139"/>
      <c r="AT760" s="139"/>
      <c r="AU760" s="139"/>
    </row>
    <row r="761" spans="1:47" outlineLevel="1">
      <c r="A761" s="140"/>
      <c r="B761" s="142"/>
      <c r="C761" s="159" t="s">
        <v>163</v>
      </c>
      <c r="D761" s="183"/>
      <c r="E761" s="174"/>
      <c r="F761" s="196"/>
      <c r="G761" s="144"/>
      <c r="H761" s="169">
        <v>0</v>
      </c>
      <c r="I761" s="139"/>
      <c r="J761" s="139"/>
      <c r="K761" s="139"/>
      <c r="L761" s="139"/>
      <c r="M761" s="139"/>
      <c r="N761" s="139"/>
      <c r="O761" s="139"/>
      <c r="P761" s="139"/>
      <c r="Q761" s="139"/>
      <c r="R761" s="139" t="s">
        <v>119</v>
      </c>
      <c r="S761" s="139">
        <v>0</v>
      </c>
      <c r="T761" s="139"/>
      <c r="U761" s="139"/>
      <c r="V761" s="139"/>
      <c r="W761" s="139"/>
      <c r="X761" s="139"/>
      <c r="Y761" s="139"/>
      <c r="Z761" s="139"/>
      <c r="AA761" s="139"/>
      <c r="AB761" s="139"/>
      <c r="AC761" s="139"/>
      <c r="AD761" s="139"/>
      <c r="AE761" s="139"/>
      <c r="AF761" s="139"/>
      <c r="AG761" s="139"/>
      <c r="AH761" s="139"/>
      <c r="AI761" s="139"/>
      <c r="AJ761" s="139"/>
      <c r="AK761" s="139"/>
      <c r="AL761" s="139"/>
      <c r="AM761" s="139"/>
      <c r="AN761" s="139"/>
      <c r="AO761" s="139"/>
      <c r="AP761" s="139"/>
      <c r="AQ761" s="139"/>
      <c r="AR761" s="139"/>
      <c r="AS761" s="139"/>
      <c r="AT761" s="139"/>
      <c r="AU761" s="139"/>
    </row>
    <row r="762" spans="1:47" ht="22.5" outlineLevel="1">
      <c r="A762" s="140"/>
      <c r="B762" s="142"/>
      <c r="C762" s="159" t="s">
        <v>735</v>
      </c>
      <c r="D762" s="183"/>
      <c r="E762" s="174">
        <v>223.89500000000001</v>
      </c>
      <c r="F762" s="196"/>
      <c r="G762" s="144"/>
      <c r="H762" s="169">
        <v>0</v>
      </c>
      <c r="I762" s="139"/>
      <c r="J762" s="139"/>
      <c r="K762" s="139"/>
      <c r="L762" s="139"/>
      <c r="M762" s="139"/>
      <c r="N762" s="139"/>
      <c r="O762" s="139"/>
      <c r="P762" s="139"/>
      <c r="Q762" s="139"/>
      <c r="R762" s="139" t="s">
        <v>119</v>
      </c>
      <c r="S762" s="139">
        <v>0</v>
      </c>
      <c r="T762" s="139"/>
      <c r="U762" s="139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/>
      <c r="AF762" s="139"/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  <c r="AR762" s="139"/>
      <c r="AS762" s="139"/>
      <c r="AT762" s="139"/>
      <c r="AU762" s="139"/>
    </row>
    <row r="763" spans="1:47" ht="22.5" outlineLevel="1">
      <c r="A763" s="140">
        <v>237</v>
      </c>
      <c r="B763" s="142" t="s">
        <v>743</v>
      </c>
      <c r="C763" s="158" t="s">
        <v>744</v>
      </c>
      <c r="D763" s="182" t="s">
        <v>157</v>
      </c>
      <c r="E763" s="144">
        <v>246.28450000000004</v>
      </c>
      <c r="F763" s="196"/>
      <c r="G763" s="144">
        <f>ROUND(E763*F763,2)</f>
        <v>0</v>
      </c>
      <c r="H763" s="169" t="s">
        <v>784</v>
      </c>
      <c r="I763" s="139"/>
      <c r="J763" s="139"/>
      <c r="K763" s="139"/>
      <c r="L763" s="139"/>
      <c r="M763" s="139"/>
      <c r="N763" s="139"/>
      <c r="O763" s="139"/>
      <c r="P763" s="139"/>
      <c r="Q763" s="139"/>
      <c r="R763" s="139" t="s">
        <v>117</v>
      </c>
      <c r="S763" s="139"/>
      <c r="T763" s="139"/>
      <c r="U763" s="139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/>
      <c r="AF763" s="139"/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  <c r="AR763" s="139"/>
      <c r="AS763" s="139"/>
      <c r="AT763" s="139"/>
      <c r="AU763" s="139"/>
    </row>
    <row r="764" spans="1:47" outlineLevel="1">
      <c r="A764" s="140"/>
      <c r="B764" s="142"/>
      <c r="C764" s="159" t="s">
        <v>163</v>
      </c>
      <c r="D764" s="183"/>
      <c r="E764" s="174"/>
      <c r="F764" s="196"/>
      <c r="G764" s="144"/>
      <c r="H764" s="169">
        <v>0</v>
      </c>
      <c r="I764" s="139"/>
      <c r="J764" s="139"/>
      <c r="K764" s="139"/>
      <c r="L764" s="139"/>
      <c r="M764" s="139"/>
      <c r="N764" s="139"/>
      <c r="O764" s="139"/>
      <c r="P764" s="139"/>
      <c r="Q764" s="139"/>
      <c r="R764" s="139" t="s">
        <v>119</v>
      </c>
      <c r="S764" s="139">
        <v>0</v>
      </c>
      <c r="T764" s="139"/>
      <c r="U764" s="139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/>
      <c r="AF764" s="139"/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  <c r="AR764" s="139"/>
      <c r="AS764" s="139"/>
      <c r="AT764" s="139"/>
      <c r="AU764" s="139"/>
    </row>
    <row r="765" spans="1:47" ht="22.5" outlineLevel="1">
      <c r="A765" s="140"/>
      <c r="B765" s="142"/>
      <c r="C765" s="159" t="s">
        <v>745</v>
      </c>
      <c r="D765" s="183"/>
      <c r="E765" s="174">
        <v>246.28450000000001</v>
      </c>
      <c r="F765" s="196"/>
      <c r="G765" s="144"/>
      <c r="H765" s="169">
        <v>0</v>
      </c>
      <c r="I765" s="139"/>
      <c r="J765" s="139"/>
      <c r="K765" s="139"/>
      <c r="L765" s="139"/>
      <c r="M765" s="139"/>
      <c r="N765" s="139"/>
      <c r="O765" s="139"/>
      <c r="P765" s="139"/>
      <c r="Q765" s="139"/>
      <c r="R765" s="139" t="s">
        <v>119</v>
      </c>
      <c r="S765" s="139">
        <v>0</v>
      </c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</row>
    <row r="766" spans="1:47" outlineLevel="1">
      <c r="A766" s="140">
        <v>238</v>
      </c>
      <c r="B766" s="142" t="s">
        <v>746</v>
      </c>
      <c r="C766" s="158" t="s">
        <v>747</v>
      </c>
      <c r="D766" s="182" t="s">
        <v>0</v>
      </c>
      <c r="E766" s="144">
        <v>3.7</v>
      </c>
      <c r="F766" s="196"/>
      <c r="G766" s="144">
        <f>ROUND(E766*F766,2)</f>
        <v>0</v>
      </c>
      <c r="H766" s="169" t="s">
        <v>783</v>
      </c>
      <c r="I766" s="139"/>
      <c r="J766" s="139"/>
      <c r="K766" s="139"/>
      <c r="L766" s="139"/>
      <c r="M766" s="139"/>
      <c r="N766" s="139"/>
      <c r="O766" s="139"/>
      <c r="P766" s="139"/>
      <c r="Q766" s="139"/>
      <c r="R766" s="139" t="s">
        <v>117</v>
      </c>
      <c r="S766" s="139"/>
      <c r="T766" s="139"/>
      <c r="U766" s="139"/>
      <c r="V766" s="139"/>
      <c r="W766" s="139"/>
      <c r="X766" s="139"/>
      <c r="Y766" s="139"/>
      <c r="Z766" s="139"/>
      <c r="AA766" s="139"/>
      <c r="AB766" s="139"/>
      <c r="AC766" s="139"/>
      <c r="AD766" s="139"/>
      <c r="AE766" s="139"/>
      <c r="AF766" s="139"/>
      <c r="AG766" s="139"/>
      <c r="AH766" s="139"/>
      <c r="AI766" s="139"/>
      <c r="AJ766" s="139"/>
      <c r="AK766" s="139"/>
      <c r="AL766" s="139"/>
      <c r="AM766" s="139"/>
      <c r="AN766" s="139"/>
      <c r="AO766" s="139"/>
      <c r="AP766" s="139"/>
      <c r="AQ766" s="139"/>
      <c r="AR766" s="139"/>
      <c r="AS766" s="139"/>
      <c r="AT766" s="139"/>
      <c r="AU766" s="139"/>
    </row>
    <row r="767" spans="1:47">
      <c r="A767" s="141" t="s">
        <v>112</v>
      </c>
      <c r="B767" s="143" t="s">
        <v>90</v>
      </c>
      <c r="C767" s="160" t="s">
        <v>91</v>
      </c>
      <c r="D767" s="184"/>
      <c r="E767" s="145"/>
      <c r="F767" s="197"/>
      <c r="G767" s="145">
        <f>SUMIF(R768:R781,"&lt;&gt;NOR",G768:G781)</f>
        <v>0</v>
      </c>
      <c r="H767" s="170"/>
      <c r="I767" s="139"/>
      <c r="R767" t="s">
        <v>113</v>
      </c>
    </row>
    <row r="768" spans="1:47" outlineLevel="1">
      <c r="A768" s="140">
        <v>239</v>
      </c>
      <c r="B768" s="142" t="s">
        <v>748</v>
      </c>
      <c r="C768" s="158" t="s">
        <v>749</v>
      </c>
      <c r="D768" s="182" t="s">
        <v>157</v>
      </c>
      <c r="E768" s="144">
        <v>127.321</v>
      </c>
      <c r="F768" s="196"/>
      <c r="G768" s="144">
        <f>ROUND(E768*F768,2)</f>
        <v>0</v>
      </c>
      <c r="H768" s="169" t="s">
        <v>783</v>
      </c>
      <c r="I768" s="139"/>
      <c r="J768" s="139"/>
      <c r="K768" s="139"/>
      <c r="L768" s="139"/>
      <c r="M768" s="139"/>
      <c r="N768" s="139"/>
      <c r="O768" s="139"/>
      <c r="P768" s="139"/>
      <c r="Q768" s="139"/>
      <c r="R768" s="139" t="s">
        <v>117</v>
      </c>
      <c r="S768" s="139"/>
      <c r="T768" s="139"/>
      <c r="U768" s="139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/>
      <c r="AF768" s="139"/>
      <c r="AG768" s="139"/>
      <c r="AH768" s="139"/>
      <c r="AI768" s="139"/>
      <c r="AJ768" s="139"/>
      <c r="AK768" s="139"/>
      <c r="AL768" s="139"/>
      <c r="AM768" s="139"/>
      <c r="AN768" s="139"/>
      <c r="AO768" s="139"/>
      <c r="AP768" s="139"/>
      <c r="AQ768" s="139"/>
      <c r="AR768" s="139"/>
      <c r="AS768" s="139"/>
      <c r="AT768" s="139"/>
      <c r="AU768" s="139"/>
    </row>
    <row r="769" spans="1:47" outlineLevel="1">
      <c r="A769" s="140"/>
      <c r="B769" s="142"/>
      <c r="C769" s="159" t="s">
        <v>390</v>
      </c>
      <c r="D769" s="183"/>
      <c r="E769" s="174"/>
      <c r="F769" s="196"/>
      <c r="G769" s="144"/>
      <c r="H769" s="169">
        <v>0</v>
      </c>
      <c r="I769" s="139"/>
      <c r="J769" s="139"/>
      <c r="K769" s="139"/>
      <c r="L769" s="139"/>
      <c r="M769" s="139"/>
      <c r="N769" s="139"/>
      <c r="O769" s="139"/>
      <c r="P769" s="139"/>
      <c r="Q769" s="139"/>
      <c r="R769" s="139" t="s">
        <v>119</v>
      </c>
      <c r="S769" s="139">
        <v>0</v>
      </c>
      <c r="T769" s="139"/>
      <c r="U769" s="139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/>
      <c r="AF769" s="139"/>
      <c r="AG769" s="139"/>
      <c r="AH769" s="139"/>
      <c r="AI769" s="139"/>
      <c r="AJ769" s="139"/>
      <c r="AK769" s="139"/>
      <c r="AL769" s="139"/>
      <c r="AM769" s="139"/>
      <c r="AN769" s="139"/>
      <c r="AO769" s="139"/>
      <c r="AP769" s="139"/>
      <c r="AQ769" s="139"/>
      <c r="AR769" s="139"/>
      <c r="AS769" s="139"/>
      <c r="AT769" s="139"/>
      <c r="AU769" s="139"/>
    </row>
    <row r="770" spans="1:47" outlineLevel="1">
      <c r="A770" s="140"/>
      <c r="B770" s="142"/>
      <c r="C770" s="159" t="s">
        <v>163</v>
      </c>
      <c r="D770" s="183"/>
      <c r="E770" s="174"/>
      <c r="F770" s="196"/>
      <c r="G770" s="144"/>
      <c r="H770" s="169">
        <v>0</v>
      </c>
      <c r="I770" s="139"/>
      <c r="J770" s="139"/>
      <c r="K770" s="139"/>
      <c r="L770" s="139"/>
      <c r="M770" s="139"/>
      <c r="N770" s="139"/>
      <c r="O770" s="139"/>
      <c r="P770" s="139"/>
      <c r="Q770" s="139"/>
      <c r="R770" s="139" t="s">
        <v>119</v>
      </c>
      <c r="S770" s="139">
        <v>0</v>
      </c>
      <c r="T770" s="139"/>
      <c r="U770" s="139"/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/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/>
      <c r="AR770" s="139"/>
      <c r="AS770" s="139"/>
      <c r="AT770" s="139"/>
      <c r="AU770" s="139"/>
    </row>
    <row r="771" spans="1:47" outlineLevel="1">
      <c r="A771" s="140"/>
      <c r="B771" s="142"/>
      <c r="C771" s="159" t="s">
        <v>405</v>
      </c>
      <c r="D771" s="183"/>
      <c r="E771" s="174">
        <v>10.199999999999999</v>
      </c>
      <c r="F771" s="196"/>
      <c r="G771" s="144"/>
      <c r="H771" s="169">
        <v>0</v>
      </c>
      <c r="I771" s="139"/>
      <c r="J771" s="139"/>
      <c r="K771" s="139"/>
      <c r="L771" s="139"/>
      <c r="M771" s="139"/>
      <c r="N771" s="139"/>
      <c r="O771" s="139"/>
      <c r="P771" s="139"/>
      <c r="Q771" s="139"/>
      <c r="R771" s="139" t="s">
        <v>119</v>
      </c>
      <c r="S771" s="139">
        <v>0</v>
      </c>
      <c r="T771" s="139"/>
      <c r="U771" s="139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/>
      <c r="AF771" s="139"/>
      <c r="AG771" s="139"/>
      <c r="AH771" s="139"/>
      <c r="AI771" s="139"/>
      <c r="AJ771" s="139"/>
      <c r="AK771" s="139"/>
      <c r="AL771" s="139"/>
      <c r="AM771" s="139"/>
      <c r="AN771" s="139"/>
      <c r="AO771" s="139"/>
      <c r="AP771" s="139"/>
      <c r="AQ771" s="139"/>
      <c r="AR771" s="139"/>
      <c r="AS771" s="139"/>
      <c r="AT771" s="139"/>
      <c r="AU771" s="139"/>
    </row>
    <row r="772" spans="1:47" outlineLevel="1">
      <c r="A772" s="140"/>
      <c r="B772" s="142"/>
      <c r="C772" s="159" t="s">
        <v>750</v>
      </c>
      <c r="D772" s="183"/>
      <c r="E772" s="174">
        <v>5.6520000000000001</v>
      </c>
      <c r="F772" s="196"/>
      <c r="G772" s="144"/>
      <c r="H772" s="169">
        <v>0</v>
      </c>
      <c r="I772" s="139"/>
      <c r="J772" s="139"/>
      <c r="K772" s="139"/>
      <c r="L772" s="139"/>
      <c r="M772" s="139"/>
      <c r="N772" s="139"/>
      <c r="O772" s="139"/>
      <c r="P772" s="139"/>
      <c r="Q772" s="139"/>
      <c r="R772" s="139" t="s">
        <v>119</v>
      </c>
      <c r="S772" s="139">
        <v>0</v>
      </c>
      <c r="T772" s="139"/>
      <c r="U772" s="139"/>
      <c r="V772" s="139"/>
      <c r="W772" s="139"/>
      <c r="X772" s="139"/>
      <c r="Y772" s="139"/>
      <c r="Z772" s="139"/>
      <c r="AA772" s="139"/>
      <c r="AB772" s="139"/>
      <c r="AC772" s="139"/>
      <c r="AD772" s="139"/>
      <c r="AE772" s="139"/>
      <c r="AF772" s="139"/>
      <c r="AG772" s="139"/>
      <c r="AH772" s="139"/>
      <c r="AI772" s="139"/>
      <c r="AJ772" s="139"/>
      <c r="AK772" s="139"/>
      <c r="AL772" s="139"/>
      <c r="AM772" s="139"/>
      <c r="AN772" s="139"/>
      <c r="AO772" s="139"/>
      <c r="AP772" s="139"/>
      <c r="AQ772" s="139"/>
      <c r="AR772" s="139"/>
      <c r="AS772" s="139"/>
      <c r="AT772" s="139"/>
      <c r="AU772" s="139"/>
    </row>
    <row r="773" spans="1:47" outlineLevel="1">
      <c r="A773" s="140"/>
      <c r="B773" s="142"/>
      <c r="C773" s="159" t="s">
        <v>161</v>
      </c>
      <c r="D773" s="183"/>
      <c r="E773" s="174"/>
      <c r="F773" s="196"/>
      <c r="G773" s="144"/>
      <c r="H773" s="169">
        <v>0</v>
      </c>
      <c r="I773" s="139"/>
      <c r="J773" s="139"/>
      <c r="K773" s="139"/>
      <c r="L773" s="139"/>
      <c r="M773" s="139"/>
      <c r="N773" s="139"/>
      <c r="O773" s="139"/>
      <c r="P773" s="139"/>
      <c r="Q773" s="139"/>
      <c r="R773" s="139" t="s">
        <v>119</v>
      </c>
      <c r="S773" s="139">
        <v>0</v>
      </c>
      <c r="T773" s="139"/>
      <c r="U773" s="139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/>
      <c r="AF773" s="139"/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  <c r="AR773" s="139"/>
      <c r="AS773" s="139"/>
      <c r="AT773" s="139"/>
      <c r="AU773" s="139"/>
    </row>
    <row r="774" spans="1:47" outlineLevel="1">
      <c r="A774" s="140"/>
      <c r="B774" s="142"/>
      <c r="C774" s="159" t="s">
        <v>549</v>
      </c>
      <c r="D774" s="183"/>
      <c r="E774" s="174"/>
      <c r="F774" s="196"/>
      <c r="G774" s="144"/>
      <c r="H774" s="169">
        <v>0</v>
      </c>
      <c r="I774" s="139"/>
      <c r="J774" s="139"/>
      <c r="K774" s="139"/>
      <c r="L774" s="139"/>
      <c r="M774" s="139"/>
      <c r="N774" s="139"/>
      <c r="O774" s="139"/>
      <c r="P774" s="139"/>
      <c r="Q774" s="139"/>
      <c r="R774" s="139" t="s">
        <v>119</v>
      </c>
      <c r="S774" s="139">
        <v>0</v>
      </c>
      <c r="T774" s="139"/>
      <c r="U774" s="139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/>
      <c r="AF774" s="139"/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  <c r="AR774" s="139"/>
      <c r="AS774" s="139"/>
      <c r="AT774" s="139"/>
      <c r="AU774" s="139"/>
    </row>
    <row r="775" spans="1:47" outlineLevel="1">
      <c r="A775" s="140"/>
      <c r="B775" s="142"/>
      <c r="C775" s="159" t="s">
        <v>163</v>
      </c>
      <c r="D775" s="183"/>
      <c r="E775" s="174"/>
      <c r="F775" s="196"/>
      <c r="G775" s="144"/>
      <c r="H775" s="169">
        <v>0</v>
      </c>
      <c r="I775" s="139"/>
      <c r="J775" s="139"/>
      <c r="K775" s="139"/>
      <c r="L775" s="139"/>
      <c r="M775" s="139"/>
      <c r="N775" s="139"/>
      <c r="O775" s="139"/>
      <c r="P775" s="139"/>
      <c r="Q775" s="139"/>
      <c r="R775" s="139" t="s">
        <v>119</v>
      </c>
      <c r="S775" s="139">
        <v>0</v>
      </c>
      <c r="T775" s="139"/>
      <c r="U775" s="139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/>
      <c r="AF775" s="139"/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  <c r="AR775" s="139"/>
      <c r="AS775" s="139"/>
      <c r="AT775" s="139"/>
      <c r="AU775" s="139"/>
    </row>
    <row r="776" spans="1:47" outlineLevel="1">
      <c r="A776" s="140"/>
      <c r="B776" s="142"/>
      <c r="C776" s="159" t="s">
        <v>566</v>
      </c>
      <c r="D776" s="183"/>
      <c r="E776" s="174">
        <v>83</v>
      </c>
      <c r="F776" s="196"/>
      <c r="G776" s="144"/>
      <c r="H776" s="169">
        <v>0</v>
      </c>
      <c r="I776" s="139"/>
      <c r="J776" s="139"/>
      <c r="K776" s="139"/>
      <c r="L776" s="139"/>
      <c r="M776" s="139"/>
      <c r="N776" s="139"/>
      <c r="O776" s="139"/>
      <c r="P776" s="139"/>
      <c r="Q776" s="139"/>
      <c r="R776" s="139" t="s">
        <v>119</v>
      </c>
      <c r="S776" s="139">
        <v>0</v>
      </c>
      <c r="T776" s="139"/>
      <c r="U776" s="139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/>
      <c r="AF776" s="139"/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  <c r="AR776" s="139"/>
      <c r="AS776" s="139"/>
      <c r="AT776" s="139"/>
      <c r="AU776" s="139"/>
    </row>
    <row r="777" spans="1:47" outlineLevel="1">
      <c r="A777" s="140"/>
      <c r="B777" s="142"/>
      <c r="C777" s="159" t="s">
        <v>570</v>
      </c>
      <c r="D777" s="183"/>
      <c r="E777" s="174">
        <v>18.010999999999999</v>
      </c>
      <c r="F777" s="196"/>
      <c r="G777" s="144"/>
      <c r="H777" s="169">
        <v>0</v>
      </c>
      <c r="I777" s="139"/>
      <c r="J777" s="139"/>
      <c r="K777" s="139"/>
      <c r="L777" s="139"/>
      <c r="M777" s="139"/>
      <c r="N777" s="139"/>
      <c r="O777" s="139"/>
      <c r="P777" s="139"/>
      <c r="Q777" s="139"/>
      <c r="R777" s="139" t="s">
        <v>119</v>
      </c>
      <c r="S777" s="139">
        <v>0</v>
      </c>
      <c r="T777" s="139"/>
      <c r="U777" s="139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/>
      <c r="AF777" s="139"/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  <c r="AR777" s="139"/>
      <c r="AS777" s="139"/>
      <c r="AT777" s="139"/>
      <c r="AU777" s="139"/>
    </row>
    <row r="778" spans="1:47" outlineLevel="1">
      <c r="A778" s="140"/>
      <c r="B778" s="142"/>
      <c r="C778" s="159" t="s">
        <v>567</v>
      </c>
      <c r="D778" s="183"/>
      <c r="E778" s="174">
        <v>10.458</v>
      </c>
      <c r="F778" s="196"/>
      <c r="G778" s="144"/>
      <c r="H778" s="169">
        <v>0</v>
      </c>
      <c r="I778" s="139"/>
      <c r="J778" s="139"/>
      <c r="K778" s="139"/>
      <c r="L778" s="139"/>
      <c r="M778" s="139"/>
      <c r="N778" s="139"/>
      <c r="O778" s="139"/>
      <c r="P778" s="139"/>
      <c r="Q778" s="139"/>
      <c r="R778" s="139" t="s">
        <v>119</v>
      </c>
      <c r="S778" s="139">
        <v>0</v>
      </c>
      <c r="T778" s="139"/>
      <c r="U778" s="139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/>
      <c r="AF778" s="139"/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  <c r="AR778" s="139"/>
      <c r="AS778" s="139"/>
      <c r="AT778" s="139"/>
      <c r="AU778" s="139"/>
    </row>
    <row r="779" spans="1:47" outlineLevel="1">
      <c r="A779" s="140">
        <v>240</v>
      </c>
      <c r="B779" s="142" t="s">
        <v>751</v>
      </c>
      <c r="C779" s="158" t="s">
        <v>752</v>
      </c>
      <c r="D779" s="182" t="s">
        <v>157</v>
      </c>
      <c r="E779" s="144">
        <v>75.64500000000001</v>
      </c>
      <c r="F779" s="196"/>
      <c r="G779" s="144">
        <f>ROUND(E779*F779,2)</f>
        <v>0</v>
      </c>
      <c r="H779" s="169" t="s">
        <v>784</v>
      </c>
      <c r="I779" s="139"/>
      <c r="J779" s="139"/>
      <c r="K779" s="139"/>
      <c r="L779" s="139"/>
      <c r="M779" s="139"/>
      <c r="N779" s="139"/>
      <c r="O779" s="139"/>
      <c r="P779" s="139"/>
      <c r="Q779" s="139"/>
      <c r="R779" s="139" t="s">
        <v>117</v>
      </c>
      <c r="S779" s="139"/>
      <c r="T779" s="139"/>
      <c r="U779" s="139"/>
      <c r="V779" s="139"/>
      <c r="W779" s="139"/>
      <c r="X779" s="139"/>
      <c r="Y779" s="139"/>
      <c r="Z779" s="139"/>
      <c r="AA779" s="139"/>
      <c r="AB779" s="139"/>
      <c r="AC779" s="139"/>
      <c r="AD779" s="139"/>
      <c r="AE779" s="139"/>
      <c r="AF779" s="139"/>
      <c r="AG779" s="139"/>
      <c r="AH779" s="139"/>
      <c r="AI779" s="139"/>
      <c r="AJ779" s="139"/>
      <c r="AK779" s="139"/>
      <c r="AL779" s="139"/>
      <c r="AM779" s="139"/>
      <c r="AN779" s="139"/>
      <c r="AO779" s="139"/>
      <c r="AP779" s="139"/>
      <c r="AQ779" s="139"/>
      <c r="AR779" s="139"/>
      <c r="AS779" s="139"/>
      <c r="AT779" s="139"/>
      <c r="AU779" s="139"/>
    </row>
    <row r="780" spans="1:47" outlineLevel="1">
      <c r="A780" s="140"/>
      <c r="B780" s="142"/>
      <c r="C780" s="159" t="s">
        <v>357</v>
      </c>
      <c r="D780" s="183"/>
      <c r="E780" s="174">
        <v>20</v>
      </c>
      <c r="F780" s="196"/>
      <c r="G780" s="144"/>
      <c r="H780" s="169">
        <v>0</v>
      </c>
      <c r="I780" s="139"/>
      <c r="J780" s="139"/>
      <c r="K780" s="139"/>
      <c r="L780" s="139"/>
      <c r="M780" s="139"/>
      <c r="N780" s="139"/>
      <c r="O780" s="139"/>
      <c r="P780" s="139"/>
      <c r="Q780" s="139"/>
      <c r="R780" s="139" t="s">
        <v>119</v>
      </c>
      <c r="S780" s="139">
        <v>0</v>
      </c>
      <c r="T780" s="139"/>
      <c r="U780" s="139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/>
      <c r="AF780" s="139"/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  <c r="AR780" s="139"/>
      <c r="AS780" s="139"/>
      <c r="AT780" s="139"/>
      <c r="AU780" s="139"/>
    </row>
    <row r="781" spans="1:47" outlineLevel="1">
      <c r="A781" s="140"/>
      <c r="B781" s="142"/>
      <c r="C781" s="159" t="s">
        <v>365</v>
      </c>
      <c r="D781" s="183"/>
      <c r="E781" s="174">
        <v>55.645000000000003</v>
      </c>
      <c r="F781" s="196"/>
      <c r="G781" s="144"/>
      <c r="H781" s="169">
        <v>0</v>
      </c>
      <c r="I781" s="139"/>
      <c r="J781" s="139"/>
      <c r="K781" s="139"/>
      <c r="L781" s="139"/>
      <c r="M781" s="139"/>
      <c r="N781" s="139"/>
      <c r="O781" s="139"/>
      <c r="P781" s="139"/>
      <c r="Q781" s="139"/>
      <c r="R781" s="139" t="s">
        <v>119</v>
      </c>
      <c r="S781" s="139">
        <v>0</v>
      </c>
      <c r="T781" s="139"/>
      <c r="U781" s="139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/>
      <c r="AF781" s="139"/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  <c r="AR781" s="139"/>
      <c r="AS781" s="139"/>
      <c r="AT781" s="139"/>
      <c r="AU781" s="139"/>
    </row>
    <row r="782" spans="1:47">
      <c r="A782" s="141" t="s">
        <v>112</v>
      </c>
      <c r="B782" s="143" t="s">
        <v>92</v>
      </c>
      <c r="C782" s="160" t="s">
        <v>93</v>
      </c>
      <c r="D782" s="184"/>
      <c r="E782" s="145"/>
      <c r="F782" s="197"/>
      <c r="G782" s="145">
        <f>SUMIF(R783:R788,"&lt;&gt;NOR",G783:G788)</f>
        <v>0</v>
      </c>
      <c r="H782" s="170"/>
      <c r="I782" s="139"/>
      <c r="R782" t="s">
        <v>113</v>
      </c>
    </row>
    <row r="783" spans="1:47" outlineLevel="1">
      <c r="A783" s="140">
        <v>241</v>
      </c>
      <c r="B783" s="142" t="s">
        <v>753</v>
      </c>
      <c r="C783" s="158" t="s">
        <v>754</v>
      </c>
      <c r="D783" s="182" t="s">
        <v>157</v>
      </c>
      <c r="E783" s="144">
        <v>480.52</v>
      </c>
      <c r="F783" s="196"/>
      <c r="G783" s="144">
        <f>ROUND(E783*F783,2)</f>
        <v>0</v>
      </c>
      <c r="H783" s="169" t="s">
        <v>783</v>
      </c>
      <c r="I783" s="139"/>
      <c r="J783" s="139"/>
      <c r="K783" s="139"/>
      <c r="L783" s="139"/>
      <c r="M783" s="139"/>
      <c r="N783" s="139"/>
      <c r="O783" s="139"/>
      <c r="P783" s="139"/>
      <c r="Q783" s="139"/>
      <c r="R783" s="139" t="s">
        <v>117</v>
      </c>
      <c r="S783" s="139"/>
      <c r="T783" s="139"/>
      <c r="U783" s="139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/>
      <c r="AF783" s="139"/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  <c r="AR783" s="139"/>
      <c r="AS783" s="139"/>
      <c r="AT783" s="139"/>
      <c r="AU783" s="139"/>
    </row>
    <row r="784" spans="1:47" outlineLevel="1">
      <c r="A784" s="140"/>
      <c r="B784" s="142"/>
      <c r="C784" s="159" t="s">
        <v>755</v>
      </c>
      <c r="D784" s="183"/>
      <c r="E784" s="174">
        <v>114.32</v>
      </c>
      <c r="F784" s="196"/>
      <c r="G784" s="144"/>
      <c r="H784" s="169">
        <v>0</v>
      </c>
      <c r="I784" s="139"/>
      <c r="J784" s="139"/>
      <c r="K784" s="139"/>
      <c r="L784" s="139"/>
      <c r="M784" s="139"/>
      <c r="N784" s="139"/>
      <c r="O784" s="139"/>
      <c r="P784" s="139"/>
      <c r="Q784" s="139"/>
      <c r="R784" s="139" t="s">
        <v>119</v>
      </c>
      <c r="S784" s="139">
        <v>0</v>
      </c>
      <c r="T784" s="139"/>
      <c r="U784" s="139"/>
      <c r="V784" s="139"/>
      <c r="W784" s="139"/>
      <c r="X784" s="139"/>
      <c r="Y784" s="139"/>
      <c r="Z784" s="139"/>
      <c r="AA784" s="139"/>
      <c r="AB784" s="139"/>
      <c r="AC784" s="139"/>
      <c r="AD784" s="139"/>
      <c r="AE784" s="139"/>
      <c r="AF784" s="139"/>
      <c r="AG784" s="139"/>
      <c r="AH784" s="139"/>
      <c r="AI784" s="139"/>
      <c r="AJ784" s="139"/>
      <c r="AK784" s="139"/>
      <c r="AL784" s="139"/>
      <c r="AM784" s="139"/>
      <c r="AN784" s="139"/>
      <c r="AO784" s="139"/>
      <c r="AP784" s="139"/>
      <c r="AQ784" s="139"/>
      <c r="AR784" s="139"/>
      <c r="AS784" s="139"/>
      <c r="AT784" s="139"/>
      <c r="AU784" s="139"/>
    </row>
    <row r="785" spans="1:47" outlineLevel="1">
      <c r="A785" s="140"/>
      <c r="B785" s="142"/>
      <c r="C785" s="159" t="s">
        <v>756</v>
      </c>
      <c r="D785" s="183"/>
      <c r="E785" s="174">
        <v>366.2</v>
      </c>
      <c r="F785" s="196"/>
      <c r="G785" s="144"/>
      <c r="H785" s="169">
        <v>0</v>
      </c>
      <c r="I785" s="139"/>
      <c r="J785" s="139"/>
      <c r="K785" s="139"/>
      <c r="L785" s="139"/>
      <c r="M785" s="139"/>
      <c r="N785" s="139"/>
      <c r="O785" s="139"/>
      <c r="P785" s="139"/>
      <c r="Q785" s="139"/>
      <c r="R785" s="139" t="s">
        <v>119</v>
      </c>
      <c r="S785" s="139">
        <v>0</v>
      </c>
      <c r="T785" s="139"/>
      <c r="U785" s="139"/>
      <c r="V785" s="139"/>
      <c r="W785" s="139"/>
      <c r="X785" s="139"/>
      <c r="Y785" s="139"/>
      <c r="Z785" s="139"/>
      <c r="AA785" s="139"/>
      <c r="AB785" s="139"/>
      <c r="AC785" s="139"/>
      <c r="AD785" s="139"/>
      <c r="AE785" s="139"/>
      <c r="AF785" s="139"/>
      <c r="AG785" s="139"/>
      <c r="AH785" s="139"/>
      <c r="AI785" s="139"/>
      <c r="AJ785" s="139"/>
      <c r="AK785" s="139"/>
      <c r="AL785" s="139"/>
      <c r="AM785" s="139"/>
      <c r="AN785" s="139"/>
      <c r="AO785" s="139"/>
      <c r="AP785" s="139"/>
      <c r="AQ785" s="139"/>
      <c r="AR785" s="139"/>
      <c r="AS785" s="139"/>
      <c r="AT785" s="139"/>
      <c r="AU785" s="139"/>
    </row>
    <row r="786" spans="1:47" outlineLevel="1">
      <c r="A786" s="140">
        <v>242</v>
      </c>
      <c r="B786" s="142" t="s">
        <v>757</v>
      </c>
      <c r="C786" s="158" t="s">
        <v>758</v>
      </c>
      <c r="D786" s="182" t="s">
        <v>157</v>
      </c>
      <c r="E786" s="144">
        <v>480.52</v>
      </c>
      <c r="F786" s="196"/>
      <c r="G786" s="144">
        <f>ROUND(E786*F786,2)</f>
        <v>0</v>
      </c>
      <c r="H786" s="169" t="s">
        <v>783</v>
      </c>
      <c r="I786" s="139"/>
      <c r="J786" s="139"/>
      <c r="K786" s="139"/>
      <c r="L786" s="139"/>
      <c r="M786" s="139"/>
      <c r="N786" s="139"/>
      <c r="O786" s="139"/>
      <c r="P786" s="139"/>
      <c r="Q786" s="139"/>
      <c r="R786" s="139" t="s">
        <v>117</v>
      </c>
      <c r="S786" s="139"/>
      <c r="T786" s="139"/>
      <c r="U786" s="139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/>
      <c r="AF786" s="139"/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  <c r="AR786" s="139"/>
      <c r="AS786" s="139"/>
      <c r="AT786" s="139"/>
      <c r="AU786" s="139"/>
    </row>
    <row r="787" spans="1:47" outlineLevel="1">
      <c r="A787" s="140"/>
      <c r="B787" s="142"/>
      <c r="C787" s="159" t="s">
        <v>755</v>
      </c>
      <c r="D787" s="183"/>
      <c r="E787" s="174">
        <v>114.32</v>
      </c>
      <c r="F787" s="196"/>
      <c r="G787" s="144"/>
      <c r="H787" s="16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 t="s">
        <v>119</v>
      </c>
      <c r="S787" s="139">
        <v>0</v>
      </c>
      <c r="T787" s="139"/>
      <c r="U787" s="139"/>
      <c r="V787" s="139"/>
      <c r="W787" s="139"/>
      <c r="X787" s="139"/>
      <c r="Y787" s="139"/>
      <c r="Z787" s="139"/>
      <c r="AA787" s="139"/>
      <c r="AB787" s="139"/>
      <c r="AC787" s="139"/>
      <c r="AD787" s="139"/>
      <c r="AE787" s="139"/>
      <c r="AF787" s="139"/>
      <c r="AG787" s="139"/>
      <c r="AH787" s="139"/>
      <c r="AI787" s="139"/>
      <c r="AJ787" s="139"/>
      <c r="AK787" s="139"/>
      <c r="AL787" s="139"/>
      <c r="AM787" s="139"/>
      <c r="AN787" s="139"/>
      <c r="AO787" s="139"/>
      <c r="AP787" s="139"/>
      <c r="AQ787" s="139"/>
      <c r="AR787" s="139"/>
      <c r="AS787" s="139"/>
      <c r="AT787" s="139"/>
      <c r="AU787" s="139"/>
    </row>
    <row r="788" spans="1:47" outlineLevel="1">
      <c r="A788" s="140"/>
      <c r="B788" s="142"/>
      <c r="C788" s="159" t="s">
        <v>756</v>
      </c>
      <c r="D788" s="183"/>
      <c r="E788" s="174">
        <v>366.2</v>
      </c>
      <c r="F788" s="196"/>
      <c r="G788" s="144"/>
      <c r="H788" s="16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 t="s">
        <v>119</v>
      </c>
      <c r="S788" s="139">
        <v>0</v>
      </c>
      <c r="T788" s="139"/>
      <c r="U788" s="139"/>
      <c r="V788" s="139"/>
      <c r="W788" s="139"/>
      <c r="X788" s="139"/>
      <c r="Y788" s="139"/>
      <c r="Z788" s="139"/>
      <c r="AA788" s="139"/>
      <c r="AB788" s="139"/>
      <c r="AC788" s="139"/>
      <c r="AD788" s="139"/>
      <c r="AE788" s="139"/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  <c r="AR788" s="139"/>
      <c r="AS788" s="139"/>
      <c r="AT788" s="139"/>
      <c r="AU788" s="139"/>
    </row>
    <row r="789" spans="1:47">
      <c r="A789" s="141" t="s">
        <v>112</v>
      </c>
      <c r="B789" s="143" t="s">
        <v>94</v>
      </c>
      <c r="C789" s="160" t="s">
        <v>95</v>
      </c>
      <c r="D789" s="184"/>
      <c r="E789" s="145"/>
      <c r="F789" s="197"/>
      <c r="G789" s="145">
        <f>SUMIF(R790:R827,"&lt;&gt;NOR",G790:G827)</f>
        <v>0</v>
      </c>
      <c r="H789" s="170"/>
      <c r="R789" t="s">
        <v>113</v>
      </c>
    </row>
    <row r="790" spans="1:47" outlineLevel="1">
      <c r="A790" s="140">
        <v>243</v>
      </c>
      <c r="B790" s="142" t="s">
        <v>759</v>
      </c>
      <c r="C790" s="158" t="s">
        <v>760</v>
      </c>
      <c r="D790" s="182" t="s">
        <v>157</v>
      </c>
      <c r="E790" s="144">
        <v>1064.271</v>
      </c>
      <c r="F790" s="196">
        <v>0</v>
      </c>
      <c r="G790" s="144">
        <f>ROUND(E790*F790,2)</f>
        <v>0</v>
      </c>
      <c r="H790" s="16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 t="s">
        <v>117</v>
      </c>
      <c r="S790" s="139"/>
      <c r="T790" s="139"/>
      <c r="U790" s="139"/>
      <c r="V790" s="139"/>
      <c r="W790" s="139"/>
      <c r="X790" s="139"/>
      <c r="Y790" s="139"/>
      <c r="Z790" s="139"/>
      <c r="AA790" s="139"/>
      <c r="AB790" s="139"/>
      <c r="AC790" s="139"/>
      <c r="AD790" s="139"/>
      <c r="AE790" s="139"/>
      <c r="AF790" s="139"/>
      <c r="AG790" s="139"/>
      <c r="AH790" s="139"/>
      <c r="AI790" s="139"/>
      <c r="AJ790" s="139"/>
      <c r="AK790" s="139"/>
      <c r="AL790" s="139"/>
      <c r="AM790" s="139"/>
      <c r="AN790" s="139"/>
      <c r="AO790" s="139"/>
      <c r="AP790" s="139"/>
      <c r="AQ790" s="139"/>
      <c r="AR790" s="139"/>
      <c r="AS790" s="139"/>
      <c r="AT790" s="139"/>
      <c r="AU790" s="139"/>
    </row>
    <row r="791" spans="1:47" outlineLevel="1">
      <c r="A791" s="140"/>
      <c r="B791" s="142"/>
      <c r="C791" s="159" t="s">
        <v>390</v>
      </c>
      <c r="D791" s="183"/>
      <c r="E791" s="174"/>
      <c r="F791" s="196"/>
      <c r="G791" s="144"/>
      <c r="H791" s="16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 t="s">
        <v>119</v>
      </c>
      <c r="S791" s="139">
        <v>0</v>
      </c>
      <c r="T791" s="139"/>
      <c r="U791" s="139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/>
      <c r="AF791" s="139"/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  <c r="AR791" s="139"/>
      <c r="AS791" s="139"/>
      <c r="AT791" s="139"/>
      <c r="AU791" s="139"/>
    </row>
    <row r="792" spans="1:47" outlineLevel="1">
      <c r="A792" s="140"/>
      <c r="B792" s="142"/>
      <c r="C792" s="159" t="s">
        <v>163</v>
      </c>
      <c r="D792" s="183"/>
      <c r="E792" s="174"/>
      <c r="F792" s="196"/>
      <c r="G792" s="144"/>
      <c r="H792" s="169"/>
      <c r="I792" s="139"/>
      <c r="J792" s="139"/>
      <c r="K792" s="139"/>
      <c r="L792" s="139"/>
      <c r="M792" s="139"/>
      <c r="N792" s="139"/>
      <c r="O792" s="139"/>
      <c r="P792" s="139"/>
      <c r="Q792" s="139"/>
      <c r="R792" s="139" t="s">
        <v>119</v>
      </c>
      <c r="S792" s="139">
        <v>0</v>
      </c>
      <c r="T792" s="139"/>
      <c r="U792" s="139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/>
      <c r="AF792" s="139"/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</row>
    <row r="793" spans="1:47" ht="22.5" outlineLevel="1">
      <c r="A793" s="140"/>
      <c r="B793" s="142"/>
      <c r="C793" s="159" t="s">
        <v>391</v>
      </c>
      <c r="D793" s="183"/>
      <c r="E793" s="174">
        <v>103.09</v>
      </c>
      <c r="F793" s="196"/>
      <c r="G793" s="144"/>
      <c r="H793" s="16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 t="s">
        <v>119</v>
      </c>
      <c r="S793" s="139">
        <v>0</v>
      </c>
      <c r="T793" s="139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</row>
    <row r="794" spans="1:47" outlineLevel="1">
      <c r="A794" s="140"/>
      <c r="B794" s="142"/>
      <c r="C794" s="159" t="s">
        <v>392</v>
      </c>
      <c r="D794" s="183"/>
      <c r="E794" s="174">
        <v>21.39</v>
      </c>
      <c r="F794" s="196"/>
      <c r="G794" s="144"/>
      <c r="H794" s="16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 t="s">
        <v>119</v>
      </c>
      <c r="S794" s="139">
        <v>0</v>
      </c>
      <c r="T794" s="139"/>
      <c r="U794" s="139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/>
      <c r="AF794" s="139"/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</row>
    <row r="795" spans="1:47" outlineLevel="1">
      <c r="A795" s="140"/>
      <c r="B795" s="142"/>
      <c r="C795" s="159" t="s">
        <v>393</v>
      </c>
      <c r="D795" s="183"/>
      <c r="E795" s="174">
        <v>167.09</v>
      </c>
      <c r="F795" s="196"/>
      <c r="G795" s="144"/>
      <c r="H795" s="16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 t="s">
        <v>119</v>
      </c>
      <c r="S795" s="139">
        <v>0</v>
      </c>
      <c r="T795" s="139"/>
      <c r="U795" s="139"/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/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</row>
    <row r="796" spans="1:47" outlineLevel="1">
      <c r="A796" s="140"/>
      <c r="B796" s="142"/>
      <c r="C796" s="159" t="s">
        <v>394</v>
      </c>
      <c r="D796" s="183"/>
      <c r="E796" s="174"/>
      <c r="F796" s="196"/>
      <c r="G796" s="144"/>
      <c r="H796" s="16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 t="s">
        <v>119</v>
      </c>
      <c r="S796" s="139">
        <v>0</v>
      </c>
      <c r="T796" s="139"/>
      <c r="U796" s="139"/>
      <c r="V796" s="139"/>
      <c r="W796" s="139"/>
      <c r="X796" s="139"/>
      <c r="Y796" s="139"/>
      <c r="Z796" s="139"/>
      <c r="AA796" s="139"/>
      <c r="AB796" s="139"/>
      <c r="AC796" s="139"/>
      <c r="AD796" s="139"/>
      <c r="AE796" s="139"/>
      <c r="AF796" s="139"/>
      <c r="AG796" s="139"/>
      <c r="AH796" s="139"/>
      <c r="AI796" s="139"/>
      <c r="AJ796" s="139"/>
      <c r="AK796" s="139"/>
      <c r="AL796" s="139"/>
      <c r="AM796" s="139"/>
      <c r="AN796" s="139"/>
      <c r="AO796" s="139"/>
      <c r="AP796" s="139"/>
      <c r="AQ796" s="139"/>
      <c r="AR796" s="139"/>
      <c r="AS796" s="139"/>
      <c r="AT796" s="139"/>
      <c r="AU796" s="139"/>
    </row>
    <row r="797" spans="1:47" outlineLevel="1">
      <c r="A797" s="140"/>
      <c r="B797" s="142"/>
      <c r="C797" s="159" t="s">
        <v>395</v>
      </c>
      <c r="D797" s="183"/>
      <c r="E797" s="174">
        <v>-1.3</v>
      </c>
      <c r="F797" s="196"/>
      <c r="G797" s="144"/>
      <c r="H797" s="16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 t="s">
        <v>119</v>
      </c>
      <c r="S797" s="139">
        <v>0</v>
      </c>
      <c r="T797" s="139"/>
      <c r="U797" s="139"/>
      <c r="V797" s="139"/>
      <c r="W797" s="139"/>
      <c r="X797" s="139"/>
      <c r="Y797" s="139"/>
      <c r="Z797" s="139"/>
      <c r="AA797" s="139"/>
      <c r="AB797" s="139"/>
      <c r="AC797" s="139"/>
      <c r="AD797" s="139"/>
      <c r="AE797" s="139"/>
      <c r="AF797" s="139"/>
      <c r="AG797" s="139"/>
      <c r="AH797" s="139"/>
      <c r="AI797" s="139"/>
      <c r="AJ797" s="139"/>
      <c r="AK797" s="139"/>
      <c r="AL797" s="139"/>
      <c r="AM797" s="139"/>
      <c r="AN797" s="139"/>
      <c r="AO797" s="139"/>
      <c r="AP797" s="139"/>
      <c r="AQ797" s="139"/>
      <c r="AR797" s="139"/>
      <c r="AS797" s="139"/>
      <c r="AT797" s="139"/>
      <c r="AU797" s="139"/>
    </row>
    <row r="798" spans="1:47" outlineLevel="1">
      <c r="A798" s="140"/>
      <c r="B798" s="142"/>
      <c r="C798" s="159" t="s">
        <v>396</v>
      </c>
      <c r="D798" s="183"/>
      <c r="E798" s="174">
        <v>-7.5</v>
      </c>
      <c r="F798" s="196"/>
      <c r="G798" s="144"/>
      <c r="H798" s="16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 t="s">
        <v>119</v>
      </c>
      <c r="S798" s="139">
        <v>0</v>
      </c>
      <c r="T798" s="139"/>
      <c r="U798" s="139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/>
      <c r="AF798" s="139"/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  <c r="AR798" s="139"/>
      <c r="AS798" s="139"/>
      <c r="AT798" s="139"/>
      <c r="AU798" s="139"/>
    </row>
    <row r="799" spans="1:47" outlineLevel="1">
      <c r="A799" s="140"/>
      <c r="B799" s="142"/>
      <c r="C799" s="159" t="s">
        <v>397</v>
      </c>
      <c r="D799" s="183"/>
      <c r="E799" s="174"/>
      <c r="F799" s="196"/>
      <c r="G799" s="144"/>
      <c r="H799" s="16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 t="s">
        <v>119</v>
      </c>
      <c r="S799" s="139">
        <v>0</v>
      </c>
      <c r="T799" s="139"/>
      <c r="U799" s="139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/>
      <c r="AF799" s="139"/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  <c r="AR799" s="139"/>
      <c r="AS799" s="139"/>
      <c r="AT799" s="139"/>
      <c r="AU799" s="139"/>
    </row>
    <row r="800" spans="1:47" outlineLevel="1">
      <c r="A800" s="140"/>
      <c r="B800" s="142"/>
      <c r="C800" s="159" t="s">
        <v>398</v>
      </c>
      <c r="D800" s="183"/>
      <c r="E800" s="174">
        <v>1.254</v>
      </c>
      <c r="F800" s="196"/>
      <c r="G800" s="144"/>
      <c r="H800" s="16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 t="s">
        <v>119</v>
      </c>
      <c r="S800" s="139">
        <v>0</v>
      </c>
      <c r="T800" s="139"/>
      <c r="U800" s="139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/>
      <c r="AF800" s="139"/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  <c r="AR800" s="139"/>
      <c r="AS800" s="139"/>
      <c r="AT800" s="139"/>
      <c r="AU800" s="139"/>
    </row>
    <row r="801" spans="1:47" outlineLevel="1">
      <c r="A801" s="140"/>
      <c r="B801" s="142"/>
      <c r="C801" s="159" t="s">
        <v>399</v>
      </c>
      <c r="D801" s="183"/>
      <c r="E801" s="174">
        <v>3.42</v>
      </c>
      <c r="F801" s="196"/>
      <c r="G801" s="144"/>
      <c r="H801" s="16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 t="s">
        <v>119</v>
      </c>
      <c r="S801" s="139">
        <v>0</v>
      </c>
      <c r="T801" s="139"/>
      <c r="U801" s="139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/>
      <c r="AF801" s="139"/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  <c r="AR801" s="139"/>
      <c r="AS801" s="139"/>
      <c r="AT801" s="139"/>
      <c r="AU801" s="139"/>
    </row>
    <row r="802" spans="1:47" outlineLevel="1">
      <c r="A802" s="140"/>
      <c r="B802" s="142"/>
      <c r="C802" s="159" t="s">
        <v>400</v>
      </c>
      <c r="D802" s="183"/>
      <c r="E802" s="174">
        <v>68.58</v>
      </c>
      <c r="F802" s="196"/>
      <c r="G802" s="144"/>
      <c r="H802" s="16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 t="s">
        <v>119</v>
      </c>
      <c r="S802" s="139">
        <v>0</v>
      </c>
      <c r="T802" s="139"/>
      <c r="U802" s="139"/>
      <c r="V802" s="139"/>
      <c r="W802" s="139"/>
      <c r="X802" s="139"/>
      <c r="Y802" s="139"/>
      <c r="Z802" s="139"/>
      <c r="AA802" s="139"/>
      <c r="AB802" s="139"/>
      <c r="AC802" s="139"/>
      <c r="AD802" s="139"/>
      <c r="AE802" s="139"/>
      <c r="AF802" s="139"/>
      <c r="AG802" s="139"/>
      <c r="AH802" s="139"/>
      <c r="AI802" s="139"/>
      <c r="AJ802" s="139"/>
      <c r="AK802" s="139"/>
      <c r="AL802" s="139"/>
      <c r="AM802" s="139"/>
      <c r="AN802" s="139"/>
      <c r="AO802" s="139"/>
      <c r="AP802" s="139"/>
      <c r="AQ802" s="139"/>
      <c r="AR802" s="139"/>
      <c r="AS802" s="139"/>
      <c r="AT802" s="139"/>
      <c r="AU802" s="139"/>
    </row>
    <row r="803" spans="1:47" outlineLevel="1">
      <c r="A803" s="140"/>
      <c r="B803" s="142"/>
      <c r="C803" s="159" t="s">
        <v>394</v>
      </c>
      <c r="D803" s="183"/>
      <c r="E803" s="174"/>
      <c r="F803" s="196"/>
      <c r="G803" s="144"/>
      <c r="H803" s="16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 t="s">
        <v>119</v>
      </c>
      <c r="S803" s="139">
        <v>0</v>
      </c>
      <c r="T803" s="139"/>
      <c r="U803" s="139"/>
      <c r="V803" s="139"/>
      <c r="W803" s="139"/>
      <c r="X803" s="139"/>
      <c r="Y803" s="139"/>
      <c r="Z803" s="139"/>
      <c r="AA803" s="139"/>
      <c r="AB803" s="139"/>
      <c r="AC803" s="139"/>
      <c r="AD803" s="139"/>
      <c r="AE803" s="139"/>
      <c r="AF803" s="139"/>
      <c r="AG803" s="139"/>
      <c r="AH803" s="139"/>
      <c r="AI803" s="139"/>
      <c r="AJ803" s="139"/>
      <c r="AK803" s="139"/>
      <c r="AL803" s="139"/>
      <c r="AM803" s="139"/>
      <c r="AN803" s="139"/>
      <c r="AO803" s="139"/>
      <c r="AP803" s="139"/>
      <c r="AQ803" s="139"/>
      <c r="AR803" s="139"/>
      <c r="AS803" s="139"/>
      <c r="AT803" s="139"/>
      <c r="AU803" s="139"/>
    </row>
    <row r="804" spans="1:47" outlineLevel="1">
      <c r="A804" s="140"/>
      <c r="B804" s="142"/>
      <c r="C804" s="159" t="s">
        <v>401</v>
      </c>
      <c r="D804" s="183"/>
      <c r="E804" s="174">
        <v>-3.9</v>
      </c>
      <c r="F804" s="196"/>
      <c r="G804" s="144"/>
      <c r="H804" s="16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 t="s">
        <v>119</v>
      </c>
      <c r="S804" s="139">
        <v>0</v>
      </c>
      <c r="T804" s="139"/>
      <c r="U804" s="139"/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/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  <c r="AR804" s="139"/>
      <c r="AS804" s="139"/>
      <c r="AT804" s="139"/>
      <c r="AU804" s="139"/>
    </row>
    <row r="805" spans="1:47" outlineLevel="1">
      <c r="A805" s="140"/>
      <c r="B805" s="142"/>
      <c r="C805" s="159" t="s">
        <v>402</v>
      </c>
      <c r="D805" s="183"/>
      <c r="E805" s="174">
        <v>-12.5</v>
      </c>
      <c r="F805" s="196"/>
      <c r="G805" s="144"/>
      <c r="H805" s="16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 t="s">
        <v>119</v>
      </c>
      <c r="S805" s="139">
        <v>0</v>
      </c>
      <c r="T805" s="139"/>
      <c r="U805" s="139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/>
      <c r="AF805" s="139"/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  <c r="AR805" s="139"/>
      <c r="AS805" s="139"/>
      <c r="AT805" s="139"/>
      <c r="AU805" s="139"/>
    </row>
    <row r="806" spans="1:47" outlineLevel="1">
      <c r="A806" s="140"/>
      <c r="B806" s="142"/>
      <c r="C806" s="159" t="s">
        <v>397</v>
      </c>
      <c r="D806" s="183"/>
      <c r="E806" s="174"/>
      <c r="F806" s="196"/>
      <c r="G806" s="144"/>
      <c r="H806" s="16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 t="s">
        <v>119</v>
      </c>
      <c r="S806" s="139">
        <v>0</v>
      </c>
      <c r="T806" s="139"/>
      <c r="U806" s="139"/>
      <c r="V806" s="139"/>
      <c r="W806" s="139"/>
      <c r="X806" s="139"/>
      <c r="Y806" s="139"/>
      <c r="Z806" s="139"/>
      <c r="AA806" s="139"/>
      <c r="AB806" s="139"/>
      <c r="AC806" s="139"/>
      <c r="AD806" s="139"/>
      <c r="AE806" s="139"/>
      <c r="AF806" s="139"/>
      <c r="AG806" s="139"/>
      <c r="AH806" s="139"/>
      <c r="AI806" s="139"/>
      <c r="AJ806" s="139"/>
      <c r="AK806" s="139"/>
      <c r="AL806" s="139"/>
      <c r="AM806" s="139"/>
      <c r="AN806" s="139"/>
      <c r="AO806" s="139"/>
      <c r="AP806" s="139"/>
      <c r="AQ806" s="139"/>
      <c r="AR806" s="139"/>
      <c r="AS806" s="139"/>
      <c r="AT806" s="139"/>
      <c r="AU806" s="139"/>
    </row>
    <row r="807" spans="1:47" outlineLevel="1">
      <c r="A807" s="140"/>
      <c r="B807" s="142"/>
      <c r="C807" s="159" t="s">
        <v>403</v>
      </c>
      <c r="D807" s="183"/>
      <c r="E807" s="174">
        <v>3.762</v>
      </c>
      <c r="F807" s="196"/>
      <c r="G807" s="144"/>
      <c r="H807" s="16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 t="s">
        <v>119</v>
      </c>
      <c r="S807" s="139">
        <v>0</v>
      </c>
      <c r="T807" s="139"/>
      <c r="U807" s="139"/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/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  <c r="AR807" s="139"/>
      <c r="AS807" s="139"/>
      <c r="AT807" s="139"/>
      <c r="AU807" s="139"/>
    </row>
    <row r="808" spans="1:47" outlineLevel="1">
      <c r="A808" s="140"/>
      <c r="B808" s="142"/>
      <c r="C808" s="159" t="s">
        <v>404</v>
      </c>
      <c r="D808" s="183"/>
      <c r="E808" s="174">
        <v>5.7</v>
      </c>
      <c r="F808" s="196"/>
      <c r="G808" s="144"/>
      <c r="H808" s="16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 t="s">
        <v>119</v>
      </c>
      <c r="S808" s="139">
        <v>0</v>
      </c>
      <c r="T808" s="139"/>
      <c r="U808" s="139"/>
      <c r="V808" s="139"/>
      <c r="W808" s="139"/>
      <c r="X808" s="139"/>
      <c r="Y808" s="139"/>
      <c r="Z808" s="139"/>
      <c r="AA808" s="139"/>
      <c r="AB808" s="139"/>
      <c r="AC808" s="139"/>
      <c r="AD808" s="139"/>
      <c r="AE808" s="139"/>
      <c r="AF808" s="139"/>
      <c r="AG808" s="139"/>
      <c r="AH808" s="139"/>
      <c r="AI808" s="139"/>
      <c r="AJ808" s="139"/>
      <c r="AK808" s="139"/>
      <c r="AL808" s="139"/>
      <c r="AM808" s="139"/>
      <c r="AN808" s="139"/>
      <c r="AO808" s="139"/>
      <c r="AP808" s="139"/>
      <c r="AQ808" s="139"/>
      <c r="AR808" s="139"/>
      <c r="AS808" s="139"/>
      <c r="AT808" s="139"/>
      <c r="AU808" s="139"/>
    </row>
    <row r="809" spans="1:47" outlineLevel="1">
      <c r="A809" s="140"/>
      <c r="B809" s="142"/>
      <c r="C809" s="159" t="s">
        <v>405</v>
      </c>
      <c r="D809" s="183"/>
      <c r="E809" s="174">
        <v>10.199999999999999</v>
      </c>
      <c r="F809" s="196"/>
      <c r="G809" s="144"/>
      <c r="H809" s="16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 t="s">
        <v>119</v>
      </c>
      <c r="S809" s="139">
        <v>0</v>
      </c>
      <c r="T809" s="139"/>
      <c r="U809" s="139"/>
      <c r="V809" s="139"/>
      <c r="W809" s="139"/>
      <c r="X809" s="139"/>
      <c r="Y809" s="139"/>
      <c r="Z809" s="139"/>
      <c r="AA809" s="139"/>
      <c r="AB809" s="139"/>
      <c r="AC809" s="139"/>
      <c r="AD809" s="139"/>
      <c r="AE809" s="139"/>
      <c r="AF809" s="139"/>
      <c r="AG809" s="139"/>
      <c r="AH809" s="139"/>
      <c r="AI809" s="139"/>
      <c r="AJ809" s="139"/>
      <c r="AK809" s="139"/>
      <c r="AL809" s="139"/>
      <c r="AM809" s="139"/>
      <c r="AN809" s="139"/>
      <c r="AO809" s="139"/>
      <c r="AP809" s="139"/>
      <c r="AQ809" s="139"/>
      <c r="AR809" s="139"/>
      <c r="AS809" s="139"/>
      <c r="AT809" s="139"/>
      <c r="AU809" s="139"/>
    </row>
    <row r="810" spans="1:47" outlineLevel="1">
      <c r="A810" s="140"/>
      <c r="B810" s="142"/>
      <c r="C810" s="159" t="s">
        <v>406</v>
      </c>
      <c r="D810" s="183"/>
      <c r="E810" s="174">
        <v>65.025999999999996</v>
      </c>
      <c r="F810" s="196"/>
      <c r="G810" s="144"/>
      <c r="H810" s="16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 t="s">
        <v>119</v>
      </c>
      <c r="S810" s="139">
        <v>0</v>
      </c>
      <c r="T810" s="139"/>
      <c r="U810" s="139"/>
      <c r="V810" s="139"/>
      <c r="W810" s="139"/>
      <c r="X810" s="139"/>
      <c r="Y810" s="139"/>
      <c r="Z810" s="139"/>
      <c r="AA810" s="139"/>
      <c r="AB810" s="139"/>
      <c r="AC810" s="139"/>
      <c r="AD810" s="139"/>
      <c r="AE810" s="139"/>
      <c r="AF810" s="139"/>
      <c r="AG810" s="139"/>
      <c r="AH810" s="139"/>
      <c r="AI810" s="139"/>
      <c r="AJ810" s="139"/>
      <c r="AK810" s="139"/>
      <c r="AL810" s="139"/>
      <c r="AM810" s="139"/>
      <c r="AN810" s="139"/>
      <c r="AO810" s="139"/>
      <c r="AP810" s="139"/>
      <c r="AQ810" s="139"/>
      <c r="AR810" s="139"/>
      <c r="AS810" s="139"/>
      <c r="AT810" s="139"/>
      <c r="AU810" s="139"/>
    </row>
    <row r="811" spans="1:47" outlineLevel="1">
      <c r="A811" s="140"/>
      <c r="B811" s="142"/>
      <c r="C811" s="159" t="s">
        <v>161</v>
      </c>
      <c r="D811" s="183"/>
      <c r="E811" s="174"/>
      <c r="F811" s="196"/>
      <c r="G811" s="144"/>
      <c r="H811" s="16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 t="s">
        <v>119</v>
      </c>
      <c r="S811" s="139">
        <v>0</v>
      </c>
      <c r="T811" s="139"/>
      <c r="U811" s="139"/>
      <c r="V811" s="139"/>
      <c r="W811" s="139"/>
      <c r="X811" s="139"/>
      <c r="Y811" s="139"/>
      <c r="Z811" s="139"/>
      <c r="AA811" s="139"/>
      <c r="AB811" s="139"/>
      <c r="AC811" s="139"/>
      <c r="AD811" s="139"/>
      <c r="AE811" s="139"/>
      <c r="AF811" s="139"/>
      <c r="AG811" s="139"/>
      <c r="AH811" s="139"/>
      <c r="AI811" s="139"/>
      <c r="AJ811" s="139"/>
      <c r="AK811" s="139"/>
      <c r="AL811" s="139"/>
      <c r="AM811" s="139"/>
      <c r="AN811" s="139"/>
      <c r="AO811" s="139"/>
      <c r="AP811" s="139"/>
      <c r="AQ811" s="139"/>
      <c r="AR811" s="139"/>
      <c r="AS811" s="139"/>
      <c r="AT811" s="139"/>
      <c r="AU811" s="139"/>
    </row>
    <row r="812" spans="1:47" outlineLevel="1">
      <c r="A812" s="140"/>
      <c r="B812" s="142"/>
      <c r="C812" s="159" t="s">
        <v>429</v>
      </c>
      <c r="D812" s="183"/>
      <c r="E812" s="174"/>
      <c r="F812" s="196"/>
      <c r="G812" s="144"/>
      <c r="H812" s="16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 t="s">
        <v>119</v>
      </c>
      <c r="S812" s="139">
        <v>0</v>
      </c>
      <c r="T812" s="139"/>
      <c r="U812" s="139"/>
      <c r="V812" s="139"/>
      <c r="W812" s="139"/>
      <c r="X812" s="139"/>
      <c r="Y812" s="139"/>
      <c r="Z812" s="139"/>
      <c r="AA812" s="139"/>
      <c r="AB812" s="139"/>
      <c r="AC812" s="139"/>
      <c r="AD812" s="139"/>
      <c r="AE812" s="139"/>
      <c r="AF812" s="139"/>
      <c r="AG812" s="139"/>
      <c r="AH812" s="139"/>
      <c r="AI812" s="139"/>
      <c r="AJ812" s="139"/>
      <c r="AK812" s="139"/>
      <c r="AL812" s="139"/>
      <c r="AM812" s="139"/>
      <c r="AN812" s="139"/>
      <c r="AO812" s="139"/>
      <c r="AP812" s="139"/>
      <c r="AQ812" s="139"/>
      <c r="AR812" s="139"/>
      <c r="AS812" s="139"/>
      <c r="AT812" s="139"/>
      <c r="AU812" s="139"/>
    </row>
    <row r="813" spans="1:47" outlineLevel="1">
      <c r="A813" s="140"/>
      <c r="B813" s="142"/>
      <c r="C813" s="159" t="s">
        <v>163</v>
      </c>
      <c r="D813" s="183"/>
      <c r="E813" s="174"/>
      <c r="F813" s="196"/>
      <c r="G813" s="144"/>
      <c r="H813" s="16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 t="s">
        <v>119</v>
      </c>
      <c r="S813" s="139">
        <v>0</v>
      </c>
      <c r="T813" s="139"/>
      <c r="U813" s="139"/>
      <c r="V813" s="139"/>
      <c r="W813" s="139"/>
      <c r="X813" s="139"/>
      <c r="Y813" s="139"/>
      <c r="Z813" s="139"/>
      <c r="AA813" s="139"/>
      <c r="AB813" s="139"/>
      <c r="AC813" s="139"/>
      <c r="AD813" s="139"/>
      <c r="AE813" s="139"/>
      <c r="AF813" s="139"/>
      <c r="AG813" s="139"/>
      <c r="AH813" s="139"/>
      <c r="AI813" s="139"/>
      <c r="AJ813" s="139"/>
      <c r="AK813" s="139"/>
      <c r="AL813" s="139"/>
      <c r="AM813" s="139"/>
      <c r="AN813" s="139"/>
      <c r="AO813" s="139"/>
      <c r="AP813" s="139"/>
      <c r="AQ813" s="139"/>
      <c r="AR813" s="139"/>
      <c r="AS813" s="139"/>
      <c r="AT813" s="139"/>
      <c r="AU813" s="139"/>
    </row>
    <row r="814" spans="1:47" outlineLevel="1">
      <c r="A814" s="140"/>
      <c r="B814" s="142"/>
      <c r="C814" s="159" t="s">
        <v>430</v>
      </c>
      <c r="D814" s="183"/>
      <c r="E814" s="174">
        <v>150.91999999999999</v>
      </c>
      <c r="F814" s="196"/>
      <c r="G814" s="144"/>
      <c r="H814" s="16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 t="s">
        <v>119</v>
      </c>
      <c r="S814" s="139">
        <v>0</v>
      </c>
      <c r="T814" s="139"/>
      <c r="U814" s="139"/>
      <c r="V814" s="139"/>
      <c r="W814" s="139"/>
      <c r="X814" s="139"/>
      <c r="Y814" s="139"/>
      <c r="Z814" s="139"/>
      <c r="AA814" s="139"/>
      <c r="AB814" s="139"/>
      <c r="AC814" s="139"/>
      <c r="AD814" s="139"/>
      <c r="AE814" s="139"/>
      <c r="AF814" s="139"/>
      <c r="AG814" s="139"/>
      <c r="AH814" s="139"/>
      <c r="AI814" s="139"/>
      <c r="AJ814" s="139"/>
      <c r="AK814" s="139"/>
      <c r="AL814" s="139"/>
      <c r="AM814" s="139"/>
      <c r="AN814" s="139"/>
      <c r="AO814" s="139"/>
      <c r="AP814" s="139"/>
      <c r="AQ814" s="139"/>
      <c r="AR814" s="139"/>
      <c r="AS814" s="139"/>
      <c r="AT814" s="139"/>
      <c r="AU814" s="139"/>
    </row>
    <row r="815" spans="1:47" outlineLevel="1">
      <c r="A815" s="140"/>
      <c r="B815" s="142"/>
      <c r="C815" s="159" t="s">
        <v>161</v>
      </c>
      <c r="D815" s="183"/>
      <c r="E815" s="174"/>
      <c r="F815" s="196"/>
      <c r="G815" s="144"/>
      <c r="H815" s="16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 t="s">
        <v>119</v>
      </c>
      <c r="S815" s="139">
        <v>0</v>
      </c>
      <c r="T815" s="139"/>
      <c r="U815" s="139"/>
      <c r="V815" s="139"/>
      <c r="W815" s="139"/>
      <c r="X815" s="139"/>
      <c r="Y815" s="139"/>
      <c r="Z815" s="139"/>
      <c r="AA815" s="139"/>
      <c r="AB815" s="139"/>
      <c r="AC815" s="139"/>
      <c r="AD815" s="139"/>
      <c r="AE815" s="139"/>
      <c r="AF815" s="139"/>
      <c r="AG815" s="139"/>
      <c r="AH815" s="139"/>
      <c r="AI815" s="139"/>
      <c r="AJ815" s="139"/>
      <c r="AK815" s="139"/>
      <c r="AL815" s="139"/>
      <c r="AM815" s="139"/>
      <c r="AN815" s="139"/>
      <c r="AO815" s="139"/>
      <c r="AP815" s="139"/>
      <c r="AQ815" s="139"/>
      <c r="AR815" s="139"/>
      <c r="AS815" s="139"/>
      <c r="AT815" s="139"/>
      <c r="AU815" s="139"/>
    </row>
    <row r="816" spans="1:47" outlineLevel="1">
      <c r="A816" s="140"/>
      <c r="B816" s="142"/>
      <c r="C816" s="159" t="s">
        <v>162</v>
      </c>
      <c r="D816" s="183"/>
      <c r="E816" s="174"/>
      <c r="F816" s="196"/>
      <c r="G816" s="144"/>
      <c r="H816" s="16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 t="s">
        <v>119</v>
      </c>
      <c r="S816" s="139">
        <v>0</v>
      </c>
      <c r="T816" s="139"/>
      <c r="U816" s="139"/>
      <c r="V816" s="139"/>
      <c r="W816" s="139"/>
      <c r="X816" s="139"/>
      <c r="Y816" s="139"/>
      <c r="Z816" s="139"/>
      <c r="AA816" s="139"/>
      <c r="AB816" s="139"/>
      <c r="AC816" s="139"/>
      <c r="AD816" s="139"/>
      <c r="AE816" s="139"/>
      <c r="AF816" s="139"/>
      <c r="AG816" s="139"/>
      <c r="AH816" s="139"/>
      <c r="AI816" s="139"/>
      <c r="AJ816" s="139"/>
      <c r="AK816" s="139"/>
      <c r="AL816" s="139"/>
      <c r="AM816" s="139"/>
      <c r="AN816" s="139"/>
      <c r="AO816" s="139"/>
      <c r="AP816" s="139"/>
      <c r="AQ816" s="139"/>
      <c r="AR816" s="139"/>
      <c r="AS816" s="139"/>
      <c r="AT816" s="139"/>
      <c r="AU816" s="139"/>
    </row>
    <row r="817" spans="1:47" outlineLevel="1">
      <c r="A817" s="140"/>
      <c r="B817" s="142"/>
      <c r="C817" s="159" t="s">
        <v>163</v>
      </c>
      <c r="D817" s="183"/>
      <c r="E817" s="174"/>
      <c r="F817" s="196"/>
      <c r="G817" s="144"/>
      <c r="H817" s="16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 t="s">
        <v>119</v>
      </c>
      <c r="S817" s="139">
        <v>0</v>
      </c>
      <c r="T817" s="139"/>
      <c r="U817" s="139"/>
      <c r="V817" s="139"/>
      <c r="W817" s="139"/>
      <c r="X817" s="139"/>
      <c r="Y817" s="139"/>
      <c r="Z817" s="139"/>
      <c r="AA817" s="139"/>
      <c r="AB817" s="139"/>
      <c r="AC817" s="139"/>
      <c r="AD817" s="139"/>
      <c r="AE817" s="139"/>
      <c r="AF817" s="139"/>
      <c r="AG817" s="139"/>
      <c r="AH817" s="139"/>
      <c r="AI817" s="139"/>
      <c r="AJ817" s="139"/>
      <c r="AK817" s="139"/>
      <c r="AL817" s="139"/>
      <c r="AM817" s="139"/>
      <c r="AN817" s="139"/>
      <c r="AO817" s="139"/>
      <c r="AP817" s="139"/>
      <c r="AQ817" s="139"/>
      <c r="AR817" s="139"/>
      <c r="AS817" s="139"/>
      <c r="AT817" s="139"/>
      <c r="AU817" s="139"/>
    </row>
    <row r="818" spans="1:47" outlineLevel="1">
      <c r="A818" s="140"/>
      <c r="B818" s="142"/>
      <c r="C818" s="159" t="s">
        <v>164</v>
      </c>
      <c r="D818" s="183"/>
      <c r="E818" s="174">
        <v>107.2</v>
      </c>
      <c r="F818" s="196"/>
      <c r="G818" s="144"/>
      <c r="H818" s="16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 t="s">
        <v>119</v>
      </c>
      <c r="S818" s="139">
        <v>0</v>
      </c>
      <c r="T818" s="139"/>
      <c r="U818" s="139"/>
      <c r="V818" s="139"/>
      <c r="W818" s="139"/>
      <c r="X818" s="139"/>
      <c r="Y818" s="139"/>
      <c r="Z818" s="139"/>
      <c r="AA818" s="139"/>
      <c r="AB818" s="139"/>
      <c r="AC818" s="139"/>
      <c r="AD818" s="139"/>
      <c r="AE818" s="139"/>
      <c r="AF818" s="139"/>
      <c r="AG818" s="139"/>
      <c r="AH818" s="139"/>
      <c r="AI818" s="139"/>
      <c r="AJ818" s="139"/>
      <c r="AK818" s="139"/>
      <c r="AL818" s="139"/>
      <c r="AM818" s="139"/>
      <c r="AN818" s="139"/>
      <c r="AO818" s="139"/>
      <c r="AP818" s="139"/>
      <c r="AQ818" s="139"/>
      <c r="AR818" s="139"/>
      <c r="AS818" s="139"/>
      <c r="AT818" s="139"/>
      <c r="AU818" s="139"/>
    </row>
    <row r="819" spans="1:47" outlineLevel="1">
      <c r="A819" s="140"/>
      <c r="B819" s="142"/>
      <c r="C819" s="159" t="s">
        <v>161</v>
      </c>
      <c r="D819" s="183"/>
      <c r="E819" s="174"/>
      <c r="F819" s="196"/>
      <c r="G819" s="144"/>
      <c r="H819" s="169"/>
      <c r="I819" s="139"/>
      <c r="J819" s="139"/>
      <c r="K819" s="139"/>
      <c r="L819" s="139"/>
      <c r="M819" s="139"/>
      <c r="N819" s="139"/>
      <c r="O819" s="139"/>
      <c r="P819" s="139"/>
      <c r="Q819" s="139"/>
      <c r="R819" s="139" t="s">
        <v>119</v>
      </c>
      <c r="S819" s="139">
        <v>0</v>
      </c>
      <c r="T819" s="139"/>
      <c r="U819" s="139"/>
      <c r="V819" s="139"/>
      <c r="W819" s="139"/>
      <c r="X819" s="139"/>
      <c r="Y819" s="139"/>
      <c r="Z819" s="139"/>
      <c r="AA819" s="139"/>
      <c r="AB819" s="139"/>
      <c r="AC819" s="139"/>
      <c r="AD819" s="139"/>
      <c r="AE819" s="139"/>
      <c r="AF819" s="139"/>
      <c r="AG819" s="139"/>
      <c r="AH819" s="139"/>
      <c r="AI819" s="139"/>
      <c r="AJ819" s="139"/>
      <c r="AK819" s="139"/>
      <c r="AL819" s="139"/>
      <c r="AM819" s="139"/>
      <c r="AN819" s="139"/>
      <c r="AO819" s="139"/>
      <c r="AP819" s="139"/>
      <c r="AQ819" s="139"/>
      <c r="AR819" s="139"/>
      <c r="AS819" s="139"/>
      <c r="AT819" s="139"/>
      <c r="AU819" s="139"/>
    </row>
    <row r="820" spans="1:47" outlineLevel="1">
      <c r="A820" s="140"/>
      <c r="B820" s="142"/>
      <c r="C820" s="159" t="s">
        <v>549</v>
      </c>
      <c r="D820" s="183"/>
      <c r="E820" s="174"/>
      <c r="F820" s="196"/>
      <c r="G820" s="144"/>
      <c r="H820" s="169"/>
      <c r="I820" s="139"/>
      <c r="J820" s="139"/>
      <c r="K820" s="139"/>
      <c r="L820" s="139"/>
      <c r="M820" s="139"/>
      <c r="N820" s="139"/>
      <c r="O820" s="139"/>
      <c r="P820" s="139"/>
      <c r="Q820" s="139"/>
      <c r="R820" s="139" t="s">
        <v>119</v>
      </c>
      <c r="S820" s="139">
        <v>0</v>
      </c>
      <c r="T820" s="139"/>
      <c r="U820" s="139"/>
      <c r="V820" s="139"/>
      <c r="W820" s="139"/>
      <c r="X820" s="139"/>
      <c r="Y820" s="139"/>
      <c r="Z820" s="139"/>
      <c r="AA820" s="139"/>
      <c r="AB820" s="139"/>
      <c r="AC820" s="139"/>
      <c r="AD820" s="139"/>
      <c r="AE820" s="139"/>
      <c r="AF820" s="139"/>
      <c r="AG820" s="139"/>
      <c r="AH820" s="139"/>
      <c r="AI820" s="139"/>
      <c r="AJ820" s="139"/>
      <c r="AK820" s="139"/>
      <c r="AL820" s="139"/>
      <c r="AM820" s="139"/>
      <c r="AN820" s="139"/>
      <c r="AO820" s="139"/>
      <c r="AP820" s="139"/>
      <c r="AQ820" s="139"/>
      <c r="AR820" s="139"/>
      <c r="AS820" s="139"/>
      <c r="AT820" s="139"/>
      <c r="AU820" s="139"/>
    </row>
    <row r="821" spans="1:47" outlineLevel="1">
      <c r="A821" s="140"/>
      <c r="B821" s="142"/>
      <c r="C821" s="159" t="s">
        <v>163</v>
      </c>
      <c r="D821" s="183"/>
      <c r="E821" s="174"/>
      <c r="F821" s="196"/>
      <c r="G821" s="144"/>
      <c r="H821" s="169"/>
      <c r="I821" s="139"/>
      <c r="J821" s="139"/>
      <c r="K821" s="139"/>
      <c r="L821" s="139"/>
      <c r="M821" s="139"/>
      <c r="N821" s="139"/>
      <c r="O821" s="139"/>
      <c r="P821" s="139"/>
      <c r="Q821" s="139"/>
      <c r="R821" s="139" t="s">
        <v>119</v>
      </c>
      <c r="S821" s="139">
        <v>0</v>
      </c>
      <c r="T821" s="139"/>
      <c r="U821" s="139"/>
      <c r="V821" s="139"/>
      <c r="W821" s="139"/>
      <c r="X821" s="139"/>
      <c r="Y821" s="139"/>
      <c r="Z821" s="139"/>
      <c r="AA821" s="139"/>
      <c r="AB821" s="139"/>
      <c r="AC821" s="139"/>
      <c r="AD821" s="139"/>
      <c r="AE821" s="139"/>
      <c r="AF821" s="139"/>
      <c r="AG821" s="139"/>
      <c r="AH821" s="139"/>
      <c r="AI821" s="139"/>
      <c r="AJ821" s="139"/>
      <c r="AK821" s="139"/>
      <c r="AL821" s="139"/>
      <c r="AM821" s="139"/>
      <c r="AN821" s="139"/>
      <c r="AO821" s="139"/>
      <c r="AP821" s="139"/>
      <c r="AQ821" s="139"/>
      <c r="AR821" s="139"/>
      <c r="AS821" s="139"/>
      <c r="AT821" s="139"/>
      <c r="AU821" s="139"/>
    </row>
    <row r="822" spans="1:47" outlineLevel="1">
      <c r="A822" s="140"/>
      <c r="B822" s="142"/>
      <c r="C822" s="159" t="s">
        <v>550</v>
      </c>
      <c r="D822" s="183"/>
      <c r="E822" s="174">
        <v>168</v>
      </c>
      <c r="F822" s="196"/>
      <c r="G822" s="144"/>
      <c r="H822" s="16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 t="s">
        <v>119</v>
      </c>
      <c r="S822" s="139">
        <v>0</v>
      </c>
      <c r="T822" s="139"/>
      <c r="U822" s="139"/>
      <c r="V822" s="139"/>
      <c r="W822" s="139"/>
      <c r="X822" s="139"/>
      <c r="Y822" s="139"/>
      <c r="Z822" s="139"/>
      <c r="AA822" s="139"/>
      <c r="AB822" s="139"/>
      <c r="AC822" s="139"/>
      <c r="AD822" s="139"/>
      <c r="AE822" s="139"/>
      <c r="AF822" s="139"/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  <c r="AR822" s="139"/>
      <c r="AS822" s="139"/>
      <c r="AT822" s="139"/>
      <c r="AU822" s="139"/>
    </row>
    <row r="823" spans="1:47" outlineLevel="1">
      <c r="A823" s="140"/>
      <c r="B823" s="142"/>
      <c r="C823" s="159" t="s">
        <v>565</v>
      </c>
      <c r="D823" s="183"/>
      <c r="E823" s="174">
        <v>37.344000000000001</v>
      </c>
      <c r="F823" s="196"/>
      <c r="G823" s="144"/>
      <c r="H823" s="16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 t="s">
        <v>119</v>
      </c>
      <c r="S823" s="139">
        <v>0</v>
      </c>
      <c r="T823" s="139"/>
      <c r="U823" s="139"/>
      <c r="V823" s="139"/>
      <c r="W823" s="139"/>
      <c r="X823" s="139"/>
      <c r="Y823" s="139"/>
      <c r="Z823" s="139"/>
      <c r="AA823" s="139"/>
      <c r="AB823" s="139"/>
      <c r="AC823" s="139"/>
      <c r="AD823" s="139"/>
      <c r="AE823" s="139"/>
      <c r="AF823" s="139"/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  <c r="AR823" s="139"/>
      <c r="AS823" s="139"/>
      <c r="AT823" s="139"/>
      <c r="AU823" s="139"/>
    </row>
    <row r="824" spans="1:47" outlineLevel="1">
      <c r="A824" s="140"/>
      <c r="B824" s="142"/>
      <c r="C824" s="159" t="s">
        <v>566</v>
      </c>
      <c r="D824" s="183"/>
      <c r="E824" s="174">
        <v>83</v>
      </c>
      <c r="F824" s="196"/>
      <c r="G824" s="144"/>
      <c r="H824" s="16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 t="s">
        <v>119</v>
      </c>
      <c r="S824" s="139">
        <v>0</v>
      </c>
      <c r="T824" s="139"/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</row>
    <row r="825" spans="1:47" outlineLevel="1">
      <c r="A825" s="140"/>
      <c r="B825" s="142"/>
      <c r="C825" s="159" t="s">
        <v>570</v>
      </c>
      <c r="D825" s="183"/>
      <c r="E825" s="174">
        <v>18.010999999999999</v>
      </c>
      <c r="F825" s="196"/>
      <c r="G825" s="144"/>
      <c r="H825" s="16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 t="s">
        <v>119</v>
      </c>
      <c r="S825" s="139">
        <v>0</v>
      </c>
      <c r="T825" s="139"/>
      <c r="U825" s="139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/>
      <c r="AF825" s="139"/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  <c r="AR825" s="139"/>
      <c r="AS825" s="139"/>
      <c r="AT825" s="139"/>
      <c r="AU825" s="139"/>
    </row>
    <row r="826" spans="1:47" outlineLevel="1">
      <c r="A826" s="140"/>
      <c r="B826" s="142"/>
      <c r="C826" s="159" t="s">
        <v>567</v>
      </c>
      <c r="D826" s="183"/>
      <c r="E826" s="174">
        <v>10.458</v>
      </c>
      <c r="F826" s="196"/>
      <c r="G826" s="144"/>
      <c r="H826" s="16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 t="s">
        <v>119</v>
      </c>
      <c r="S826" s="139">
        <v>0</v>
      </c>
      <c r="T826" s="139"/>
      <c r="U826" s="139"/>
      <c r="V826" s="139"/>
      <c r="W826" s="139"/>
      <c r="X826" s="139"/>
      <c r="Y826" s="139"/>
      <c r="Z826" s="139"/>
      <c r="AA826" s="139"/>
      <c r="AB826" s="139"/>
      <c r="AC826" s="139"/>
      <c r="AD826" s="139"/>
      <c r="AE826" s="139"/>
      <c r="AF826" s="139"/>
      <c r="AG826" s="139"/>
      <c r="AH826" s="139"/>
      <c r="AI826" s="139"/>
      <c r="AJ826" s="139"/>
      <c r="AK826" s="139"/>
      <c r="AL826" s="139"/>
      <c r="AM826" s="139"/>
      <c r="AN826" s="139"/>
      <c r="AO826" s="139"/>
      <c r="AP826" s="139"/>
      <c r="AQ826" s="139"/>
      <c r="AR826" s="139"/>
      <c r="AS826" s="139"/>
      <c r="AT826" s="139"/>
      <c r="AU826" s="139"/>
    </row>
    <row r="827" spans="1:47" outlineLevel="1">
      <c r="A827" s="151"/>
      <c r="B827" s="152"/>
      <c r="C827" s="163" t="s">
        <v>553</v>
      </c>
      <c r="D827" s="186"/>
      <c r="E827" s="176">
        <v>65.025999999999996</v>
      </c>
      <c r="F827" s="198"/>
      <c r="G827" s="153"/>
      <c r="H827" s="171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 t="s">
        <v>119</v>
      </c>
      <c r="S827" s="139">
        <v>0</v>
      </c>
      <c r="T827" s="139"/>
      <c r="U827" s="139"/>
      <c r="V827" s="139"/>
      <c r="W827" s="139"/>
      <c r="X827" s="139"/>
      <c r="Y827" s="139"/>
      <c r="Z827" s="139"/>
      <c r="AA827" s="139"/>
      <c r="AB827" s="139"/>
      <c r="AC827" s="139"/>
      <c r="AD827" s="139"/>
      <c r="AE827" s="139"/>
      <c r="AF827" s="139"/>
      <c r="AG827" s="139"/>
      <c r="AH827" s="139"/>
      <c r="AI827" s="139"/>
      <c r="AJ827" s="139"/>
      <c r="AK827" s="139"/>
      <c r="AL827" s="139"/>
      <c r="AM827" s="139"/>
      <c r="AN827" s="139"/>
      <c r="AO827" s="139"/>
      <c r="AP827" s="139"/>
      <c r="AQ827" s="139"/>
      <c r="AR827" s="139"/>
      <c r="AS827" s="139"/>
      <c r="AT827" s="139"/>
      <c r="AU827" s="139"/>
    </row>
    <row r="828" spans="1:47">
      <c r="B828" s="7" t="s">
        <v>161</v>
      </c>
      <c r="C828" s="164" t="s">
        <v>161</v>
      </c>
      <c r="D828" s="9"/>
      <c r="E828" s="177"/>
      <c r="F828" s="6"/>
      <c r="G828" s="6"/>
      <c r="H828" s="9"/>
      <c r="P828">
        <v>15</v>
      </c>
      <c r="Q828">
        <v>21</v>
      </c>
    </row>
    <row r="829" spans="1:47">
      <c r="A829" s="154"/>
      <c r="B829" s="155" t="s">
        <v>28</v>
      </c>
      <c r="C829" s="165" t="s">
        <v>161</v>
      </c>
      <c r="D829" s="187"/>
      <c r="E829" s="178"/>
      <c r="F829" s="156"/>
      <c r="G829" s="157">
        <f>G8+G42+G94+G147+G168+G217+G242+G277+G354+G379+G395+G406+G439+G442+G494+G587+G640+G650+G654+G679+G716+G750+G767+G782+G789</f>
        <v>0</v>
      </c>
      <c r="H829" s="9"/>
      <c r="P829" t="e">
        <f>SUMIF(#REF!,P828,G7:G827)</f>
        <v>#REF!</v>
      </c>
      <c r="Q829" t="e">
        <f>SUMIF(#REF!,Q828,G7:G827)</f>
        <v>#REF!</v>
      </c>
      <c r="R829" t="s">
        <v>761</v>
      </c>
    </row>
    <row r="831" spans="1:47">
      <c r="B831" s="261"/>
      <c r="C831" s="7" t="s">
        <v>808</v>
      </c>
    </row>
  </sheetData>
  <sheetProtection password="CCE1" sheet="1" objects="1" scenarios="1"/>
  <protectedRanges>
    <protectedRange sqref="F9:F786" name="Oblast1"/>
  </protectedRanges>
  <mergeCells count="4">
    <mergeCell ref="A1:G1"/>
    <mergeCell ref="C2:G2"/>
    <mergeCell ref="C3:G3"/>
    <mergeCell ref="C4:G4"/>
  </mergeCells>
  <pageMargins left="0.39370078740157483" right="0.19685039370078741" top="0.78740157480314965" bottom="0.78740157480314965" header="0.31496062992125984" footer="0.31496062992125984"/>
  <pageSetup paperSize="9" scale="85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Pol!Názvy_tisku</vt:lpstr>
      <vt:lpstr>oadresa</vt:lpstr>
      <vt:lpstr>Stavba!Objednatel</vt:lpstr>
      <vt:lpstr>Stavba!Objekt</vt:lpstr>
      <vt:lpstr>Pol!Oblast_tisku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2014-02-28T09:52:57Z</cp:lastPrinted>
  <dcterms:created xsi:type="dcterms:W3CDTF">2009-04-08T07:15:50Z</dcterms:created>
  <dcterms:modified xsi:type="dcterms:W3CDTF">2024-09-12T07:56:20Z</dcterms:modified>
</cp:coreProperties>
</file>